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7" documentId="8_{870B92C7-EFE1-6045-9221-667B3556108D}" xr6:coauthVersionLast="47" xr6:coauthVersionMax="47" xr10:uidLastSave="{6E6582D6-207A-7C42-97C0-70BA4120D69A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 s="1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I19" i="18"/>
  <c r="I20" i="18"/>
  <c r="I21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22" i="21"/>
  <c r="O23" i="21"/>
  <c r="O24" i="21"/>
  <c r="O25" i="21"/>
  <c r="O26" i="21"/>
  <c r="O27" i="21"/>
  <c r="O28" i="21"/>
  <c r="O29" i="21"/>
  <c r="O30" i="21"/>
  <c r="O31" i="21"/>
  <c r="O32" i="21"/>
  <c r="K22" i="21"/>
  <c r="K23" i="21"/>
  <c r="K24" i="21"/>
  <c r="K25" i="21"/>
  <c r="K26" i="21"/>
  <c r="K27" i="21"/>
  <c r="K28" i="21"/>
  <c r="K29" i="21"/>
  <c r="K30" i="21"/>
  <c r="K31" i="21"/>
  <c r="K32" i="21"/>
  <c r="G22" i="21"/>
  <c r="G23" i="21"/>
  <c r="G24" i="21"/>
  <c r="G25" i="21"/>
  <c r="G26" i="21"/>
  <c r="G27" i="21"/>
  <c r="G28" i="21"/>
  <c r="G29" i="21"/>
  <c r="G30" i="21"/>
  <c r="G31" i="21"/>
  <c r="G32" i="21"/>
  <c r="E22" i="21"/>
  <c r="E23" i="21"/>
  <c r="E24" i="21"/>
  <c r="E25" i="21"/>
  <c r="E26" i="21"/>
  <c r="E27" i="21"/>
  <c r="E28" i="21"/>
  <c r="E29" i="21"/>
  <c r="E30" i="21"/>
  <c r="E31" i="21"/>
  <c r="E32" i="2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1146" i="25"/>
  <c r="G1146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1205" i="25"/>
  <c r="G1205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1272" i="25"/>
  <c r="G127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1329" i="25"/>
  <c r="G1329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1397" i="25"/>
  <c r="G1397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1456" i="25"/>
  <c r="G1456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1524" i="25"/>
  <c r="G1524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1582" i="25"/>
  <c r="G1582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1649" i="25"/>
  <c r="G1649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1708" i="25"/>
  <c r="G1708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1779" i="25"/>
  <c r="G1779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1837" i="25"/>
  <c r="G1837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1900" i="25"/>
  <c r="G1900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1955" i="25"/>
  <c r="G1955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2027" i="25"/>
  <c r="G2027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2084" i="25"/>
  <c r="G2084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2142" i="25"/>
  <c r="G2142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23" i="23"/>
  <c r="G24" i="23"/>
  <c r="G25" i="23"/>
  <c r="G26" i="23"/>
  <c r="G27" i="23"/>
  <c r="G28" i="23"/>
  <c r="G29" i="23"/>
  <c r="G30" i="23"/>
  <c r="G31" i="23"/>
  <c r="G32" i="23"/>
  <c r="G33" i="23"/>
  <c r="E23" i="23"/>
  <c r="E24" i="23"/>
  <c r="E25" i="23"/>
  <c r="E26" i="23"/>
  <c r="E27" i="23"/>
  <c r="E28" i="23"/>
  <c r="E29" i="23"/>
  <c r="E30" i="23"/>
  <c r="E31" i="23"/>
  <c r="E32" i="23"/>
  <c r="E33" i="23"/>
  <c r="L22" i="17"/>
  <c r="L23" i="17"/>
  <c r="L24" i="17"/>
  <c r="L25" i="17"/>
  <c r="L26" i="17"/>
  <c r="L27" i="17"/>
  <c r="L28" i="17"/>
  <c r="L29" i="17"/>
  <c r="L30" i="17"/>
  <c r="L31" i="17"/>
  <c r="L32" i="17"/>
  <c r="J22" i="17"/>
  <c r="J23" i="17"/>
  <c r="J24" i="17"/>
  <c r="J25" i="17"/>
  <c r="J26" i="17"/>
  <c r="J27" i="17"/>
  <c r="J28" i="17"/>
  <c r="J29" i="17"/>
  <c r="J30" i="17"/>
  <c r="J31" i="17"/>
  <c r="J32" i="17"/>
  <c r="J19" i="18"/>
  <c r="J20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22" i="18"/>
  <c r="G23" i="18"/>
  <c r="G24" i="18"/>
  <c r="G25" i="18"/>
  <c r="G26" i="18"/>
  <c r="G27" i="18"/>
  <c r="G28" i="18"/>
  <c r="G29" i="18"/>
  <c r="G30" i="18"/>
  <c r="G31" i="18"/>
  <c r="G32" i="18"/>
  <c r="E22" i="18"/>
  <c r="E23" i="18"/>
  <c r="E24" i="18"/>
  <c r="E25" i="18"/>
  <c r="E26" i="18"/>
  <c r="E27" i="18"/>
  <c r="E28" i="18"/>
  <c r="E29" i="18"/>
  <c r="E30" i="18"/>
  <c r="E31" i="18"/>
  <c r="E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22" i="16"/>
  <c r="N23" i="16"/>
  <c r="N24" i="16"/>
  <c r="N25" i="16"/>
  <c r="N26" i="16"/>
  <c r="N27" i="16"/>
  <c r="N28" i="16"/>
  <c r="N29" i="16"/>
  <c r="N30" i="16"/>
  <c r="N31" i="16"/>
  <c r="N32" i="16"/>
  <c r="L22" i="16"/>
  <c r="L23" i="16"/>
  <c r="L24" i="16"/>
  <c r="L25" i="16"/>
  <c r="L26" i="16"/>
  <c r="L27" i="16"/>
  <c r="L28" i="16"/>
  <c r="L29" i="16"/>
  <c r="L30" i="16"/>
  <c r="L31" i="16"/>
  <c r="L32" i="16"/>
  <c r="J22" i="16"/>
  <c r="J23" i="16"/>
  <c r="J24" i="16"/>
  <c r="J25" i="16"/>
  <c r="J26" i="16"/>
  <c r="J27" i="16"/>
  <c r="J28" i="16"/>
  <c r="J29" i="16"/>
  <c r="J30" i="16"/>
  <c r="J31" i="16"/>
  <c r="J32" i="16"/>
  <c r="H22" i="16"/>
  <c r="H23" i="16"/>
  <c r="H24" i="16"/>
  <c r="H25" i="16"/>
  <c r="H26" i="16"/>
  <c r="H27" i="16"/>
  <c r="H28" i="16"/>
  <c r="H29" i="16"/>
  <c r="H30" i="16"/>
  <c r="H31" i="16"/>
  <c r="H32" i="16"/>
  <c r="F22" i="16"/>
  <c r="F23" i="16"/>
  <c r="F24" i="16"/>
  <c r="F25" i="16"/>
  <c r="F26" i="16"/>
  <c r="F27" i="16"/>
  <c r="F28" i="16"/>
  <c r="F29" i="16"/>
  <c r="F30" i="16"/>
  <c r="F31" i="16"/>
  <c r="F32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<sst xmlns="http://schemas.openxmlformats.org/spreadsheetml/2006/main" count="252" uniqueCount="126">
  <si>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</si>
  <si>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</si>
  <si>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</si>
  <si>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</si>
  <si>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</si>
  <si>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</si>
  <si>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</si>
  <si>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</si>
  <si>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</si>
  <si>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</si>
  <si>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</si>
  <si>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</si>
  <si>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</si>
  <si>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</si>
  <si>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</si>
  <si>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</si>
  <si>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</si>
  <si>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</si>
  <si>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</si>
  <si>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</si>
  <si>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</si>
  <si>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</si>
  <si>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</si>
  <si>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</si>
  <si>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</si>
  <si>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</si>
  <si>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</si>
  <si>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</si>
  <si>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</si>
  <si>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</si>
  <si>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</si>
  <si>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</si>
  <si>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</si>
  <si>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</si>
  <si>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</si>
  <si>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</si>
  <si>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</si>
  <si>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</si>
  <si>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</si>
  <si>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</si>
  <si>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</si>
  <si>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</si>
  <si>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</si>
  <si>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</si>
  <si>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</si>
  <si>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</si>
  <si>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</si>
  <si>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</si>
  <si>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</si>
  <si>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</si>
  <si>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</si>
  <si>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</si>
  <si>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</si>
  <si>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</si>
  <si>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</si>
  <si>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</si>
  <si>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</si>
  <si>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</si>
  <si>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</si>
  <si>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</si>
  <si>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</si>
  <si>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</si>
  <si>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</si>
  <si>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</si>
  <si>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</si>
  <si>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</si>
  <si>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</si>
  <si>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</si>
  <si>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</si>
  <si>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</si>
  <si>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</si>
  <si>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</si>
  <si>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</si>
  <si>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</si>
  <si>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</si>
  <si>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</si>
  <si>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</si>
  <si>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</si>
  <si>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</si>
  <si>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</si>
  <si>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</si>
  <si>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</si>
  <si>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</si>
  <si>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</si>
  <si>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</si>
  <si>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</si>
  <si>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</si>
  <si>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</si>
  <si>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</si>
  <si>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</si>
  <si>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</si>
  <si>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</si>
  <si>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</si>
  <si>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</si>
  <si>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</si>
  <si>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</si>
  <si>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</si>
  <si>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</si>
  <si>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</si>
  <si>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</si>
  <si>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</si>
  <si>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</si>
  <si>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</si>
  <si>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</si>
  <si>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</si>
  <si>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</si>
  <si>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</si>
  <si>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2003-12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</si>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</sst>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5.1055276381909549E-2</c:v>
                </c:pt>
                <c:pt idx="1">
                  <c:v>5.0552293760573193E-2</c:v>
                </c:pt>
                <c:pt idx="2">
                  <c:v>5.131313131313131E-2</c:v>
                </c:pt>
                <c:pt idx="3">
                  <c:v>5.1521298174442197E-2</c:v>
                </c:pt>
                <c:pt idx="4">
                  <c:v>5.19693094629156E-2</c:v>
                </c:pt>
                <c:pt idx="5">
                  <c:v>5.1995905834186285E-2</c:v>
                </c:pt>
                <c:pt idx="6">
                  <c:v>5.21025641025641E-2</c:v>
                </c:pt>
                <c:pt idx="7">
                  <c:v>5.2129297075423291E-2</c:v>
                </c:pt>
                <c:pt idx="8">
                  <c:v>5.1584077985377744E-2</c:v>
                </c:pt>
                <c:pt idx="9">
                  <c:v>5.203851669739807E-2</c:v>
                </c:pt>
                <c:pt idx="10">
                  <c:v>5.2001228375473441E-2</c:v>
                </c:pt>
                <c:pt idx="11">
                  <c:v>5.2806652806652803E-2</c:v>
                </c:pt>
                <c:pt idx="12">
                  <c:v>5.2609776304888153E-2</c:v>
                </c:pt>
                <c:pt idx="13">
                  <c:v>5.2495608143019533E-2</c:v>
                </c:pt>
                <c:pt idx="14">
                  <c:v>5.2751817237798551E-2</c:v>
                </c:pt>
                <c:pt idx="15">
                  <c:v>5.3088096979830704E-2</c:v>
                </c:pt>
                <c:pt idx="16">
                  <c:v>5.2724442138038403E-2</c:v>
                </c:pt>
                <c:pt idx="17">
                  <c:v>5.357519510651762E-2</c:v>
                </c:pt>
                <c:pt idx="18">
                  <c:v>5.3535672884392455E-2</c:v>
                </c:pt>
                <c:pt idx="19">
                  <c:v>5.3626095217987967E-2</c:v>
                </c:pt>
                <c:pt idx="20">
                  <c:v>5.4588437567160968E-2</c:v>
                </c:pt>
                <c:pt idx="21">
                  <c:v>5.444801714898178E-2</c:v>
                </c:pt>
                <c:pt idx="22">
                  <c:v>5.4830005396654072E-2</c:v>
                </c:pt>
                <c:pt idx="23">
                  <c:v>5.4865536235014577E-2</c:v>
                </c:pt>
                <c:pt idx="24">
                  <c:v>5.5115547358142565E-2</c:v>
                </c:pt>
                <c:pt idx="25">
                  <c:v>5.5067750677506778E-2</c:v>
                </c:pt>
                <c:pt idx="26">
                  <c:v>5.5446409080986685E-2</c:v>
                </c:pt>
                <c:pt idx="27">
                  <c:v>5.6413103831204889E-2</c:v>
                </c:pt>
                <c:pt idx="28">
                  <c:v>5.5349749400740902E-2</c:v>
                </c:pt>
                <c:pt idx="29">
                  <c:v>5.6344276841171256E-2</c:v>
                </c:pt>
                <c:pt idx="30">
                  <c:v>5.6438173536273742E-2</c:v>
                </c:pt>
                <c:pt idx="31">
                  <c:v>5.6313047333998452E-2</c:v>
                </c:pt>
                <c:pt idx="32">
                  <c:v>5.5922501100836637E-2</c:v>
                </c:pt>
                <c:pt idx="33">
                  <c:v>5.5971793741736442E-2</c:v>
                </c:pt>
                <c:pt idx="34">
                  <c:v>5.50081212777477E-2</c:v>
                </c:pt>
                <c:pt idx="35">
                  <c:v>5.4658919733161185E-2</c:v>
                </c:pt>
                <c:pt idx="36">
                  <c:v>5.4582572257440641E-2</c:v>
                </c:pt>
                <c:pt idx="37">
                  <c:v>5.4512286726043566E-2</c:v>
                </c:pt>
                <c:pt idx="38">
                  <c:v>5.4859611231101515E-2</c:v>
                </c:pt>
                <c:pt idx="39">
                  <c:v>5.4337362284736339E-2</c:v>
                </c:pt>
                <c:pt idx="40">
                  <c:v>5.4123162156403157E-2</c:v>
                </c:pt>
                <c:pt idx="41">
                  <c:v>5.3473684210526319E-2</c:v>
                </c:pt>
                <c:pt idx="42">
                  <c:v>5.3406223717409586E-2</c:v>
                </c:pt>
                <c:pt idx="43">
                  <c:v>5.3451178451178451E-2</c:v>
                </c:pt>
                <c:pt idx="44">
                  <c:v>5.3417455310199792E-2</c:v>
                </c:pt>
                <c:pt idx="45">
                  <c:v>5.3110297961317297E-2</c:v>
                </c:pt>
                <c:pt idx="46">
                  <c:v>5.3160318124738384E-2</c:v>
                </c:pt>
                <c:pt idx="47">
                  <c:v>5.3160318124738384E-2</c:v>
                </c:pt>
                <c:pt idx="48">
                  <c:v>5.3824962915872007E-2</c:v>
                </c:pt>
                <c:pt idx="49">
                  <c:v>5.2993949509701647E-2</c:v>
                </c:pt>
                <c:pt idx="50">
                  <c:v>5.2419770921473534E-2</c:v>
                </c:pt>
                <c:pt idx="51">
                  <c:v>5.1132360342224466E-2</c:v>
                </c:pt>
                <c:pt idx="52">
                  <c:v>5.0815244573372012E-2</c:v>
                </c:pt>
                <c:pt idx="53">
                  <c:v>5.1406597854685293E-2</c:v>
                </c:pt>
                <c:pt idx="54">
                  <c:v>5.1731160896130349E-2</c:v>
                </c:pt>
                <c:pt idx="55">
                  <c:v>5.1474313506940927E-2</c:v>
                </c:pt>
                <c:pt idx="56">
                  <c:v>5.1652262328418914E-2</c:v>
                </c:pt>
                <c:pt idx="57">
                  <c:v>5.1958678531246805E-2</c:v>
                </c:pt>
                <c:pt idx="58">
                  <c:v>5.2528177024092654E-2</c:v>
                </c:pt>
                <c:pt idx="59">
                  <c:v>5.0044330607821888E-2</c:v>
                </c:pt>
                <c:pt idx="60">
                  <c:v>5.0133228066712721E-2</c:v>
                </c:pt>
                <c:pt idx="61">
                  <c:v>5.0830498298979392E-2</c:v>
                </c:pt>
                <c:pt idx="62">
                  <c:v>5.1065540812223559E-2</c:v>
                </c:pt>
                <c:pt idx="63">
                  <c:v>5.0927318295739349E-2</c:v>
                </c:pt>
                <c:pt idx="64">
                  <c:v>5.142220872557951E-2</c:v>
                </c:pt>
                <c:pt idx="65">
                  <c:v>5.1500405515004052E-2</c:v>
                </c:pt>
                <c:pt idx="66">
                  <c:v>5.1536978796794163E-2</c:v>
                </c:pt>
                <c:pt idx="67">
                  <c:v>5.1297586589922249E-2</c:v>
                </c:pt>
                <c:pt idx="68">
                  <c:v>5.1448247923840396E-2</c:v>
                </c:pt>
                <c:pt idx="69">
                  <c:v>5.2081197457453349E-2</c:v>
                </c:pt>
                <c:pt idx="70">
                  <c:v>5.1889683350357506E-2</c:v>
                </c:pt>
                <c:pt idx="71">
                  <c:v>5.223650385604113E-2</c:v>
                </c:pt>
                <c:pt idx="72">
                  <c:v>5.2577106189194783E-2</c:v>
                </c:pt>
                <c:pt idx="73">
                  <c:v>5.3631756756756757E-2</c:v>
                </c:pt>
                <c:pt idx="74">
                  <c:v>5.3910644168523821E-2</c:v>
                </c:pt>
                <c:pt idx="75">
                  <c:v>5.4859611231101515E-2</c:v>
                </c:pt>
                <c:pt idx="76">
                  <c:v>5.5977961432506891E-2</c:v>
                </c:pt>
                <c:pt idx="77">
                  <c:v>5.6275617591669443E-2</c:v>
                </c:pt>
                <c:pt idx="78">
                  <c:v>5.4996210890981917E-2</c:v>
                </c:pt>
                <c:pt idx="79">
                  <c:v>5.3082549634273772E-2</c:v>
                </c:pt>
                <c:pt idx="80">
                  <c:v>5.2751817237798551E-2</c:v>
                </c:pt>
                <c:pt idx="81">
                  <c:v>5.3592151070788054E-2</c:v>
                </c:pt>
                <c:pt idx="82">
                  <c:v>5.3255058182199395E-2</c:v>
                </c:pt>
                <c:pt idx="83">
                  <c:v>5.2817633603659798E-2</c:v>
                </c:pt>
                <c:pt idx="84">
                  <c:v>5.2182845403184387E-2</c:v>
                </c:pt>
                <c:pt idx="85">
                  <c:v>5.2172126938482076E-2</c:v>
                </c:pt>
                <c:pt idx="86">
                  <c:v>5.1652262328418914E-2</c:v>
                </c:pt>
                <c:pt idx="87">
                  <c:v>5.1333872271624906E-2</c:v>
                </c:pt>
                <c:pt idx="88">
                  <c:v>5.0927318295739349E-2</c:v>
                </c:pt>
                <c:pt idx="89">
                  <c:v>5.1183879093198992E-2</c:v>
                </c:pt>
                <c:pt idx="90">
                  <c:v>5.0749250749250754E-2</c:v>
                </c:pt>
                <c:pt idx="91">
                  <c:v>5.1209677419354838E-2</c:v>
                </c:pt>
                <c:pt idx="92">
                  <c:v>5.1647010980073203E-2</c:v>
                </c:pt>
                <c:pt idx="93">
                  <c:v>5.2097220797866883E-2</c:v>
                </c:pt>
                <c:pt idx="94">
                  <c:v>5.2209660842754371E-2</c:v>
                </c:pt>
                <c:pt idx="95">
                  <c:v>5.1746969542630132E-2</c:v>
                </c:pt>
                <c:pt idx="96">
                  <c:v>5.1531750862243868E-2</c:v>
                </c:pt>
                <c:pt idx="97">
                  <c:v>5.0886507062005412E-2</c:v>
                </c:pt>
                <c:pt idx="98">
                  <c:v>5.1009137463600765E-2</c:v>
                </c:pt>
                <c:pt idx="99">
                  <c:v>5.0810162032406479E-2</c:v>
                </c:pt>
                <c:pt idx="100">
                  <c:v>4.9891966214889026E-2</c:v>
                </c:pt>
                <c:pt idx="101">
                  <c:v>5.0648055832502495E-2</c:v>
                </c:pt>
                <c:pt idx="102">
                  <c:v>5.0242310355058849E-2</c:v>
                </c:pt>
                <c:pt idx="103">
                  <c:v>4.9945924687837977E-2</c:v>
                </c:pt>
                <c:pt idx="104">
                  <c:v>4.8982740333622606E-2</c:v>
                </c:pt>
                <c:pt idx="105">
                  <c:v>4.962876123485737E-2</c:v>
                </c:pt>
                <c:pt idx="106">
                  <c:v>4.9794158008233683E-2</c:v>
                </c:pt>
                <c:pt idx="107">
                  <c:v>5.0153025965050842E-2</c:v>
                </c:pt>
                <c:pt idx="108">
                  <c:v>4.9706457925636008E-2</c:v>
                </c:pt>
                <c:pt idx="109">
                  <c:v>4.9896866712503686E-2</c:v>
                </c:pt>
                <c:pt idx="110">
                  <c:v>4.9517496832049909E-2</c:v>
                </c:pt>
                <c:pt idx="111">
                  <c:v>4.90773838276495E-2</c:v>
                </c:pt>
                <c:pt idx="112">
                  <c:v>4.8201916690388084E-2</c:v>
                </c:pt>
                <c:pt idx="113">
                  <c:v>4.8733691481197237E-2</c:v>
                </c:pt>
                <c:pt idx="114">
                  <c:v>4.8926129249735148E-2</c:v>
                </c:pt>
                <c:pt idx="115">
                  <c:v>4.8959136468774089E-2</c:v>
                </c:pt>
                <c:pt idx="116">
                  <c:v>4.8696319018404911E-2</c:v>
                </c:pt>
                <c:pt idx="117">
                  <c:v>4.9120092825372268E-2</c:v>
                </c:pt>
                <c:pt idx="118">
                  <c:v>5.0148075024679176E-2</c:v>
                </c:pt>
                <c:pt idx="119">
                  <c:v>5.0222441917943644E-2</c:v>
                </c:pt>
                <c:pt idx="120">
                  <c:v>4.9891966214889026E-2</c:v>
                </c:pt>
                <c:pt idx="121">
                  <c:v>5.0202589188655007E-2</c:v>
                </c:pt>
                <c:pt idx="122">
                  <c:v>5.1178722546846661E-2</c:v>
                </c:pt>
                <c:pt idx="123">
                  <c:v>5.0182752148572554E-2</c:v>
                </c:pt>
                <c:pt idx="124">
                  <c:v>4.9950835791543753E-2</c:v>
                </c:pt>
                <c:pt idx="125">
                  <c:v>5.0078864353312304E-2</c:v>
                </c:pt>
                <c:pt idx="126">
                  <c:v>4.9774642367234959E-2</c:v>
                </c:pt>
                <c:pt idx="127">
                  <c:v>4.9711322047167043E-2</c:v>
                </c:pt>
                <c:pt idx="128">
                  <c:v>4.9657869012707724E-2</c:v>
                </c:pt>
                <c:pt idx="129">
                  <c:v>4.908686829645377E-2</c:v>
                </c:pt>
                <c:pt idx="130">
                  <c:v>5.0386828010315417E-2</c:v>
                </c:pt>
                <c:pt idx="131">
                  <c:v>5.0182752148572554E-2</c:v>
                </c:pt>
                <c:pt idx="132">
                  <c:v>5.0148075024679176E-2</c:v>
                </c:pt>
                <c:pt idx="133">
                  <c:v>5.0192668708625633E-2</c:v>
                </c:pt>
                <c:pt idx="134">
                  <c:v>5.0202589188655007E-2</c:v>
                </c:pt>
                <c:pt idx="135">
                  <c:v>5.032692688725976E-2</c:v>
                </c:pt>
                <c:pt idx="136">
                  <c:v>4.9474094273470978E-2</c:v>
                </c:pt>
                <c:pt idx="137">
                  <c:v>4.9955747861146621E-2</c:v>
                </c:pt>
                <c:pt idx="138">
                  <c:v>5.0366845131865956E-2</c:v>
                </c:pt>
                <c:pt idx="139">
                  <c:v>5.0537206526064471E-2</c:v>
                </c:pt>
                <c:pt idx="140">
                  <c:v>5.033690051525961E-2</c:v>
                </c:pt>
                <c:pt idx="141">
                  <c:v>5.0491998807275618E-2</c:v>
                </c:pt>
                <c:pt idx="142">
                  <c:v>5.0658157159952137E-2</c:v>
                </c:pt>
                <c:pt idx="143">
                  <c:v>5.0162930779105365E-2</c:v>
                </c:pt>
                <c:pt idx="144">
                  <c:v>4.9580324028889323E-2</c:v>
                </c:pt>
                <c:pt idx="145">
                  <c:v>4.9648162627052392E-2</c:v>
                </c:pt>
                <c:pt idx="146">
                  <c:v>4.9512670565302147E-2</c:v>
                </c:pt>
                <c:pt idx="147">
                  <c:v>4.9760015672445881E-2</c:v>
                </c:pt>
                <c:pt idx="148">
                  <c:v>4.9774642367234959E-2</c:v>
                </c:pt>
                <c:pt idx="149">
                  <c:v>4.9862583431488028E-2</c:v>
                </c:pt>
                <c:pt idx="150">
                  <c:v>4.9985240578569325E-2</c:v>
                </c:pt>
                <c:pt idx="151">
                  <c:v>4.9091611905682259E-2</c:v>
                </c:pt>
                <c:pt idx="152">
                  <c:v>4.8705656759348036E-2</c:v>
                </c:pt>
                <c:pt idx="153">
                  <c:v>4.9580324028889323E-2</c:v>
                </c:pt>
                <c:pt idx="154">
                  <c:v>5.0968195043644027E-2</c:v>
                </c:pt>
                <c:pt idx="155">
                  <c:v>5.1948051948051945E-2</c:v>
                </c:pt>
                <c:pt idx="156">
                  <c:v>5.203318652053672E-2</c:v>
                </c:pt>
                <c:pt idx="157">
                  <c:v>5.1704834605597966E-2</c:v>
                </c:pt>
                <c:pt idx="158">
                  <c:v>5.1778615839363981E-2</c:v>
                </c:pt>
                <c:pt idx="159">
                  <c:v>5.2284890901605603E-2</c:v>
                </c:pt>
                <c:pt idx="160">
                  <c:v>5.2425180598555207E-2</c:v>
                </c:pt>
                <c:pt idx="161">
                  <c:v>5.2762775238886582E-2</c:v>
                </c:pt>
                <c:pt idx="162">
                  <c:v>5.3383774695250109E-2</c:v>
                </c:pt>
                <c:pt idx="163">
                  <c:v>5.3637419491078031E-2</c:v>
                </c:pt>
                <c:pt idx="164">
                  <c:v>5.3660082391465087E-2</c:v>
                </c:pt>
                <c:pt idx="165">
                  <c:v>5.4082827637602464E-2</c:v>
                </c:pt>
                <c:pt idx="166">
                  <c:v>5.3773684767651105E-2</c:v>
                </c:pt>
                <c:pt idx="167">
                  <c:v>5.447721179624665E-2</c:v>
                </c:pt>
                <c:pt idx="168">
                  <c:v>5.584258546773662E-2</c:v>
                </c:pt>
                <c:pt idx="169">
                  <c:v>5.4918918918918917E-2</c:v>
                </c:pt>
                <c:pt idx="170">
                  <c:v>5.5885588558855885E-2</c:v>
                </c:pt>
                <c:pt idx="171">
                  <c:v>5.6456990442320512E-2</c:v>
                </c:pt>
                <c:pt idx="172">
                  <c:v>5.7505093955173191E-2</c:v>
                </c:pt>
                <c:pt idx="173">
                  <c:v>5.6835981203848737E-2</c:v>
                </c:pt>
                <c:pt idx="174">
                  <c:v>5.5385957261229829E-2</c:v>
                </c:pt>
                <c:pt idx="175">
                  <c:v>5.5307566684812196E-2</c:v>
                </c:pt>
                <c:pt idx="176">
                  <c:v>5.4901113152491084E-2</c:v>
                </c:pt>
                <c:pt idx="177">
                  <c:v>5.6734420370784001E-2</c:v>
                </c:pt>
                <c:pt idx="178">
                  <c:v>5.6709086849743247E-2</c:v>
                </c:pt>
                <c:pt idx="179">
                  <c:v>5.7401129943502827E-2</c:v>
                </c:pt>
                <c:pt idx="180">
                  <c:v>5.8263562335130178E-2</c:v>
                </c:pt>
                <c:pt idx="181">
                  <c:v>5.87215350826494E-2</c:v>
                </c:pt>
                <c:pt idx="182">
                  <c:v>5.9743619898859228E-2</c:v>
                </c:pt>
                <c:pt idx="183">
                  <c:v>5.8748698970741302E-2</c:v>
                </c:pt>
                <c:pt idx="184">
                  <c:v>5.8857606302861777E-2</c:v>
                </c:pt>
                <c:pt idx="185">
                  <c:v>5.9366600444080875E-2</c:v>
                </c:pt>
                <c:pt idx="186">
                  <c:v>5.9582453671123622E-2</c:v>
                </c:pt>
                <c:pt idx="187">
                  <c:v>5.823684512209102E-2</c:v>
                </c:pt>
                <c:pt idx="188">
                  <c:v>5.9297303606863548E-2</c:v>
                </c:pt>
                <c:pt idx="189">
                  <c:v>5.9331931791637468E-2</c:v>
                </c:pt>
                <c:pt idx="190">
                  <c:v>6.0476190476190475E-2</c:v>
                </c:pt>
                <c:pt idx="191">
                  <c:v>6.001181334908446E-2</c:v>
                </c:pt>
                <c:pt idx="192">
                  <c:v>5.9436059436059438E-2</c:v>
                </c:pt>
                <c:pt idx="193">
                  <c:v>5.8410946303322983E-2</c:v>
                </c:pt>
                <c:pt idx="194">
                  <c:v>5.839080459770115E-2</c:v>
                </c:pt>
                <c:pt idx="195">
                  <c:v>5.9743619898859228E-2</c:v>
                </c:pt>
                <c:pt idx="196">
                  <c:v>6.1197446090832427E-2</c:v>
                </c:pt>
                <c:pt idx="197">
                  <c:v>5.9008014868161228E-2</c:v>
                </c:pt>
                <c:pt idx="198">
                  <c:v>5.8156840297653126E-2</c:v>
                </c:pt>
                <c:pt idx="199">
                  <c:v>5.8377384509308211E-2</c:v>
                </c:pt>
                <c:pt idx="200">
                  <c:v>5.5450815126982363E-2</c:v>
                </c:pt>
                <c:pt idx="201">
                  <c:v>5.4472164723826121E-2</c:v>
                </c:pt>
                <c:pt idx="202">
                  <c:v>5.2197515398267037E-2</c:v>
                </c:pt>
                <c:pt idx="203">
                  <c:v>5.1856461315079858E-2</c:v>
                </c:pt>
                <c:pt idx="204">
                  <c:v>5.2077908551192584E-2</c:v>
                </c:pt>
                <c:pt idx="205">
                  <c:v>5.212677231025855E-2</c:v>
                </c:pt>
                <c:pt idx="206">
                  <c:v>5.2323147760569275E-2</c:v>
                </c:pt>
                <c:pt idx="207">
                  <c:v>5.316886431305827E-2</c:v>
                </c:pt>
                <c:pt idx="208">
                  <c:v>5.3361792956243326E-2</c:v>
                </c:pt>
                <c:pt idx="209">
                  <c:v>5.3180174430972137E-2</c:v>
                </c:pt>
                <c:pt idx="210">
                  <c:v>5.1198033995494573E-2</c:v>
                </c:pt>
                <c:pt idx="211">
                  <c:v>5.1514527096641255E-2</c:v>
                </c:pt>
                <c:pt idx="212">
                  <c:v>5.2290315833507635E-2</c:v>
                </c:pt>
                <c:pt idx="213">
                  <c:v>5.2848536095550153E-2</c:v>
                </c:pt>
                <c:pt idx="214">
                  <c:v>5.3134962805526043E-2</c:v>
                </c:pt>
                <c:pt idx="215">
                  <c:v>5.2893261398497829E-2</c:v>
                </c:pt>
                <c:pt idx="216">
                  <c:v>5.1824212271973466E-2</c:v>
                </c:pt>
                <c:pt idx="217">
                  <c:v>5.2361503822389785E-2</c:v>
                </c:pt>
                <c:pt idx="218">
                  <c:v>5.2361503822389785E-2</c:v>
                </c:pt>
                <c:pt idx="219">
                  <c:v>5.1953449709060684E-2</c:v>
                </c:pt>
                <c:pt idx="220">
                  <c:v>5.178663904712584E-2</c:v>
                </c:pt>
                <c:pt idx="221">
                  <c:v>5.0921682452388227E-2</c:v>
                </c:pt>
                <c:pt idx="222">
                  <c:v>5.1208521097910693E-2</c:v>
                </c:pt>
                <c:pt idx="223">
                  <c:v>5.112474437627812E-2</c:v>
                </c:pt>
                <c:pt idx="224">
                  <c:v>5.0869874860107842E-2</c:v>
                </c:pt>
                <c:pt idx="225">
                  <c:v>4.9935084390292622E-2</c:v>
                </c:pt>
                <c:pt idx="226">
                  <c:v>4.975124378109453E-2</c:v>
                </c:pt>
                <c:pt idx="227">
                  <c:v>4.9421765345458141E-2</c:v>
                </c:pt>
                <c:pt idx="228">
                  <c:v>4.915454187966968E-2</c:v>
                </c:pt>
                <c:pt idx="229">
                  <c:v>4.9504950495049507E-2</c:v>
                </c:pt>
                <c:pt idx="230">
                  <c:v>5.0382910116888356E-2</c:v>
                </c:pt>
                <c:pt idx="231">
                  <c:v>5.0266411983512616E-2</c:v>
                </c:pt>
                <c:pt idx="232">
                  <c:v>5.0952817690818303E-2</c:v>
                </c:pt>
                <c:pt idx="233">
                  <c:v>5.1350518640238263E-2</c:v>
                </c:pt>
                <c:pt idx="234">
                  <c:v>5.1208521097910693E-2</c:v>
                </c:pt>
                <c:pt idx="235">
                  <c:v>5.1229508196721313E-2</c:v>
                </c:pt>
                <c:pt idx="236">
                  <c:v>5.1020408163265307E-2</c:v>
                </c:pt>
                <c:pt idx="237">
                  <c:v>5.0602165772695072E-2</c:v>
                </c:pt>
                <c:pt idx="238">
                  <c:v>5.0684237202230101E-2</c:v>
                </c:pt>
                <c:pt idx="239">
                  <c:v>5.077173030056864E-2</c:v>
                </c:pt>
                <c:pt idx="240">
                  <c:v>5.1466803911477094E-2</c:v>
                </c:pt>
                <c:pt idx="241">
                  <c:v>5.1456210764639292E-2</c:v>
                </c:pt>
                <c:pt idx="242">
                  <c:v>5.1567656765676574E-2</c:v>
                </c:pt>
                <c:pt idx="243">
                  <c:v>5.1797368693670361E-2</c:v>
                </c:pt>
                <c:pt idx="244">
                  <c:v>5.2170283806343906E-2</c:v>
                </c:pt>
                <c:pt idx="245">
                  <c:v>5.2121338475972057E-2</c:v>
                </c:pt>
                <c:pt idx="246">
                  <c:v>5.3424511165722832E-2</c:v>
                </c:pt>
                <c:pt idx="247">
                  <c:v>5.5660692419013696E-2</c:v>
                </c:pt>
                <c:pt idx="248">
                  <c:v>5.4686645521163729E-2</c:v>
                </c:pt>
                <c:pt idx="249">
                  <c:v>5.5859680482627634E-2</c:v>
                </c:pt>
                <c:pt idx="250">
                  <c:v>5.5444666223109333E-2</c:v>
                </c:pt>
                <c:pt idx="251">
                  <c:v>5.57911180540058E-2</c:v>
                </c:pt>
                <c:pt idx="252">
                  <c:v>5.5157198014340866E-2</c:v>
                </c:pt>
                <c:pt idx="253">
                  <c:v>5.3304904051172712E-2</c:v>
                </c:pt>
                <c:pt idx="254">
                  <c:v>5.3630805534699129E-2</c:v>
                </c:pt>
                <c:pt idx="255">
                  <c:v>5.3253807647246777E-2</c:v>
                </c:pt>
                <c:pt idx="256">
                  <c:v>5.2637119696810196E-2</c:v>
                </c:pt>
                <c:pt idx="257">
                  <c:v>5.2631578947368418E-2</c:v>
                </c:pt>
                <c:pt idx="258">
                  <c:v>5.0978792822185974E-2</c:v>
                </c:pt>
                <c:pt idx="259">
                  <c:v>5.0140393100681913E-2</c:v>
                </c:pt>
                <c:pt idx="260">
                  <c:v>5.0638039295118495E-2</c:v>
                </c:pt>
                <c:pt idx="261">
                  <c:v>4.956875185882819E-2</c:v>
                </c:pt>
                <c:pt idx="262">
                  <c:v>4.880905896134323E-2</c:v>
                </c:pt>
                <c:pt idx="263">
                  <c:v>4.868075163080518E-2</c:v>
                </c:pt>
                <c:pt idx="264">
                  <c:v>4.8355899419729204E-2</c:v>
                </c:pt>
                <c:pt idx="265">
                  <c:v>4.9227133996258741E-2</c:v>
                </c:pt>
                <c:pt idx="266">
                  <c:v>5.0413389796329901E-2</c:v>
                </c:pt>
                <c:pt idx="267">
                  <c:v>4.9950049950049952E-2</c:v>
                </c:pt>
                <c:pt idx="268">
                  <c:v>5.1046452271567122E-2</c:v>
                </c:pt>
                <c:pt idx="269">
                  <c:v>5.0880227943421188E-2</c:v>
                </c:pt>
                <c:pt idx="270">
                  <c:v>5.0911312493636091E-2</c:v>
                </c:pt>
                <c:pt idx="271">
                  <c:v>5.0520359704961097E-2</c:v>
                </c:pt>
                <c:pt idx="272">
                  <c:v>5.0761421319796954E-2</c:v>
                </c:pt>
                <c:pt idx="273">
                  <c:v>4.8861526434085804E-2</c:v>
                </c:pt>
                <c:pt idx="274">
                  <c:v>4.9169043170419903E-2</c:v>
                </c:pt>
                <c:pt idx="275">
                  <c:v>4.829051574270813E-2</c:v>
                </c:pt>
                <c:pt idx="276">
                  <c:v>4.7045540082800152E-2</c:v>
                </c:pt>
                <c:pt idx="277">
                  <c:v>4.7005734699633352E-2</c:v>
                </c:pt>
                <c:pt idx="278">
                  <c:v>4.7384382107657316E-2</c:v>
                </c:pt>
                <c:pt idx="279">
                  <c:v>4.7076546464551366E-2</c:v>
                </c:pt>
                <c:pt idx="280">
                  <c:v>4.7276853252647501E-2</c:v>
                </c:pt>
                <c:pt idx="281">
                  <c:v>4.7058823529411764E-2</c:v>
                </c:pt>
                <c:pt idx="282">
                  <c:v>4.6742077217911564E-2</c:v>
                </c:pt>
                <c:pt idx="283">
                  <c:v>4.6266308873878045E-2</c:v>
                </c:pt>
                <c:pt idx="284">
                  <c:v>4.6053237542599247E-2</c:v>
                </c:pt>
                <c:pt idx="285">
                  <c:v>4.6895516788595007E-2</c:v>
                </c:pt>
                <c:pt idx="286">
                  <c:v>4.8586143231950249E-2</c:v>
                </c:pt>
                <c:pt idx="287">
                  <c:v>4.9431537320810674E-2</c:v>
                </c:pt>
                <c:pt idx="288">
                  <c:v>4.975124378109453E-2</c:v>
                </c:pt>
                <c:pt idx="289">
                  <c:v>4.7089847428894327E-2</c:v>
                </c:pt>
                <c:pt idx="290">
                  <c:v>4.7036688617121354E-2</c:v>
                </c:pt>
                <c:pt idx="291">
                  <c:v>4.7209895194032674E-2</c:v>
                </c:pt>
                <c:pt idx="292">
                  <c:v>4.7878961984104185E-2</c:v>
                </c:pt>
                <c:pt idx="293">
                  <c:v>4.8369933249492111E-2</c:v>
                </c:pt>
                <c:pt idx="294">
                  <c:v>4.8253232966608758E-2</c:v>
                </c:pt>
                <c:pt idx="295">
                  <c:v>5.05663430420712E-2</c:v>
                </c:pt>
                <c:pt idx="296">
                  <c:v>5.0065084609992989E-2</c:v>
                </c:pt>
                <c:pt idx="297">
                  <c:v>5.0535678188801295E-2</c:v>
                </c:pt>
                <c:pt idx="298">
                  <c:v>5.0115265109752435E-2</c:v>
                </c:pt>
                <c:pt idx="299">
                  <c:v>4.9721559268098646E-2</c:v>
                </c:pt>
                <c:pt idx="300">
                  <c:v>5.0510152540660679E-2</c:v>
                </c:pt>
                <c:pt idx="301">
                  <c:v>5.0725372831490312E-2</c:v>
                </c:pt>
                <c:pt idx="302">
                  <c:v>0.05</c:v>
                </c:pt>
                <c:pt idx="303">
                  <c:v>4.8823357094033785E-2</c:v>
                </c:pt>
                <c:pt idx="304">
                  <c:v>4.9169043170419903E-2</c:v>
                </c:pt>
                <c:pt idx="305">
                  <c:v>4.8652330446628395E-2</c:v>
                </c:pt>
                <c:pt idx="306">
                  <c:v>4.8766214766409834E-2</c:v>
                </c:pt>
                <c:pt idx="307">
                  <c:v>4.8690232739312493E-2</c:v>
                </c:pt>
                <c:pt idx="308">
                  <c:v>4.7591852274890538E-2</c:v>
                </c:pt>
                <c:pt idx="309">
                  <c:v>4.8520135856380396E-2</c:v>
                </c:pt>
                <c:pt idx="310">
                  <c:v>4.8742444921037242E-2</c:v>
                </c:pt>
                <c:pt idx="311">
                  <c:v>4.9480455220188027E-2</c:v>
                </c:pt>
                <c:pt idx="312">
                  <c:v>4.9130392060528646E-2</c:v>
                </c:pt>
                <c:pt idx="313">
                  <c:v>4.9407114624505928E-2</c:v>
                </c:pt>
                <c:pt idx="314">
                  <c:v>4.9756194646233459E-2</c:v>
                </c:pt>
                <c:pt idx="315">
                  <c:v>4.9387593836428295E-2</c:v>
                </c:pt>
                <c:pt idx="316">
                  <c:v>4.9965024482861997E-2</c:v>
                </c:pt>
                <c:pt idx="317">
                  <c:v>5.0165546302799235E-2</c:v>
                </c:pt>
                <c:pt idx="318">
                  <c:v>5.0494849525348419E-2</c:v>
                </c:pt>
                <c:pt idx="319">
                  <c:v>5.2268450763119381E-2</c:v>
                </c:pt>
                <c:pt idx="320">
                  <c:v>5.1931865392604901E-2</c:v>
                </c:pt>
                <c:pt idx="321">
                  <c:v>5.166356685265551E-2</c:v>
                </c:pt>
                <c:pt idx="322">
                  <c:v>5.3225463061528637E-2</c:v>
                </c:pt>
                <c:pt idx="323">
                  <c:v>5.3225463061528637E-2</c:v>
                </c:pt>
                <c:pt idx="324">
                  <c:v>5.3401687493324794E-2</c:v>
                </c:pt>
                <c:pt idx="325">
                  <c:v>5.4306505919409151E-2</c:v>
                </c:pt>
                <c:pt idx="326">
                  <c:v>5.3504547886570358E-2</c:v>
                </c:pt>
                <c:pt idx="327">
                  <c:v>5.4007344998919855E-2</c:v>
                </c:pt>
                <c:pt idx="328">
                  <c:v>5.4794520547945202E-2</c:v>
                </c:pt>
                <c:pt idx="329">
                  <c:v>5.3390282968499729E-2</c:v>
                </c:pt>
                <c:pt idx="330">
                  <c:v>5.3112385808370514E-2</c:v>
                </c:pt>
                <c:pt idx="331">
                  <c:v>5.3248136315228962E-2</c:v>
                </c:pt>
                <c:pt idx="332">
                  <c:v>5.3573341905068038E-2</c:v>
                </c:pt>
                <c:pt idx="333">
                  <c:v>5.3321957982297115E-2</c:v>
                </c:pt>
                <c:pt idx="334">
                  <c:v>5.396071659831643E-2</c:v>
                </c:pt>
                <c:pt idx="335">
                  <c:v>5.5809800200915277E-2</c:v>
                </c:pt>
                <c:pt idx="336">
                  <c:v>5.6261955665578935E-2</c:v>
                </c:pt>
                <c:pt idx="337">
                  <c:v>5.4412884971161174E-2</c:v>
                </c:pt>
                <c:pt idx="338">
                  <c:v>5.3299221831361258E-2</c:v>
                </c:pt>
                <c:pt idx="339">
                  <c:v>5.3208470788549539E-2</c:v>
                </c:pt>
                <c:pt idx="340">
                  <c:v>5.3648068669527899E-2</c:v>
                </c:pt>
                <c:pt idx="341">
                  <c:v>5.0100200400801605E-2</c:v>
                </c:pt>
                <c:pt idx="342">
                  <c:v>4.8790007806401248E-2</c:v>
                </c:pt>
                <c:pt idx="343">
                  <c:v>4.8761458942851568E-2</c:v>
                </c:pt>
                <c:pt idx="344">
                  <c:v>4.9290220820189273E-2</c:v>
                </c:pt>
                <c:pt idx="345">
                  <c:v>4.947066389630949E-2</c:v>
                </c:pt>
                <c:pt idx="346">
                  <c:v>4.7510452299505894E-2</c:v>
                </c:pt>
                <c:pt idx="347">
                  <c:v>4.8642864091837726E-2</c:v>
                </c:pt>
                <c:pt idx="348">
                  <c:v>4.6044755502348281E-2</c:v>
                </c:pt>
                <c:pt idx="349">
                  <c:v>4.6044755502348281E-2</c:v>
                </c:pt>
                <c:pt idx="350">
                  <c:v>4.4798853149359379E-2</c:v>
                </c:pt>
                <c:pt idx="351">
                  <c:v>4.4682752457551385E-2</c:v>
                </c:pt>
                <c:pt idx="352">
                  <c:v>4.4814914403513491E-2</c:v>
                </c:pt>
                <c:pt idx="353">
                  <c:v>4.5591319412783805E-2</c:v>
                </c:pt>
                <c:pt idx="354">
                  <c:v>4.5770779934090081E-2</c:v>
                </c:pt>
                <c:pt idx="355">
                  <c:v>4.6313449425713228E-2</c:v>
                </c:pt>
                <c:pt idx="356">
                  <c:v>4.7587322737222805E-2</c:v>
                </c:pt>
                <c:pt idx="357">
                  <c:v>4.8030739673390971E-2</c:v>
                </c:pt>
                <c:pt idx="358">
                  <c:v>4.8146364949446317E-2</c:v>
                </c:pt>
                <c:pt idx="359">
                  <c:v>4.8271867155821588E-2</c:v>
                </c:pt>
                <c:pt idx="360">
                  <c:v>4.8267207259387969E-2</c:v>
                </c:pt>
                <c:pt idx="361">
                  <c:v>4.816491667469415E-2</c:v>
                </c:pt>
                <c:pt idx="362">
                  <c:v>4.8123195380173241E-2</c:v>
                </c:pt>
                <c:pt idx="363">
                  <c:v>4.8426150121065374E-2</c:v>
                </c:pt>
                <c:pt idx="364">
                  <c:v>4.8614487117160918E-2</c:v>
                </c:pt>
                <c:pt idx="365">
                  <c:v>4.8299845440494593E-2</c:v>
                </c:pt>
                <c:pt idx="366">
                  <c:v>4.8899755501222497E-2</c:v>
                </c:pt>
                <c:pt idx="367">
                  <c:v>4.9319392385085821E-2</c:v>
                </c:pt>
                <c:pt idx="368">
                  <c:v>4.8952418249461525E-2</c:v>
                </c:pt>
                <c:pt idx="369">
                  <c:v>4.9711672300656193E-2</c:v>
                </c:pt>
                <c:pt idx="370">
                  <c:v>4.8581422464049749E-2</c:v>
                </c:pt>
                <c:pt idx="371">
                  <c:v>4.9009998039600079E-2</c:v>
                </c:pt>
                <c:pt idx="372">
                  <c:v>4.9265937530791212E-2</c:v>
                </c:pt>
                <c:pt idx="373">
                  <c:v>4.9149710016710903E-2</c:v>
                </c:pt>
                <c:pt idx="374">
                  <c:v>4.836525440123815E-2</c:v>
                </c:pt>
                <c:pt idx="375">
                  <c:v>4.8971596474045059E-2</c:v>
                </c:pt>
                <c:pt idx="376">
                  <c:v>4.9290220820189273E-2</c:v>
                </c:pt>
                <c:pt idx="377">
                  <c:v>4.9509852460639672E-2</c:v>
                </c:pt>
                <c:pt idx="378">
                  <c:v>4.9860390905464701E-2</c:v>
                </c:pt>
                <c:pt idx="379">
                  <c:v>5.0433730078676617E-2</c:v>
                </c:pt>
                <c:pt idx="380">
                  <c:v>5.1329432296478801E-2</c:v>
                </c:pt>
                <c:pt idx="381">
                  <c:v>5.2110474205315269E-2</c:v>
                </c:pt>
                <c:pt idx="382">
                  <c:v>5.1899522524392776E-2</c:v>
                </c:pt>
                <c:pt idx="383">
                  <c:v>5.2230230857620387E-2</c:v>
                </c:pt>
                <c:pt idx="384">
                  <c:v>5.2631578947368418E-2</c:v>
                </c:pt>
                <c:pt idx="385">
                  <c:v>5.3044769785699129E-2</c:v>
                </c:pt>
                <c:pt idx="386">
                  <c:v>5.3022269353128315E-2</c:v>
                </c:pt>
                <c:pt idx="387">
                  <c:v>5.3270828894097594E-2</c:v>
                </c:pt>
                <c:pt idx="388">
                  <c:v>5.3453068206115027E-2</c:v>
                </c:pt>
                <c:pt idx="389">
                  <c:v>5.3803938448294411E-2</c:v>
                </c:pt>
                <c:pt idx="390">
                  <c:v>5.3815520396082235E-2</c:v>
                </c:pt>
                <c:pt idx="391">
                  <c:v>5.3740326741186582E-2</c:v>
                </c:pt>
                <c:pt idx="392">
                  <c:v>5.3844497092397157E-2</c:v>
                </c:pt>
                <c:pt idx="393">
                  <c:v>5.3504547886570358E-2</c:v>
                </c:pt>
                <c:pt idx="394">
                  <c:v>5.2977325704598434E-2</c:v>
                </c:pt>
                <c:pt idx="395">
                  <c:v>5.391998274560552E-2</c:v>
                </c:pt>
                <c:pt idx="396">
                  <c:v>5.4395126196692775E-2</c:v>
                </c:pt>
                <c:pt idx="397">
                  <c:v>5.4543471146503764E-2</c:v>
                </c:pt>
                <c:pt idx="398">
                  <c:v>5.5530875166592622E-2</c:v>
                </c:pt>
                <c:pt idx="399">
                  <c:v>5.5865921787709494E-2</c:v>
                </c:pt>
                <c:pt idx="400">
                  <c:v>5.5623539882078098E-2</c:v>
                </c:pt>
                <c:pt idx="401">
                  <c:v>5.530361685654242E-2</c:v>
                </c:pt>
                <c:pt idx="402">
                  <c:v>5.4710581026370497E-2</c:v>
                </c:pt>
                <c:pt idx="403">
                  <c:v>5.5940926381740884E-2</c:v>
                </c:pt>
                <c:pt idx="404">
                  <c:v>5.6921675774134789E-2</c:v>
                </c:pt>
                <c:pt idx="405">
                  <c:v>5.755726948313572E-2</c:v>
                </c:pt>
                <c:pt idx="406">
                  <c:v>5.8180125669071443E-2</c:v>
                </c:pt>
                <c:pt idx="407">
                  <c:v>5.7240984544934176E-2</c:v>
                </c:pt>
                <c:pt idx="408">
                  <c:v>5.6382498872350015E-2</c:v>
                </c:pt>
                <c:pt idx="409">
                  <c:v>5.5537043207819617E-2</c:v>
                </c:pt>
                <c:pt idx="410">
                  <c:v>5.5772448410485218E-2</c:v>
                </c:pt>
                <c:pt idx="411">
                  <c:v>5.5691690799732678E-2</c:v>
                </c:pt>
                <c:pt idx="412">
                  <c:v>5.5309734513274332E-2</c:v>
                </c:pt>
                <c:pt idx="413">
                  <c:v>5.4614964500273075E-2</c:v>
                </c:pt>
                <c:pt idx="414">
                  <c:v>5.3424511165722832E-2</c:v>
                </c:pt>
                <c:pt idx="415">
                  <c:v>5.372300419039433E-2</c:v>
                </c:pt>
                <c:pt idx="416">
                  <c:v>5.2432885906040269E-2</c:v>
                </c:pt>
                <c:pt idx="417">
                  <c:v>5.2764879696074289E-2</c:v>
                </c:pt>
                <c:pt idx="418">
                  <c:v>5.2631578947368418E-2</c:v>
                </c:pt>
                <c:pt idx="419">
                  <c:v>5.2977325704598434E-2</c:v>
                </c:pt>
                <c:pt idx="420">
                  <c:v>5.3378883313761075E-2</c:v>
                </c:pt>
                <c:pt idx="421">
                  <c:v>5.3827107331252018E-2</c:v>
                </c:pt>
                <c:pt idx="422">
                  <c:v>5.3022269353128315E-2</c:v>
                </c:pt>
                <c:pt idx="423">
                  <c:v>5.3350405463081521E-2</c:v>
                </c:pt>
                <c:pt idx="424">
                  <c:v>5.2781589781484214E-2</c:v>
                </c:pt>
                <c:pt idx="425">
                  <c:v>5.3180174430972137E-2</c:v>
                </c:pt>
                <c:pt idx="426">
                  <c:v>5.3521729822307858E-2</c:v>
                </c:pt>
                <c:pt idx="427">
                  <c:v>5.2887666596149775E-2</c:v>
                </c:pt>
                <c:pt idx="428">
                  <c:v>5.2099614462852974E-2</c:v>
                </c:pt>
                <c:pt idx="429">
                  <c:v>5.2703699799725938E-2</c:v>
                </c:pt>
                <c:pt idx="430">
                  <c:v>5.1975051975051971E-2</c:v>
                </c:pt>
                <c:pt idx="431">
                  <c:v>5.1792003314688209E-2</c:v>
                </c:pt>
                <c:pt idx="432">
                  <c:v>5.1610239471511152E-2</c:v>
                </c:pt>
                <c:pt idx="433">
                  <c:v>5.1802735184417741E-2</c:v>
                </c:pt>
                <c:pt idx="434">
                  <c:v>5.153576582148011E-2</c:v>
                </c:pt>
                <c:pt idx="435">
                  <c:v>5.2197515398267037E-2</c:v>
                </c:pt>
                <c:pt idx="436">
                  <c:v>5.1308363263211899E-2</c:v>
                </c:pt>
                <c:pt idx="437">
                  <c:v>5.0828504625393921E-2</c:v>
                </c:pt>
                <c:pt idx="438">
                  <c:v>5.0581689428426911E-2</c:v>
                </c:pt>
                <c:pt idx="439">
                  <c:v>5.1297835231353235E-2</c:v>
                </c:pt>
                <c:pt idx="440">
                  <c:v>5.2312199204854574E-2</c:v>
                </c:pt>
                <c:pt idx="441">
                  <c:v>5.2565180824222034E-2</c:v>
                </c:pt>
                <c:pt idx="442">
                  <c:v>5.2438384897745154E-2</c:v>
                </c:pt>
                <c:pt idx="443">
                  <c:v>5.2273915316257184E-2</c:v>
                </c:pt>
                <c:pt idx="444">
                  <c:v>5.1738410596026491E-2</c:v>
                </c:pt>
                <c:pt idx="445">
                  <c:v>5.1872600892208735E-2</c:v>
                </c:pt>
                <c:pt idx="446">
                  <c:v>5.1980455348788854E-2</c:v>
                </c:pt>
                <c:pt idx="447">
                  <c:v>5.2039966694421319E-2</c:v>
                </c:pt>
                <c:pt idx="448">
                  <c:v>5.2748180187783517E-2</c:v>
                </c:pt>
                <c:pt idx="449">
                  <c:v>5.0256307166549406E-2</c:v>
                </c:pt>
                <c:pt idx="450">
                  <c:v>5.080268238162975E-2</c:v>
                </c:pt>
                <c:pt idx="451">
                  <c:v>4.6824700029265434E-2</c:v>
                </c:pt>
                <c:pt idx="452">
                  <c:v>4.714201532115498E-2</c:v>
                </c:pt>
                <c:pt idx="453">
                  <c:v>4.7313947757516017E-2</c:v>
                </c:pt>
                <c:pt idx="454">
                  <c:v>4.7756442145060189E-2</c:v>
                </c:pt>
                <c:pt idx="455">
                  <c:v>4.7756442145060189E-2</c:v>
                </c:pt>
                <c:pt idx="456">
                  <c:v>4.7529458362214082E-2</c:v>
                </c:pt>
                <c:pt idx="457">
                  <c:v>4.712350284704496E-2</c:v>
                </c:pt>
                <c:pt idx="458">
                  <c:v>4.6678984732082075E-2</c:v>
                </c:pt>
                <c:pt idx="459">
                  <c:v>4.6153846153846149E-2</c:v>
                </c:pt>
                <c:pt idx="460">
                  <c:v>4.707728520988623E-2</c:v>
                </c:pt>
                <c:pt idx="461">
                  <c:v>4.6788185983039278E-2</c:v>
                </c:pt>
                <c:pt idx="462">
                  <c:v>4.6345466834025295E-2</c:v>
                </c:pt>
                <c:pt idx="463">
                  <c:v>4.6792747124195747E-2</c:v>
                </c:pt>
                <c:pt idx="464">
                  <c:v>4.6296296296296294E-2</c:v>
                </c:pt>
                <c:pt idx="465">
                  <c:v>4.5257401470865544E-2</c:v>
                </c:pt>
                <c:pt idx="466">
                  <c:v>4.5240339302544771E-2</c:v>
                </c:pt>
                <c:pt idx="467">
                  <c:v>4.5437334343051874E-2</c:v>
                </c:pt>
                <c:pt idx="468">
                  <c:v>4.6349942062572418E-2</c:v>
                </c:pt>
                <c:pt idx="469">
                  <c:v>4.6601941747572817E-2</c:v>
                </c:pt>
                <c:pt idx="470">
                  <c:v>4.6570292034539634E-2</c:v>
                </c:pt>
                <c:pt idx="471">
                  <c:v>4.701273261508325E-2</c:v>
                </c:pt>
                <c:pt idx="472">
                  <c:v>4.7407407407407405E-2</c:v>
                </c:pt>
                <c:pt idx="473">
                  <c:v>4.7412090082971162E-2</c:v>
                </c:pt>
                <c:pt idx="474">
                  <c:v>4.7699493192884829E-2</c:v>
                </c:pt>
                <c:pt idx="475">
                  <c:v>4.7595438770451165E-2</c:v>
                </c:pt>
                <c:pt idx="476">
                  <c:v>4.7327943206468152E-2</c:v>
                </c:pt>
                <c:pt idx="477">
                  <c:v>4.7327943206468152E-2</c:v>
                </c:pt>
                <c:pt idx="478">
                  <c:v>4.7548291233283801E-2</c:v>
                </c:pt>
                <c:pt idx="479">
                  <c:v>4.6829268292682927E-2</c:v>
                </c:pt>
                <c:pt idx="480">
                  <c:v>4.6879578083797245E-2</c:v>
                </c:pt>
                <c:pt idx="481">
                  <c:v>4.7248744955212127E-2</c:v>
                </c:pt>
                <c:pt idx="482">
                  <c:v>4.7995200479952004E-2</c:v>
                </c:pt>
                <c:pt idx="483">
                  <c:v>4.8115477145148348E-2</c:v>
                </c:pt>
                <c:pt idx="484">
                  <c:v>4.8019207683073231E-2</c:v>
                </c:pt>
                <c:pt idx="485">
                  <c:v>4.8387096774193547E-2</c:v>
                </c:pt>
                <c:pt idx="486">
                  <c:v>4.838221953432114E-2</c:v>
                </c:pt>
                <c:pt idx="487">
                  <c:v>4.8197610201827487E-2</c:v>
                </c:pt>
                <c:pt idx="488">
                  <c:v>4.8246054879887423E-2</c:v>
                </c:pt>
                <c:pt idx="489">
                  <c:v>4.778972520908005E-2</c:v>
                </c:pt>
                <c:pt idx="490">
                  <c:v>4.7985604318704383E-2</c:v>
                </c:pt>
                <c:pt idx="491">
                  <c:v>4.7956838845039464E-2</c:v>
                </c:pt>
                <c:pt idx="492">
                  <c:v>4.7861202512713127E-2</c:v>
                </c:pt>
                <c:pt idx="493">
                  <c:v>4.8514251061249243E-2</c:v>
                </c:pt>
                <c:pt idx="494">
                  <c:v>4.8076923076923073E-2</c:v>
                </c:pt>
                <c:pt idx="495">
                  <c:v>4.8465266558966068E-2</c:v>
                </c:pt>
                <c:pt idx="496">
                  <c:v>4.8780487804878044E-2</c:v>
                </c:pt>
                <c:pt idx="497">
                  <c:v>4.9362402303578773E-2</c:v>
                </c:pt>
                <c:pt idx="498">
                  <c:v>4.9720323182100679E-2</c:v>
                </c:pt>
                <c:pt idx="499">
                  <c:v>5.0563573159169907E-2</c:v>
                </c:pt>
                <c:pt idx="500">
                  <c:v>4.9014602266925347E-2</c:v>
                </c:pt>
                <c:pt idx="501">
                  <c:v>4.8533872598584424E-2</c:v>
                </c:pt>
                <c:pt idx="502">
                  <c:v>4.8333501157990129E-2</c:v>
                </c:pt>
                <c:pt idx="503">
                  <c:v>4.8212133386902369E-2</c:v>
                </c:pt>
                <c:pt idx="504">
                  <c:v>4.9124961621123737E-2</c:v>
                </c:pt>
                <c:pt idx="505">
                  <c:v>4.8706240487062402E-2</c:v>
                </c:pt>
                <c:pt idx="506">
                  <c:v>4.8289738430583498E-2</c:v>
                </c:pt>
                <c:pt idx="507">
                  <c:v>4.8795364440378158E-2</c:v>
                </c:pt>
                <c:pt idx="508">
                  <c:v>4.8587913756453077E-2</c:v>
                </c:pt>
                <c:pt idx="509">
                  <c:v>4.8656867714140899E-2</c:v>
                </c:pt>
                <c:pt idx="510">
                  <c:v>4.7856430707876367E-2</c:v>
                </c:pt>
                <c:pt idx="511">
                  <c:v>4.8052858143958349E-2</c:v>
                </c:pt>
                <c:pt idx="512">
                  <c:v>4.8431036222379174E-2</c:v>
                </c:pt>
                <c:pt idx="513">
                  <c:v>4.900959771288544E-2</c:v>
                </c:pt>
                <c:pt idx="514">
                  <c:v>4.8647005168744296E-2</c:v>
                </c:pt>
                <c:pt idx="515">
                  <c:v>4.8465266558966068E-2</c:v>
                </c:pt>
                <c:pt idx="516">
                  <c:v>4.8470160557406841E-2</c:v>
                </c:pt>
                <c:pt idx="517">
                  <c:v>4.7976011994002997E-2</c:v>
                </c:pt>
                <c:pt idx="518">
                  <c:v>4.8000000000000001E-2</c:v>
                </c:pt>
                <c:pt idx="519">
                  <c:v>4.7923322683706068E-2</c:v>
                </c:pt>
                <c:pt idx="520">
                  <c:v>4.8241206030150752E-2</c:v>
                </c:pt>
                <c:pt idx="521">
                  <c:v>4.8000000000000001E-2</c:v>
                </c:pt>
                <c:pt idx="522">
                  <c:v>4.8038430744595677E-2</c:v>
                </c:pt>
                <c:pt idx="523">
                  <c:v>4.7780211029265378E-2</c:v>
                </c:pt>
                <c:pt idx="524">
                  <c:v>4.7761194029850747E-2</c:v>
                </c:pt>
                <c:pt idx="525">
                  <c:v>4.856333468231485E-2</c:v>
                </c:pt>
                <c:pt idx="526">
                  <c:v>4.9205535622757562E-2</c:v>
                </c:pt>
                <c:pt idx="527">
                  <c:v>4.9612403100775193E-2</c:v>
                </c:pt>
                <c:pt idx="528">
                  <c:v>4.9792531120331947E-2</c:v>
                </c:pt>
                <c:pt idx="529">
                  <c:v>4.8701298701298697E-2</c:v>
                </c:pt>
                <c:pt idx="530">
                  <c:v>4.9029622063329927E-2</c:v>
                </c:pt>
                <c:pt idx="531">
                  <c:v>4.9296497894628734E-2</c:v>
                </c:pt>
                <c:pt idx="532">
                  <c:v>4.9581654787728538E-2</c:v>
                </c:pt>
                <c:pt idx="533">
                  <c:v>4.9597024178549283E-2</c:v>
                </c:pt>
                <c:pt idx="534">
                  <c:v>4.9777040340143103E-2</c:v>
                </c:pt>
                <c:pt idx="535">
                  <c:v>4.9648324369052539E-2</c:v>
                </c:pt>
                <c:pt idx="536">
                  <c:v>4.9326893433357312E-2</c:v>
                </c:pt>
                <c:pt idx="537">
                  <c:v>4.922067268252666E-2</c:v>
                </c:pt>
                <c:pt idx="538">
                  <c:v>4.8899755501222497E-2</c:v>
                </c:pt>
                <c:pt idx="539">
                  <c:v>4.9271196879490858E-2</c:v>
                </c:pt>
                <c:pt idx="540">
                  <c:v>4.9271196879490858E-2</c:v>
                </c:pt>
                <c:pt idx="541">
                  <c:v>4.9839061364344302E-2</c:v>
                </c:pt>
                <c:pt idx="542">
                  <c:v>4.9135018937455213E-2</c:v>
                </c:pt>
                <c:pt idx="543">
                  <c:v>4.9205535622757562E-2</c:v>
                </c:pt>
                <c:pt idx="544">
                  <c:v>4.9129989764585463E-2</c:v>
                </c:pt>
                <c:pt idx="545">
                  <c:v>4.9205535622757562E-2</c:v>
                </c:pt>
                <c:pt idx="546">
                  <c:v>4.9896049896049892E-2</c:v>
                </c:pt>
                <c:pt idx="547">
                  <c:v>4.933703361085414E-2</c:v>
                </c:pt>
                <c:pt idx="548">
                  <c:v>4.8949622679991839E-2</c:v>
                </c:pt>
                <c:pt idx="549">
                  <c:v>4.927625500461965E-2</c:v>
                </c:pt>
                <c:pt idx="550">
                  <c:v>4.9576533774013637E-2</c:v>
                </c:pt>
                <c:pt idx="551">
                  <c:v>5.0293378038558254E-2</c:v>
                </c:pt>
                <c:pt idx="552">
                  <c:v>5.0574228216204824E-2</c:v>
                </c:pt>
                <c:pt idx="553">
                  <c:v>5.0078247261345854E-2</c:v>
                </c:pt>
                <c:pt idx="554">
                  <c:v>5.0526315789473683E-2</c:v>
                </c:pt>
                <c:pt idx="555">
                  <c:v>5.047849405826059E-2</c:v>
                </c:pt>
                <c:pt idx="556">
                  <c:v>5.0982474774296328E-2</c:v>
                </c:pt>
                <c:pt idx="557">
                  <c:v>5.0788276372870589E-2</c:v>
                </c:pt>
                <c:pt idx="558">
                  <c:v>5.0852844580993747E-2</c:v>
                </c:pt>
                <c:pt idx="559">
                  <c:v>5.0734594651728145E-2</c:v>
                </c:pt>
                <c:pt idx="560">
                  <c:v>5.1058398042761403E-2</c:v>
                </c:pt>
                <c:pt idx="561">
                  <c:v>5.0960823866652509E-2</c:v>
                </c:pt>
                <c:pt idx="562">
                  <c:v>5.106382978723404E-2</c:v>
                </c:pt>
                <c:pt idx="563">
                  <c:v>5.2361732300643608E-2</c:v>
                </c:pt>
                <c:pt idx="564">
                  <c:v>5.1662899580238938E-2</c:v>
                </c:pt>
                <c:pt idx="565">
                  <c:v>5.2270499836654688E-2</c:v>
                </c:pt>
                <c:pt idx="566">
                  <c:v>5.2706709124849017E-2</c:v>
                </c:pt>
                <c:pt idx="567">
                  <c:v>5.2875082617316584E-2</c:v>
                </c:pt>
                <c:pt idx="568">
                  <c:v>5.252215778531568E-2</c:v>
                </c:pt>
                <c:pt idx="569">
                  <c:v>5.2706709124849017E-2</c:v>
                </c:pt>
                <c:pt idx="570">
                  <c:v>5.3667262969588549E-2</c:v>
                </c:pt>
                <c:pt idx="571">
                  <c:v>5.4372451291345714E-2</c:v>
                </c:pt>
                <c:pt idx="572">
                  <c:v>5.415773440144421E-2</c:v>
                </c:pt>
                <c:pt idx="573">
                  <c:v>5.4176072234762979E-2</c:v>
                </c:pt>
                <c:pt idx="574">
                  <c:v>5.4508289802407447E-2</c:v>
                </c:pt>
                <c:pt idx="575">
                  <c:v>5.4090601757944556E-2</c:v>
                </c:pt>
                <c:pt idx="576">
                  <c:v>5.3721320649132626E-2</c:v>
                </c:pt>
                <c:pt idx="577">
                  <c:v>5.2753049785690738E-2</c:v>
                </c:pt>
                <c:pt idx="578">
                  <c:v>5.2991830426142639E-2</c:v>
                </c:pt>
                <c:pt idx="579">
                  <c:v>5.4121095952193034E-2</c:v>
                </c:pt>
                <c:pt idx="580">
                  <c:v>5.4206662902315073E-2</c:v>
                </c:pt>
                <c:pt idx="581">
                  <c:v>5.4514480408858604E-2</c:v>
                </c:pt>
                <c:pt idx="582">
                  <c:v>5.3345187819515444E-2</c:v>
                </c:pt>
                <c:pt idx="583">
                  <c:v>5.3781512605042013E-2</c:v>
                </c:pt>
                <c:pt idx="584">
                  <c:v>5.3003533568904589E-2</c:v>
                </c:pt>
                <c:pt idx="585">
                  <c:v>5.3811659192825108E-2</c:v>
                </c:pt>
                <c:pt idx="586">
                  <c:v>5.4421768707482991E-2</c:v>
                </c:pt>
                <c:pt idx="587">
                  <c:v>5.4744525547445251E-2</c:v>
                </c:pt>
                <c:pt idx="588">
                  <c:v>5.4719562243502051E-2</c:v>
                </c:pt>
                <c:pt idx="589">
                  <c:v>5.5408057254992496E-2</c:v>
                </c:pt>
                <c:pt idx="590">
                  <c:v>5.5325034578146609E-2</c:v>
                </c:pt>
                <c:pt idx="591">
                  <c:v>5.5128057884460784E-2</c:v>
                </c:pt>
                <c:pt idx="592">
                  <c:v>5.5581287633163501E-2</c:v>
                </c:pt>
                <c:pt idx="593">
                  <c:v>5.5710306406685235E-2</c:v>
                </c:pt>
                <c:pt idx="594">
                  <c:v>5.673088287436473E-2</c:v>
                </c:pt>
                <c:pt idx="595">
                  <c:v>5.6371109806224305E-2</c:v>
                </c:pt>
                <c:pt idx="596">
                  <c:v>5.6424121311860823E-2</c:v>
                </c:pt>
                <c:pt idx="597">
                  <c:v>5.6503825779870509E-2</c:v>
                </c:pt>
                <c:pt idx="598">
                  <c:v>5.712925493930017E-2</c:v>
                </c:pt>
                <c:pt idx="599">
                  <c:v>5.5478502080443831E-2</c:v>
                </c:pt>
                <c:pt idx="600">
                  <c:v>5.481955230698949E-2</c:v>
                </c:pt>
                <c:pt idx="601">
                  <c:v>5.5529847292919945E-2</c:v>
                </c:pt>
                <c:pt idx="602">
                  <c:v>5.5491329479768786E-2</c:v>
                </c:pt>
                <c:pt idx="603">
                  <c:v>5.6173200702165006E-2</c:v>
                </c:pt>
                <c:pt idx="604">
                  <c:v>5.5600602339858682E-2</c:v>
                </c:pt>
                <c:pt idx="605">
                  <c:v>5.5420852095600971E-2</c:v>
                </c:pt>
                <c:pt idx="606">
                  <c:v>5.5813953488372092E-2</c:v>
                </c:pt>
                <c:pt idx="607">
                  <c:v>5.5736182071528098E-2</c:v>
                </c:pt>
                <c:pt idx="608">
                  <c:v>5.6232427366447985E-2</c:v>
                </c:pt>
                <c:pt idx="609">
                  <c:v>5.5852920642308589E-2</c:v>
                </c:pt>
                <c:pt idx="610">
                  <c:v>5.6055120868854377E-2</c:v>
                </c:pt>
                <c:pt idx="611">
                  <c:v>5.5820444237702056E-2</c:v>
                </c:pt>
                <c:pt idx="612">
                  <c:v>5.6953013763644991E-2</c:v>
                </c:pt>
                <c:pt idx="613">
                  <c:v>5.7395671409781177E-2</c:v>
                </c:pt>
                <c:pt idx="614">
                  <c:v>5.9827994515767167E-2</c:v>
                </c:pt>
                <c:pt idx="615">
                  <c:v>6.0552541945250414E-2</c:v>
                </c:pt>
                <c:pt idx="616">
                  <c:v>6.0713382241335691E-2</c:v>
                </c:pt>
                <c:pt idx="617">
                  <c:v>6.0263653483992458E-2</c:v>
                </c:pt>
                <c:pt idx="618">
                  <c:v>5.905511811023622E-2</c:v>
                </c:pt>
                <c:pt idx="619">
                  <c:v>6.0150375939849621E-2</c:v>
                </c:pt>
                <c:pt idx="620">
                  <c:v>5.8543724844493231E-2</c:v>
                </c:pt>
                <c:pt idx="621">
                  <c:v>5.9011556429800834E-2</c:v>
                </c:pt>
                <c:pt idx="622">
                  <c:v>5.9494298463063949E-2</c:v>
                </c:pt>
                <c:pt idx="623">
                  <c:v>5.901881224640354E-2</c:v>
                </c:pt>
                <c:pt idx="624">
                  <c:v>5.8751529987760093E-2</c:v>
                </c:pt>
                <c:pt idx="625">
                  <c:v>5.8608058608058601E-2</c:v>
                </c:pt>
                <c:pt idx="626">
                  <c:v>5.9303187546330613E-2</c:v>
                </c:pt>
                <c:pt idx="627">
                  <c:v>5.9127864005912779E-2</c:v>
                </c:pt>
                <c:pt idx="628">
                  <c:v>5.910602142593277E-2</c:v>
                </c:pt>
                <c:pt idx="629">
                  <c:v>5.920809177254225E-2</c:v>
                </c:pt>
                <c:pt idx="630">
                  <c:v>5.8316121977888463E-2</c:v>
                </c:pt>
                <c:pt idx="631">
                  <c:v>5.7768684558912022E-2</c:v>
                </c:pt>
                <c:pt idx="632">
                  <c:v>5.7845263919016628E-2</c:v>
                </c:pt>
                <c:pt idx="633">
                  <c:v>5.8181818181818182E-2</c:v>
                </c:pt>
                <c:pt idx="634">
                  <c:v>5.8259497511833958E-2</c:v>
                </c:pt>
                <c:pt idx="635">
                  <c:v>5.8895705521472393E-2</c:v>
                </c:pt>
                <c:pt idx="636">
                  <c:v>5.7978016668679785E-2</c:v>
                </c:pt>
                <c:pt idx="637">
                  <c:v>5.89101620029455E-2</c:v>
                </c:pt>
                <c:pt idx="638">
                  <c:v>5.8629534628068886E-2</c:v>
                </c:pt>
                <c:pt idx="639">
                  <c:v>5.818887137834889E-2</c:v>
                </c:pt>
                <c:pt idx="640">
                  <c:v>5.8174766694946062E-2</c:v>
                </c:pt>
                <c:pt idx="641">
                  <c:v>5.8394160583941604E-2</c:v>
                </c:pt>
                <c:pt idx="642">
                  <c:v>5.840126536074948E-2</c:v>
                </c:pt>
                <c:pt idx="643">
                  <c:v>5.7027444457645238E-2</c:v>
                </c:pt>
                <c:pt idx="644">
                  <c:v>5.5755604599837374E-2</c:v>
                </c:pt>
                <c:pt idx="645">
                  <c:v>5.6028948289949802E-2</c:v>
                </c:pt>
                <c:pt idx="646">
                  <c:v>5.6055120868854377E-2</c:v>
                </c:pt>
                <c:pt idx="647">
                  <c:v>5.6946256969984572E-2</c:v>
                </c:pt>
                <c:pt idx="648">
                  <c:v>5.6872037914691941E-2</c:v>
                </c:pt>
                <c:pt idx="649">
                  <c:v>5.6470588235294113E-2</c:v>
                </c:pt>
                <c:pt idx="650">
                  <c:v>5.6490526068024009E-2</c:v>
                </c:pt>
                <c:pt idx="651">
                  <c:v>5.673088287436473E-2</c:v>
                </c:pt>
                <c:pt idx="652">
                  <c:v>5.8083252662149081E-2</c:v>
                </c:pt>
                <c:pt idx="653">
                  <c:v>5.8765915768854059E-2</c:v>
                </c:pt>
                <c:pt idx="654">
                  <c:v>5.9442724458204331E-2</c:v>
                </c:pt>
                <c:pt idx="655">
                  <c:v>6.1146496815286625E-2</c:v>
                </c:pt>
                <c:pt idx="656">
                  <c:v>6.1483284232099401E-2</c:v>
                </c:pt>
                <c:pt idx="657">
                  <c:v>6.2313384395689987E-2</c:v>
                </c:pt>
                <c:pt idx="658">
                  <c:v>6.3366336633663367E-2</c:v>
                </c:pt>
                <c:pt idx="659">
                  <c:v>6.3241106719367585E-2</c:v>
                </c:pt>
                <c:pt idx="660">
                  <c:v>6.2426843542723369E-2</c:v>
                </c:pt>
                <c:pt idx="661">
                  <c:v>6.1522686490643429E-2</c:v>
                </c:pt>
                <c:pt idx="662">
                  <c:v>6.2638653268954722E-2</c:v>
                </c:pt>
                <c:pt idx="663">
                  <c:v>6.255701811546982E-2</c:v>
                </c:pt>
                <c:pt idx="664">
                  <c:v>6.1927493226680425E-2</c:v>
                </c:pt>
                <c:pt idx="665">
                  <c:v>6.1959468181231443E-2</c:v>
                </c:pt>
                <c:pt idx="666">
                  <c:v>6.124011227353917E-2</c:v>
                </c:pt>
                <c:pt idx="667">
                  <c:v>6.1045402518122856E-2</c:v>
                </c:pt>
                <c:pt idx="668">
                  <c:v>6.3249439978916855E-2</c:v>
                </c:pt>
                <c:pt idx="669">
                  <c:v>6.4429530201342275E-2</c:v>
                </c:pt>
                <c:pt idx="670">
                  <c:v>6.3906270802822532E-2</c:v>
                </c:pt>
                <c:pt idx="671">
                  <c:v>6.4214046822742468E-2</c:v>
                </c:pt>
                <c:pt idx="672">
                  <c:v>6.7011028898506214E-2</c:v>
                </c:pt>
                <c:pt idx="673">
                  <c:v>6.8133427963094392E-2</c:v>
                </c:pt>
                <c:pt idx="674">
                  <c:v>6.7700987306064872E-2</c:v>
                </c:pt>
                <c:pt idx="675">
                  <c:v>6.7095331283198209E-2</c:v>
                </c:pt>
                <c:pt idx="676">
                  <c:v>6.683375104427737E-2</c:v>
                </c:pt>
                <c:pt idx="677">
                  <c:v>6.7011028898506214E-2</c:v>
                </c:pt>
                <c:pt idx="678">
                  <c:v>6.7586595325260485E-2</c:v>
                </c:pt>
                <c:pt idx="679">
                  <c:v>6.7950169875424682E-2</c:v>
                </c:pt>
                <c:pt idx="680">
                  <c:v>6.8532267275842371E-2</c:v>
                </c:pt>
                <c:pt idx="681">
                  <c:v>6.7292864152530496E-2</c:v>
                </c:pt>
                <c:pt idx="682">
                  <c:v>6.5173116089613028E-2</c:v>
                </c:pt>
                <c:pt idx="683">
                  <c:v>6.4472800537273334E-2</c:v>
                </c:pt>
                <c:pt idx="684">
                  <c:v>6.4119690088164566E-2</c:v>
                </c:pt>
                <c:pt idx="685">
                  <c:v>6.5023028989433768E-2</c:v>
                </c:pt>
                <c:pt idx="686">
                  <c:v>6.545752079639984E-2</c:v>
                </c:pt>
                <c:pt idx="687">
                  <c:v>6.1664953751284682E-2</c:v>
                </c:pt>
                <c:pt idx="688">
                  <c:v>6.0552541945250414E-2</c:v>
                </c:pt>
                <c:pt idx="689">
                  <c:v>6.0652009097801364E-2</c:v>
                </c:pt>
                <c:pt idx="690">
                  <c:v>6.082879229501964E-2</c:v>
                </c:pt>
                <c:pt idx="691">
                  <c:v>6.0598409291756097E-2</c:v>
                </c:pt>
                <c:pt idx="692">
                  <c:v>6.0514372163388806E-2</c:v>
                </c:pt>
                <c:pt idx="693">
                  <c:v>6.0851926977687626E-2</c:v>
                </c:pt>
                <c:pt idx="694">
                  <c:v>6.1279203370356188E-2</c:v>
                </c:pt>
                <c:pt idx="695">
                  <c:v>6.0721062618595827E-2</c:v>
                </c:pt>
                <c:pt idx="696">
                  <c:v>6.3576158940397351E-2</c:v>
                </c:pt>
                <c:pt idx="697">
                  <c:v>6.3232775655381379E-2</c:v>
                </c:pt>
                <c:pt idx="698">
                  <c:v>6.4464141821112014E-2</c:v>
                </c:pt>
                <c:pt idx="699">
                  <c:v>6.4742379282438631E-2</c:v>
                </c:pt>
                <c:pt idx="700">
                  <c:v>6.400853447126284E-2</c:v>
                </c:pt>
                <c:pt idx="701">
                  <c:v>6.4568200161420494E-2</c:v>
                </c:pt>
                <c:pt idx="702">
                  <c:v>6.2901323548682997E-2</c:v>
                </c:pt>
                <c:pt idx="703">
                  <c:v>6.3660477453580888E-2</c:v>
                </c:pt>
                <c:pt idx="704">
                  <c:v>6.2868369351669937E-2</c:v>
                </c:pt>
                <c:pt idx="705">
                  <c:v>6.3576158940397351E-2</c:v>
                </c:pt>
                <c:pt idx="706">
                  <c:v>6.0771328398909225E-2</c:v>
                </c:pt>
                <c:pt idx="707">
                  <c:v>6.0131054863163301E-2</c:v>
                </c:pt>
                <c:pt idx="708">
                  <c:v>5.9938524590163932E-2</c:v>
                </c:pt>
                <c:pt idx="709">
                  <c:v>5.8890147225368061E-2</c:v>
                </c:pt>
                <c:pt idx="710">
                  <c:v>5.8064516129032261E-2</c:v>
                </c:pt>
                <c:pt idx="711">
                  <c:v>5.7493857493857485E-2</c:v>
                </c:pt>
                <c:pt idx="712">
                  <c:v>5.7114962167439588E-2</c:v>
                </c:pt>
                <c:pt idx="713">
                  <c:v>5.7614181952480602E-2</c:v>
                </c:pt>
                <c:pt idx="714">
                  <c:v>5.8201716204452185E-2</c:v>
                </c:pt>
                <c:pt idx="715">
                  <c:v>5.8158319870759284E-2</c:v>
                </c:pt>
                <c:pt idx="716">
                  <c:v>5.9218018473997214E-2</c:v>
                </c:pt>
                <c:pt idx="717">
                  <c:v>5.9128237523689189E-2</c:v>
                </c:pt>
                <c:pt idx="718">
                  <c:v>5.9001512859304085E-2</c:v>
                </c:pt>
                <c:pt idx="719">
                  <c:v>5.8514628657164287E-2</c:v>
                </c:pt>
                <c:pt idx="720">
                  <c:v>5.9210526315789463E-2</c:v>
                </c:pt>
                <c:pt idx="721">
                  <c:v>5.8653966662489024E-2</c:v>
                </c:pt>
                <c:pt idx="722">
                  <c:v>5.7963834530592021E-2</c:v>
                </c:pt>
                <c:pt idx="723">
                  <c:v>5.8499999999999996E-2</c:v>
                </c:pt>
                <c:pt idx="724">
                  <c:v>5.8514628657164287E-2</c:v>
                </c:pt>
                <c:pt idx="725">
                  <c:v>5.8779201205727195E-2</c:v>
                </c:pt>
                <c:pt idx="726">
                  <c:v>5.8771819665955044E-2</c:v>
                </c:pt>
                <c:pt idx="727">
                  <c:v>5.9953881629515753E-2</c:v>
                </c:pt>
                <c:pt idx="728">
                  <c:v>5.9831245205829706E-2</c:v>
                </c:pt>
                <c:pt idx="729">
                  <c:v>5.9466327827191863E-2</c:v>
                </c:pt>
                <c:pt idx="730">
                  <c:v>5.9105834806769376E-2</c:v>
                </c:pt>
                <c:pt idx="731">
                  <c:v>5.9800664451827232E-2</c:v>
                </c:pt>
                <c:pt idx="732">
                  <c:v>6.0223909406768757E-2</c:v>
                </c:pt>
                <c:pt idx="733">
                  <c:v>5.9892500639877139E-2</c:v>
                </c:pt>
                <c:pt idx="734">
                  <c:v>5.8727569331158233E-2</c:v>
                </c:pt>
                <c:pt idx="735">
                  <c:v>5.9451219512195119E-2</c:v>
                </c:pt>
                <c:pt idx="736">
                  <c:v>5.9716728339925987E-2</c:v>
                </c:pt>
                <c:pt idx="737">
                  <c:v>6.0387096774193544E-2</c:v>
                </c:pt>
                <c:pt idx="738">
                  <c:v>6.0684647302904557E-2</c:v>
                </c:pt>
                <c:pt idx="739">
                  <c:v>6.0810810810810814E-2</c:v>
                </c:pt>
                <c:pt idx="740">
                  <c:v>6.0700389105058365E-2</c:v>
                </c:pt>
                <c:pt idx="741">
                  <c:v>6.1152489219913751E-2</c:v>
                </c:pt>
                <c:pt idx="742">
                  <c:v>6.092956646270016E-2</c:v>
                </c:pt>
                <c:pt idx="743">
                  <c:v>6.04260813428018E-2</c:v>
                </c:pt>
                <c:pt idx="744">
                  <c:v>5.9701492537313432E-2</c:v>
                </c:pt>
                <c:pt idx="745">
                  <c:v>6.0023085802231625E-2</c:v>
                </c:pt>
                <c:pt idx="746">
                  <c:v>5.9587471352177228E-2</c:v>
                </c:pt>
                <c:pt idx="747">
                  <c:v>6.0897852960312297E-2</c:v>
                </c:pt>
                <c:pt idx="748">
                  <c:v>6.1336828309305369E-2</c:v>
                </c:pt>
                <c:pt idx="749">
                  <c:v>6.1578947368421046E-2</c:v>
                </c:pt>
                <c:pt idx="750">
                  <c:v>6.1643835616438353E-2</c:v>
                </c:pt>
                <c:pt idx="751">
                  <c:v>6.4206338318013437E-2</c:v>
                </c:pt>
                <c:pt idx="752">
                  <c:v>6.2375049980007993E-2</c:v>
                </c:pt>
                <c:pt idx="753">
                  <c:v>6.2110152621101526E-2</c:v>
                </c:pt>
                <c:pt idx="754">
                  <c:v>6.2399999999999997E-2</c:v>
                </c:pt>
                <c:pt idx="755">
                  <c:v>6.2979410577311254E-2</c:v>
                </c:pt>
                <c:pt idx="756">
                  <c:v>6.3673469387755102E-2</c:v>
                </c:pt>
                <c:pt idx="757">
                  <c:v>6.4144736842105268E-2</c:v>
                </c:pt>
                <c:pt idx="758">
                  <c:v>6.6723695466210431E-2</c:v>
                </c:pt>
                <c:pt idx="759">
                  <c:v>6.4730290456431527E-2</c:v>
                </c:pt>
                <c:pt idx="760">
                  <c:v>6.4162325198793529E-2</c:v>
                </c:pt>
                <c:pt idx="761">
                  <c:v>6.6288951841359772E-2</c:v>
                </c:pt>
                <c:pt idx="762">
                  <c:v>6.6420664206642069E-2</c:v>
                </c:pt>
                <c:pt idx="763">
                  <c:v>6.6866695242177449E-2</c:v>
                </c:pt>
                <c:pt idx="764">
                  <c:v>6.6799885812160995E-2</c:v>
                </c:pt>
                <c:pt idx="765">
                  <c:v>6.6373564033470417E-2</c:v>
                </c:pt>
                <c:pt idx="766">
                  <c:v>6.7954116451285018E-2</c:v>
                </c:pt>
                <c:pt idx="767">
                  <c:v>6.6223291354181396E-2</c:v>
                </c:pt>
                <c:pt idx="768">
                  <c:v>6.6771294050506483E-2</c:v>
                </c:pt>
                <c:pt idx="769">
                  <c:v>6.5463701216953427E-2</c:v>
                </c:pt>
                <c:pt idx="770">
                  <c:v>6.4963908939478052E-2</c:v>
                </c:pt>
                <c:pt idx="771">
                  <c:v>6.4819944598337939E-2</c:v>
                </c:pt>
                <c:pt idx="772">
                  <c:v>6.2734584450402142E-2</c:v>
                </c:pt>
                <c:pt idx="773">
                  <c:v>6.3166419219867723E-2</c:v>
                </c:pt>
                <c:pt idx="774">
                  <c:v>6.2684168229306184E-2</c:v>
                </c:pt>
                <c:pt idx="775">
                  <c:v>6.4819944598337939E-2</c:v>
                </c:pt>
                <c:pt idx="776">
                  <c:v>6.6458392502130065E-2</c:v>
                </c:pt>
                <c:pt idx="777">
                  <c:v>6.5684210526315789E-2</c:v>
                </c:pt>
                <c:pt idx="778">
                  <c:v>6.228373702422145E-2</c:v>
                </c:pt>
                <c:pt idx="779">
                  <c:v>6.1863846662260399E-2</c:v>
                </c:pt>
                <c:pt idx="780">
                  <c:v>6.0231660231660225E-2</c:v>
                </c:pt>
                <c:pt idx="781">
                  <c:v>6.1651956263996839E-2</c:v>
                </c:pt>
                <c:pt idx="782">
                  <c:v>6.2242319457374649E-2</c:v>
                </c:pt>
                <c:pt idx="783">
                  <c:v>6.3064277051610301E-2</c:v>
                </c:pt>
                <c:pt idx="784">
                  <c:v>6.3474840634748397E-2</c:v>
                </c:pt>
                <c:pt idx="785">
                  <c:v>6.342322807968559E-2</c:v>
                </c:pt>
                <c:pt idx="786">
                  <c:v>6.3794983642311884E-2</c:v>
                </c:pt>
                <c:pt idx="787">
                  <c:v>6.3664807509182422E-2</c:v>
                </c:pt>
                <c:pt idx="788">
                  <c:v>6.3320254363414957E-2</c:v>
                </c:pt>
                <c:pt idx="789">
                  <c:v>6.4882850408983783E-2</c:v>
                </c:pt>
                <c:pt idx="790">
                  <c:v>6.6430092264017027E-2</c:v>
                </c:pt>
                <c:pt idx="791">
                  <c:v>6.6382978723404248E-2</c:v>
                </c:pt>
                <c:pt idx="792">
                  <c:v>6.6411238825031929E-2</c:v>
                </c:pt>
                <c:pt idx="793">
                  <c:v>6.8311195445920292E-2</c:v>
                </c:pt>
                <c:pt idx="794">
                  <c:v>6.8571428571428561E-2</c:v>
                </c:pt>
                <c:pt idx="795">
                  <c:v>6.9046916494541158E-2</c:v>
                </c:pt>
                <c:pt idx="796">
                  <c:v>6.8864037669217185E-2</c:v>
                </c:pt>
                <c:pt idx="797">
                  <c:v>6.8033144352376784E-2</c:v>
                </c:pt>
                <c:pt idx="798">
                  <c:v>6.6981537140403599E-2</c:v>
                </c:pt>
                <c:pt idx="799">
                  <c:v>6.5656565656565649E-2</c:v>
                </c:pt>
                <c:pt idx="800">
                  <c:v>6.5000000000000002E-2</c:v>
                </c:pt>
                <c:pt idx="801">
                  <c:v>6.6723695466210431E-2</c:v>
                </c:pt>
                <c:pt idx="802">
                  <c:v>6.5454545454545446E-2</c:v>
                </c:pt>
                <c:pt idx="803">
                  <c:v>6.4819944598337939E-2</c:v>
                </c:pt>
                <c:pt idx="804">
                  <c:v>6.3838494066293813E-2</c:v>
                </c:pt>
                <c:pt idx="805">
                  <c:v>6.3864628820960695E-2</c:v>
                </c:pt>
                <c:pt idx="806">
                  <c:v>6.2734584450402142E-2</c:v>
                </c:pt>
                <c:pt idx="807">
                  <c:v>6.117647058823529E-2</c:v>
                </c:pt>
                <c:pt idx="808">
                  <c:v>6.0582524271844657E-2</c:v>
                </c:pt>
                <c:pt idx="809">
                  <c:v>6.2466631073144679E-2</c:v>
                </c:pt>
                <c:pt idx="810">
                  <c:v>6.3526537260757424E-2</c:v>
                </c:pt>
                <c:pt idx="811">
                  <c:v>6.5199219838395092E-2</c:v>
                </c:pt>
                <c:pt idx="812">
                  <c:v>6.4056939501779347E-2</c:v>
                </c:pt>
                <c:pt idx="813">
                  <c:v>6.4748201438848921E-2</c:v>
                </c:pt>
                <c:pt idx="814">
                  <c:v>6.0889929742388757E-2</c:v>
                </c:pt>
                <c:pt idx="815">
                  <c:v>6.003078501795793E-2</c:v>
                </c:pt>
                <c:pt idx="816">
                  <c:v>6.2077198567449261E-2</c:v>
                </c:pt>
                <c:pt idx="817">
                  <c:v>6.2036055143160122E-2</c:v>
                </c:pt>
                <c:pt idx="818">
                  <c:v>6.0637470847369777E-2</c:v>
                </c:pt>
                <c:pt idx="819">
                  <c:v>6.3286004056795131E-2</c:v>
                </c:pt>
                <c:pt idx="820">
                  <c:v>6.2118396602070608E-2</c:v>
                </c:pt>
                <c:pt idx="821">
                  <c:v>6.2684168229306184E-2</c:v>
                </c:pt>
                <c:pt idx="822">
                  <c:v>6.2810361025365719E-2</c:v>
                </c:pt>
                <c:pt idx="823">
                  <c:v>6.1839323467230436E-2</c:v>
                </c:pt>
                <c:pt idx="824">
                  <c:v>6.3708140484617481E-2</c:v>
                </c:pt>
                <c:pt idx="825">
                  <c:v>6.2953995157384979E-2</c:v>
                </c:pt>
                <c:pt idx="826">
                  <c:v>6.5804274465691787E-2</c:v>
                </c:pt>
                <c:pt idx="827">
                  <c:v>6.4144736842105268E-2</c:v>
                </c:pt>
                <c:pt idx="828">
                  <c:v>6.4507236388697445E-2</c:v>
                </c:pt>
                <c:pt idx="829">
                  <c:v>6.7678958785249446E-2</c:v>
                </c:pt>
                <c:pt idx="830">
                  <c:v>6.5767284991568295E-2</c:v>
                </c:pt>
                <c:pt idx="831">
                  <c:v>7.0833963977599515E-2</c:v>
                </c:pt>
                <c:pt idx="832">
                  <c:v>7.3584905660377356E-2</c:v>
                </c:pt>
                <c:pt idx="833">
                  <c:v>7.8026008669556515E-2</c:v>
                </c:pt>
                <c:pt idx="834">
                  <c:v>7.6608282861352101E-2</c:v>
                </c:pt>
                <c:pt idx="835">
                  <c:v>7.0450097847358104E-2</c:v>
                </c:pt>
                <c:pt idx="836">
                  <c:v>7.2099830534586351E-2</c:v>
                </c:pt>
                <c:pt idx="837">
                  <c:v>6.3251790782538175E-2</c:v>
                </c:pt>
                <c:pt idx="838">
                  <c:v>6.7241379310344823E-2</c:v>
                </c:pt>
                <c:pt idx="839">
                  <c:v>5.8867924528301883E-2</c:v>
                </c:pt>
                <c:pt idx="840">
                  <c:v>6.4775086505190302E-2</c:v>
                </c:pt>
                <c:pt idx="841">
                  <c:v>5.8617234468937872E-2</c:v>
                </c:pt>
                <c:pt idx="842">
                  <c:v>5.5234273574884925E-2</c:v>
                </c:pt>
                <c:pt idx="843">
                  <c:v>5.7331863285556783E-2</c:v>
                </c:pt>
                <c:pt idx="844">
                  <c:v>5.3626675833619797E-2</c:v>
                </c:pt>
                <c:pt idx="845">
                  <c:v>5.3266560437058956E-2</c:v>
                </c:pt>
                <c:pt idx="846">
                  <c:v>5.2738336713995942E-2</c:v>
                </c:pt>
                <c:pt idx="847">
                  <c:v>5.604790419161676E-2</c:v>
                </c:pt>
                <c:pt idx="848">
                  <c:v>5.5078262916323409E-2</c:v>
                </c:pt>
                <c:pt idx="849">
                  <c:v>5.7163796262367159E-2</c:v>
                </c:pt>
                <c:pt idx="850">
                  <c:v>5.6338028169014086E-2</c:v>
                </c:pt>
                <c:pt idx="851">
                  <c:v>5.426086956521739E-2</c:v>
                </c:pt>
                <c:pt idx="852">
                  <c:v>5.5058823529411764E-2</c:v>
                </c:pt>
                <c:pt idx="853">
                  <c:v>5.4692064976043009E-2</c:v>
                </c:pt>
                <c:pt idx="854">
                  <c:v>5.2208835341365459E-2</c:v>
                </c:pt>
                <c:pt idx="855">
                  <c:v>5.3522415370539797E-2</c:v>
                </c:pt>
                <c:pt idx="856">
                  <c:v>5.3254437869822487E-2</c:v>
                </c:pt>
                <c:pt idx="857">
                  <c:v>5.3522415370539797E-2</c:v>
                </c:pt>
                <c:pt idx="858">
                  <c:v>5.2881355932203389E-2</c:v>
                </c:pt>
                <c:pt idx="859">
                  <c:v>5.2690835397433008E-2</c:v>
                </c:pt>
                <c:pt idx="860">
                  <c:v>5.3242320819112621E-2</c:v>
                </c:pt>
                <c:pt idx="861">
                  <c:v>5.2325581395348833E-2</c:v>
                </c:pt>
                <c:pt idx="862">
                  <c:v>5.2732394366197179E-2</c:v>
                </c:pt>
                <c:pt idx="863">
                  <c:v>5.351629502572898E-2</c:v>
                </c:pt>
                <c:pt idx="864">
                  <c:v>5.4304943142260378E-2</c:v>
                </c:pt>
                <c:pt idx="865">
                  <c:v>5.5754110078627586E-2</c:v>
                </c:pt>
                <c:pt idx="866">
                  <c:v>5.5980861244019138E-2</c:v>
                </c:pt>
                <c:pt idx="867">
                  <c:v>5.6385542168674696E-2</c:v>
                </c:pt>
                <c:pt idx="868">
                  <c:v>5.659008464328899E-2</c:v>
                </c:pt>
                <c:pt idx="869">
                  <c:v>5.5496264674493062E-2</c:v>
                </c:pt>
                <c:pt idx="870">
                  <c:v>5.5740828966174369E-2</c:v>
                </c:pt>
                <c:pt idx="871">
                  <c:v>5.5266887104393002E-2</c:v>
                </c:pt>
                <c:pt idx="872">
                  <c:v>5.5247314366662734E-2</c:v>
                </c:pt>
                <c:pt idx="873">
                  <c:v>5.4323853743470686E-2</c:v>
                </c:pt>
                <c:pt idx="874">
                  <c:v>5.3743683968764354E-2</c:v>
                </c:pt>
                <c:pt idx="875">
                  <c:v>5.2596089008766007E-2</c:v>
                </c:pt>
                <c:pt idx="876">
                  <c:v>5.2661190502981875E-2</c:v>
                </c:pt>
                <c:pt idx="877">
                  <c:v>5.2768068553388205E-2</c:v>
                </c:pt>
                <c:pt idx="878">
                  <c:v>5.2845528455284549E-2</c:v>
                </c:pt>
                <c:pt idx="879">
                  <c:v>5.2989130434782608E-2</c:v>
                </c:pt>
                <c:pt idx="880">
                  <c:v>5.3436857730075359E-2</c:v>
                </c:pt>
                <c:pt idx="881">
                  <c:v>5.329082213618766E-2</c:v>
                </c:pt>
                <c:pt idx="882">
                  <c:v>5.3510176080493937E-2</c:v>
                </c:pt>
                <c:pt idx="883">
                  <c:v>5.3013140009062071E-2</c:v>
                </c:pt>
                <c:pt idx="884">
                  <c:v>5.3157655611085861E-2</c:v>
                </c:pt>
                <c:pt idx="885">
                  <c:v>5.4166666666666662E-2</c:v>
                </c:pt>
                <c:pt idx="886">
                  <c:v>5.4405952104161825E-2</c:v>
                </c:pt>
                <c:pt idx="887">
                  <c:v>5.5039397859578967E-2</c:v>
                </c:pt>
                <c:pt idx="888">
                  <c:v>5.4936025355088625E-2</c:v>
                </c:pt>
                <c:pt idx="889">
                  <c:v>5.500058761311552E-2</c:v>
                </c:pt>
                <c:pt idx="890">
                  <c:v>5.460910151691948E-2</c:v>
                </c:pt>
                <c:pt idx="891">
                  <c:v>5.4223149113660059E-2</c:v>
                </c:pt>
                <c:pt idx="892">
                  <c:v>5.4399628036731366E-2</c:v>
                </c:pt>
                <c:pt idx="893">
                  <c:v>5.4349088375333872E-2</c:v>
                </c:pt>
                <c:pt idx="894">
                  <c:v>5.4405952104161825E-2</c:v>
                </c:pt>
                <c:pt idx="895">
                  <c:v>5.4884484578398028E-2</c:v>
                </c:pt>
                <c:pt idx="896">
                  <c:v>5.4424933131759508E-2</c:v>
                </c:pt>
                <c:pt idx="897">
                  <c:v>5.460910151691948E-2</c:v>
                </c:pt>
                <c:pt idx="898">
                  <c:v>5.445026178010471E-2</c:v>
                </c:pt>
                <c:pt idx="899">
                  <c:v>5.426086956521739E-2</c:v>
                </c:pt>
                <c:pt idx="900">
                  <c:v>5.5273414432502652E-2</c:v>
                </c:pt>
                <c:pt idx="901">
                  <c:v>5.5681142177275426E-2</c:v>
                </c:pt>
                <c:pt idx="902">
                  <c:v>5.5162659123055159E-2</c:v>
                </c:pt>
                <c:pt idx="903">
                  <c:v>5.5780691299165665E-2</c:v>
                </c:pt>
                <c:pt idx="904">
                  <c:v>5.5987558320373242E-2</c:v>
                </c:pt>
                <c:pt idx="905">
                  <c:v>5.6216216216216211E-2</c:v>
                </c:pt>
                <c:pt idx="906">
                  <c:v>5.680990531682447E-2</c:v>
                </c:pt>
                <c:pt idx="907">
                  <c:v>5.7003654080389772E-2</c:v>
                </c:pt>
                <c:pt idx="908">
                  <c:v>5.640592985416415E-2</c:v>
                </c:pt>
                <c:pt idx="909">
                  <c:v>5.6658595641646492E-2</c:v>
                </c:pt>
                <c:pt idx="910">
                  <c:v>5.6433136380079574E-2</c:v>
                </c:pt>
                <c:pt idx="911">
                  <c:v>5.6741028128031029E-2</c:v>
                </c:pt>
                <c:pt idx="912">
                  <c:v>5.68858636197885E-2</c:v>
                </c:pt>
                <c:pt idx="913">
                  <c:v>5.6816802233822988E-2</c:v>
                </c:pt>
                <c:pt idx="914">
                  <c:v>5.680990531682447E-2</c:v>
                </c:pt>
                <c:pt idx="915">
                  <c:v>5.6074766355140186E-2</c:v>
                </c:pt>
                <c:pt idx="916">
                  <c:v>5.6061332055582169E-2</c:v>
                </c:pt>
                <c:pt idx="917">
                  <c:v>5.6074766355140186E-2</c:v>
                </c:pt>
                <c:pt idx="918">
                  <c:v>5.5195188111805633E-2</c:v>
                </c:pt>
                <c:pt idx="919">
                  <c:v>5.5195188111805633E-2</c:v>
                </c:pt>
                <c:pt idx="920">
                  <c:v>5.5954088952654225E-2</c:v>
                </c:pt>
                <c:pt idx="921">
                  <c:v>5.5234273574884925E-2</c:v>
                </c:pt>
                <c:pt idx="922">
                  <c:v>5.5410845370589629E-2</c:v>
                </c:pt>
                <c:pt idx="923">
                  <c:v>5.5887270121805589E-2</c:v>
                </c:pt>
                <c:pt idx="924">
                  <c:v>5.6000957281321047E-2</c:v>
                </c:pt>
                <c:pt idx="925">
                  <c:v>5.6899696048632216E-2</c:v>
                </c:pt>
                <c:pt idx="926">
                  <c:v>5.5913978494623651E-2</c:v>
                </c:pt>
                <c:pt idx="927">
                  <c:v>5.5581947743467926E-2</c:v>
                </c:pt>
                <c:pt idx="928">
                  <c:v>5.6088207094918505E-2</c:v>
                </c:pt>
                <c:pt idx="929">
                  <c:v>5.640592985416415E-2</c:v>
                </c:pt>
                <c:pt idx="930">
                  <c:v>5.7465618860510805E-2</c:v>
                </c:pt>
                <c:pt idx="931">
                  <c:v>5.7628370890284449E-2</c:v>
                </c:pt>
                <c:pt idx="932">
                  <c:v>5.7177764202810018E-2</c:v>
                </c:pt>
                <c:pt idx="933">
                  <c:v>5.7010598124010228E-2</c:v>
                </c:pt>
                <c:pt idx="934">
                  <c:v>5.7087094413271526E-2</c:v>
                </c:pt>
                <c:pt idx="935">
                  <c:v>5.7458563535911597E-2</c:v>
                </c:pt>
                <c:pt idx="936">
                  <c:v>5.7226705796038148E-2</c:v>
                </c:pt>
                <c:pt idx="937">
                  <c:v>5.7656769742515705E-2</c:v>
                </c:pt>
                <c:pt idx="938">
                  <c:v>5.7212713936430314E-2</c:v>
                </c:pt>
                <c:pt idx="939">
                  <c:v>5.8100558659217878E-2</c:v>
                </c:pt>
                <c:pt idx="940">
                  <c:v>5.8609893550407015E-2</c:v>
                </c:pt>
                <c:pt idx="941">
                  <c:v>5.9165613147914034E-2</c:v>
                </c:pt>
                <c:pt idx="942">
                  <c:v>5.9754851889683352E-2</c:v>
                </c:pt>
                <c:pt idx="943">
                  <c:v>5.9976931949250287E-2</c:v>
                </c:pt>
                <c:pt idx="944">
                  <c:v>6.0038486209108399E-2</c:v>
                </c:pt>
                <c:pt idx="945">
                  <c:v>6.0192926045016075E-2</c:v>
                </c:pt>
                <c:pt idx="946">
                  <c:v>6.04260813428018E-2</c:v>
                </c:pt>
                <c:pt idx="947">
                  <c:v>6.1280607568416912E-2</c:v>
                </c:pt>
                <c:pt idx="948">
                  <c:v>6.0645328495529345E-2</c:v>
                </c:pt>
                <c:pt idx="949">
                  <c:v>5.9785385794583541E-2</c:v>
                </c:pt>
                <c:pt idx="950">
                  <c:v>6.096131301289566E-2</c:v>
                </c:pt>
                <c:pt idx="951">
                  <c:v>6.1001042752867565E-2</c:v>
                </c:pt>
                <c:pt idx="952">
                  <c:v>6.0131054863163301E-2</c:v>
                </c:pt>
                <c:pt idx="953">
                  <c:v>6.1635717107862496E-2</c:v>
                </c:pt>
                <c:pt idx="954">
                  <c:v>6.2292027152934915E-2</c:v>
                </c:pt>
                <c:pt idx="955">
                  <c:v>6.2159649355824138E-2</c:v>
                </c:pt>
                <c:pt idx="956">
                  <c:v>6.2167906482465458E-2</c:v>
                </c:pt>
                <c:pt idx="957">
                  <c:v>6.5399664617104517E-2</c:v>
                </c:pt>
                <c:pt idx="958">
                  <c:v>6.3333333333333325E-2</c:v>
                </c:pt>
                <c:pt idx="959">
                  <c:v>6.4044943820224715E-2</c:v>
                </c:pt>
                <c:pt idx="960">
                  <c:v>6.3589457537303024E-2</c:v>
                </c:pt>
                <c:pt idx="961">
                  <c:v>6.3722750139742865E-2</c:v>
                </c:pt>
                <c:pt idx="962">
                  <c:v>6.3315745626214934E-2</c:v>
                </c:pt>
                <c:pt idx="963">
                  <c:v>6.2809917355371905E-2</c:v>
                </c:pt>
                <c:pt idx="964">
                  <c:v>6.2422997946611908E-2</c:v>
                </c:pt>
                <c:pt idx="965">
                  <c:v>6.0881174899866476E-2</c:v>
                </c:pt>
                <c:pt idx="966">
                  <c:v>6.0743306247502328E-2</c:v>
                </c:pt>
                <c:pt idx="967">
                  <c:v>6.120805369127516E-2</c:v>
                </c:pt>
                <c:pt idx="968">
                  <c:v>6.2210095497953616E-2</c:v>
                </c:pt>
                <c:pt idx="969">
                  <c:v>6.2491434836234067E-2</c:v>
                </c:pt>
                <c:pt idx="970">
                  <c:v>6.3377345378735225E-2</c:v>
                </c:pt>
                <c:pt idx="971">
                  <c:v>6.2448644207066556E-2</c:v>
                </c:pt>
                <c:pt idx="972">
                  <c:v>6.2758051197357556E-2</c:v>
                </c:pt>
                <c:pt idx="973">
                  <c:v>6.3254265501456505E-2</c:v>
                </c:pt>
                <c:pt idx="974">
                  <c:v>6.2706270627062702E-2</c:v>
                </c:pt>
                <c:pt idx="975">
                  <c:v>6.1356297093649086E-2</c:v>
                </c:pt>
                <c:pt idx="976">
                  <c:v>6.3598326359832633E-2</c:v>
                </c:pt>
                <c:pt idx="977">
                  <c:v>5.8664608259359312E-2</c:v>
                </c:pt>
                <c:pt idx="978">
                  <c:v>5.6143806944102433E-2</c:v>
                </c:pt>
                <c:pt idx="979">
                  <c:v>5.4972875226039775E-2</c:v>
                </c:pt>
                <c:pt idx="980">
                  <c:v>5.4906682721252258E-2</c:v>
                </c:pt>
                <c:pt idx="981">
                  <c:v>5.4939759036144571E-2</c:v>
                </c:pt>
                <c:pt idx="982">
                  <c:v>5.3640748147276783E-2</c:v>
                </c:pt>
                <c:pt idx="983">
                  <c:v>5.3703921799552468E-2</c:v>
                </c:pt>
                <c:pt idx="984">
                  <c:v>5.3970884128299208E-2</c:v>
                </c:pt>
                <c:pt idx="985">
                  <c:v>5.4722188887555499E-2</c:v>
                </c:pt>
                <c:pt idx="986">
                  <c:v>5.4318046456223935E-2</c:v>
                </c:pt>
                <c:pt idx="987">
                  <c:v>5.5353241077931534E-2</c:v>
                </c:pt>
                <c:pt idx="988">
                  <c:v>5.5212495459498724E-2</c:v>
                </c:pt>
                <c:pt idx="989">
                  <c:v>5.5286129970902029E-2</c:v>
                </c:pt>
                <c:pt idx="990">
                  <c:v>5.6047197640117986E-2</c:v>
                </c:pt>
                <c:pt idx="991">
                  <c:v>5.6074766355140186E-2</c:v>
                </c:pt>
                <c:pt idx="992">
                  <c:v>5.6815350112135551E-2</c:v>
                </c:pt>
                <c:pt idx="993">
                  <c:v>5.4176072234762972E-2</c:v>
                </c:pt>
                <c:pt idx="994">
                  <c:v>5.5306246209824127E-2</c:v>
                </c:pt>
                <c:pt idx="995">
                  <c:v>5.4538930749910293E-2</c:v>
                </c:pt>
                <c:pt idx="996">
                  <c:v>5.2838933951332559E-2</c:v>
                </c:pt>
                <c:pt idx="997">
                  <c:v>5.2558782849239274E-2</c:v>
                </c:pt>
                <c:pt idx="998">
                  <c:v>5.3035589672016742E-2</c:v>
                </c:pt>
                <c:pt idx="999">
                  <c:v>5.3252364825411652E-2</c:v>
                </c:pt>
                <c:pt idx="1000">
                  <c:v>5.3634438955539869E-2</c:v>
                </c:pt>
                <c:pt idx="1001">
                  <c:v>5.256484149855907E-2</c:v>
                </c:pt>
                <c:pt idx="1002">
                  <c:v>5.2443933294997115E-2</c:v>
                </c:pt>
                <c:pt idx="1003">
                  <c:v>5.1391862955032112E-2</c:v>
                </c:pt>
                <c:pt idx="1004">
                  <c:v>5.1989510888154143E-2</c:v>
                </c:pt>
                <c:pt idx="1005">
                  <c:v>5.6261566933991362E-2</c:v>
                </c:pt>
                <c:pt idx="1006">
                  <c:v>5.589605295415543E-2</c:v>
                </c:pt>
                <c:pt idx="1007">
                  <c:v>5.5971523260095739E-2</c:v>
                </c:pt>
                <c:pt idx="1008">
                  <c:v>5.5684454756380508E-2</c:v>
                </c:pt>
                <c:pt idx="1009">
                  <c:v>5.6116170317499374E-2</c:v>
                </c:pt>
                <c:pt idx="1010">
                  <c:v>5.6801195814648722E-2</c:v>
                </c:pt>
                <c:pt idx="1011">
                  <c:v>5.7401812688821746E-2</c:v>
                </c:pt>
                <c:pt idx="1012">
                  <c:v>5.7279236276849638E-2</c:v>
                </c:pt>
                <c:pt idx="1013">
                  <c:v>5.6914628057913121E-2</c:v>
                </c:pt>
                <c:pt idx="1014">
                  <c:v>5.655463227086692E-2</c:v>
                </c:pt>
                <c:pt idx="1015">
                  <c:v>5.717868338557993E-2</c:v>
                </c:pt>
                <c:pt idx="1016">
                  <c:v>5.847653244421646E-2</c:v>
                </c:pt>
                <c:pt idx="1017">
                  <c:v>5.8066980771679606E-2</c:v>
                </c:pt>
                <c:pt idx="1018">
                  <c:v>5.8521560574948658E-2</c:v>
                </c:pt>
                <c:pt idx="1019">
                  <c:v>5.8929956060997671E-2</c:v>
                </c:pt>
                <c:pt idx="1020">
                  <c:v>5.7853336716569399E-2</c:v>
                </c:pt>
                <c:pt idx="1021">
                  <c:v>5.8589232943595013E-2</c:v>
                </c:pt>
                <c:pt idx="1022">
                  <c:v>5.7561221913658166E-2</c:v>
                </c:pt>
                <c:pt idx="1023">
                  <c:v>5.9082663902565419E-2</c:v>
                </c:pt>
                <c:pt idx="1024">
                  <c:v>5.9491193737769073E-2</c:v>
                </c:pt>
                <c:pt idx="1025">
                  <c:v>5.9136298793930744E-2</c:v>
                </c:pt>
                <c:pt idx="1026">
                  <c:v>5.8469034491601485E-2</c:v>
                </c:pt>
                <c:pt idx="1027">
                  <c:v>5.9067357512953361E-2</c:v>
                </c:pt>
                <c:pt idx="1028">
                  <c:v>5.8770460110839015E-2</c:v>
                </c:pt>
                <c:pt idx="1029">
                  <c:v>5.9059707291801579E-2</c:v>
                </c:pt>
                <c:pt idx="1030">
                  <c:v>5.8356795495264902E-2</c:v>
                </c:pt>
                <c:pt idx="1031">
                  <c:v>5.9251559251559248E-2</c:v>
                </c:pt>
                <c:pt idx="1032">
                  <c:v>5.8334399385953688E-2</c:v>
                </c:pt>
                <c:pt idx="1033">
                  <c:v>5.9067357512953361E-2</c:v>
                </c:pt>
                <c:pt idx="1034">
                  <c:v>5.9029126213592228E-2</c:v>
                </c:pt>
                <c:pt idx="1035">
                  <c:v>5.8089171974522291E-2</c:v>
                </c:pt>
                <c:pt idx="1036">
                  <c:v>5.800788703727261E-2</c:v>
                </c:pt>
                <c:pt idx="1037">
                  <c:v>5.9120964605211976E-2</c:v>
                </c:pt>
                <c:pt idx="1038">
                  <c:v>5.7286432160804021E-2</c:v>
                </c:pt>
                <c:pt idx="1039">
                  <c:v>5.6199161942321905E-2</c:v>
                </c:pt>
                <c:pt idx="1040">
                  <c:v>5.5916615573267929E-2</c:v>
                </c:pt>
                <c:pt idx="1041">
                  <c:v>5.3875236294896024E-2</c:v>
                </c:pt>
                <c:pt idx="1042">
                  <c:v>5.2875695732838589E-2</c:v>
                </c:pt>
                <c:pt idx="1043">
                  <c:v>5.3339571879752017E-2</c:v>
                </c:pt>
                <c:pt idx="1044">
                  <c:v>5.317164179104477E-2</c:v>
                </c:pt>
                <c:pt idx="1045">
                  <c:v>5.2881827670184386E-2</c:v>
                </c:pt>
                <c:pt idx="1046">
                  <c:v>5.252851054026033E-2</c:v>
                </c:pt>
                <c:pt idx="1047">
                  <c:v>5.3327096246053085E-2</c:v>
                </c:pt>
                <c:pt idx="1048">
                  <c:v>5.3433325521443628E-2</c:v>
                </c:pt>
                <c:pt idx="1049">
                  <c:v>5.4227613271494821E-2</c:v>
                </c:pt>
                <c:pt idx="1050">
                  <c:v>5.4480286738351251E-2</c:v>
                </c:pt>
                <c:pt idx="1051">
                  <c:v>5.3938963804116384E-2</c:v>
                </c:pt>
                <c:pt idx="1052">
                  <c:v>5.4330990110806616E-2</c:v>
                </c:pt>
                <c:pt idx="1053">
                  <c:v>5.4408781768285404E-2</c:v>
                </c:pt>
                <c:pt idx="1054">
                  <c:v>5.4009238422361709E-2</c:v>
                </c:pt>
                <c:pt idx="1055">
                  <c:v>5.3571428571428562E-2</c:v>
                </c:pt>
                <c:pt idx="1056">
                  <c:v>5.3208868144690773E-2</c:v>
                </c:pt>
                <c:pt idx="1057">
                  <c:v>5.369759773904851E-2</c:v>
                </c:pt>
                <c:pt idx="1058">
                  <c:v>5.3159244579155975E-2</c:v>
                </c:pt>
                <c:pt idx="1059">
                  <c:v>5.2680221811460252E-2</c:v>
                </c:pt>
                <c:pt idx="1060">
                  <c:v>5.3710247349823312E-2</c:v>
                </c:pt>
                <c:pt idx="1061">
                  <c:v>5.3798961774421887E-2</c:v>
                </c:pt>
                <c:pt idx="1062">
                  <c:v>5.4551979901902137E-2</c:v>
                </c:pt>
                <c:pt idx="1063">
                  <c:v>5.3996447602131431E-2</c:v>
                </c:pt>
                <c:pt idx="1064">
                  <c:v>5.3703921799552468E-2</c:v>
                </c:pt>
                <c:pt idx="1065">
                  <c:v>5.4098944121485339E-2</c:v>
                </c:pt>
                <c:pt idx="1066">
                  <c:v>5.3970884128299208E-2</c:v>
                </c:pt>
                <c:pt idx="1067">
                  <c:v>5.3345811885821236E-2</c:v>
                </c:pt>
                <c:pt idx="1068">
                  <c:v>5.2894095812550744E-2</c:v>
                </c:pt>
                <c:pt idx="1069">
                  <c:v>5.2906369648451093E-2</c:v>
                </c:pt>
                <c:pt idx="1070">
                  <c:v>5.3165442462399438E-2</c:v>
                </c:pt>
                <c:pt idx="1071">
                  <c:v>5.3327096246053085E-2</c:v>
                </c:pt>
                <c:pt idx="1072">
                  <c:v>5.3202660133006646E-2</c:v>
                </c:pt>
                <c:pt idx="1073">
                  <c:v>5.312208760484622E-2</c:v>
                </c:pt>
                <c:pt idx="1074">
                  <c:v>5.3452115812917589E-2</c:v>
                </c:pt>
                <c:pt idx="1075">
                  <c:v>5.3370786516853931E-2</c:v>
                </c:pt>
                <c:pt idx="1076">
                  <c:v>5.2980132450331126E-2</c:v>
                </c:pt>
                <c:pt idx="1077">
                  <c:v>5.3140659596783588E-2</c:v>
                </c:pt>
                <c:pt idx="1078">
                  <c:v>5.1812294057493456E-2</c:v>
                </c:pt>
                <c:pt idx="1079">
                  <c:v>5.1700680272108834E-2</c:v>
                </c:pt>
                <c:pt idx="1080">
                  <c:v>5.1589546328770219E-2</c:v>
                </c:pt>
                <c:pt idx="1081">
                  <c:v>5.2245646196150318E-2</c:v>
                </c:pt>
                <c:pt idx="1082">
                  <c:v>5.2395725611857978E-2</c:v>
                </c:pt>
                <c:pt idx="1083">
                  <c:v>5.1473078225533347E-2</c:v>
                </c:pt>
                <c:pt idx="1084">
                  <c:v>5.1659680525659904E-2</c:v>
                </c:pt>
                <c:pt idx="1085">
                  <c:v>5.0016452780519902E-2</c:v>
                </c:pt>
                <c:pt idx="1086">
                  <c:v>4.9613752584049611E-2</c:v>
                </c:pt>
                <c:pt idx="1087">
                  <c:v>5.0253471456909851E-2</c:v>
                </c:pt>
                <c:pt idx="1088">
                  <c:v>5.0386740331491708E-2</c:v>
                </c:pt>
                <c:pt idx="1089">
                  <c:v>5.0259010250192873E-2</c:v>
                </c:pt>
                <c:pt idx="1090">
                  <c:v>5.019262520638415E-2</c:v>
                </c:pt>
                <c:pt idx="1091">
                  <c:v>5.078516538590043E-2</c:v>
                </c:pt>
                <c:pt idx="1092">
                  <c:v>5.0949720670391059E-2</c:v>
                </c:pt>
                <c:pt idx="1093">
                  <c:v>5.1351351351351347E-2</c:v>
                </c:pt>
                <c:pt idx="1094">
                  <c:v>5.1098162259076645E-2</c:v>
                </c:pt>
                <c:pt idx="1095">
                  <c:v>5.214408233276157E-2</c:v>
                </c:pt>
                <c:pt idx="1096">
                  <c:v>5.2431873059675747E-2</c:v>
                </c:pt>
                <c:pt idx="1097">
                  <c:v>5.2401746724890827E-2</c:v>
                </c:pt>
                <c:pt idx="1098">
                  <c:v>5.2425845021844095E-2</c:v>
                </c:pt>
                <c:pt idx="1099">
                  <c:v>5.2245646196150318E-2</c:v>
                </c:pt>
                <c:pt idx="1100">
                  <c:v>5.2108330476516959E-2</c:v>
                </c:pt>
                <c:pt idx="1101">
                  <c:v>5.2449965493443752E-2</c:v>
                </c:pt>
                <c:pt idx="1102">
                  <c:v>5.2251632863526985E-2</c:v>
                </c:pt>
                <c:pt idx="1103">
                  <c:v>5.2710669286787644E-2</c:v>
                </c:pt>
                <c:pt idx="1104">
                  <c:v>5.2655889145496536E-2</c:v>
                </c:pt>
                <c:pt idx="1105">
                  <c:v>5.2323580034423403E-2</c:v>
                </c:pt>
                <c:pt idx="1106">
                  <c:v>5.3283477448001867E-2</c:v>
                </c:pt>
                <c:pt idx="1107">
                  <c:v>5.3621825023518338E-2</c:v>
                </c:pt>
                <c:pt idx="1108">
                  <c:v>5.4682815685333966E-2</c:v>
                </c:pt>
                <c:pt idx="1109">
                  <c:v>5.4636951833213515E-2</c:v>
                </c:pt>
                <c:pt idx="1110">
                  <c:v>5.5711667684789246E-2</c:v>
                </c:pt>
                <c:pt idx="1111">
                  <c:v>5.6088560885608853E-2</c:v>
                </c:pt>
                <c:pt idx="1112">
                  <c:v>5.6575682382133993E-2</c:v>
                </c:pt>
                <c:pt idx="1113">
                  <c:v>5.7685009487666028E-2</c:v>
                </c:pt>
                <c:pt idx="1114">
                  <c:v>5.7014253563390842E-2</c:v>
                </c:pt>
                <c:pt idx="1115">
                  <c:v>5.9429167209696328E-2</c:v>
                </c:pt>
                <c:pt idx="1116">
                  <c:v>6.0389352403655137E-2</c:v>
                </c:pt>
                <c:pt idx="1117">
                  <c:v>6.0150375939849614E-2</c:v>
                </c:pt>
                <c:pt idx="1118">
                  <c:v>5.9960552268244573E-2</c:v>
                </c:pt>
                <c:pt idx="1119">
                  <c:v>6.021391786610325E-2</c:v>
                </c:pt>
                <c:pt idx="1120">
                  <c:v>5.9436913451511988E-2</c:v>
                </c:pt>
                <c:pt idx="1121">
                  <c:v>6.1224489795918359E-2</c:v>
                </c:pt>
                <c:pt idx="1122">
                  <c:v>6.1282085741163818E-2</c:v>
                </c:pt>
                <c:pt idx="1123">
                  <c:v>6.1331540013449898E-2</c:v>
                </c:pt>
                <c:pt idx="1124">
                  <c:v>6.2697648838168557E-2</c:v>
                </c:pt>
                <c:pt idx="1125">
                  <c:v>6.3731656184486368E-2</c:v>
                </c:pt>
                <c:pt idx="1126">
                  <c:v>6.1621621621621617E-2</c:v>
                </c:pt>
                <c:pt idx="1127">
                  <c:v>6.2628759785743712E-2</c:v>
                </c:pt>
                <c:pt idx="1128">
                  <c:v>6.1796991462257748E-2</c:v>
                </c:pt>
                <c:pt idx="1129">
                  <c:v>6.2879205736348587E-2</c:v>
                </c:pt>
                <c:pt idx="1130">
                  <c:v>6.445229681978798E-2</c:v>
                </c:pt>
                <c:pt idx="1131">
                  <c:v>6.4680851063829786E-2</c:v>
                </c:pt>
                <c:pt idx="1132">
                  <c:v>6.5498419994254514E-2</c:v>
                </c:pt>
                <c:pt idx="1133">
                  <c:v>6.56115107913669E-2</c:v>
                </c:pt>
                <c:pt idx="1134">
                  <c:v>6.6911225238444602E-2</c:v>
                </c:pt>
                <c:pt idx="1135">
                  <c:v>6.7147695479310848E-2</c:v>
                </c:pt>
                <c:pt idx="1136">
                  <c:v>6.7187269780462633E-2</c:v>
                </c:pt>
                <c:pt idx="1137">
                  <c:v>6.7635716404627705E-2</c:v>
                </c:pt>
                <c:pt idx="1138">
                  <c:v>6.5564342199856213E-2</c:v>
                </c:pt>
                <c:pt idx="1139">
                  <c:v>6.8633353401565317E-2</c:v>
                </c:pt>
                <c:pt idx="1140">
                  <c:v>6.7746248700044559E-2</c:v>
                </c:pt>
                <c:pt idx="1141">
                  <c:v>6.8304373876572788E-2</c:v>
                </c:pt>
                <c:pt idx="1142">
                  <c:v>6.7786531886427831E-2</c:v>
                </c:pt>
                <c:pt idx="1143">
                  <c:v>6.8386322735452892E-2</c:v>
                </c:pt>
                <c:pt idx="1144">
                  <c:v>6.8202213580616206E-2</c:v>
                </c:pt>
                <c:pt idx="1145">
                  <c:v>6.9122328331059565E-2</c:v>
                </c:pt>
                <c:pt idx="1146">
                  <c:v>6.8871771635704571E-2</c:v>
                </c:pt>
                <c:pt idx="1147">
                  <c:v>6.6010422698320789E-2</c:v>
                </c:pt>
                <c:pt idx="1148">
                  <c:v>6.3298167684619641E-2</c:v>
                </c:pt>
                <c:pt idx="1149">
                  <c:v>6.0662498337102563E-2</c:v>
                </c:pt>
                <c:pt idx="1150">
                  <c:v>5.6019656019656014E-2</c:v>
                </c:pt>
                <c:pt idx="1151">
                  <c:v>5.5272727272727265E-2</c:v>
                </c:pt>
                <c:pt idx="1152">
                  <c:v>5.4066872184017067E-2</c:v>
                </c:pt>
                <c:pt idx="1153">
                  <c:v>5.4402290622763062E-2</c:v>
                </c:pt>
                <c:pt idx="1154">
                  <c:v>5.4073283528993238E-2</c:v>
                </c:pt>
                <c:pt idx="1155">
                  <c:v>5.4143908810258844E-2</c:v>
                </c:pt>
                <c:pt idx="1156">
                  <c:v>5.3926206244087033E-2</c:v>
                </c:pt>
                <c:pt idx="1157">
                  <c:v>5.3464650017587045E-2</c:v>
                </c:pt>
                <c:pt idx="1158">
                  <c:v>5.337703382886573E-2</c:v>
                </c:pt>
                <c:pt idx="1159">
                  <c:v>5.2365640790078084E-2</c:v>
                </c:pt>
                <c:pt idx="1160">
                  <c:v>5.2698486074193918E-2</c:v>
                </c:pt>
                <c:pt idx="1161">
                  <c:v>5.2437902483900643E-2</c:v>
                </c:pt>
                <c:pt idx="1162">
                  <c:v>5.2783887023961099E-2</c:v>
                </c:pt>
                <c:pt idx="1163">
                  <c:v>5.3615520282186947E-2</c:v>
                </c:pt>
                <c:pt idx="1164">
                  <c:v>5.438931297709923E-2</c:v>
                </c:pt>
                <c:pt idx="1165">
                  <c:v>5.4253420582986316E-2</c:v>
                </c:pt>
                <c:pt idx="1166">
                  <c:v>5.4318046456223935E-2</c:v>
                </c:pt>
                <c:pt idx="1167">
                  <c:v>5.2686308492201038E-2</c:v>
                </c:pt>
                <c:pt idx="1168">
                  <c:v>5.2036973639164666E-2</c:v>
                </c:pt>
                <c:pt idx="1169">
                  <c:v>5.2820572222865743E-2</c:v>
                </c:pt>
                <c:pt idx="1170">
                  <c:v>5.3128276826284515E-2</c:v>
                </c:pt>
                <c:pt idx="1171">
                  <c:v>5.333333333333333E-2</c:v>
                </c:pt>
                <c:pt idx="1172">
                  <c:v>5.2777777777777771E-2</c:v>
                </c:pt>
                <c:pt idx="1173">
                  <c:v>5.1841746248294678E-2</c:v>
                </c:pt>
                <c:pt idx="1174">
                  <c:v>5.1132540928459286E-2</c:v>
                </c:pt>
                <c:pt idx="1175">
                  <c:v>5.0961108627626275E-2</c:v>
                </c:pt>
                <c:pt idx="1176">
                  <c:v>5.119568878410239E-2</c:v>
                </c:pt>
                <c:pt idx="1177">
                  <c:v>5.1368705643798578E-2</c:v>
                </c:pt>
                <c:pt idx="1178">
                  <c:v>5.0921273031825795E-2</c:v>
                </c:pt>
                <c:pt idx="1179">
                  <c:v>5.138028169014084E-2</c:v>
                </c:pt>
                <c:pt idx="1180">
                  <c:v>5.1612903225806452E-2</c:v>
                </c:pt>
                <c:pt idx="1181">
                  <c:v>5.1776995571704329E-2</c:v>
                </c:pt>
                <c:pt idx="1182">
                  <c:v>5.0403448657013371E-2</c:v>
                </c:pt>
                <c:pt idx="1183">
                  <c:v>5.0409020561574175E-2</c:v>
                </c:pt>
                <c:pt idx="1184">
                  <c:v>5.1235955056179769E-2</c:v>
                </c:pt>
                <c:pt idx="1185">
                  <c:v>5.0314465408805027E-2</c:v>
                </c:pt>
                <c:pt idx="1186">
                  <c:v>5.1121076233183849E-2</c:v>
                </c:pt>
                <c:pt idx="1187">
                  <c:v>5.1525423728813552E-2</c:v>
                </c:pt>
                <c:pt idx="1188">
                  <c:v>5.2108330476516959E-2</c:v>
                </c:pt>
                <c:pt idx="1189">
                  <c:v>5.1334008780817286E-2</c:v>
                </c:pt>
                <c:pt idx="1190">
                  <c:v>5.2102376599634369E-2</c:v>
                </c:pt>
                <c:pt idx="1191">
                  <c:v>5.3926206244087033E-2</c:v>
                </c:pt>
                <c:pt idx="1192">
                  <c:v>5.4610778443113767E-2</c:v>
                </c:pt>
                <c:pt idx="1193">
                  <c:v>5.4617319439453825E-2</c:v>
                </c:pt>
                <c:pt idx="1194">
                  <c:v>5.5400315878994043E-2</c:v>
                </c:pt>
                <c:pt idx="1195">
                  <c:v>5.5400315878994043E-2</c:v>
                </c:pt>
                <c:pt idx="1196">
                  <c:v>5.3887969747104698E-2</c:v>
                </c:pt>
                <c:pt idx="1197">
                  <c:v>5.3881602268699043E-2</c:v>
                </c:pt>
                <c:pt idx="1198">
                  <c:v>5.3716574390387559E-2</c:v>
                </c:pt>
                <c:pt idx="1199">
                  <c:v>5.4221165279429252E-2</c:v>
                </c:pt>
                <c:pt idx="1200">
                  <c:v>5.4402290622763062E-2</c:v>
                </c:pt>
                <c:pt idx="1201">
                  <c:v>5.49993969364371E-2</c:v>
                </c:pt>
                <c:pt idx="1202">
                  <c:v>5.4597701149425283E-2</c:v>
                </c:pt>
                <c:pt idx="1203">
                  <c:v>5.5732094842336835E-2</c:v>
                </c:pt>
                <c:pt idx="1204">
                  <c:v>5.5923473142016178E-2</c:v>
                </c:pt>
                <c:pt idx="1205">
                  <c:v>5.5944055944055937E-2</c:v>
                </c:pt>
                <c:pt idx="1206">
                  <c:v>5.6645962732919247E-2</c:v>
                </c:pt>
                <c:pt idx="1207">
                  <c:v>5.7064197221874606E-2</c:v>
                </c:pt>
                <c:pt idx="1208">
                  <c:v>5.5875505452763138E-2</c:v>
                </c:pt>
                <c:pt idx="1209">
                  <c:v>5.4447761194029845E-2</c:v>
                </c:pt>
                <c:pt idx="1210">
                  <c:v>5.5239248940036338E-2</c:v>
                </c:pt>
                <c:pt idx="1211">
                  <c:v>5.6358917315535779E-2</c:v>
                </c:pt>
                <c:pt idx="1212">
                  <c:v>5.6765840906261668E-2</c:v>
                </c:pt>
                <c:pt idx="1213">
                  <c:v>5.6787048567870479E-2</c:v>
                </c:pt>
                <c:pt idx="1214">
                  <c:v>5.7481406781797549E-2</c:v>
                </c:pt>
                <c:pt idx="1215">
                  <c:v>5.715718225119077E-2</c:v>
                </c:pt>
                <c:pt idx="1216">
                  <c:v>5.6964397251717674E-2</c:v>
                </c:pt>
                <c:pt idx="1217">
                  <c:v>5.8876694641704315E-2</c:v>
                </c:pt>
                <c:pt idx="1218">
                  <c:v>5.8178106659862207E-2</c:v>
                </c:pt>
                <c:pt idx="1219">
                  <c:v>5.8015267175572517E-2</c:v>
                </c:pt>
                <c:pt idx="1220">
                  <c:v>5.8000508776392769E-2</c:v>
                </c:pt>
                <c:pt idx="1221">
                  <c:v>5.7875364894022077E-2</c:v>
                </c:pt>
                <c:pt idx="1222">
                  <c:v>5.8732612055641419E-2</c:v>
                </c:pt>
                <c:pt idx="1223">
                  <c:v>5.8544100654769539E-2</c:v>
                </c:pt>
                <c:pt idx="1224">
                  <c:v>5.8037418862161128E-2</c:v>
                </c:pt>
                <c:pt idx="1225">
                  <c:v>5.76777131292689E-2</c:v>
                </c:pt>
                <c:pt idx="1226">
                  <c:v>5.7358490566037729E-2</c:v>
                </c:pt>
                <c:pt idx="1227">
                  <c:v>5.6815350112135551E-2</c:v>
                </c:pt>
                <c:pt idx="1228">
                  <c:v>5.7221734220102898E-2</c:v>
                </c:pt>
                <c:pt idx="1229">
                  <c:v>5.5393586005830907E-2</c:v>
                </c:pt>
                <c:pt idx="1230">
                  <c:v>5.5319665170447646E-2</c:v>
                </c:pt>
                <c:pt idx="1231">
                  <c:v>5.4591164850951751E-2</c:v>
                </c:pt>
                <c:pt idx="1232">
                  <c:v>5.3913454717427284E-2</c:v>
                </c:pt>
                <c:pt idx="1233">
                  <c:v>5.3615520282186947E-2</c:v>
                </c:pt>
                <c:pt idx="1234">
                  <c:v>5.384978743504959E-2</c:v>
                </c:pt>
                <c:pt idx="1235">
                  <c:v>5.4669703872437359E-2</c:v>
                </c:pt>
                <c:pt idx="1236">
                  <c:v>5.5400315878994043E-2</c:v>
                </c:pt>
                <c:pt idx="1237">
                  <c:v>5.570486195944295E-2</c:v>
                </c:pt>
                <c:pt idx="1238">
                  <c:v>5.5232558139534878E-2</c:v>
                </c:pt>
                <c:pt idx="1239">
                  <c:v>5.4028436018957335E-2</c:v>
                </c:pt>
                <c:pt idx="1240">
                  <c:v>5.4447761194029845E-2</c:v>
                </c:pt>
                <c:pt idx="1241">
                  <c:v>5.3314626446860747E-2</c:v>
                </c:pt>
                <c:pt idx="1242">
                  <c:v>5.2930934416715023E-2</c:v>
                </c:pt>
                <c:pt idx="1243">
                  <c:v>5.2510363887609393E-2</c:v>
                </c:pt>
                <c:pt idx="1244">
                  <c:v>5.3023255813953486E-2</c:v>
                </c:pt>
                <c:pt idx="1245">
                  <c:v>5.3308393733925638E-2</c:v>
                </c:pt>
                <c:pt idx="1246">
                  <c:v>5.2838933951332559E-2</c:v>
                </c:pt>
                <c:pt idx="1247">
                  <c:v>5.2643731239898399E-2</c:v>
                </c:pt>
                <c:pt idx="1248">
                  <c:v>5.3352053352053348E-2</c:v>
                </c:pt>
                <c:pt idx="1249">
                  <c:v>5.3990054463651432E-2</c:v>
                </c:pt>
                <c:pt idx="1250">
                  <c:v>5.4408781768285404E-2</c:v>
                </c:pt>
                <c:pt idx="1251">
                  <c:v>5.4571565342269021E-2</c:v>
                </c:pt>
                <c:pt idx="1252">
                  <c:v>5.4794520547945202E-2</c:v>
                </c:pt>
                <c:pt idx="1253">
                  <c:v>5.4086110781639184E-2</c:v>
                </c:pt>
                <c:pt idx="1254">
                  <c:v>5.6365883807169337E-2</c:v>
                </c:pt>
                <c:pt idx="1255">
                  <c:v>5.5508216676810704E-2</c:v>
                </c:pt>
                <c:pt idx="1256">
                  <c:v>5.5386857767520947E-2</c:v>
                </c:pt>
                <c:pt idx="1257">
                  <c:v>5.5664062499999993E-2</c:v>
                </c:pt>
                <c:pt idx="1258">
                  <c:v>5.5152394775036279E-2</c:v>
                </c:pt>
                <c:pt idx="1259">
                  <c:v>5.48076923076923E-2</c:v>
                </c:pt>
                <c:pt idx="1260">
                  <c:v>5.5045871559633024E-2</c:v>
                </c:pt>
                <c:pt idx="1261">
                  <c:v>5.5159066166686824E-2</c:v>
                </c:pt>
                <c:pt idx="1262">
                  <c:v>5.5487953273302498E-2</c:v>
                </c:pt>
                <c:pt idx="1263">
                  <c:v>5.5433989788475559E-2</c:v>
                </c:pt>
                <c:pt idx="1264">
                  <c:v>5.5589418505424842E-2</c:v>
                </c:pt>
                <c:pt idx="1265">
                  <c:v>5.6213017751479279E-2</c:v>
                </c:pt>
                <c:pt idx="1266">
                  <c:v>5.6829511465603187E-2</c:v>
                </c:pt>
                <c:pt idx="1267">
                  <c:v>5.6477582363140946E-2</c:v>
                </c:pt>
                <c:pt idx="1268">
                  <c:v>5.5841293166789124E-2</c:v>
                </c:pt>
                <c:pt idx="1269">
                  <c:v>5.707133917396745E-2</c:v>
                </c:pt>
                <c:pt idx="1270">
                  <c:v>5.7164347499059798E-2</c:v>
                </c:pt>
                <c:pt idx="1271">
                  <c:v>5.702138301863198E-2</c:v>
                </c:pt>
                <c:pt idx="1272">
                  <c:v>5.6864945753834641E-2</c:v>
                </c:pt>
                <c:pt idx="1273">
                  <c:v>5.738014345035862E-2</c:v>
                </c:pt>
                <c:pt idx="1274">
                  <c:v>5.2354740061162079E-2</c:v>
                </c:pt>
                <c:pt idx="1275">
                  <c:v>5.2944087085601187E-2</c:v>
                </c:pt>
                <c:pt idx="1276">
                  <c:v>5.3479945020617273E-2</c:v>
                </c:pt>
                <c:pt idx="1277">
                  <c:v>5.2271617000488525E-2</c:v>
                </c:pt>
                <c:pt idx="1278">
                  <c:v>5.2937538651824372E-2</c:v>
                </c:pt>
                <c:pt idx="1279">
                  <c:v>5.3433208489388269E-2</c:v>
                </c:pt>
                <c:pt idx="1280">
                  <c:v>5.3286852589641442E-2</c:v>
                </c:pt>
                <c:pt idx="1281">
                  <c:v>5.3187523300608927E-2</c:v>
                </c:pt>
                <c:pt idx="1282">
                  <c:v>5.389070763031982E-2</c:v>
                </c:pt>
                <c:pt idx="1283">
                  <c:v>5.530430288150924E-2</c:v>
                </c:pt>
                <c:pt idx="1284">
                  <c:v>5.5692908262849714E-2</c:v>
                </c:pt>
                <c:pt idx="1285">
                  <c:v>5.5218681460456713E-2</c:v>
                </c:pt>
                <c:pt idx="1286">
                  <c:v>5.4584874378268082E-2</c:v>
                </c:pt>
                <c:pt idx="1287">
                  <c:v>5.47454591967255E-2</c:v>
                </c:pt>
                <c:pt idx="1288">
                  <c:v>5.3809404073422176E-2</c:v>
                </c:pt>
                <c:pt idx="1289">
                  <c:v>5.3286852589641442E-2</c:v>
                </c:pt>
                <c:pt idx="1290">
                  <c:v>5.3992683234514956E-2</c:v>
                </c:pt>
                <c:pt idx="1291">
                  <c:v>5.327358725416978E-2</c:v>
                </c:pt>
                <c:pt idx="1292">
                  <c:v>5.244455336355839E-2</c:v>
                </c:pt>
                <c:pt idx="1293">
                  <c:v>5.2386780905752758E-2</c:v>
                </c:pt>
                <c:pt idx="1294">
                  <c:v>5.3587079003380493E-2</c:v>
                </c:pt>
                <c:pt idx="1295">
                  <c:v>5.339987523393637E-2</c:v>
                </c:pt>
                <c:pt idx="1296">
                  <c:v>5.3003095975232201E-2</c:v>
                </c:pt>
                <c:pt idx="1297">
                  <c:v>5.2813425468904246E-2</c:v>
                </c:pt>
                <c:pt idx="1298">
                  <c:v>5.2911361107677093E-2</c:v>
                </c:pt>
                <c:pt idx="1299">
                  <c:v>5.354685349680971E-2</c:v>
                </c:pt>
                <c:pt idx="1300">
                  <c:v>5.2930991837744253E-2</c:v>
                </c:pt>
                <c:pt idx="1301">
                  <c:v>5.2709359605911332E-2</c:v>
                </c:pt>
                <c:pt idx="1302">
                  <c:v>5.1566265060240965E-2</c:v>
                </c:pt>
                <c:pt idx="1303">
                  <c:v>5.2201487986339806E-2</c:v>
                </c:pt>
                <c:pt idx="1304">
                  <c:v>5.296374211112486E-2</c:v>
                </c:pt>
                <c:pt idx="1305">
                  <c:v>5.2508894614157774E-2</c:v>
                </c:pt>
                <c:pt idx="1306">
                  <c:v>5.2278001710028096E-2</c:v>
                </c:pt>
                <c:pt idx="1307">
                  <c:v>5.3207359522625564E-2</c:v>
                </c:pt>
                <c:pt idx="1308">
                  <c:v>5.3433208489388269E-2</c:v>
                </c:pt>
                <c:pt idx="1309">
                  <c:v>5.2709359605911332E-2</c:v>
                </c:pt>
                <c:pt idx="1310">
                  <c:v>5.2195121951219517E-2</c:v>
                </c:pt>
                <c:pt idx="1311">
                  <c:v>5.1841085271317831E-2</c:v>
                </c:pt>
                <c:pt idx="1312">
                  <c:v>5.2521781813719484E-2</c:v>
                </c:pt>
                <c:pt idx="1313">
                  <c:v>5.2316342745385651E-2</c:v>
                </c:pt>
                <c:pt idx="1314">
                  <c:v>5.1885076979027764E-2</c:v>
                </c:pt>
                <c:pt idx="1315">
                  <c:v>5.1153340504362377E-2</c:v>
                </c:pt>
                <c:pt idx="1316">
                  <c:v>5.0789130176812629E-2</c:v>
                </c:pt>
                <c:pt idx="1317">
                  <c:v>4.9976646426903318E-2</c:v>
                </c:pt>
                <c:pt idx="1318">
                  <c:v>4.219242902208202E-2</c:v>
                </c:pt>
                <c:pt idx="1319">
                  <c:v>4.1432720232333013E-2</c:v>
                </c:pt>
                <c:pt idx="1320">
                  <c:v>4.1573579407479362E-2</c:v>
                </c:pt>
                <c:pt idx="1321">
                  <c:v>4.2022582228767799E-2</c:v>
                </c:pt>
                <c:pt idx="1322">
                  <c:v>4.2693266832917708E-2</c:v>
                </c:pt>
                <c:pt idx="1323">
                  <c:v>4.2494042891183484E-2</c:v>
                </c:pt>
                <c:pt idx="1324">
                  <c:v>4.2334322453016819E-2</c:v>
                </c:pt>
                <c:pt idx="1325">
                  <c:v>4.2502482621648463E-2</c:v>
                </c:pt>
                <c:pt idx="1326">
                  <c:v>4.2367847950900817E-2</c:v>
                </c:pt>
                <c:pt idx="1327">
                  <c:v>4.2084562438544741E-2</c:v>
                </c:pt>
                <c:pt idx="1328">
                  <c:v>4.2409829567974636E-2</c:v>
                </c:pt>
                <c:pt idx="1329">
                  <c:v>4.2864296444667008E-2</c:v>
                </c:pt>
                <c:pt idx="1330">
                  <c:v>4.387943407832684E-2</c:v>
                </c:pt>
                <c:pt idx="1331">
                  <c:v>4.3058350100603625E-2</c:v>
                </c:pt>
                <c:pt idx="1332">
                  <c:v>4.2890069145204927E-2</c:v>
                </c:pt>
                <c:pt idx="1333">
                  <c:v>4.4246872738550602E-2</c:v>
                </c:pt>
                <c:pt idx="1334">
                  <c:v>4.4421380384016614E-2</c:v>
                </c:pt>
                <c:pt idx="1335">
                  <c:v>4.4755829760535402E-2</c:v>
                </c:pt>
                <c:pt idx="1336">
                  <c:v>4.3821029998976149E-2</c:v>
                </c:pt>
                <c:pt idx="1337">
                  <c:v>4.3785166240409207E-2</c:v>
                </c:pt>
                <c:pt idx="1338">
                  <c:v>4.2684751171836045E-2</c:v>
                </c:pt>
                <c:pt idx="1339">
                  <c:v>4.2068016512679385E-2</c:v>
                </c:pt>
                <c:pt idx="1340">
                  <c:v>4.1368644886912824E-2</c:v>
                </c:pt>
                <c:pt idx="1341">
                  <c:v>4.0765787217830272E-2</c:v>
                </c:pt>
                <c:pt idx="1342">
                  <c:v>4.0526465296846892E-2</c:v>
                </c:pt>
                <c:pt idx="1343">
                  <c:v>3.9910481163744876E-2</c:v>
                </c:pt>
                <c:pt idx="1344">
                  <c:v>3.9947731939518387E-2</c:v>
                </c:pt>
                <c:pt idx="1345">
                  <c:v>3.9519852262234534E-2</c:v>
                </c:pt>
                <c:pt idx="1346">
                  <c:v>3.9266055045871565E-2</c:v>
                </c:pt>
                <c:pt idx="1347">
                  <c:v>4.0041163813265973E-2</c:v>
                </c:pt>
                <c:pt idx="1348">
                  <c:v>3.9636969809223932E-2</c:v>
                </c:pt>
                <c:pt idx="1349">
                  <c:v>3.9740018570102134E-2</c:v>
                </c:pt>
                <c:pt idx="1350">
                  <c:v>4.0071154386293419E-2</c:v>
                </c:pt>
                <c:pt idx="1351">
                  <c:v>4.0886511272449369E-2</c:v>
                </c:pt>
                <c:pt idx="1352">
                  <c:v>4.1332689521970063E-2</c:v>
                </c:pt>
                <c:pt idx="1353">
                  <c:v>4.1122213681783246E-2</c:v>
                </c:pt>
                <c:pt idx="1354">
                  <c:v>4.0119985001874768E-2</c:v>
                </c:pt>
                <c:pt idx="1355">
                  <c:v>4.0335500895297333E-2</c:v>
                </c:pt>
                <c:pt idx="1356">
                  <c:v>4.1561468246261411E-2</c:v>
                </c:pt>
                <c:pt idx="1357">
                  <c:v>4.1264944080215971E-2</c:v>
                </c:pt>
                <c:pt idx="1358">
                  <c:v>4.1614000972289747E-2</c:v>
                </c:pt>
                <c:pt idx="1359">
                  <c:v>4.1031540600134218E-2</c:v>
                </c:pt>
                <c:pt idx="1360">
                  <c:v>4.1276883016684349E-2</c:v>
                </c:pt>
                <c:pt idx="1361">
                  <c:v>4.1739808855080947E-2</c:v>
                </c:pt>
                <c:pt idx="1362">
                  <c:v>4.1533236293061625E-2</c:v>
                </c:pt>
                <c:pt idx="1363">
                  <c:v>4.1796874999999997E-2</c:v>
                </c:pt>
                <c:pt idx="1364">
                  <c:v>4.2825695417250356E-2</c:v>
                </c:pt>
                <c:pt idx="1365">
                  <c:v>4.2633728459009861E-2</c:v>
                </c:pt>
                <c:pt idx="1366">
                  <c:v>4.3284789644012951E-2</c:v>
                </c:pt>
                <c:pt idx="1367">
                  <c:v>4.2659224558955447E-2</c:v>
                </c:pt>
                <c:pt idx="1368">
                  <c:v>4.3368122403485664E-2</c:v>
                </c:pt>
                <c:pt idx="1369">
                  <c:v>4.1376643464810521E-2</c:v>
                </c:pt>
                <c:pt idx="1370">
                  <c:v>4.0696015974137113E-2</c:v>
                </c:pt>
                <c:pt idx="1371">
                  <c:v>3.9914203114799963E-2</c:v>
                </c:pt>
                <c:pt idx="1372">
                  <c:v>3.9651658328701135E-2</c:v>
                </c:pt>
                <c:pt idx="1373">
                  <c:v>3.9407052757572968E-2</c:v>
                </c:pt>
                <c:pt idx="1374">
                  <c:v>3.8842000181504674E-2</c:v>
                </c:pt>
                <c:pt idx="1375">
                  <c:v>3.9817657456507588E-2</c:v>
                </c:pt>
                <c:pt idx="1376">
                  <c:v>3.8698010849909585E-2</c:v>
                </c:pt>
                <c:pt idx="1377">
                  <c:v>3.9076052223135219E-2</c:v>
                </c:pt>
                <c:pt idx="1378">
                  <c:v>3.9334619979781271E-2</c:v>
                </c:pt>
                <c:pt idx="1379">
                  <c:v>3.9294895336026446E-2</c:v>
                </c:pt>
                <c:pt idx="1380">
                  <c:v>4.0734748263062726E-2</c:v>
                </c:pt>
                <c:pt idx="1381">
                  <c:v>4.0457510161640987E-2</c:v>
                </c:pt>
                <c:pt idx="1382">
                  <c:v>4.0812434442643271E-2</c:v>
                </c:pt>
                <c:pt idx="1383">
                  <c:v>4.0956937799043067E-2</c:v>
                </c:pt>
                <c:pt idx="1384">
                  <c:v>4.0816326530612249E-2</c:v>
                </c:pt>
                <c:pt idx="1385">
                  <c:v>4.0518792009845692E-2</c:v>
                </c:pt>
                <c:pt idx="1386">
                  <c:v>4.0804652493087998E-2</c:v>
                </c:pt>
                <c:pt idx="1387">
                  <c:v>4.1098521221432691E-2</c:v>
                </c:pt>
                <c:pt idx="1388">
                  <c:v>4.1035474592521576E-2</c:v>
                </c:pt>
                <c:pt idx="1389">
                  <c:v>4.1364646757514258E-2</c:v>
                </c:pt>
                <c:pt idx="1390">
                  <c:v>4.1051218108574719E-2</c:v>
                </c:pt>
                <c:pt idx="1391">
                  <c:v>4.1000095794616345E-2</c:v>
                </c:pt>
                <c:pt idx="1392">
                  <c:v>4.0511121628017038E-2</c:v>
                </c:pt>
                <c:pt idx="1393">
                  <c:v>4.0835798110867287E-2</c:v>
                </c:pt>
                <c:pt idx="1394">
                  <c:v>4.0874797058542647E-2</c:v>
                </c:pt>
                <c:pt idx="1395">
                  <c:v>4.1110364038036695E-2</c:v>
                </c:pt>
                <c:pt idx="1396">
                  <c:v>4.0898232202580029E-2</c:v>
                </c:pt>
                <c:pt idx="1397">
                  <c:v>4.0847489979003629E-2</c:v>
                </c:pt>
                <c:pt idx="1398">
                  <c:v>4.1007952476765357E-2</c:v>
                </c:pt>
                <c:pt idx="1399">
                  <c:v>3.9585645578986313E-2</c:v>
                </c:pt>
                <c:pt idx="1400">
                  <c:v>3.9640640918773735E-2</c:v>
                </c:pt>
                <c:pt idx="1401">
                  <c:v>3.9022611232676876E-2</c:v>
                </c:pt>
                <c:pt idx="1402">
                  <c:v>3.9747399702823177E-2</c:v>
                </c:pt>
                <c:pt idx="1403">
                  <c:v>3.9541759053954177E-2</c:v>
                </c:pt>
                <c:pt idx="1404">
                  <c:v>3.9888164026095067E-2</c:v>
                </c:pt>
                <c:pt idx="1405">
                  <c:v>4.036212749905696E-2</c:v>
                </c:pt>
                <c:pt idx="1406">
                  <c:v>4.015386058729712E-2</c:v>
                </c:pt>
                <c:pt idx="1407">
                  <c:v>4.0112464854732896E-2</c:v>
                </c:pt>
                <c:pt idx="1408">
                  <c:v>3.9776951672862458E-2</c:v>
                </c:pt>
                <c:pt idx="1409">
                  <c:v>4.0584107718566284E-2</c:v>
                </c:pt>
                <c:pt idx="1410">
                  <c:v>4.0913870566867412E-2</c:v>
                </c:pt>
                <c:pt idx="1411">
                  <c:v>4.1268922958248966E-2</c:v>
                </c:pt>
                <c:pt idx="1412">
                  <c:v>4.1682898324892872E-2</c:v>
                </c:pt>
                <c:pt idx="1413">
                  <c:v>4.1601866251944015E-2</c:v>
                </c:pt>
                <c:pt idx="1414">
                  <c:v>4.1666666666666671E-2</c:v>
                </c:pt>
                <c:pt idx="1415">
                  <c:v>4.1480907152548943E-2</c:v>
                </c:pt>
                <c:pt idx="1416">
                  <c:v>4.1336681475758162E-2</c:v>
                </c:pt>
                <c:pt idx="1417">
                  <c:v>4.1408668730650154E-2</c:v>
                </c:pt>
                <c:pt idx="1418">
                  <c:v>4.1739808855080947E-2</c:v>
                </c:pt>
                <c:pt idx="1419">
                  <c:v>4.1699142634450508E-2</c:v>
                </c:pt>
                <c:pt idx="1420">
                  <c:v>4.1691018897330998E-2</c:v>
                </c:pt>
                <c:pt idx="1421">
                  <c:v>4.1940225379715826E-2</c:v>
                </c:pt>
                <c:pt idx="1422">
                  <c:v>4.1666666666666671E-2</c:v>
                </c:pt>
                <c:pt idx="1423">
                  <c:v>4.1348661965027532E-2</c:v>
                </c:pt>
                <c:pt idx="1424">
                  <c:v>4.154533100368861E-2</c:v>
                </c:pt>
                <c:pt idx="1425">
                  <c:v>4.1772398984969747E-2</c:v>
                </c:pt>
                <c:pt idx="1426">
                  <c:v>4.151712096226598E-2</c:v>
                </c:pt>
                <c:pt idx="1427">
                  <c:v>4.154533100368861E-2</c:v>
                </c:pt>
                <c:pt idx="1428">
                  <c:v>4.1903270021539069E-2</c:v>
                </c:pt>
                <c:pt idx="1429">
                  <c:v>4.1691018897330998E-2</c:v>
                </c:pt>
                <c:pt idx="1430">
                  <c:v>4.1634241245136192E-2</c:v>
                </c:pt>
                <c:pt idx="1431">
                  <c:v>4.1253012048192775E-2</c:v>
                </c:pt>
                <c:pt idx="1432">
                  <c:v>4.0902140672782875E-2</c:v>
                </c:pt>
                <c:pt idx="1433">
                  <c:v>4.0878701050620823E-2</c:v>
                </c:pt>
                <c:pt idx="1434">
                  <c:v>4.0400226543326416E-2</c:v>
                </c:pt>
                <c:pt idx="1435">
                  <c:v>4.0026185354905076E-2</c:v>
                </c:pt>
                <c:pt idx="1436">
                  <c:v>0.04</c:v>
                </c:pt>
                <c:pt idx="1437">
                  <c:v>3.9421571336464956E-2</c:v>
                </c:pt>
                <c:pt idx="1438">
                  <c:v>3.9136795903438187E-2</c:v>
                </c:pt>
                <c:pt idx="1439">
                  <c:v>3.9079620160701246E-2</c:v>
                </c:pt>
                <c:pt idx="1440">
                  <c:v>3.9574664817383261E-2</c:v>
                </c:pt>
                <c:pt idx="1441">
                  <c:v>3.8041063016620746E-2</c:v>
                </c:pt>
                <c:pt idx="1442">
                  <c:v>3.7993786063027078E-2</c:v>
                </c:pt>
                <c:pt idx="1443">
                  <c:v>3.7702607470049332E-2</c:v>
                </c:pt>
                <c:pt idx="1444">
                  <c:v>3.7547153259057817E-2</c:v>
                </c:pt>
                <c:pt idx="1445">
                  <c:v>3.7370121365581072E-2</c:v>
                </c:pt>
                <c:pt idx="1446">
                  <c:v>3.7458428146332927E-2</c:v>
                </c:pt>
                <c:pt idx="1447">
                  <c:v>3.7162455500564386E-2</c:v>
                </c:pt>
                <c:pt idx="1448">
                  <c:v>3.7752491840875015E-2</c:v>
                </c:pt>
                <c:pt idx="1449">
                  <c:v>3.8464995057068394E-2</c:v>
                </c:pt>
                <c:pt idx="1450">
                  <c:v>3.8371884525730676E-2</c:v>
                </c:pt>
                <c:pt idx="1451">
                  <c:v>3.8413211272662E-2</c:v>
                </c:pt>
                <c:pt idx="1452">
                  <c:v>3.8842000181504674E-2</c:v>
                </c:pt>
                <c:pt idx="1453">
                  <c:v>3.8603770181293406E-2</c:v>
                </c:pt>
                <c:pt idx="1454">
                  <c:v>3.828264758497317E-2</c:v>
                </c:pt>
                <c:pt idx="1455">
                  <c:v>3.8347818295851627E-2</c:v>
                </c:pt>
                <c:pt idx="1456">
                  <c:v>3.814276802424027E-2</c:v>
                </c:pt>
                <c:pt idx="1457">
                  <c:v>3.6732891832229581E-2</c:v>
                </c:pt>
                <c:pt idx="1458">
                  <c:v>3.697449115634166E-2</c:v>
                </c:pt>
                <c:pt idx="1459">
                  <c:v>3.6840240878498055E-2</c:v>
                </c:pt>
                <c:pt idx="1460">
                  <c:v>3.6674601075553204E-2</c:v>
                </c:pt>
                <c:pt idx="1461">
                  <c:v>3.6061026352288493E-2</c:v>
                </c:pt>
                <c:pt idx="1462">
                  <c:v>3.5837353549276363E-2</c:v>
                </c:pt>
                <c:pt idx="1463">
                  <c:v>3.5927109422229896E-2</c:v>
                </c:pt>
                <c:pt idx="1464">
                  <c:v>3.5637796624689452E-2</c:v>
                </c:pt>
                <c:pt idx="1465">
                  <c:v>3.5598151634434368E-2</c:v>
                </c:pt>
                <c:pt idx="1466">
                  <c:v>3.5540367364374201E-2</c:v>
                </c:pt>
                <c:pt idx="1467">
                  <c:v>3.5275163232426014E-2</c:v>
                </c:pt>
                <c:pt idx="1468">
                  <c:v>3.5537331283102686E-2</c:v>
                </c:pt>
                <c:pt idx="1469">
                  <c:v>3.4981500168180288E-2</c:v>
                </c:pt>
                <c:pt idx="1470">
                  <c:v>3.5069971337042656E-2</c:v>
                </c:pt>
                <c:pt idx="1471">
                  <c:v>3.5353106144301864E-2</c:v>
                </c:pt>
                <c:pt idx="1472">
                  <c:v>3.5305100568615806E-2</c:v>
                </c:pt>
                <c:pt idx="1473">
                  <c:v>3.557684084494997E-2</c:v>
                </c:pt>
                <c:pt idx="1474">
                  <c:v>3.5729622949411663E-2</c:v>
                </c:pt>
                <c:pt idx="1475">
                  <c:v>3.5692835692835698E-2</c:v>
                </c:pt>
                <c:pt idx="1476">
                  <c:v>3.6004846806300846E-2</c:v>
                </c:pt>
                <c:pt idx="1477">
                  <c:v>3.6236933797909411E-2</c:v>
                </c:pt>
                <c:pt idx="1478">
                  <c:v>3.6325532658050996E-2</c:v>
                </c:pt>
                <c:pt idx="1479">
                  <c:v>3.6029793868006241E-2</c:v>
                </c:pt>
                <c:pt idx="1480">
                  <c:v>3.5791103845822937E-2</c:v>
                </c:pt>
                <c:pt idx="1481">
                  <c:v>3.5784946236559138E-2</c:v>
                </c:pt>
                <c:pt idx="1482">
                  <c:v>3.6070406659152003E-2</c:v>
                </c:pt>
                <c:pt idx="1483">
                  <c:v>3.5883722936254636E-2</c:v>
                </c:pt>
                <c:pt idx="1484">
                  <c:v>3.5335088762422494E-2</c:v>
                </c:pt>
                <c:pt idx="1485">
                  <c:v>3.5610340695086458E-2</c:v>
                </c:pt>
                <c:pt idx="1486">
                  <c:v>3.6249564308121297E-2</c:v>
                </c:pt>
                <c:pt idx="1487">
                  <c:v>3.6211699164345405E-2</c:v>
                </c:pt>
                <c:pt idx="1488">
                  <c:v>3.6420942041673961E-2</c:v>
                </c:pt>
                <c:pt idx="1489">
                  <c:v>3.6045403344597521E-2</c:v>
                </c:pt>
                <c:pt idx="1490">
                  <c:v>3.6278015173977503E-2</c:v>
                </c:pt>
                <c:pt idx="1491">
                  <c:v>3.5905403072673918E-2</c:v>
                </c:pt>
                <c:pt idx="1492">
                  <c:v>3.6249564308121297E-2</c:v>
                </c:pt>
                <c:pt idx="1493">
                  <c:v>3.6335051096165603E-2</c:v>
                </c:pt>
                <c:pt idx="1494">
                  <c:v>3.6344574523851134E-2</c:v>
                </c:pt>
                <c:pt idx="1495">
                  <c:v>3.589920607525026E-2</c:v>
                </c:pt>
                <c:pt idx="1496">
                  <c:v>3.5643903692914064E-2</c:v>
                </c:pt>
                <c:pt idx="1497">
                  <c:v>3.5102522993840181E-2</c:v>
                </c:pt>
                <c:pt idx="1498">
                  <c:v>3.5197563245621462E-2</c:v>
                </c:pt>
                <c:pt idx="1499">
                  <c:v>3.535911602209945E-2</c:v>
                </c:pt>
                <c:pt idx="1500">
                  <c:v>3.5308097097267017E-2</c:v>
                </c:pt>
                <c:pt idx="1501">
                  <c:v>3.4990327193203802E-2</c:v>
                </c:pt>
                <c:pt idx="1502">
                  <c:v>3.4788426158220441E-2</c:v>
                </c:pt>
                <c:pt idx="1503">
                  <c:v>3.4707158351409979E-2</c:v>
                </c:pt>
                <c:pt idx="1504">
                  <c:v>3.4204900509784572E-2</c:v>
                </c:pt>
                <c:pt idx="1505">
                  <c:v>3.4770979605483116E-2</c:v>
                </c:pt>
                <c:pt idx="1506">
                  <c:v>3.4957983193277309E-2</c:v>
                </c:pt>
                <c:pt idx="1507">
                  <c:v>3.49198354738521E-2</c:v>
                </c:pt>
                <c:pt idx="1508">
                  <c:v>3.5401242447451284E-2</c:v>
                </c:pt>
                <c:pt idx="1509">
                  <c:v>3.5185655079083146E-2</c:v>
                </c:pt>
                <c:pt idx="1510">
                  <c:v>3.5491852231038311E-2</c:v>
                </c:pt>
                <c:pt idx="1511">
                  <c:v>3.5206499661475966E-2</c:v>
                </c:pt>
                <c:pt idx="1512">
                  <c:v>3.528413910093299E-2</c:v>
                </c:pt>
                <c:pt idx="1513">
                  <c:v>3.514997887621462E-2</c:v>
                </c:pt>
                <c:pt idx="1514">
                  <c:v>3.5093639277880881E-2</c:v>
                </c:pt>
                <c:pt idx="1515">
                  <c:v>3.558597091531223E-2</c:v>
                </c:pt>
                <c:pt idx="1516">
                  <c:v>3.5419327373350365E-2</c:v>
                </c:pt>
                <c:pt idx="1517">
                  <c:v>3.5531260676460542E-2</c:v>
                </c:pt>
                <c:pt idx="1518">
                  <c:v>3.4978558816110318E-2</c:v>
                </c:pt>
                <c:pt idx="1519">
                  <c:v>3.5212459793465378E-2</c:v>
                </c:pt>
                <c:pt idx="1520">
                  <c:v>3.4808802610660196E-2</c:v>
                </c:pt>
                <c:pt idx="1521">
                  <c:v>3.4794245567079295E-2</c:v>
                </c:pt>
                <c:pt idx="1522">
                  <c:v>3.4750647397878212E-2</c:v>
                </c:pt>
                <c:pt idx="1523">
                  <c:v>3.4611864547799319E-2</c:v>
                </c:pt>
                <c:pt idx="1524">
                  <c:v>3.4067643927606257E-2</c:v>
                </c:pt>
                <c:pt idx="1525">
                  <c:v>3.3848657445077299E-2</c:v>
                </c:pt>
                <c:pt idx="1526">
                  <c:v>3.4143138542350626E-2</c:v>
                </c:pt>
                <c:pt idx="1527">
                  <c:v>3.4519956850053934E-2</c:v>
                </c:pt>
                <c:pt idx="1528">
                  <c:v>3.4739039665970771E-2</c:v>
                </c:pt>
                <c:pt idx="1529">
                  <c:v>3.5049288061336253E-2</c:v>
                </c:pt>
                <c:pt idx="1530">
                  <c:v>3.4908114458336831E-2</c:v>
                </c:pt>
                <c:pt idx="1531">
                  <c:v>3.4632034632034632E-2</c:v>
                </c:pt>
                <c:pt idx="1532">
                  <c:v>3.4348938981091572E-2</c:v>
                </c:pt>
                <c:pt idx="1533">
                  <c:v>3.401471790678659E-2</c:v>
                </c:pt>
                <c:pt idx="1534">
                  <c:v>3.4098360655737708E-2</c:v>
                </c:pt>
                <c:pt idx="1535">
                  <c:v>3.4106747560875623E-2</c:v>
                </c:pt>
                <c:pt idx="1536">
                  <c:v>3.4157155759914605E-2</c:v>
                </c:pt>
                <c:pt idx="1537">
                  <c:v>3.4408602150537634E-2</c:v>
                </c:pt>
                <c:pt idx="1538">
                  <c:v>3.4724540901502503E-2</c:v>
                </c:pt>
                <c:pt idx="1539">
                  <c:v>3.4681117132138388E-2</c:v>
                </c:pt>
                <c:pt idx="1540">
                  <c:v>3.4715847450554956E-2</c:v>
                </c:pt>
                <c:pt idx="1541">
                  <c:v>3.4817542684968193E-2</c:v>
                </c:pt>
                <c:pt idx="1542">
                  <c:v>3.5425359788810354E-2</c:v>
                </c:pt>
                <c:pt idx="1543">
                  <c:v>3.5720419027992445E-2</c:v>
                </c:pt>
                <c:pt idx="1544">
                  <c:v>3.5794183445190156E-2</c:v>
                </c:pt>
                <c:pt idx="1545">
                  <c:v>3.6255882865609206E-2</c:v>
                </c:pt>
                <c:pt idx="1546">
                  <c:v>3.6626166578622998E-2</c:v>
                </c:pt>
                <c:pt idx="1547">
                  <c:v>3.6571428571428574E-2</c:v>
                </c:pt>
                <c:pt idx="1548">
                  <c:v>3.6645525017618044E-2</c:v>
                </c:pt>
                <c:pt idx="1549">
                  <c:v>3.7023851904592384E-2</c:v>
                </c:pt>
                <c:pt idx="1550">
                  <c:v>3.7239280279294608E-2</c:v>
                </c:pt>
                <c:pt idx="1551">
                  <c:v>3.7413436460113324E-2</c:v>
                </c:pt>
                <c:pt idx="1552">
                  <c:v>3.7534963457547595E-2</c:v>
                </c:pt>
                <c:pt idx="1553">
                  <c:v>3.7166085946573751E-2</c:v>
                </c:pt>
                <c:pt idx="1554">
                  <c:v>3.6935097220989081E-2</c:v>
                </c:pt>
                <c:pt idx="1555">
                  <c:v>3.7060133630289531E-2</c:v>
                </c:pt>
                <c:pt idx="1556">
                  <c:v>3.7410071942446041E-2</c:v>
                </c:pt>
                <c:pt idx="1557">
                  <c:v>3.7609619383419224E-2</c:v>
                </c:pt>
                <c:pt idx="1558">
                  <c:v>3.7657282520141215E-2</c:v>
                </c:pt>
                <c:pt idx="1559">
                  <c:v>3.7630031659882407E-2</c:v>
                </c:pt>
                <c:pt idx="1560">
                  <c:v>3.753157704799711E-2</c:v>
                </c:pt>
                <c:pt idx="1561">
                  <c:v>3.775297213903258E-2</c:v>
                </c:pt>
                <c:pt idx="1562">
                  <c:v>3.7426900584795322E-2</c:v>
                </c:pt>
                <c:pt idx="1563">
                  <c:v>3.6784861614643206E-2</c:v>
                </c:pt>
                <c:pt idx="1564">
                  <c:v>3.7013969214342912E-2</c:v>
                </c:pt>
                <c:pt idx="1565">
                  <c:v>3.7949279328589672E-2</c:v>
                </c:pt>
                <c:pt idx="1566">
                  <c:v>3.7825059101654845E-2</c:v>
                </c:pt>
                <c:pt idx="1567">
                  <c:v>3.6520059696251432E-2</c:v>
                </c:pt>
                <c:pt idx="1568">
                  <c:v>3.6107976738130376E-2</c:v>
                </c:pt>
                <c:pt idx="1569">
                  <c:v>3.6255882865609206E-2</c:v>
                </c:pt>
                <c:pt idx="1570">
                  <c:v>3.679462232442951E-2</c:v>
                </c:pt>
                <c:pt idx="1571">
                  <c:v>3.656178590261909E-2</c:v>
                </c:pt>
                <c:pt idx="1572">
                  <c:v>3.6677834597072828E-2</c:v>
                </c:pt>
                <c:pt idx="1573">
                  <c:v>3.6797877045555066E-2</c:v>
                </c:pt>
                <c:pt idx="1574">
                  <c:v>3.6619718309859155E-2</c:v>
                </c:pt>
                <c:pt idx="1575">
                  <c:v>3.6948219202415845E-2</c:v>
                </c:pt>
                <c:pt idx="1576">
                  <c:v>3.6752363282975528E-2</c:v>
                </c:pt>
                <c:pt idx="1577">
                  <c:v>3.6668135742617895E-2</c:v>
                </c:pt>
                <c:pt idx="1578">
                  <c:v>3.6843503675493758E-2</c:v>
                </c:pt>
                <c:pt idx="1579">
                  <c:v>3.6846767050487159E-2</c:v>
                </c:pt>
                <c:pt idx="1580">
                  <c:v>3.6645525017618044E-2</c:v>
                </c:pt>
                <c:pt idx="1581">
                  <c:v>3.6684303350970018E-2</c:v>
                </c:pt>
                <c:pt idx="1582">
                  <c:v>3.687943262411348E-2</c:v>
                </c:pt>
                <c:pt idx="1583">
                  <c:v>3.7017262858159816E-2</c:v>
                </c:pt>
                <c:pt idx="1584">
                  <c:v>3.7212630825655249E-2</c:v>
                </c:pt>
                <c:pt idx="1585">
                  <c:v>3.6830455953961928E-2</c:v>
                </c:pt>
                <c:pt idx="1586">
                  <c:v>3.6814159292035402E-2</c:v>
                </c:pt>
                <c:pt idx="1587">
                  <c:v>3.6655211912943873E-2</c:v>
                </c:pt>
                <c:pt idx="1588">
                  <c:v>3.6488027366020526E-2</c:v>
                </c:pt>
                <c:pt idx="1589">
                  <c:v>3.6814159292035402E-2</c:v>
                </c:pt>
                <c:pt idx="1590">
                  <c:v>3.691215616681455E-2</c:v>
                </c:pt>
                <c:pt idx="1591">
                  <c:v>3.7004091798612346E-2</c:v>
                </c:pt>
                <c:pt idx="1592">
                  <c:v>3.7555294754897536E-2</c:v>
                </c:pt>
                <c:pt idx="1593">
                  <c:v>3.7470725995316159E-2</c:v>
                </c:pt>
                <c:pt idx="1594">
                  <c:v>3.7633435860322056E-2</c:v>
                </c:pt>
                <c:pt idx="1595">
                  <c:v>3.7722161770039897E-2</c:v>
                </c:pt>
                <c:pt idx="1596">
                  <c:v>3.7914691943127965E-2</c:v>
                </c:pt>
                <c:pt idx="1597">
                  <c:v>3.7630031659882407E-2</c:v>
                </c:pt>
                <c:pt idx="1598">
                  <c:v>3.7911236671830856E-2</c:v>
                </c:pt>
                <c:pt idx="1599">
                  <c:v>3.7746121041647769E-2</c:v>
                </c:pt>
                <c:pt idx="1600">
                  <c:v>3.7887067395264117E-2</c:v>
                </c:pt>
                <c:pt idx="1601">
                  <c:v>3.7742696425331158E-2</c:v>
                </c:pt>
                <c:pt idx="1602">
                  <c:v>3.8042981252857801E-2</c:v>
                </c:pt>
                <c:pt idx="1603">
                  <c:v>3.8270469181232752E-2</c:v>
                </c:pt>
                <c:pt idx="1604">
                  <c:v>3.8618640920906055E-2</c:v>
                </c:pt>
                <c:pt idx="1605">
                  <c:v>3.9053698835899361E-2</c:v>
                </c:pt>
                <c:pt idx="1606">
                  <c:v>3.979718741031283E-2</c:v>
                </c:pt>
                <c:pt idx="1607">
                  <c:v>3.978576893649579E-2</c:v>
                </c:pt>
                <c:pt idx="1608">
                  <c:v>4.0131198147790856E-2</c:v>
                </c:pt>
                <c:pt idx="1609">
                  <c:v>4.0392271094281E-2</c:v>
                </c:pt>
                <c:pt idx="1610">
                  <c:v>4.0415816574370933E-2</c:v>
                </c:pt>
                <c:pt idx="1611">
                  <c:v>4.0553714174302986E-2</c:v>
                </c:pt>
                <c:pt idx="1612">
                  <c:v>4.0494500146013822E-2</c:v>
                </c:pt>
                <c:pt idx="1613">
                  <c:v>4.0533956932670763E-2</c:v>
                </c:pt>
                <c:pt idx="1614">
                  <c:v>4.0478738931594829E-2</c:v>
                </c:pt>
                <c:pt idx="1615">
                  <c:v>4.0533956932670763E-2</c:v>
                </c:pt>
                <c:pt idx="1616">
                  <c:v>4.0932795434418974E-2</c:v>
                </c:pt>
                <c:pt idx="1617">
                  <c:v>4.1599999999999998E-2</c:v>
                </c:pt>
                <c:pt idx="1618">
                  <c:v>4.1143309267134803E-2</c:v>
                </c:pt>
                <c:pt idx="1619">
                  <c:v>4.2088223391339538E-2</c:v>
                </c:pt>
                <c:pt idx="1620">
                  <c:v>4.3355914538822302E-2</c:v>
                </c:pt>
                <c:pt idx="1621">
                  <c:v>4.3274732133569131E-2</c:v>
                </c:pt>
                <c:pt idx="1622">
                  <c:v>4.3351396415172994E-2</c:v>
                </c:pt>
                <c:pt idx="1623">
                  <c:v>4.3189368770764125E-2</c:v>
                </c:pt>
                <c:pt idx="1624">
                  <c:v>4.3171440431714406E-2</c:v>
                </c:pt>
                <c:pt idx="1625">
                  <c:v>4.3158003942317669E-2</c:v>
                </c:pt>
                <c:pt idx="1626">
                  <c:v>4.3432866986844856E-2</c:v>
                </c:pt>
                <c:pt idx="1627">
                  <c:v>4.3900379907133809E-2</c:v>
                </c:pt>
                <c:pt idx="1628">
                  <c:v>4.3988579887913722E-2</c:v>
                </c:pt>
                <c:pt idx="1629">
                  <c:v>4.4326052210974964E-2</c:v>
                </c:pt>
                <c:pt idx="1630">
                  <c:v>4.4496737618996689E-2</c:v>
                </c:pt>
                <c:pt idx="1631">
                  <c:v>4.5041143352100479E-2</c:v>
                </c:pt>
                <c:pt idx="1632">
                  <c:v>4.6017699115044247E-2</c:v>
                </c:pt>
                <c:pt idx="1633">
                  <c:v>4.5961772179869624E-2</c:v>
                </c:pt>
                <c:pt idx="1634">
                  <c:v>4.5997346306943833E-2</c:v>
                </c:pt>
                <c:pt idx="1635">
                  <c:v>4.5956694653115339E-2</c:v>
                </c:pt>
                <c:pt idx="1636">
                  <c:v>4.555908443763005E-2</c:v>
                </c:pt>
                <c:pt idx="1637">
                  <c:v>4.5296167247386762E-2</c:v>
                </c:pt>
                <c:pt idx="1638">
                  <c:v>4.5649072753209702E-2</c:v>
                </c:pt>
                <c:pt idx="1639">
                  <c:v>4.6007520460075203E-2</c:v>
                </c:pt>
                <c:pt idx="1640">
                  <c:v>4.5599035405020277E-2</c:v>
                </c:pt>
                <c:pt idx="1641">
                  <c:v>4.546945021313805E-2</c:v>
                </c:pt>
                <c:pt idx="1642">
                  <c:v>4.5350485119372071E-2</c:v>
                </c:pt>
                <c:pt idx="1643">
                  <c:v>4.5744446888058066E-2</c:v>
                </c:pt>
                <c:pt idx="1644">
                  <c:v>4.5549107631665392E-2</c:v>
                </c:pt>
                <c:pt idx="1645">
                  <c:v>4.5424765232583535E-2</c:v>
                </c:pt>
                <c:pt idx="1646">
                  <c:v>4.5409889750027292E-2</c:v>
                </c:pt>
                <c:pt idx="1647">
                  <c:v>4.555908443763005E-2</c:v>
                </c:pt>
                <c:pt idx="1648">
                  <c:v>4.5865490628445423E-2</c:v>
                </c:pt>
                <c:pt idx="1649">
                  <c:v>4.5484364749617326E-2</c:v>
                </c:pt>
                <c:pt idx="1650">
                  <c:v>4.555908443763005E-2</c:v>
                </c:pt>
                <c:pt idx="1651">
                  <c:v>4.6273637374860954E-2</c:v>
                </c:pt>
                <c:pt idx="1652">
                  <c:v>4.5855379188712526E-2</c:v>
                </c:pt>
                <c:pt idx="1653">
                  <c:v>4.5202651309355649E-2</c:v>
                </c:pt>
                <c:pt idx="1654">
                  <c:v>4.58048887910152E-2</c:v>
                </c:pt>
                <c:pt idx="1655">
                  <c:v>4.6099290780141848E-2</c:v>
                </c:pt>
                <c:pt idx="1656">
                  <c:v>4.6537644031770894E-2</c:v>
                </c:pt>
                <c:pt idx="1657">
                  <c:v>4.6289084232780685E-2</c:v>
                </c:pt>
                <c:pt idx="1658">
                  <c:v>4.7176230437740982E-2</c:v>
                </c:pt>
                <c:pt idx="1659">
                  <c:v>4.7396604762447309E-2</c:v>
                </c:pt>
                <c:pt idx="1660">
                  <c:v>4.7229791099000912E-2</c:v>
                </c:pt>
                <c:pt idx="1661">
                  <c:v>4.7396604762447309E-2</c:v>
                </c:pt>
                <c:pt idx="1662">
                  <c:v>4.7122791119166292E-2</c:v>
                </c:pt>
                <c:pt idx="1663">
                  <c:v>4.5916114790286983E-2</c:v>
                </c:pt>
                <c:pt idx="1664">
                  <c:v>4.6099290780141848E-2</c:v>
                </c:pt>
                <c:pt idx="1665">
                  <c:v>4.6589763691342816E-2</c:v>
                </c:pt>
                <c:pt idx="1666">
                  <c:v>4.6799415007312412E-2</c:v>
                </c:pt>
                <c:pt idx="1667">
                  <c:v>4.6222222222222227E-2</c:v>
                </c:pt>
                <c:pt idx="1668">
                  <c:v>4.6418210220932829E-2</c:v>
                </c:pt>
                <c:pt idx="1669">
                  <c:v>4.6694354024020654E-2</c:v>
                </c:pt>
                <c:pt idx="1670">
                  <c:v>4.6600201635487851E-2</c:v>
                </c:pt>
                <c:pt idx="1671">
                  <c:v>4.7315741583257506E-2</c:v>
                </c:pt>
                <c:pt idx="1672">
                  <c:v>4.7542857142857144E-2</c:v>
                </c:pt>
                <c:pt idx="1673">
                  <c:v>4.7635405931524107E-2</c:v>
                </c:pt>
                <c:pt idx="1674">
                  <c:v>4.676784710511523E-2</c:v>
                </c:pt>
                <c:pt idx="1675">
                  <c:v>4.5966850828729283E-2</c:v>
                </c:pt>
                <c:pt idx="1676">
                  <c:v>4.409114997350292E-2</c:v>
                </c:pt>
                <c:pt idx="1677">
                  <c:v>4.2509707745759247E-2</c:v>
                </c:pt>
                <c:pt idx="1678">
                  <c:v>4.2741189766772839E-2</c:v>
                </c:pt>
                <c:pt idx="1679">
                  <c:v>4.35647711802283E-2</c:v>
                </c:pt>
                <c:pt idx="1680">
                  <c:v>4.3229762028473451E-2</c:v>
                </c:pt>
                <c:pt idx="1681">
                  <c:v>4.3310775637688703E-2</c:v>
                </c:pt>
                <c:pt idx="1682">
                  <c:v>4.3297252289758538E-2</c:v>
                </c:pt>
                <c:pt idx="1683">
                  <c:v>4.3135628369970966E-2</c:v>
                </c:pt>
                <c:pt idx="1684">
                  <c:v>4.3193853182431734E-2</c:v>
                </c:pt>
                <c:pt idx="1685">
                  <c:v>4.3432866986844856E-2</c:v>
                </c:pt>
                <c:pt idx="1686">
                  <c:v>4.3310775637688703E-2</c:v>
                </c:pt>
                <c:pt idx="1687">
                  <c:v>4.3073100020708223E-2</c:v>
                </c:pt>
                <c:pt idx="1688">
                  <c:v>4.2926426581364155E-2</c:v>
                </c:pt>
                <c:pt idx="1689">
                  <c:v>4.3193853182431734E-2</c:v>
                </c:pt>
                <c:pt idx="1690">
                  <c:v>4.3528303861044268E-2</c:v>
                </c:pt>
                <c:pt idx="1691">
                  <c:v>4.3342362992290058E-2</c:v>
                </c:pt>
                <c:pt idx="1692">
                  <c:v>4.3082021541010769E-2</c:v>
                </c:pt>
                <c:pt idx="1693">
                  <c:v>4.3555648623180815E-2</c:v>
                </c:pt>
                <c:pt idx="1694">
                  <c:v>4.3410205572367737E-2</c:v>
                </c:pt>
                <c:pt idx="1695">
                  <c:v>4.3243243243243246E-2</c:v>
                </c:pt>
                <c:pt idx="1696">
                  <c:v>4.3292746383598708E-2</c:v>
                </c:pt>
                <c:pt idx="1697">
                  <c:v>4.3551088777219436E-2</c:v>
                </c:pt>
                <c:pt idx="1698">
                  <c:v>4.3220779220779222E-2</c:v>
                </c:pt>
                <c:pt idx="1699">
                  <c:v>4.3324307435950844E-2</c:v>
                </c:pt>
                <c:pt idx="1700">
                  <c:v>4.3496445002091176E-2</c:v>
                </c:pt>
                <c:pt idx="1701">
                  <c:v>4.3478260869565216E-2</c:v>
                </c:pt>
                <c:pt idx="1702">
                  <c:v>4.328824141519251E-2</c:v>
                </c:pt>
                <c:pt idx="1703">
                  <c:v>4.2701703962225418E-2</c:v>
                </c:pt>
                <c:pt idx="1704">
                  <c:v>4.2789549475416584E-2</c:v>
                </c:pt>
                <c:pt idx="1705">
                  <c:v>4.2544487625281242E-2</c:v>
                </c:pt>
                <c:pt idx="1706">
                  <c:v>4.1846896690473798E-2</c:v>
                </c:pt>
                <c:pt idx="1707">
                  <c:v>4.1880600020134905E-2</c:v>
                </c:pt>
                <c:pt idx="1708">
                  <c:v>4.1960863425458947E-2</c:v>
                </c:pt>
                <c:pt idx="1709">
                  <c:v>4.0185166945730329E-2</c:v>
                </c:pt>
                <c:pt idx="1710">
                  <c:v>4.0110106173810459E-2</c:v>
                </c:pt>
                <c:pt idx="1711">
                  <c:v>4.0536512667660209E-2</c:v>
                </c:pt>
                <c:pt idx="1712">
                  <c:v>4.1124886604172968E-2</c:v>
                </c:pt>
                <c:pt idx="1713">
                  <c:v>4.1287188828172436E-2</c:v>
                </c:pt>
                <c:pt idx="1714">
                  <c:v>4.1278834479967622E-2</c:v>
                </c:pt>
                <c:pt idx="1715">
                  <c:v>4.0902255639097745E-2</c:v>
                </c:pt>
                <c:pt idx="1716">
                  <c:v>4.1370918677752992E-2</c:v>
                </c:pt>
                <c:pt idx="1717">
                  <c:v>4.1241281714343471E-2</c:v>
                </c:pt>
                <c:pt idx="1718">
                  <c:v>4.0540540540540543E-2</c:v>
                </c:pt>
                <c:pt idx="1719">
                  <c:v>4.1828993233545213E-2</c:v>
                </c:pt>
                <c:pt idx="1720">
                  <c:v>4.0268456375838931E-2</c:v>
                </c:pt>
                <c:pt idx="1721">
                  <c:v>3.9964736996767558E-2</c:v>
                </c:pt>
                <c:pt idx="1722">
                  <c:v>3.9859320046893319E-2</c:v>
                </c:pt>
                <c:pt idx="1723">
                  <c:v>4.0090399921391372E-2</c:v>
                </c:pt>
                <c:pt idx="1724">
                  <c:v>4.0548598688133569E-2</c:v>
                </c:pt>
                <c:pt idx="1725">
                  <c:v>4.08285800060042E-2</c:v>
                </c:pt>
                <c:pt idx="1726">
                  <c:v>4.0812243673101933E-2</c:v>
                </c:pt>
                <c:pt idx="1727">
                  <c:v>4.0694195092758824E-2</c:v>
                </c:pt>
                <c:pt idx="1728">
                  <c:v>4.1170534813319885E-2</c:v>
                </c:pt>
                <c:pt idx="1729">
                  <c:v>4.0865384615384616E-2</c:v>
                </c:pt>
                <c:pt idx="1730">
                  <c:v>4.074702886247878E-2</c:v>
                </c:pt>
                <c:pt idx="1731">
                  <c:v>4.064149815718697E-2</c:v>
                </c:pt>
                <c:pt idx="1732">
                  <c:v>4.0751098681582103E-2</c:v>
                </c:pt>
                <c:pt idx="1733">
                  <c:v>4.08285800060042E-2</c:v>
                </c:pt>
                <c:pt idx="1734">
                  <c:v>4.0661750049830574E-2</c:v>
                </c:pt>
                <c:pt idx="1735">
                  <c:v>4.0682022135806163E-2</c:v>
                </c:pt>
                <c:pt idx="1736">
                  <c:v>4.1017392178546296E-2</c:v>
                </c:pt>
                <c:pt idx="1737">
                  <c:v>4.1375114085792516E-2</c:v>
                </c:pt>
                <c:pt idx="1738">
                  <c:v>4.1212121212121214E-2</c:v>
                </c:pt>
                <c:pt idx="1739">
                  <c:v>4.1270483512037229E-2</c:v>
                </c:pt>
                <c:pt idx="1740">
                  <c:v>4.114147423616013E-2</c:v>
                </c:pt>
                <c:pt idx="1741">
                  <c:v>4.1463414634146337E-2</c:v>
                </c:pt>
                <c:pt idx="1742">
                  <c:v>4.1400304414003046E-2</c:v>
                </c:pt>
                <c:pt idx="1743">
                  <c:v>4.1241281714343471E-2</c:v>
                </c:pt>
                <c:pt idx="1744">
                  <c:v>4.1212121212121214E-2</c:v>
                </c:pt>
                <c:pt idx="1745">
                  <c:v>4.119963647379582E-2</c:v>
                </c:pt>
                <c:pt idx="1746">
                  <c:v>4.0812243673101933E-2</c:v>
                </c:pt>
                <c:pt idx="1747">
                  <c:v>4.0738891662506237E-2</c:v>
                </c:pt>
                <c:pt idx="1748">
                  <c:v>4.0694195092758824E-2</c:v>
                </c:pt>
                <c:pt idx="1749">
                  <c:v>4.1170534813319885E-2</c:v>
                </c:pt>
                <c:pt idx="1750">
                  <c:v>4.1919243809719516E-2</c:v>
                </c:pt>
                <c:pt idx="1751">
                  <c:v>4.1228779304769606E-2</c:v>
                </c:pt>
                <c:pt idx="1752">
                  <c:v>4.0918664125965301E-2</c:v>
                </c:pt>
                <c:pt idx="1753">
                  <c:v>4.0865384615384616E-2</c:v>
                </c:pt>
                <c:pt idx="1754">
                  <c:v>4.103802051901026E-2</c:v>
                </c:pt>
                <c:pt idx="1755">
                  <c:v>4.0943301555444053E-2</c:v>
                </c:pt>
                <c:pt idx="1756">
                  <c:v>4.0844929422364604E-2</c:v>
                </c:pt>
                <c:pt idx="1757">
                  <c:v>3.9611650485436897E-2</c:v>
                </c:pt>
                <c:pt idx="1758">
                  <c:v>3.9370838560262474E-2</c:v>
                </c:pt>
                <c:pt idx="1759">
                  <c:v>3.9538714991762772E-2</c:v>
                </c:pt>
                <c:pt idx="1760">
                  <c:v>3.9519566059666798E-2</c:v>
                </c:pt>
                <c:pt idx="1761">
                  <c:v>3.965014577259475E-2</c:v>
                </c:pt>
                <c:pt idx="1762">
                  <c:v>3.9466047591410335E-2</c:v>
                </c:pt>
                <c:pt idx="1763">
                  <c:v>3.9577068580851679E-2</c:v>
                </c:pt>
                <c:pt idx="1764">
                  <c:v>4.0086460994301437E-2</c:v>
                </c:pt>
                <c:pt idx="1765">
                  <c:v>3.9859320046893319E-2</c:v>
                </c:pt>
                <c:pt idx="1766">
                  <c:v>3.9906103286384977E-2</c:v>
                </c:pt>
                <c:pt idx="1767">
                  <c:v>4.0284360189573459E-2</c:v>
                </c:pt>
                <c:pt idx="1768">
                  <c:v>4.0110106173810459E-2</c:v>
                </c:pt>
                <c:pt idx="1769">
                  <c:v>4.1370918677752992E-2</c:v>
                </c:pt>
                <c:pt idx="1770">
                  <c:v>4.1404505784453011E-2</c:v>
                </c:pt>
                <c:pt idx="1771">
                  <c:v>4.154786150712831E-2</c:v>
                </c:pt>
                <c:pt idx="1772">
                  <c:v>4.1756217377955179E-2</c:v>
                </c:pt>
                <c:pt idx="1773">
                  <c:v>4.0039254170755642E-2</c:v>
                </c:pt>
                <c:pt idx="1774">
                  <c:v>4.0384044343264376E-2</c:v>
                </c:pt>
                <c:pt idx="1775">
                  <c:v>4.0456122954883496E-2</c:v>
                </c:pt>
                <c:pt idx="1776">
                  <c:v>4.0177252584933529E-2</c:v>
                </c:pt>
                <c:pt idx="1777">
                  <c:v>4.0504318475131536E-2</c:v>
                </c:pt>
                <c:pt idx="1778">
                  <c:v>4.0738891662506237E-2</c:v>
                </c:pt>
                <c:pt idx="1779">
                  <c:v>4.0943301555444053E-2</c:v>
                </c:pt>
                <c:pt idx="1780">
                  <c:v>4.0844929422364604E-2</c:v>
                </c:pt>
                <c:pt idx="1781">
                  <c:v>4.0568758078949989E-2</c:v>
                </c:pt>
                <c:pt idx="1782">
                  <c:v>4.0276406712734455E-2</c:v>
                </c:pt>
                <c:pt idx="1783">
                  <c:v>4.0086460994301437E-2</c:v>
                </c:pt>
                <c:pt idx="1784">
                  <c:v>4.0110106173810459E-2</c:v>
                </c:pt>
                <c:pt idx="1785">
                  <c:v>4.0613179374875574E-2</c:v>
                </c:pt>
                <c:pt idx="1786">
                  <c:v>4.0669856459330148E-2</c:v>
                </c:pt>
                <c:pt idx="1787">
                  <c:v>4.0348101265822785E-2</c:v>
                </c:pt>
                <c:pt idx="1788">
                  <c:v>4.1104170864396536E-2</c:v>
                </c:pt>
                <c:pt idx="1789">
                  <c:v>4.1046277665995973E-2</c:v>
                </c:pt>
                <c:pt idx="1790">
                  <c:v>4.1345764085934329E-2</c:v>
                </c:pt>
                <c:pt idx="1791">
                  <c:v>4.11373260738052E-2</c:v>
                </c:pt>
                <c:pt idx="1792">
                  <c:v>4.1207958792041206E-2</c:v>
                </c:pt>
                <c:pt idx="1793">
                  <c:v>4.1191317516405861E-2</c:v>
                </c:pt>
                <c:pt idx="1794">
                  <c:v>4.1278834479967622E-2</c:v>
                </c:pt>
                <c:pt idx="1795">
                  <c:v>4.1514041514041512E-2</c:v>
                </c:pt>
                <c:pt idx="1796">
                  <c:v>4.1615667074663402E-2</c:v>
                </c:pt>
                <c:pt idx="1797">
                  <c:v>4.1480276535176899E-2</c:v>
                </c:pt>
                <c:pt idx="1798">
                  <c:v>4.1232945932289038E-2</c:v>
                </c:pt>
                <c:pt idx="1799">
                  <c:v>4.0865384615384616E-2</c:v>
                </c:pt>
                <c:pt idx="1800">
                  <c:v>4.0114049749287194E-2</c:v>
                </c:pt>
                <c:pt idx="1801">
                  <c:v>4.0440083258994945E-2</c:v>
                </c:pt>
                <c:pt idx="1802">
                  <c:v>3.992953611274222E-2</c:v>
                </c:pt>
                <c:pt idx="1803">
                  <c:v>4.0078585461689589E-2</c:v>
                </c:pt>
                <c:pt idx="1804">
                  <c:v>4.0043183825694377E-2</c:v>
                </c:pt>
                <c:pt idx="1805">
                  <c:v>4.064149815718697E-2</c:v>
                </c:pt>
                <c:pt idx="1806">
                  <c:v>4.0669856459330148E-2</c:v>
                </c:pt>
                <c:pt idx="1807">
                  <c:v>4.11373260738052E-2</c:v>
                </c:pt>
                <c:pt idx="1808">
                  <c:v>4.1303907673618141E-2</c:v>
                </c:pt>
                <c:pt idx="1809">
                  <c:v>4.1412911084043852E-2</c:v>
                </c:pt>
                <c:pt idx="1810">
                  <c:v>4.1396103896103896E-2</c:v>
                </c:pt>
                <c:pt idx="1811">
                  <c:v>4.1581736649001222E-2</c:v>
                </c:pt>
                <c:pt idx="1812">
                  <c:v>4.1910631741140215E-2</c:v>
                </c:pt>
                <c:pt idx="1813">
                  <c:v>4.1945101264521438E-2</c:v>
                </c:pt>
                <c:pt idx="1814">
                  <c:v>4.195804195804196E-2</c:v>
                </c:pt>
                <c:pt idx="1815">
                  <c:v>4.183328206705629E-2</c:v>
                </c:pt>
                <c:pt idx="1816">
                  <c:v>4.2096574494428392E-2</c:v>
                </c:pt>
                <c:pt idx="1817">
                  <c:v>4.2314872433105166E-2</c:v>
                </c:pt>
                <c:pt idx="1818">
                  <c:v>4.1577499235707735E-2</c:v>
                </c:pt>
                <c:pt idx="1819">
                  <c:v>4.1095890410958902E-2</c:v>
                </c:pt>
                <c:pt idx="1820">
                  <c:v>4.0556660039761432E-2</c:v>
                </c:pt>
                <c:pt idx="1821">
                  <c:v>4.075516931375487E-2</c:v>
                </c:pt>
                <c:pt idx="1822">
                  <c:v>4.0898155573376102E-2</c:v>
                </c:pt>
                <c:pt idx="1823">
                  <c:v>4.0665802850593041E-2</c:v>
                </c:pt>
                <c:pt idx="1824">
                  <c:v>4.0145626291449375E-2</c:v>
                </c:pt>
                <c:pt idx="1825">
                  <c:v>4.0665802850593041E-2</c:v>
                </c:pt>
                <c:pt idx="1826">
                  <c:v>4.0444091990483745E-2</c:v>
                </c:pt>
                <c:pt idx="1827">
                  <c:v>4.0564724597335455E-2</c:v>
                </c:pt>
                <c:pt idx="1828">
                  <c:v>4.0328160521893842E-2</c:v>
                </c:pt>
                <c:pt idx="1829">
                  <c:v>4.0694195092758824E-2</c:v>
                </c:pt>
                <c:pt idx="1830">
                  <c:v>4.0653646871263452E-2</c:v>
                </c:pt>
                <c:pt idx="1831">
                  <c:v>4.0902255639097745E-2</c:v>
                </c:pt>
                <c:pt idx="1832">
                  <c:v>4.1585974926103352E-2</c:v>
                </c:pt>
                <c:pt idx="1833">
                  <c:v>4.1341574627621849E-2</c:v>
                </c:pt>
                <c:pt idx="1834">
                  <c:v>4.1270483512037229E-2</c:v>
                </c:pt>
                <c:pt idx="1835">
                  <c:v>4.1692213366033112E-2</c:v>
                </c:pt>
                <c:pt idx="1836">
                  <c:v>4.1816132007789282E-2</c:v>
                </c:pt>
                <c:pt idx="1837">
                  <c:v>4.2031523642732049E-2</c:v>
                </c:pt>
                <c:pt idx="1838">
                  <c:v>4.217490179863552E-2</c:v>
                </c:pt>
                <c:pt idx="1839">
                  <c:v>4.1383507455117152E-2</c:v>
                </c:pt>
                <c:pt idx="1840">
                  <c:v>4.1560558215340736E-2</c:v>
                </c:pt>
                <c:pt idx="1841">
                  <c:v>4.1253791708796762E-2</c:v>
                </c:pt>
                <c:pt idx="1842">
                  <c:v>4.1983947314262193E-2</c:v>
                </c:pt>
                <c:pt idx="1843">
                  <c:v>4.2306097055163833E-2</c:v>
                </c:pt>
                <c:pt idx="1844">
                  <c:v>4.2306097055163833E-2</c:v>
                </c:pt>
                <c:pt idx="1845">
                  <c:v>4.2284174525857608E-2</c:v>
                </c:pt>
                <c:pt idx="1846">
                  <c:v>4.2131350681536554E-2</c:v>
                </c:pt>
                <c:pt idx="1847">
                  <c:v>4.2495573377773148E-2</c:v>
                </c:pt>
                <c:pt idx="1848">
                  <c:v>4.319745897300159E-2</c:v>
                </c:pt>
                <c:pt idx="1849">
                  <c:v>4.3450479233226834E-2</c:v>
                </c:pt>
                <c:pt idx="1850">
                  <c:v>4.3179172399195685E-2</c:v>
                </c:pt>
                <c:pt idx="1851">
                  <c:v>4.3748659661162342E-2</c:v>
                </c:pt>
                <c:pt idx="1852">
                  <c:v>4.456094364351245E-2</c:v>
                </c:pt>
                <c:pt idx="1853">
                  <c:v>4.4570679484378414E-2</c:v>
                </c:pt>
                <c:pt idx="1854">
                  <c:v>4.4820388882785896E-2</c:v>
                </c:pt>
                <c:pt idx="1855">
                  <c:v>4.461454346637507E-2</c:v>
                </c:pt>
                <c:pt idx="1856">
                  <c:v>4.4131963223363983E-2</c:v>
                </c:pt>
                <c:pt idx="1857">
                  <c:v>4.4609665427509299E-2</c:v>
                </c:pt>
                <c:pt idx="1858">
                  <c:v>4.4323737099402502E-2</c:v>
                </c:pt>
                <c:pt idx="1859">
                  <c:v>4.408904257618327E-2</c:v>
                </c:pt>
                <c:pt idx="1860">
                  <c:v>4.4376767457037197E-2</c:v>
                </c:pt>
                <c:pt idx="1861">
                  <c:v>4.4517184942716857E-2</c:v>
                </c:pt>
                <c:pt idx="1862">
                  <c:v>4.4722130878000657E-2</c:v>
                </c:pt>
                <c:pt idx="1863">
                  <c:v>4.5272969374167776E-2</c:v>
                </c:pt>
                <c:pt idx="1864">
                  <c:v>4.5811812261396807E-2</c:v>
                </c:pt>
                <c:pt idx="1865">
                  <c:v>4.618519357029658E-2</c:v>
                </c:pt>
                <c:pt idx="1866">
                  <c:v>4.5724532108035412E-2</c:v>
                </c:pt>
                <c:pt idx="1867">
                  <c:v>4.5323261497445012E-2</c:v>
                </c:pt>
                <c:pt idx="1868">
                  <c:v>4.5474810521622826E-2</c:v>
                </c:pt>
                <c:pt idx="1869">
                  <c:v>4.5561139028475715E-2</c:v>
                </c:pt>
                <c:pt idx="1870">
                  <c:v>4.5791245791245792E-2</c:v>
                </c:pt>
                <c:pt idx="1871">
                  <c:v>4.5439358503174071E-2</c:v>
                </c:pt>
                <c:pt idx="1872">
                  <c:v>4.5663122551762733E-2</c:v>
                </c:pt>
                <c:pt idx="1873">
                  <c:v>4.5632479588412933E-2</c:v>
                </c:pt>
                <c:pt idx="1874">
                  <c:v>4.53282968559049E-2</c:v>
                </c:pt>
                <c:pt idx="1875">
                  <c:v>4.5811812261396807E-2</c:v>
                </c:pt>
                <c:pt idx="1876">
                  <c:v>4.6316267453740491E-2</c:v>
                </c:pt>
                <c:pt idx="1877">
                  <c:v>4.673004237773451E-2</c:v>
                </c:pt>
                <c:pt idx="1878">
                  <c:v>4.7069681587448085E-2</c:v>
                </c:pt>
                <c:pt idx="1879">
                  <c:v>4.6966731898238745E-2</c:v>
                </c:pt>
                <c:pt idx="1880">
                  <c:v>4.7552447552447558E-2</c:v>
                </c:pt>
                <c:pt idx="1881">
                  <c:v>4.7519217330538085E-2</c:v>
                </c:pt>
                <c:pt idx="1882">
                  <c:v>4.6644563850463019E-2</c:v>
                </c:pt>
                <c:pt idx="1883">
                  <c:v>4.7282419747363538E-2</c:v>
                </c:pt>
                <c:pt idx="1884">
                  <c:v>4.6426945835229862E-2</c:v>
                </c:pt>
                <c:pt idx="1885">
                  <c:v>4.6200883252179824E-2</c:v>
                </c:pt>
                <c:pt idx="1886">
                  <c:v>4.579638567740487E-2</c:v>
                </c:pt>
                <c:pt idx="1887">
                  <c:v>4.575529886733206E-2</c:v>
                </c:pt>
                <c:pt idx="1888">
                  <c:v>4.7053396378733715E-2</c:v>
                </c:pt>
                <c:pt idx="1889">
                  <c:v>4.6762177650429802E-2</c:v>
                </c:pt>
                <c:pt idx="1890">
                  <c:v>4.6442800227660792E-2</c:v>
                </c:pt>
                <c:pt idx="1891">
                  <c:v>4.6432229429839537E-2</c:v>
                </c:pt>
                <c:pt idx="1892">
                  <c:v>4.6896551724137932E-2</c:v>
                </c:pt>
                <c:pt idx="1893">
                  <c:v>4.6411102263678762E-2</c:v>
                </c:pt>
                <c:pt idx="1894">
                  <c:v>4.5853000674308829E-2</c:v>
                </c:pt>
                <c:pt idx="1895">
                  <c:v>4.5658012533572066E-2</c:v>
                </c:pt>
                <c:pt idx="1896">
                  <c:v>4.6054859464950894E-2</c:v>
                </c:pt>
                <c:pt idx="1897">
                  <c:v>4.5914922349763673E-2</c:v>
                </c:pt>
                <c:pt idx="1898">
                  <c:v>4.5801526717557252E-2</c:v>
                </c:pt>
                <c:pt idx="1899">
                  <c:v>4.6543463381245723E-2</c:v>
                </c:pt>
                <c:pt idx="1900">
                  <c:v>4.7102285846224889E-2</c:v>
                </c:pt>
                <c:pt idx="1901">
                  <c:v>4.6939714680165667E-2</c:v>
                </c:pt>
                <c:pt idx="1902">
                  <c:v>4.5801526717557252E-2</c:v>
                </c:pt>
                <c:pt idx="1903">
                  <c:v>4.5257903494176369E-2</c:v>
                </c:pt>
                <c:pt idx="1904">
                  <c:v>4.6448087431693985E-2</c:v>
                </c:pt>
                <c:pt idx="1905">
                  <c:v>4.6810463515374025E-2</c:v>
                </c:pt>
                <c:pt idx="1906">
                  <c:v>4.7265987025023173E-2</c:v>
                </c:pt>
                <c:pt idx="1907">
                  <c:v>4.6506326228200161E-2</c:v>
                </c:pt>
                <c:pt idx="1908">
                  <c:v>4.6353101567825496E-2</c:v>
                </c:pt>
                <c:pt idx="1909">
                  <c:v>4.5961473470767157E-2</c:v>
                </c:pt>
                <c:pt idx="1910">
                  <c:v>4.5951120621691627E-2</c:v>
                </c:pt>
                <c:pt idx="1911">
                  <c:v>4.5484949832775921E-2</c:v>
                </c:pt>
                <c:pt idx="1912">
                  <c:v>4.6713991298374169E-2</c:v>
                </c:pt>
                <c:pt idx="1913">
                  <c:v>4.6735395189003437E-2</c:v>
                </c:pt>
                <c:pt idx="1914">
                  <c:v>4.6479835953520163E-2</c:v>
                </c:pt>
                <c:pt idx="1915">
                  <c:v>4.6687263989014759E-2</c:v>
                </c:pt>
                <c:pt idx="1916">
                  <c:v>4.6671242278654768E-2</c:v>
                </c:pt>
                <c:pt idx="1917">
                  <c:v>4.6805093495468623E-2</c:v>
                </c:pt>
                <c:pt idx="1918">
                  <c:v>4.6950517836593784E-2</c:v>
                </c:pt>
                <c:pt idx="1919">
                  <c:v>4.7118604919736691E-2</c:v>
                </c:pt>
                <c:pt idx="1920">
                  <c:v>4.7447377602046752E-2</c:v>
                </c:pt>
                <c:pt idx="1921">
                  <c:v>4.7304347826086959E-2</c:v>
                </c:pt>
                <c:pt idx="1922">
                  <c:v>4.7758398688985133E-2</c:v>
                </c:pt>
                <c:pt idx="1923">
                  <c:v>4.8664122137404578E-2</c:v>
                </c:pt>
                <c:pt idx="1924">
                  <c:v>4.8369887374036753E-2</c:v>
                </c:pt>
                <c:pt idx="1925">
                  <c:v>4.8920863309352518E-2</c:v>
                </c:pt>
                <c:pt idx="1926">
                  <c:v>4.8559866698405146E-2</c:v>
                </c:pt>
                <c:pt idx="1927">
                  <c:v>4.797178130511464E-2</c:v>
                </c:pt>
                <c:pt idx="1928">
                  <c:v>4.8022598870056499E-2</c:v>
                </c:pt>
                <c:pt idx="1929">
                  <c:v>4.7859237536656891E-2</c:v>
                </c:pt>
                <c:pt idx="1930">
                  <c:v>4.7238624522403613E-2</c:v>
                </c:pt>
                <c:pt idx="1931">
                  <c:v>4.6279491833030859E-2</c:v>
                </c:pt>
                <c:pt idx="1932">
                  <c:v>4.6326785511524929E-2</c:v>
                </c:pt>
                <c:pt idx="1933">
                  <c:v>4.618519357029658E-2</c:v>
                </c:pt>
                <c:pt idx="1934">
                  <c:v>4.5940772435536535E-2</c:v>
                </c:pt>
                <c:pt idx="1935">
                  <c:v>4.6153846153846149E-2</c:v>
                </c:pt>
                <c:pt idx="1936">
                  <c:v>4.5709164239300916E-2</c:v>
                </c:pt>
                <c:pt idx="1937">
                  <c:v>4.5637583892617448E-2</c:v>
                </c:pt>
                <c:pt idx="1938">
                  <c:v>4.5935600090069806E-2</c:v>
                </c:pt>
                <c:pt idx="1939">
                  <c:v>4.5484949832775921E-2</c:v>
                </c:pt>
                <c:pt idx="1940">
                  <c:v>4.5520473055896467E-2</c:v>
                </c:pt>
                <c:pt idx="1941">
                  <c:v>4.5561139028475715E-2</c:v>
                </c:pt>
                <c:pt idx="1942">
                  <c:v>4.5853000674308829E-2</c:v>
                </c:pt>
                <c:pt idx="1943">
                  <c:v>4.5987376014427414E-2</c:v>
                </c:pt>
                <c:pt idx="1944">
                  <c:v>4.6143406469124633E-2</c:v>
                </c:pt>
                <c:pt idx="1945">
                  <c:v>4.6479835953520163E-2</c:v>
                </c:pt>
                <c:pt idx="1946">
                  <c:v>4.7403276402927852E-2</c:v>
                </c:pt>
                <c:pt idx="1947">
                  <c:v>4.8295454545454544E-2</c:v>
                </c:pt>
                <c:pt idx="1948">
                  <c:v>4.8335505271887222E-2</c:v>
                </c:pt>
                <c:pt idx="1949">
                  <c:v>4.8192771084337352E-2</c:v>
                </c:pt>
                <c:pt idx="1950">
                  <c:v>4.8530986083026056E-2</c:v>
                </c:pt>
                <c:pt idx="1951">
                  <c:v>4.8484848484848485E-2</c:v>
                </c:pt>
                <c:pt idx="1952">
                  <c:v>4.9352848675456633E-2</c:v>
                </c:pt>
                <c:pt idx="1953">
                  <c:v>5.0067492943919503E-2</c:v>
                </c:pt>
                <c:pt idx="1954">
                  <c:v>4.9932688777383431E-2</c:v>
                </c:pt>
                <c:pt idx="1955">
                  <c:v>5.1031894934333959E-2</c:v>
                </c:pt>
                <c:pt idx="1956">
                  <c:v>5.1346589478983143E-2</c:v>
                </c:pt>
                <c:pt idx="1957">
                  <c:v>5.1430732383713602E-2</c:v>
                </c:pt>
                <c:pt idx="1958">
                  <c:v>5.188199389623601E-2</c:v>
                </c:pt>
                <c:pt idx="1959">
                  <c:v>5.1704473450766703E-2</c:v>
                </c:pt>
                <c:pt idx="1960">
                  <c:v>4.9627791563275438E-2</c:v>
                </c:pt>
                <c:pt idx="1961">
                  <c:v>4.9745056585001869E-2</c:v>
                </c:pt>
                <c:pt idx="1962">
                  <c:v>4.973268680840482E-2</c:v>
                </c:pt>
                <c:pt idx="1963">
                  <c:v>4.9523337872972639E-2</c:v>
                </c:pt>
                <c:pt idx="1964">
                  <c:v>4.8709206039941548E-2</c:v>
                </c:pt>
                <c:pt idx="1965">
                  <c:v>4.9248953459738981E-2</c:v>
                </c:pt>
                <c:pt idx="1966">
                  <c:v>4.8732943469785579E-2</c:v>
                </c:pt>
                <c:pt idx="1967">
                  <c:v>4.8721071863581003E-2</c:v>
                </c:pt>
                <c:pt idx="1968">
                  <c:v>4.949882440292043E-2</c:v>
                </c:pt>
                <c:pt idx="1969">
                  <c:v>5.0409577819785764E-2</c:v>
                </c:pt>
                <c:pt idx="1970">
                  <c:v>5.0333459166981252E-2</c:v>
                </c:pt>
                <c:pt idx="1971">
                  <c:v>5.0716368708000503E-2</c:v>
                </c:pt>
                <c:pt idx="1972">
                  <c:v>5.1105148843746007E-2</c:v>
                </c:pt>
                <c:pt idx="1973">
                  <c:v>5.0150451354062181E-2</c:v>
                </c:pt>
                <c:pt idx="1974">
                  <c:v>5.175313753396299E-2</c:v>
                </c:pt>
                <c:pt idx="1975">
                  <c:v>5.0346129641283821E-2</c:v>
                </c:pt>
                <c:pt idx="1976">
                  <c:v>5.0825921219822108E-2</c:v>
                </c:pt>
                <c:pt idx="1977">
                  <c:v>5.1427102082797632E-2</c:v>
                </c:pt>
                <c:pt idx="1978">
                  <c:v>5.0125313283208024E-2</c:v>
                </c:pt>
                <c:pt idx="1979">
                  <c:v>4.9782202862476671E-2</c:v>
                </c:pt>
                <c:pt idx="1980">
                  <c:v>4.9517207229512257E-2</c:v>
                </c:pt>
                <c:pt idx="1981">
                  <c:v>5.0156739811912224E-2</c:v>
                </c:pt>
                <c:pt idx="1982">
                  <c:v>5.1686264375242277E-2</c:v>
                </c:pt>
                <c:pt idx="1983">
                  <c:v>5.1059484299208577E-2</c:v>
                </c:pt>
                <c:pt idx="1984">
                  <c:v>4.9394912324030621E-2</c:v>
                </c:pt>
                <c:pt idx="1985">
                  <c:v>4.8146364949446317E-2</c:v>
                </c:pt>
                <c:pt idx="1986">
                  <c:v>4.776689754000478E-2</c:v>
                </c:pt>
                <c:pt idx="1987">
                  <c:v>4.7607712449416806E-2</c:v>
                </c:pt>
                <c:pt idx="1988">
                  <c:v>4.7449584816132859E-2</c:v>
                </c:pt>
                <c:pt idx="1989">
                  <c:v>4.7472110135295509E-2</c:v>
                </c:pt>
                <c:pt idx="1990">
                  <c:v>4.7247814788566031E-2</c:v>
                </c:pt>
                <c:pt idx="1991">
                  <c:v>4.6707146193367584E-2</c:v>
                </c:pt>
                <c:pt idx="1992">
                  <c:v>4.6800046800046798E-2</c:v>
                </c:pt>
                <c:pt idx="1993">
                  <c:v>4.6582042622569E-2</c:v>
                </c:pt>
                <c:pt idx="1994">
                  <c:v>4.700904924197908E-2</c:v>
                </c:pt>
                <c:pt idx="1995">
                  <c:v>4.6641791044776115E-2</c:v>
                </c:pt>
                <c:pt idx="1996">
                  <c:v>4.6571195715449994E-2</c:v>
                </c:pt>
                <c:pt idx="1997">
                  <c:v>4.6603751602003959E-2</c:v>
                </c:pt>
                <c:pt idx="1998">
                  <c:v>4.6696240952603316E-2</c:v>
                </c:pt>
                <c:pt idx="1999">
                  <c:v>4.6767216181456801E-2</c:v>
                </c:pt>
                <c:pt idx="2000">
                  <c:v>4.6843892727485653E-2</c:v>
                </c:pt>
                <c:pt idx="2001">
                  <c:v>4.6811000585137506E-2</c:v>
                </c:pt>
                <c:pt idx="2002">
                  <c:v>4.6728971962616828E-2</c:v>
                </c:pt>
                <c:pt idx="2003">
                  <c:v>4.6767216181456801E-2</c:v>
                </c:pt>
                <c:pt idx="2004">
                  <c:v>4.7253396337861783E-2</c:v>
                </c:pt>
                <c:pt idx="2005">
                  <c:v>4.6821959499005028E-2</c:v>
                </c:pt>
                <c:pt idx="2006">
                  <c:v>4.6772684752104776E-2</c:v>
                </c:pt>
                <c:pt idx="2007">
                  <c:v>4.6761748889408462E-2</c:v>
                </c:pt>
                <c:pt idx="2008">
                  <c:v>4.6723513608223341E-2</c:v>
                </c:pt>
                <c:pt idx="2009">
                  <c:v>4.6603751602003959E-2</c:v>
                </c:pt>
                <c:pt idx="2010">
                  <c:v>4.689881580490092E-2</c:v>
                </c:pt>
                <c:pt idx="2011">
                  <c:v>4.8385145760251602E-2</c:v>
                </c:pt>
                <c:pt idx="2012">
                  <c:v>4.8379293662312528E-2</c:v>
                </c:pt>
                <c:pt idx="2013">
                  <c:v>4.8555474629764506E-2</c:v>
                </c:pt>
                <c:pt idx="2014">
                  <c:v>4.8685491723466409E-2</c:v>
                </c:pt>
                <c:pt idx="2015">
                  <c:v>4.9236829148202856E-2</c:v>
                </c:pt>
                <c:pt idx="2016">
                  <c:v>4.9037636385926203E-2</c:v>
                </c:pt>
                <c:pt idx="2017">
                  <c:v>4.8520135856380396E-2</c:v>
                </c:pt>
                <c:pt idx="2018">
                  <c:v>4.926108374384236E-2</c:v>
                </c:pt>
                <c:pt idx="2019">
                  <c:v>4.927929037821855E-2</c:v>
                </c:pt>
                <c:pt idx="2020">
                  <c:v>4.9200492004920049E-2</c:v>
                </c:pt>
                <c:pt idx="2021">
                  <c:v>4.9893975302482227E-2</c:v>
                </c:pt>
                <c:pt idx="2022">
                  <c:v>4.9925112331502743E-2</c:v>
                </c:pt>
                <c:pt idx="2023">
                  <c:v>4.9170251997541492E-2</c:v>
                </c:pt>
                <c:pt idx="2024">
                  <c:v>4.9200492004920049E-2</c:v>
                </c:pt>
                <c:pt idx="2025">
                  <c:v>4.949882440292043E-2</c:v>
                </c:pt>
                <c:pt idx="2026">
                  <c:v>4.9164208456243856E-2</c:v>
                </c:pt>
                <c:pt idx="2027">
                  <c:v>4.811740647179117E-2</c:v>
                </c:pt>
                <c:pt idx="2028">
                  <c:v>4.839099927413501E-2</c:v>
                </c:pt>
                <c:pt idx="2029">
                  <c:v>4.8128985681626761E-2</c:v>
                </c:pt>
                <c:pt idx="2030">
                  <c:v>4.8881828180373947E-2</c:v>
                </c:pt>
                <c:pt idx="2031">
                  <c:v>4.8887802493277933E-2</c:v>
                </c:pt>
                <c:pt idx="2032">
                  <c:v>4.9218653869816664E-2</c:v>
                </c:pt>
                <c:pt idx="2033">
                  <c:v>4.8863913999511364E-2</c:v>
                </c:pt>
                <c:pt idx="2034">
                  <c:v>4.8632218844984802E-2</c:v>
                </c:pt>
                <c:pt idx="2035">
                  <c:v>4.8608579414266613E-2</c:v>
                </c:pt>
                <c:pt idx="2036">
                  <c:v>4.9535603715170282E-2</c:v>
                </c:pt>
                <c:pt idx="2037">
                  <c:v>4.9906425452276977E-2</c:v>
                </c:pt>
                <c:pt idx="2038">
                  <c:v>5.0188205771643665E-2</c:v>
                </c:pt>
                <c:pt idx="2039">
                  <c:v>4.8881828180373947E-2</c:v>
                </c:pt>
                <c:pt idx="2040">
                  <c:v>4.8531909730647901E-2</c:v>
                </c:pt>
                <c:pt idx="2041">
                  <c:v>4.8221820373719103E-2</c:v>
                </c:pt>
                <c:pt idx="2042">
                  <c:v>4.808270224786633E-2</c:v>
                </c:pt>
                <c:pt idx="2043">
                  <c:v>4.8152160828217168E-2</c:v>
                </c:pt>
                <c:pt idx="2044">
                  <c:v>4.7472110135295509E-2</c:v>
                </c:pt>
                <c:pt idx="2045">
                  <c:v>4.7494656851104253E-2</c:v>
                </c:pt>
                <c:pt idx="2046">
                  <c:v>4.7778308647873864E-2</c:v>
                </c:pt>
                <c:pt idx="2047">
                  <c:v>4.7534165181224004E-2</c:v>
                </c:pt>
                <c:pt idx="2048">
                  <c:v>4.6981442330279538E-2</c:v>
                </c:pt>
                <c:pt idx="2049">
                  <c:v>4.6832923545252314E-2</c:v>
                </c:pt>
                <c:pt idx="2050">
                  <c:v>4.6696240952603316E-2</c:v>
                </c:pt>
                <c:pt idx="2051">
                  <c:v>4.6495408578402883E-2</c:v>
                </c:pt>
                <c:pt idx="2052">
                  <c:v>4.6205382927111009E-2</c:v>
                </c:pt>
                <c:pt idx="2053">
                  <c:v>4.6088259016015667E-2</c:v>
                </c:pt>
                <c:pt idx="2054">
                  <c:v>4.7320477936827164E-2</c:v>
                </c:pt>
                <c:pt idx="2055">
                  <c:v>4.7545465351242128E-2</c:v>
                </c:pt>
                <c:pt idx="2056">
                  <c:v>4.7545465351242128E-2</c:v>
                </c:pt>
                <c:pt idx="2057">
                  <c:v>4.6953867824862071E-2</c:v>
                </c:pt>
                <c:pt idx="2058">
                  <c:v>4.7613379359600042E-2</c:v>
                </c:pt>
                <c:pt idx="2059">
                  <c:v>4.7692857994515316E-2</c:v>
                </c:pt>
                <c:pt idx="2060">
                  <c:v>4.8303345006641706E-2</c:v>
                </c:pt>
                <c:pt idx="2061">
                  <c:v>4.8071145295036657E-2</c:v>
                </c:pt>
                <c:pt idx="2062">
                  <c:v>4.7967382180117521E-2</c:v>
                </c:pt>
                <c:pt idx="2063">
                  <c:v>4.7921408889421348E-2</c:v>
                </c:pt>
                <c:pt idx="2064">
                  <c:v>4.8350054393811188E-2</c:v>
                </c:pt>
                <c:pt idx="2065">
                  <c:v>4.8262548262548263E-2</c:v>
                </c:pt>
                <c:pt idx="2066">
                  <c:v>4.8727006943598487E-2</c:v>
                </c:pt>
                <c:pt idx="2067">
                  <c:v>4.8338368580060423E-2</c:v>
                </c:pt>
                <c:pt idx="2068">
                  <c:v>4.7875523638539801E-2</c:v>
                </c:pt>
                <c:pt idx="2069">
                  <c:v>4.7795435535906323E-2</c:v>
                </c:pt>
                <c:pt idx="2070">
                  <c:v>4.7590719809637125E-2</c:v>
                </c:pt>
                <c:pt idx="2071">
                  <c:v>4.7069898799717576E-2</c:v>
                </c:pt>
                <c:pt idx="2072">
                  <c:v>4.6915317851278442E-2</c:v>
                </c:pt>
                <c:pt idx="2073">
                  <c:v>4.708097928436912E-2</c:v>
                </c:pt>
                <c:pt idx="2074">
                  <c:v>5.1196723409701779E-2</c:v>
                </c:pt>
                <c:pt idx="2075">
                  <c:v>5.120983228779926E-2</c:v>
                </c:pt>
                <c:pt idx="2076">
                  <c:v>5.1686264375242277E-2</c:v>
                </c:pt>
                <c:pt idx="2077">
                  <c:v>5.1347881899871627E-2</c:v>
                </c:pt>
                <c:pt idx="2078">
                  <c:v>5.1374261494991011E-2</c:v>
                </c:pt>
                <c:pt idx="2079">
                  <c:v>5.1786639047125847E-2</c:v>
                </c:pt>
                <c:pt idx="2080">
                  <c:v>5.1453563159248782E-2</c:v>
                </c:pt>
                <c:pt idx="2081">
                  <c:v>5.1150895140664961E-2</c:v>
                </c:pt>
                <c:pt idx="2082">
                  <c:v>5.1773233238415733E-2</c:v>
                </c:pt>
                <c:pt idx="2083">
                  <c:v>5.2583147101354019E-2</c:v>
                </c:pt>
                <c:pt idx="2084">
                  <c:v>5.3099694676755613E-2</c:v>
                </c:pt>
                <c:pt idx="2085">
                  <c:v>5.2042674993494666E-2</c:v>
                </c:pt>
                <c:pt idx="2086">
                  <c:v>5.2090115900507876E-2</c:v>
                </c:pt>
                <c:pt idx="2087">
                  <c:v>5.2397170552790147E-2</c:v>
                </c:pt>
                <c:pt idx="2088">
                  <c:v>5.2151238591916553E-2</c:v>
                </c:pt>
                <c:pt idx="2089">
                  <c:v>5.1592931768347734E-2</c:v>
                </c:pt>
                <c:pt idx="2090">
                  <c:v>5.0087653393438521E-2</c:v>
                </c:pt>
                <c:pt idx="2091">
                  <c:v>5.0346129641283821E-2</c:v>
                </c:pt>
                <c:pt idx="2092">
                  <c:v>5.0722799898554403E-2</c:v>
                </c:pt>
                <c:pt idx="2093">
                  <c:v>5.091649694501018E-2</c:v>
                </c:pt>
                <c:pt idx="2094">
                  <c:v>5.1354474258569781E-2</c:v>
                </c:pt>
                <c:pt idx="2095">
                  <c:v>5.1354474258569781E-2</c:v>
                </c:pt>
                <c:pt idx="2096">
                  <c:v>5.1513200257565998E-2</c:v>
                </c:pt>
                <c:pt idx="2097">
                  <c:v>5.0806554045471866E-2</c:v>
                </c:pt>
                <c:pt idx="2098">
                  <c:v>5.1400668208686717E-2</c:v>
                </c:pt>
                <c:pt idx="2099">
                  <c:v>5.0473186119873815E-2</c:v>
                </c:pt>
                <c:pt idx="2100">
                  <c:v>4.9720323182100679E-2</c:v>
                </c:pt>
                <c:pt idx="2101">
                  <c:v>4.9968769519050597E-2</c:v>
                </c:pt>
                <c:pt idx="2102">
                  <c:v>4.895361644841513E-2</c:v>
                </c:pt>
                <c:pt idx="2103">
                  <c:v>4.8679566751855904E-2</c:v>
                </c:pt>
                <c:pt idx="2104">
                  <c:v>4.8367593712212817E-2</c:v>
                </c:pt>
                <c:pt idx="2105">
                  <c:v>4.8221820373719103E-2</c:v>
                </c:pt>
                <c:pt idx="2106">
                  <c:v>4.8216007714561235E-2</c:v>
                </c:pt>
                <c:pt idx="2107">
                  <c:v>4.8309178743961352E-2</c:v>
                </c:pt>
                <c:pt idx="2108">
                  <c:v>4.7921408889421348E-2</c:v>
                </c:pt>
                <c:pt idx="2109">
                  <c:v>4.7898455274817384E-2</c:v>
                </c:pt>
                <c:pt idx="2110">
                  <c:v>4.8256725781155752E-2</c:v>
                </c:pt>
                <c:pt idx="2111">
                  <c:v>4.8169556840077066E-2</c:v>
                </c:pt>
                <c:pt idx="2112">
                  <c:v>4.841442749939482E-2</c:v>
                </c:pt>
                <c:pt idx="2113">
                  <c:v>4.8192771084337352E-2</c:v>
                </c:pt>
                <c:pt idx="2114">
                  <c:v>4.8361745859025515E-2</c:v>
                </c:pt>
                <c:pt idx="2115">
                  <c:v>4.8268372149149266E-2</c:v>
                </c:pt>
                <c:pt idx="2116">
                  <c:v>4.7795435535906323E-2</c:v>
                </c:pt>
                <c:pt idx="2117">
                  <c:v>4.8496605237633363E-2</c:v>
                </c:pt>
                <c:pt idx="2118">
                  <c:v>4.9333991119881598E-2</c:v>
                </c:pt>
                <c:pt idx="2119">
                  <c:v>4.9486576766052212E-2</c:v>
                </c:pt>
                <c:pt idx="2120">
                  <c:v>4.9218653869816664E-2</c:v>
                </c:pt>
                <c:pt idx="2121">
                  <c:v>4.8443744701465424E-2</c:v>
                </c:pt>
                <c:pt idx="2122">
                  <c:v>4.8732943469785579E-2</c:v>
                </c:pt>
                <c:pt idx="2123">
                  <c:v>4.8638132295719845E-2</c:v>
                </c:pt>
                <c:pt idx="2124">
                  <c:v>4.9001592551757935E-2</c:v>
                </c:pt>
                <c:pt idx="2125">
                  <c:v>4.9850448654037892E-2</c:v>
                </c:pt>
                <c:pt idx="2126">
                  <c:v>4.9248953459738981E-2</c:v>
                </c:pt>
                <c:pt idx="2127">
                  <c:v>4.964010920824026E-2</c:v>
                </c:pt>
                <c:pt idx="2128">
                  <c:v>4.9019607843137261E-2</c:v>
                </c:pt>
                <c:pt idx="2129">
                  <c:v>4.8163756773028296E-2</c:v>
                </c:pt>
                <c:pt idx="2130">
                  <c:v>4.8297512678097079E-2</c:v>
                </c:pt>
                <c:pt idx="2131">
                  <c:v>4.6970408642555195E-2</c:v>
                </c:pt>
                <c:pt idx="2132">
                  <c:v>4.730928444707274E-2</c:v>
                </c:pt>
                <c:pt idx="2133">
                  <c:v>4.7858339315625748E-2</c:v>
                </c:pt>
                <c:pt idx="2134">
                  <c:v>4.8367593712212817E-2</c:v>
                </c:pt>
                <c:pt idx="2135">
                  <c:v>4.8297512678097079E-2</c:v>
                </c:pt>
                <c:pt idx="2136">
                  <c:v>4.7950131862862622E-2</c:v>
                </c:pt>
                <c:pt idx="2137">
                  <c:v>4.8134777376654635E-2</c:v>
                </c:pt>
                <c:pt idx="2138">
                  <c:v>4.8163756773028296E-2</c:v>
                </c:pt>
                <c:pt idx="2139">
                  <c:v>4.8355899419729211E-2</c:v>
                </c:pt>
                <c:pt idx="2140">
                  <c:v>4.8227634434530986E-2</c:v>
                </c:pt>
                <c:pt idx="2141">
                  <c:v>4.895361644841513E-2</c:v>
                </c:pt>
                <c:pt idx="2142">
                  <c:v>4.9321824907521579E-2</c:v>
                </c:pt>
                <c:pt idx="2143">
                  <c:v>4.9745056585001869E-2</c:v>
                </c:pt>
                <c:pt idx="2144">
                  <c:v>4.9370525796099733E-2</c:v>
                </c:pt>
                <c:pt idx="2145">
                  <c:v>4.910988336402701E-2</c:v>
                </c:pt>
                <c:pt idx="2146">
                  <c:v>4.8484848484848485E-2</c:v>
                </c:pt>
                <c:pt idx="2147">
                  <c:v>4.8076923076923073E-2</c:v>
                </c:pt>
                <c:pt idx="2148">
                  <c:v>4.7996160307175427E-2</c:v>
                </c:pt>
                <c:pt idx="2149">
                  <c:v>4.8105832832230903E-2</c:v>
                </c:pt>
                <c:pt idx="2150">
                  <c:v>4.8019207683073231E-2</c:v>
                </c:pt>
                <c:pt idx="2151">
                  <c:v>4.8210196456550558E-2</c:v>
                </c:pt>
                <c:pt idx="2152">
                  <c:v>4.8163756773028296E-2</c:v>
                </c:pt>
                <c:pt idx="2153">
                  <c:v>4.7607712449416806E-2</c:v>
                </c:pt>
                <c:pt idx="2154">
                  <c:v>4.8869883934025658E-2</c:v>
                </c:pt>
                <c:pt idx="2155">
                  <c:v>4.9146086742843098E-2</c:v>
                </c:pt>
                <c:pt idx="2156">
                  <c:v>4.8514251061249243E-2</c:v>
                </c:pt>
                <c:pt idx="2157">
                  <c:v>4.7382136934375742E-2</c:v>
                </c:pt>
                <c:pt idx="2158">
                  <c:v>4.6527858555309991E-2</c:v>
                </c:pt>
                <c:pt idx="2159">
                  <c:v>4.6728971962616828E-2</c:v>
                </c:pt>
                <c:pt idx="2160">
                  <c:v>4.6210720887245843E-2</c:v>
                </c:pt>
                <c:pt idx="2161">
                  <c:v>4.6088259016015667E-2</c:v>
                </c:pt>
                <c:pt idx="2162">
                  <c:v>4.5903144365389031E-2</c:v>
                </c:pt>
                <c:pt idx="2163">
                  <c:v>4.5897877223178424E-2</c:v>
                </c:pt>
                <c:pt idx="2164">
                  <c:v>4.5636052481460354E-2</c:v>
                </c:pt>
                <c:pt idx="2165">
                  <c:v>4.577182744021055E-2</c:v>
                </c:pt>
                <c:pt idx="2166">
                  <c:v>4.6242774566473986E-2</c:v>
                </c:pt>
                <c:pt idx="2167">
                  <c:v>4.6014034280455536E-2</c:v>
                </c:pt>
                <c:pt idx="2168">
                  <c:v>4.6189376443418015E-2</c:v>
                </c:pt>
                <c:pt idx="2169">
                  <c:v>4.6349942062572425E-2</c:v>
                </c:pt>
                <c:pt idx="2170">
                  <c:v>4.6242774566473986E-2</c:v>
                </c:pt>
                <c:pt idx="2171">
                  <c:v>4.5977011494252873E-2</c:v>
                </c:pt>
                <c:pt idx="2172">
                  <c:v>4.6614613681389111E-2</c:v>
                </c:pt>
                <c:pt idx="2173">
                  <c:v>4.6067027525048945E-2</c:v>
                </c:pt>
                <c:pt idx="2174">
                  <c:v>4.5908412716630327E-2</c:v>
                </c:pt>
                <c:pt idx="2175">
                  <c:v>4.5819014891179843E-2</c:v>
                </c:pt>
                <c:pt idx="2176">
                  <c:v>4.6360686138154847E-2</c:v>
                </c:pt>
                <c:pt idx="2177">
                  <c:v>4.5526974732529021E-2</c:v>
                </c:pt>
                <c:pt idx="2178">
                  <c:v>4.5506257110352673E-2</c:v>
                </c:pt>
                <c:pt idx="2179">
                  <c:v>4.5408105346804402E-2</c:v>
                </c:pt>
                <c:pt idx="2180">
                  <c:v>4.5238633793259445E-2</c:v>
                </c:pt>
                <c:pt idx="2181">
                  <c:v>4.5392646391284611E-2</c:v>
                </c:pt>
                <c:pt idx="2182">
                  <c:v>4.5714285714285714E-2</c:v>
                </c:pt>
                <c:pt idx="2183">
                  <c:v>4.4493882091212453E-2</c:v>
                </c:pt>
                <c:pt idx="2184">
                  <c:v>4.4717719396310786E-2</c:v>
                </c:pt>
                <c:pt idx="2185">
                  <c:v>4.4848077138692682E-2</c:v>
                </c:pt>
                <c:pt idx="2186">
                  <c:v>4.4938770924615207E-2</c:v>
                </c:pt>
                <c:pt idx="2187">
                  <c:v>4.5274476513865312E-2</c:v>
                </c:pt>
                <c:pt idx="2188">
                  <c:v>4.5501080650665458E-2</c:v>
                </c:pt>
                <c:pt idx="2189">
                  <c:v>4.5315509233035005E-2</c:v>
                </c:pt>
                <c:pt idx="2190">
                  <c:v>4.5433893684688774E-2</c:v>
                </c:pt>
                <c:pt idx="2191">
                  <c:v>4.5423574835339542E-2</c:v>
                </c:pt>
                <c:pt idx="2192">
                  <c:v>4.5651677699155443E-2</c:v>
                </c:pt>
                <c:pt idx="2193">
                  <c:v>4.5662100456621009E-2</c:v>
                </c:pt>
                <c:pt idx="2194">
                  <c:v>4.5740423098913664E-2</c:v>
                </c:pt>
                <c:pt idx="2195">
                  <c:v>4.6014034280455536E-2</c:v>
                </c:pt>
                <c:pt idx="2196">
                  <c:v>4.6511627906976744E-2</c:v>
                </c:pt>
                <c:pt idx="2197">
                  <c:v>4.6915317851278442E-2</c:v>
                </c:pt>
                <c:pt idx="2198">
                  <c:v>4.7858339315625748E-2</c:v>
                </c:pt>
                <c:pt idx="2199">
                  <c:v>4.7795435535906323E-2</c:v>
                </c:pt>
                <c:pt idx="2200">
                  <c:v>4.7579398120613778E-2</c:v>
                </c:pt>
                <c:pt idx="2201">
                  <c:v>4.7460844803037493E-2</c:v>
                </c:pt>
                <c:pt idx="2202">
                  <c:v>4.7664442326024785E-2</c:v>
                </c:pt>
                <c:pt idx="2203">
                  <c:v>4.702562896778744E-2</c:v>
                </c:pt>
                <c:pt idx="2204">
                  <c:v>4.7630388187663728E-2</c:v>
                </c:pt>
                <c:pt idx="2205">
                  <c:v>4.7298096251625878E-2</c:v>
                </c:pt>
                <c:pt idx="2206">
                  <c:v>4.733167672464797E-2</c:v>
                </c:pt>
                <c:pt idx="2207">
                  <c:v>4.7500296876855481E-2</c:v>
                </c:pt>
                <c:pt idx="2208">
                  <c:v>4.7921408889421348E-2</c:v>
                </c:pt>
                <c:pt idx="2209">
                  <c:v>4.7961630695443645E-2</c:v>
                </c:pt>
                <c:pt idx="2210">
                  <c:v>4.839099927413501E-2</c:v>
                </c:pt>
                <c:pt idx="2211">
                  <c:v>4.8059593896431572E-2</c:v>
                </c:pt>
                <c:pt idx="2212">
                  <c:v>4.7789725209080043E-2</c:v>
                </c:pt>
                <c:pt idx="2213">
                  <c:v>4.7365304914150384E-2</c:v>
                </c:pt>
                <c:pt idx="2214">
                  <c:v>4.7812574707147983E-2</c:v>
                </c:pt>
                <c:pt idx="2215">
                  <c:v>4.3695525857059846E-2</c:v>
                </c:pt>
                <c:pt idx="2216">
                  <c:v>4.3950905902980709E-2</c:v>
                </c:pt>
                <c:pt idx="2217">
                  <c:v>4.4381491973559957E-2</c:v>
                </c:pt>
                <c:pt idx="2218">
                  <c:v>4.4287396937573609E-2</c:v>
                </c:pt>
                <c:pt idx="2219">
                  <c:v>4.4329167649139356E-2</c:v>
                </c:pt>
                <c:pt idx="2220">
                  <c:v>4.4655581947743467E-2</c:v>
                </c:pt>
                <c:pt idx="2221">
                  <c:v>4.4751249702451798E-2</c:v>
                </c:pt>
                <c:pt idx="2222">
                  <c:v>4.4497041420118344E-2</c:v>
                </c:pt>
                <c:pt idx="2223">
                  <c:v>4.4660886090984675E-2</c:v>
                </c:pt>
                <c:pt idx="2224">
                  <c:v>4.4852678038888226E-2</c:v>
                </c:pt>
                <c:pt idx="2225">
                  <c:v>4.476190476190476E-2</c:v>
                </c:pt>
                <c:pt idx="2226">
                  <c:v>4.4002340550029252E-2</c:v>
                </c:pt>
                <c:pt idx="2227">
                  <c:v>4.4240498882221438E-2</c:v>
                </c:pt>
                <c:pt idx="2228">
                  <c:v>4.4028103044496482E-2</c:v>
                </c:pt>
                <c:pt idx="2229">
                  <c:v>4.3981752251725348E-2</c:v>
                </c:pt>
                <c:pt idx="2230">
                  <c:v>4.3935498948352414E-2</c:v>
                </c:pt>
                <c:pt idx="2231">
                  <c:v>4.4100398780201729E-2</c:v>
                </c:pt>
                <c:pt idx="2232">
                  <c:v>4.4105571847507331E-2</c:v>
                </c:pt>
                <c:pt idx="2233">
                  <c:v>4.4100398780201729E-2</c:v>
                </c:pt>
                <c:pt idx="2234">
                  <c:v>4.413663575537035E-2</c:v>
                </c:pt>
                <c:pt idx="2235">
                  <c:v>4.4581456011382498E-2</c:v>
                </c:pt>
                <c:pt idx="2236">
                  <c:v>4.415736934820904E-2</c:v>
                </c:pt>
                <c:pt idx="2237">
                  <c:v>4.4188506287460329E-2</c:v>
                </c:pt>
                <c:pt idx="2238">
                  <c:v>4.4038416490981495E-2</c:v>
                </c:pt>
                <c:pt idx="2239">
                  <c:v>4.4240498882221438E-2</c:v>
                </c:pt>
                <c:pt idx="2240">
                  <c:v>4.4497041420118344E-2</c:v>
                </c:pt>
                <c:pt idx="2241">
                  <c:v>4.427175320852466E-2</c:v>
                </c:pt>
                <c:pt idx="2242">
                  <c:v>4.4512844796969334E-2</c:v>
                </c:pt>
                <c:pt idx="2243">
                  <c:v>4.4666191494416717E-2</c:v>
                </c:pt>
                <c:pt idx="2244">
                  <c:v>4.4576170717249557E-2</c:v>
                </c:pt>
                <c:pt idx="2245">
                  <c:v>4.4847328244274808E-2</c:v>
                </c:pt>
                <c:pt idx="2246">
                  <c:v>4.546004110748398E-2</c:v>
                </c:pt>
                <c:pt idx="2247">
                  <c:v>4.5040728318160035E-2</c:v>
                </c:pt>
                <c:pt idx="2248">
                  <c:v>4.6089727874479035E-2</c:v>
                </c:pt>
                <c:pt idx="2249">
                  <c:v>4.5781078777547793E-2</c:v>
                </c:pt>
                <c:pt idx="2250">
                  <c:v>4.5909645909645906E-2</c:v>
                </c:pt>
                <c:pt idx="2251">
                  <c:v>4.5848067308864766E-2</c:v>
                </c:pt>
                <c:pt idx="2252">
                  <c:v>4.519774011299435E-2</c:v>
                </c:pt>
                <c:pt idx="2253">
                  <c:v>4.4418192557590074E-2</c:v>
                </c:pt>
                <c:pt idx="2254">
                  <c:v>4.4507575757575753E-2</c:v>
                </c:pt>
                <c:pt idx="2255">
                  <c:v>4.4313494401885679E-2</c:v>
                </c:pt>
                <c:pt idx="2256">
                  <c:v>4.3956043956043953E-2</c:v>
                </c:pt>
                <c:pt idx="2257">
                  <c:v>4.4193700047014575E-2</c:v>
                </c:pt>
                <c:pt idx="2258">
                  <c:v>4.4038416490981495E-2</c:v>
                </c:pt>
                <c:pt idx="2259">
                  <c:v>4.3940633399555923E-2</c:v>
                </c:pt>
                <c:pt idx="2260">
                  <c:v>4.3710764938386423E-2</c:v>
                </c:pt>
                <c:pt idx="2261">
                  <c:v>4.4470727380248376E-2</c:v>
                </c:pt>
                <c:pt idx="2262">
                  <c:v>4.439197166469893E-2</c:v>
                </c:pt>
                <c:pt idx="2263">
                  <c:v>4.444969854592741E-2</c:v>
                </c:pt>
                <c:pt idx="2264">
                  <c:v>4.3746364165212326E-2</c:v>
                </c:pt>
                <c:pt idx="2265">
                  <c:v>4.4022948132537175E-2</c:v>
                </c:pt>
                <c:pt idx="2266">
                  <c:v>4.4287396937573609E-2</c:v>
                </c:pt>
                <c:pt idx="2267">
                  <c:v>4.3705684063698708E-2</c:v>
                </c:pt>
                <c:pt idx="2268">
                  <c:v>4.3573994669138943E-2</c:v>
                </c:pt>
                <c:pt idx="2269">
                  <c:v>4.3680297397769519E-2</c:v>
                </c:pt>
                <c:pt idx="2270">
                  <c:v>4.3879099078072116E-2</c:v>
                </c:pt>
                <c:pt idx="2271">
                  <c:v>4.4308272448739097E-2</c:v>
                </c:pt>
                <c:pt idx="2272">
                  <c:v>4.4650279064244153E-2</c:v>
                </c:pt>
                <c:pt idx="2273">
                  <c:v>4.4597319416439324E-2</c:v>
                </c:pt>
                <c:pt idx="2274">
                  <c:v>4.4313494401885679E-2</c:v>
                </c:pt>
                <c:pt idx="2275">
                  <c:v>4.3473233899872815E-2</c:v>
                </c:pt>
                <c:pt idx="2276">
                  <c:v>4.2299471256609288E-2</c:v>
                </c:pt>
                <c:pt idx="2277">
                  <c:v>4.207228376412666E-2</c:v>
                </c:pt>
                <c:pt idx="2278">
                  <c:v>4.1579121972796632E-2</c:v>
                </c:pt>
                <c:pt idx="2279">
                  <c:v>4.1255211762124204E-2</c:v>
                </c:pt>
                <c:pt idx="2280">
                  <c:v>4.1164878476023646E-2</c:v>
                </c:pt>
                <c:pt idx="2281">
                  <c:v>4.1833555852247441E-2</c:v>
                </c:pt>
                <c:pt idx="2282">
                  <c:v>4.2370971377056567E-2</c:v>
                </c:pt>
                <c:pt idx="2283">
                  <c:v>4.2232955183645962E-2</c:v>
                </c:pt>
                <c:pt idx="2284">
                  <c:v>4.2509892594686259E-2</c:v>
                </c:pt>
                <c:pt idx="2285">
                  <c:v>4.2611060743427021E-2</c:v>
                </c:pt>
                <c:pt idx="2286">
                  <c:v>4.2514699231117142E-2</c:v>
                </c:pt>
                <c:pt idx="2287">
                  <c:v>4.2538748727231582E-2</c:v>
                </c:pt>
                <c:pt idx="2288">
                  <c:v>4.2567644062040076E-2</c:v>
                </c:pt>
                <c:pt idx="2289">
                  <c:v>4.2567644062040076E-2</c:v>
                </c:pt>
                <c:pt idx="2290">
                  <c:v>4.2775881683731511E-2</c:v>
                </c:pt>
                <c:pt idx="2291">
                  <c:v>4.2741843810389903E-2</c:v>
                </c:pt>
                <c:pt idx="2292">
                  <c:v>4.2780748663101602E-2</c:v>
                </c:pt>
                <c:pt idx="2293">
                  <c:v>4.2572463768115944E-2</c:v>
                </c:pt>
                <c:pt idx="2294">
                  <c:v>4.2466681725773656E-2</c:v>
                </c:pt>
                <c:pt idx="2295">
                  <c:v>4.2548376145750813E-2</c:v>
                </c:pt>
                <c:pt idx="2296">
                  <c:v>4.3045220377790495E-2</c:v>
                </c:pt>
                <c:pt idx="2297">
                  <c:v>4.3263145782993902E-2</c:v>
                </c:pt>
                <c:pt idx="2298">
                  <c:v>4.3433059951484346E-2</c:v>
                </c:pt>
                <c:pt idx="2299">
                  <c:v>4.3573994669138943E-2</c:v>
                </c:pt>
                <c:pt idx="2300">
                  <c:v>4.3644805571677305E-2</c:v>
                </c:pt>
                <c:pt idx="2301">
                  <c:v>4.4121098333724476E-2</c:v>
                </c:pt>
                <c:pt idx="2302">
                  <c:v>4.3853510613482624E-2</c:v>
                </c:pt>
                <c:pt idx="2303">
                  <c:v>4.3838171854960944E-2</c:v>
                </c:pt>
                <c:pt idx="2304">
                  <c:v>4.4064221258642913E-2</c:v>
                </c:pt>
                <c:pt idx="2305">
                  <c:v>4.384839650145772E-2</c:v>
                </c:pt>
                <c:pt idx="2306">
                  <c:v>4.3756546025834973E-2</c:v>
                </c:pt>
                <c:pt idx="2307">
                  <c:v>4.3654940206664342E-2</c:v>
                </c:pt>
                <c:pt idx="2308">
                  <c:v>4.3518518518518512E-2</c:v>
                </c:pt>
                <c:pt idx="2309">
                  <c:v>4.3614429880524302E-2</c:v>
                </c:pt>
                <c:pt idx="2310">
                  <c:v>4.3822843822843821E-2</c:v>
                </c:pt>
                <c:pt idx="2311">
                  <c:v>4.4090056285178231E-2</c:v>
                </c:pt>
                <c:pt idx="2312">
                  <c:v>4.4059057886102641E-2</c:v>
                </c:pt>
                <c:pt idx="2313">
                  <c:v>4.4038416490981495E-2</c:v>
                </c:pt>
                <c:pt idx="2314">
                  <c:v>4.386374241717219E-2</c:v>
                </c:pt>
                <c:pt idx="2315">
                  <c:v>4.4012641929064726E-2</c:v>
                </c:pt>
                <c:pt idx="2316">
                  <c:v>4.413663575537035E-2</c:v>
                </c:pt>
                <c:pt idx="2317">
                  <c:v>4.4245704871734522E-2</c:v>
                </c:pt>
                <c:pt idx="2318">
                  <c:v>4.4703364641540837E-2</c:v>
                </c:pt>
                <c:pt idx="2319">
                  <c:v>4.5035333572882981E-2</c:v>
                </c:pt>
                <c:pt idx="2320">
                  <c:v>4.5110977804439116E-2</c:v>
                </c:pt>
                <c:pt idx="2321">
                  <c:v>4.5008379219535544E-2</c:v>
                </c:pt>
                <c:pt idx="2322">
                  <c:v>4.5029940119760477E-2</c:v>
                </c:pt>
                <c:pt idx="2323">
                  <c:v>4.5219482862297045E-2</c:v>
                </c:pt>
                <c:pt idx="2324">
                  <c:v>4.4344851987262644E-2</c:v>
                </c:pt>
                <c:pt idx="2325">
                  <c:v>4.456032235126807E-2</c:v>
                </c:pt>
                <c:pt idx="2326">
                  <c:v>4.4671498158488768E-2</c:v>
                </c:pt>
                <c:pt idx="2327">
                  <c:v>4.5224921818619195E-2</c:v>
                </c:pt>
                <c:pt idx="2328">
                  <c:v>4.5019157088122604E-2</c:v>
                </c:pt>
                <c:pt idx="2329">
                  <c:v>4.4825941821649978E-2</c:v>
                </c:pt>
                <c:pt idx="2330">
                  <c:v>4.4858029109997616E-2</c:v>
                </c:pt>
                <c:pt idx="2331">
                  <c:v>4.5361322234286398E-2</c:v>
                </c:pt>
                <c:pt idx="2332">
                  <c:v>4.5405144306243206E-2</c:v>
                </c:pt>
                <c:pt idx="2333">
                  <c:v>4.5697617890131256E-2</c:v>
                </c:pt>
                <c:pt idx="2334">
                  <c:v>4.5597865631821492E-2</c:v>
                </c:pt>
                <c:pt idx="2335">
                  <c:v>4.5736528402870701E-2</c:v>
                </c:pt>
                <c:pt idx="2336">
                  <c:v>4.5926468791987293E-2</c:v>
                </c:pt>
                <c:pt idx="2337">
                  <c:v>4.6408294248333745E-2</c:v>
                </c:pt>
                <c:pt idx="2338">
                  <c:v>4.6958910952916197E-2</c:v>
                </c:pt>
                <c:pt idx="2339">
                  <c:v>4.6754538671972143E-2</c:v>
                </c:pt>
                <c:pt idx="2340">
                  <c:v>4.6882793017456355E-2</c:v>
                </c:pt>
                <c:pt idx="2341">
                  <c:v>4.6754538671972143E-2</c:v>
                </c:pt>
                <c:pt idx="2342">
                  <c:v>4.6419753086419747E-2</c:v>
                </c:pt>
                <c:pt idx="2343">
                  <c:v>4.674872559990053E-2</c:v>
                </c:pt>
                <c:pt idx="2344">
                  <c:v>4.7200602560883757E-2</c:v>
                </c:pt>
                <c:pt idx="2345">
                  <c:v>4.6725487759413445E-2</c:v>
                </c:pt>
                <c:pt idx="2346">
                  <c:v>4.6836073741903336E-2</c:v>
                </c:pt>
                <c:pt idx="2347">
                  <c:v>4.7064713981724869E-2</c:v>
                </c:pt>
                <c:pt idx="2348">
                  <c:v>4.7456771424965287E-2</c:v>
                </c:pt>
                <c:pt idx="2349">
                  <c:v>4.749273714790956E-2</c:v>
                </c:pt>
                <c:pt idx="2350">
                  <c:v>4.7283702213279676E-2</c:v>
                </c:pt>
                <c:pt idx="2351">
                  <c:v>4.674872559990053E-2</c:v>
                </c:pt>
                <c:pt idx="2352">
                  <c:v>4.680109534478466E-2</c:v>
                </c:pt>
                <c:pt idx="2353">
                  <c:v>4.6471387961933008E-2</c:v>
                </c:pt>
                <c:pt idx="2354">
                  <c:v>4.6379671888491431E-2</c:v>
                </c:pt>
                <c:pt idx="2355">
                  <c:v>4.6089727874479035E-2</c:v>
                </c:pt>
                <c:pt idx="2356">
                  <c:v>4.6737103791174642E-2</c:v>
                </c:pt>
                <c:pt idx="2357">
                  <c:v>4.6471387961933008E-2</c:v>
                </c:pt>
                <c:pt idx="2358">
                  <c:v>4.6546174795741517E-2</c:v>
                </c:pt>
                <c:pt idx="2359">
                  <c:v>4.7295597484276725E-2</c:v>
                </c:pt>
                <c:pt idx="2360">
                  <c:v>4.7041161015888899E-2</c:v>
                </c:pt>
                <c:pt idx="2361">
                  <c:v>4.749273714790956E-2</c:v>
                </c:pt>
                <c:pt idx="2362">
                  <c:v>4.7613017601620865E-2</c:v>
                </c:pt>
                <c:pt idx="2363">
                  <c:v>4.7170994856354287E-2</c:v>
                </c:pt>
                <c:pt idx="2364">
                  <c:v>4.7236180904522612E-2</c:v>
                </c:pt>
                <c:pt idx="2365">
                  <c:v>4.6994125734283208E-2</c:v>
                </c:pt>
                <c:pt idx="2366">
                  <c:v>4.6771986565493216E-2</c:v>
                </c:pt>
                <c:pt idx="2367">
                  <c:v>4.745078243311459E-2</c:v>
                </c:pt>
                <c:pt idx="2368">
                  <c:v>4.7934727180010198E-2</c:v>
                </c:pt>
                <c:pt idx="2369">
                  <c:v>4.7319405990435437E-2</c:v>
                </c:pt>
                <c:pt idx="2370">
                  <c:v>4.7709681512498409E-2</c:v>
                </c:pt>
                <c:pt idx="2371">
                  <c:v>4.6853582554517131E-2</c:v>
                </c:pt>
                <c:pt idx="2372">
                  <c:v>4.8137242350531302E-2</c:v>
                </c:pt>
                <c:pt idx="2373">
                  <c:v>4.8894668400520147E-2</c:v>
                </c:pt>
                <c:pt idx="2374">
                  <c:v>4.8907388137356921E-2</c:v>
                </c:pt>
                <c:pt idx="2375">
                  <c:v>4.987398859265154E-2</c:v>
                </c:pt>
                <c:pt idx="2376">
                  <c:v>4.811876119785001E-2</c:v>
                </c:pt>
                <c:pt idx="2377">
                  <c:v>4.7540776330762417E-2</c:v>
                </c:pt>
                <c:pt idx="2378">
                  <c:v>4.7331319234642497E-2</c:v>
                </c:pt>
                <c:pt idx="2379">
                  <c:v>4.6528894938745201E-2</c:v>
                </c:pt>
                <c:pt idx="2380">
                  <c:v>4.6546174795741517E-2</c:v>
                </c:pt>
                <c:pt idx="2381">
                  <c:v>4.6134969325153374E-2</c:v>
                </c:pt>
                <c:pt idx="2382">
                  <c:v>4.5008379219535544E-2</c:v>
                </c:pt>
                <c:pt idx="2383">
                  <c:v>4.4660886090984675E-2</c:v>
                </c:pt>
                <c:pt idx="2384">
                  <c:v>4.4767234194546972E-2</c:v>
                </c:pt>
                <c:pt idx="2385">
                  <c:v>4.5121804872194887E-2</c:v>
                </c:pt>
                <c:pt idx="2386">
                  <c:v>4.4486512068149547E-2</c:v>
                </c:pt>
                <c:pt idx="2387">
                  <c:v>4.5257583052479539E-2</c:v>
                </c:pt>
                <c:pt idx="2388">
                  <c:v>4.5603395997574285E-2</c:v>
                </c:pt>
                <c:pt idx="2389">
                  <c:v>4.5603395997574285E-2</c:v>
                </c:pt>
                <c:pt idx="2390">
                  <c:v>4.55371200193775E-2</c:v>
                </c:pt>
                <c:pt idx="2391">
                  <c:v>4.5132637138398747E-2</c:v>
                </c:pt>
                <c:pt idx="2392">
                  <c:v>4.5154317281133664E-2</c:v>
                </c:pt>
                <c:pt idx="2393">
                  <c:v>4.4402456306093525E-2</c:v>
                </c:pt>
                <c:pt idx="2394">
                  <c:v>4.427175320852466E-2</c:v>
                </c:pt>
                <c:pt idx="2395">
                  <c:v>4.3961183210569389E-2</c:v>
                </c:pt>
                <c:pt idx="2396">
                  <c:v>4.3710764938386423E-2</c:v>
                </c:pt>
                <c:pt idx="2397">
                  <c:v>4.3153907953632505E-2</c:v>
                </c:pt>
                <c:pt idx="2398">
                  <c:v>4.3418013856812931E-2</c:v>
                </c:pt>
                <c:pt idx="2399">
                  <c:v>4.3347936361540232E-2</c:v>
                </c:pt>
                <c:pt idx="2400">
                  <c:v>4.3715846994535512E-2</c:v>
                </c:pt>
                <c:pt idx="2401">
                  <c:v>4.4012641929064726E-2</c:v>
                </c:pt>
                <c:pt idx="2402">
                  <c:v>4.4105571847507331E-2</c:v>
                </c:pt>
                <c:pt idx="2403">
                  <c:v>4.3966323666978481E-2</c:v>
                </c:pt>
                <c:pt idx="2404">
                  <c:v>4.3986897519887685E-2</c:v>
                </c:pt>
                <c:pt idx="2405">
                  <c:v>4.3986897519887685E-2</c:v>
                </c:pt>
                <c:pt idx="2406">
                  <c:v>4.4418192557590074E-2</c:v>
                </c:pt>
                <c:pt idx="2407">
                  <c:v>4.4365781710914452E-2</c:v>
                </c:pt>
                <c:pt idx="2408">
                  <c:v>4.4110746128578134E-2</c:v>
                </c:pt>
                <c:pt idx="2409">
                  <c:v>4.4069385841537738E-2</c:v>
                </c:pt>
                <c:pt idx="2410">
                  <c:v>4.3761638733705768E-2</c:v>
                </c:pt>
                <c:pt idx="2411">
                  <c:v>4.3827951975754745E-2</c:v>
                </c:pt>
                <c:pt idx="2412">
                  <c:v>4.3543717429067749E-2</c:v>
                </c:pt>
                <c:pt idx="2413">
                  <c:v>4.3807526505883723E-2</c:v>
                </c:pt>
                <c:pt idx="2414">
                  <c:v>4.3971465325692898E-2</c:v>
                </c:pt>
                <c:pt idx="2415">
                  <c:v>4.3766732627167966E-2</c:v>
                </c:pt>
                <c:pt idx="2416">
                  <c:v>4.3843283582089547E-2</c:v>
                </c:pt>
                <c:pt idx="2417">
                  <c:v>4.4198895027624308E-2</c:v>
                </c:pt>
                <c:pt idx="2418">
                  <c:v>4.3956043956043953E-2</c:v>
                </c:pt>
                <c:pt idx="2419">
                  <c:v>4.3976608187134503E-2</c:v>
                </c:pt>
                <c:pt idx="2420">
                  <c:v>4.3986897519887685E-2</c:v>
                </c:pt>
                <c:pt idx="2421">
                  <c:v>4.3573994669138943E-2</c:v>
                </c:pt>
                <c:pt idx="2422">
                  <c:v>4.3243243243243239E-2</c:v>
                </c:pt>
                <c:pt idx="2423">
                  <c:v>4.3418013856812931E-2</c:v>
                </c:pt>
                <c:pt idx="2424">
                  <c:v>4.2105263157894736E-2</c:v>
                </c:pt>
                <c:pt idx="2425">
                  <c:v>4.1106373674428771E-2</c:v>
                </c:pt>
                <c:pt idx="2426">
                  <c:v>4.1030117852466172E-2</c:v>
                </c:pt>
                <c:pt idx="2427">
                  <c:v>4.1155866900175128E-2</c:v>
                </c:pt>
                <c:pt idx="2428">
                  <c:v>4.1455347298787207E-2</c:v>
                </c:pt>
                <c:pt idx="2429">
                  <c:v>4.1491944383138378E-2</c:v>
                </c:pt>
                <c:pt idx="2430">
                  <c:v>4.1894150417827299E-2</c:v>
                </c:pt>
                <c:pt idx="2431">
                  <c:v>4.1903488242505289E-2</c:v>
                </c:pt>
                <c:pt idx="2432">
                  <c:v>4.2053461581478581E-2</c:v>
                </c:pt>
                <c:pt idx="2433">
                  <c:v>4.1791708347226848E-2</c:v>
                </c:pt>
                <c:pt idx="2434">
                  <c:v>4.1314141303153494E-2</c:v>
                </c:pt>
                <c:pt idx="2435">
                  <c:v>4.1717519139021414E-2</c:v>
                </c:pt>
                <c:pt idx="2436">
                  <c:v>4.166204986149584E-2</c:v>
                </c:pt>
                <c:pt idx="2437">
                  <c:v>4.188948306595365E-2</c:v>
                </c:pt>
                <c:pt idx="2438">
                  <c:v>4.2190305206463191E-2</c:v>
                </c:pt>
                <c:pt idx="2439">
                  <c:v>4.2086411461831202E-2</c:v>
                </c:pt>
                <c:pt idx="2440">
                  <c:v>4.161133244798583E-2</c:v>
                </c:pt>
                <c:pt idx="2441">
                  <c:v>4.1824249165739708E-2</c:v>
                </c:pt>
                <c:pt idx="2442">
                  <c:v>4.2437923250564336E-2</c:v>
                </c:pt>
                <c:pt idx="2443">
                  <c:v>4.2640054434112035E-2</c:v>
                </c:pt>
                <c:pt idx="2444">
                  <c:v>4.2669087607807528E-2</c:v>
                </c:pt>
                <c:pt idx="2445">
                  <c:v>4.2834358623832308E-2</c:v>
                </c:pt>
                <c:pt idx="2446">
                  <c:v>4.32930339666091E-2</c:v>
                </c:pt>
                <c:pt idx="2447">
                  <c:v>4.3253192223628202E-2</c:v>
                </c:pt>
                <c:pt idx="2448">
                  <c:v>4.3273103924502239E-2</c:v>
                </c:pt>
                <c:pt idx="2449">
                  <c:v>4.3675223603205943E-2</c:v>
                </c:pt>
                <c:pt idx="2450">
                  <c:v>4.3976608187134503E-2</c:v>
                </c:pt>
                <c:pt idx="2451">
                  <c:v>4.3372938055138997E-2</c:v>
                </c:pt>
                <c:pt idx="2452">
                  <c:v>4.4219687169234384E-2</c:v>
                </c:pt>
                <c:pt idx="2453">
                  <c:v>4.36397400185701E-2</c:v>
                </c:pt>
                <c:pt idx="2454">
                  <c:v>4.467680608365019E-2</c:v>
                </c:pt>
                <c:pt idx="2455">
                  <c:v>4.3751454503141725E-2</c:v>
                </c:pt>
                <c:pt idx="2456">
                  <c:v>4.3428043428043427E-2</c:v>
                </c:pt>
                <c:pt idx="2457">
                  <c:v>4.3198529411764698E-2</c:v>
                </c:pt>
                <c:pt idx="2458">
                  <c:v>4.2976340153160361E-2</c:v>
                </c:pt>
                <c:pt idx="2459">
                  <c:v>4.2863657090743273E-2</c:v>
                </c:pt>
                <c:pt idx="2460">
                  <c:v>4.3035366830719922E-2</c:v>
                </c:pt>
                <c:pt idx="2461">
                  <c:v>4.3423028063286746E-2</c:v>
                </c:pt>
                <c:pt idx="2462">
                  <c:v>4.3055078438108324E-2</c:v>
                </c:pt>
                <c:pt idx="2463">
                  <c:v>4.2878321359334018E-2</c:v>
                </c:pt>
                <c:pt idx="2464">
                  <c:v>4.3263145782993902E-2</c:v>
                </c:pt>
                <c:pt idx="2465">
                  <c:v>4.3015673263928612E-2</c:v>
                </c:pt>
                <c:pt idx="2466">
                  <c:v>3.7883008356545962E-2</c:v>
                </c:pt>
                <c:pt idx="2467">
                  <c:v>3.7581518735492425E-2</c:v>
                </c:pt>
                <c:pt idx="2468">
                  <c:v>3.7552462999779102E-2</c:v>
                </c:pt>
                <c:pt idx="2469">
                  <c:v>3.7798777098387991E-2</c:v>
                </c:pt>
                <c:pt idx="2470">
                  <c:v>3.8540013602357738E-2</c:v>
                </c:pt>
                <c:pt idx="2471">
                  <c:v>3.8702333523050657E-2</c:v>
                </c:pt>
                <c:pt idx="2472">
                  <c:v>3.8733196627933467E-2</c:v>
                </c:pt>
                <c:pt idx="2473">
                  <c:v>3.9406583217431616E-2</c:v>
                </c:pt>
                <c:pt idx="2474">
                  <c:v>3.9279112754158962E-2</c:v>
                </c:pt>
                <c:pt idx="2475">
                  <c:v>4.0365665439867027E-2</c:v>
                </c:pt>
                <c:pt idx="2476">
                  <c:v>4.0231925215950773E-2</c:v>
                </c:pt>
                <c:pt idx="2477">
                  <c:v>4.0384843805677632E-2</c:v>
                </c:pt>
                <c:pt idx="2478">
                  <c:v>4.042806183115339E-2</c:v>
                </c:pt>
                <c:pt idx="2479">
                  <c:v>4.0548598688133576E-2</c:v>
                </c:pt>
                <c:pt idx="2480">
                  <c:v>4.0767386091127095E-2</c:v>
                </c:pt>
                <c:pt idx="2481">
                  <c:v>4.0747842761265578E-2</c:v>
                </c:pt>
                <c:pt idx="2482">
                  <c:v>4.0534096328087743E-2</c:v>
                </c:pt>
                <c:pt idx="2483">
                  <c:v>4.0988547317661238E-2</c:v>
                </c:pt>
                <c:pt idx="2484">
                  <c:v>4.042325526096778E-2</c:v>
                </c:pt>
                <c:pt idx="2485">
                  <c:v>4.0279587726572683E-2</c:v>
                </c:pt>
                <c:pt idx="2486">
                  <c:v>3.9826636991917533E-2</c:v>
                </c:pt>
                <c:pt idx="2487">
                  <c:v>4.0394439824165379E-2</c:v>
                </c:pt>
                <c:pt idx="2488">
                  <c:v>4.0587322430464368E-2</c:v>
                </c:pt>
                <c:pt idx="2489">
                  <c:v>4.0375252345327163E-2</c:v>
                </c:pt>
                <c:pt idx="2490">
                  <c:v>3.992484734617191E-2</c:v>
                </c:pt>
                <c:pt idx="2491">
                  <c:v>3.965014577259475E-2</c:v>
                </c:pt>
                <c:pt idx="2492">
                  <c:v>3.9017672710580674E-2</c:v>
                </c:pt>
                <c:pt idx="2493">
                  <c:v>3.8557496030845996E-2</c:v>
                </c:pt>
                <c:pt idx="2494">
                  <c:v>3.8492018566738367E-2</c:v>
                </c:pt>
                <c:pt idx="2495">
                  <c:v>3.8505096262740658E-2</c:v>
                </c:pt>
                <c:pt idx="2496">
                  <c:v>3.8331454340473504E-2</c:v>
                </c:pt>
                <c:pt idx="2497">
                  <c:v>3.8048343777976723E-2</c:v>
                </c:pt>
                <c:pt idx="2498">
                  <c:v>3.8544382723047277E-2</c:v>
                </c:pt>
                <c:pt idx="2499">
                  <c:v>3.8301227892305958E-2</c:v>
                </c:pt>
                <c:pt idx="2500">
                  <c:v>3.8108047522976911E-2</c:v>
                </c:pt>
                <c:pt idx="2501">
                  <c:v>3.7950664136622389E-2</c:v>
                </c:pt>
                <c:pt idx="2502">
                  <c:v>3.7899899676736154E-2</c:v>
                </c:pt>
                <c:pt idx="2503">
                  <c:v>3.8125140165956486E-2</c:v>
                </c:pt>
                <c:pt idx="2504">
                  <c:v>3.812941572277672E-2</c:v>
                </c:pt>
                <c:pt idx="2505">
                  <c:v>3.834442314198714E-2</c:v>
                </c:pt>
                <c:pt idx="2506">
                  <c:v>3.8253825382538256E-2</c:v>
                </c:pt>
                <c:pt idx="2507">
                  <c:v>3.8108047522976911E-2</c:v>
                </c:pt>
                <c:pt idx="2508">
                  <c:v>3.8400722837135755E-2</c:v>
                </c:pt>
                <c:pt idx="2509">
                  <c:v>3.8296913719306151E-2</c:v>
                </c:pt>
                <c:pt idx="2510">
                  <c:v>3.8103776756696177E-2</c:v>
                </c:pt>
                <c:pt idx="2511">
                  <c:v>3.8370387089493287E-2</c:v>
                </c:pt>
                <c:pt idx="2512">
                  <c:v>3.8095238095238092E-2</c:v>
                </c:pt>
                <c:pt idx="2513">
                  <c:v>3.7899899676736154E-2</c:v>
                </c:pt>
                <c:pt idx="2514">
                  <c:v>3.7798777098387991E-2</c:v>
                </c:pt>
                <c:pt idx="2515">
                  <c:v>3.7942193951567907E-2</c:v>
                </c:pt>
                <c:pt idx="2516">
                  <c:v>3.79041248606466E-2</c:v>
                </c:pt>
                <c:pt idx="2517">
                  <c:v>3.7635598848793445E-2</c:v>
                </c:pt>
                <c:pt idx="2518">
                  <c:v>3.8448490331335516E-2</c:v>
                </c:pt>
                <c:pt idx="2519">
                  <c:v>3.8125140165956486E-2</c:v>
                </c:pt>
                <c:pt idx="2520">
                  <c:v>3.8387715930902115E-2</c:v>
                </c:pt>
                <c:pt idx="2521">
                  <c:v>3.8852702548280195E-2</c:v>
                </c:pt>
                <c:pt idx="2522">
                  <c:v>3.8746438746438745E-2</c:v>
                </c:pt>
                <c:pt idx="2523">
                  <c:v>3.8830516217450886E-2</c:v>
                </c:pt>
                <c:pt idx="2524">
                  <c:v>3.8843824974294526E-2</c:v>
                </c:pt>
                <c:pt idx="2525">
                  <c:v>3.9251904871854072E-2</c:v>
                </c:pt>
                <c:pt idx="2526">
                  <c:v>3.8733196627933467E-2</c:v>
                </c:pt>
                <c:pt idx="2527">
                  <c:v>3.8839387708476121E-2</c:v>
                </c:pt>
                <c:pt idx="2528">
                  <c:v>3.9306358381502891E-2</c:v>
                </c:pt>
                <c:pt idx="2529">
                  <c:v>3.9147956246401841E-2</c:v>
                </c:pt>
                <c:pt idx="2530">
                  <c:v>3.8874914246512696E-2</c:v>
                </c:pt>
                <c:pt idx="2531">
                  <c:v>3.9247373888953017E-2</c:v>
                </c:pt>
                <c:pt idx="2532">
                  <c:v>3.7668956348327051E-2</c:v>
                </c:pt>
                <c:pt idx="2533">
                  <c:v>3.6697247706422013E-2</c:v>
                </c:pt>
                <c:pt idx="2534">
                  <c:v>3.6768681734616629E-2</c:v>
                </c:pt>
                <c:pt idx="2535">
                  <c:v>3.6908380373425961E-2</c:v>
                </c:pt>
                <c:pt idx="2536">
                  <c:v>3.6724994599265502E-2</c:v>
                </c:pt>
                <c:pt idx="2537">
                  <c:v>3.7097654118930713E-2</c:v>
                </c:pt>
                <c:pt idx="2538">
                  <c:v>3.7268442398333879E-2</c:v>
                </c:pt>
                <c:pt idx="2539">
                  <c:v>3.7105751391465679E-2</c:v>
                </c:pt>
                <c:pt idx="2540">
                  <c:v>3.6920403952655008E-2</c:v>
                </c:pt>
                <c:pt idx="2541">
                  <c:v>3.6956521739130437E-2</c:v>
                </c:pt>
                <c:pt idx="2542">
                  <c:v>3.7581518735492425E-2</c:v>
                </c:pt>
                <c:pt idx="2543">
                  <c:v>3.7000761780389593E-2</c:v>
                </c:pt>
                <c:pt idx="2544">
                  <c:v>3.680450313920762E-2</c:v>
                </c:pt>
                <c:pt idx="2545">
                  <c:v>3.7399626003739965E-2</c:v>
                </c:pt>
                <c:pt idx="2546">
                  <c:v>3.6788573901752865E-2</c:v>
                </c:pt>
                <c:pt idx="2547">
                  <c:v>3.6856368563685633E-2</c:v>
                </c:pt>
                <c:pt idx="2548">
                  <c:v>3.6418166238217649E-2</c:v>
                </c:pt>
                <c:pt idx="2549">
                  <c:v>3.6124096897577555E-2</c:v>
                </c:pt>
                <c:pt idx="2550">
                  <c:v>3.6051320114515957E-2</c:v>
                </c:pt>
                <c:pt idx="2551">
                  <c:v>3.6181760136213686E-2</c:v>
                </c:pt>
                <c:pt idx="2552">
                  <c:v>3.6016949152542367E-2</c:v>
                </c:pt>
                <c:pt idx="2553">
                  <c:v>3.5789473684210524E-2</c:v>
                </c:pt>
                <c:pt idx="2554">
                  <c:v>3.5535117056856184E-2</c:v>
                </c:pt>
                <c:pt idx="2555">
                  <c:v>3.5624476110645432E-2</c:v>
                </c:pt>
                <c:pt idx="2556">
                  <c:v>3.5306334371754934E-2</c:v>
                </c:pt>
                <c:pt idx="2557">
                  <c:v>3.5804549283909012E-2</c:v>
                </c:pt>
                <c:pt idx="2558">
                  <c:v>3.6154827732879626E-2</c:v>
                </c:pt>
                <c:pt idx="2559">
                  <c:v>3.6433776253750536E-2</c:v>
                </c:pt>
                <c:pt idx="2560">
                  <c:v>3.6282147049407749E-2</c:v>
                </c:pt>
                <c:pt idx="2561">
                  <c:v>3.5975029097450005E-2</c:v>
                </c:pt>
                <c:pt idx="2562">
                  <c:v>3.6320905886123279E-2</c:v>
                </c:pt>
                <c:pt idx="2563">
                  <c:v>3.6515948877671574E-2</c:v>
                </c:pt>
                <c:pt idx="2564">
                  <c:v>3.6070443454275403E-2</c:v>
                </c:pt>
                <c:pt idx="2565">
                  <c:v>3.5785706767708661E-2</c:v>
                </c:pt>
                <c:pt idx="2566">
                  <c:v>3.5538831399602802E-2</c:v>
                </c:pt>
                <c:pt idx="2567">
                  <c:v>3.5568574118631652E-2</c:v>
                </c:pt>
                <c:pt idx="2568">
                  <c:v>3.5431429762401004E-2</c:v>
                </c:pt>
                <c:pt idx="2569">
                  <c:v>3.567306683453992E-2</c:v>
                </c:pt>
                <c:pt idx="2570">
                  <c:v>3.5925612848689774E-2</c:v>
                </c:pt>
                <c:pt idx="2571">
                  <c:v>3.6150983519404573E-2</c:v>
                </c:pt>
                <c:pt idx="2572">
                  <c:v>3.6324786324786328E-2</c:v>
                </c:pt>
                <c:pt idx="2573">
                  <c:v>3.6630036630036632E-2</c:v>
                </c:pt>
                <c:pt idx="2574">
                  <c:v>3.6976617727025554E-2</c:v>
                </c:pt>
                <c:pt idx="2575">
                  <c:v>3.708147017122914E-2</c:v>
                </c:pt>
                <c:pt idx="2576">
                  <c:v>3.6154827732879626E-2</c:v>
                </c:pt>
                <c:pt idx="2577">
                  <c:v>3.5800779193429506E-2</c:v>
                </c:pt>
                <c:pt idx="2578">
                  <c:v>3.6127935394750822E-2</c:v>
                </c:pt>
                <c:pt idx="2579">
                  <c:v>3.5255080879303194E-2</c:v>
                </c:pt>
                <c:pt idx="2580">
                  <c:v>3.5564853556485358E-2</c:v>
                </c:pt>
                <c:pt idx="2581">
                  <c:v>3.5691790888095737E-2</c:v>
                </c:pt>
                <c:pt idx="2582">
                  <c:v>3.5963613285381849E-2</c:v>
                </c:pt>
                <c:pt idx="2583">
                  <c:v>3.6001694197373993E-2</c:v>
                </c:pt>
                <c:pt idx="2584">
                  <c:v>3.6669542709232096E-2</c:v>
                </c:pt>
                <c:pt idx="2585">
                  <c:v>3.5967417750978524E-2</c:v>
                </c:pt>
                <c:pt idx="2586">
                  <c:v>3.603221704111912E-2</c:v>
                </c:pt>
                <c:pt idx="2587">
                  <c:v>3.6013134201885393E-2</c:v>
                </c:pt>
                <c:pt idx="2588">
                  <c:v>3.6645828842422935E-2</c:v>
                </c:pt>
                <c:pt idx="2589">
                  <c:v>3.6673498004530257E-2</c:v>
                </c:pt>
                <c:pt idx="2590">
                  <c:v>3.6956521739130437E-2</c:v>
                </c:pt>
                <c:pt idx="2591">
                  <c:v>3.7053182214472534E-2</c:v>
                </c:pt>
                <c:pt idx="2592">
                  <c:v>3.6960539189042289E-2</c:v>
                </c:pt>
                <c:pt idx="2593">
                  <c:v>3.710980135341628E-2</c:v>
                </c:pt>
                <c:pt idx="2594">
                  <c:v>3.7342119714442616E-2</c:v>
                </c:pt>
                <c:pt idx="2595">
                  <c:v>3.7190986654998905E-2</c:v>
                </c:pt>
                <c:pt idx="2596">
                  <c:v>3.7440810483426935E-2</c:v>
                </c:pt>
                <c:pt idx="2597">
                  <c:v>3.7627268702965913E-2</c:v>
                </c:pt>
                <c:pt idx="2598">
                  <c:v>3.7211338513735356E-2</c:v>
                </c:pt>
                <c:pt idx="2599">
                  <c:v>3.7235790165370715E-2</c:v>
                </c:pt>
                <c:pt idx="2600">
                  <c:v>3.7548315847598011E-2</c:v>
                </c:pt>
                <c:pt idx="2601">
                  <c:v>3.7407855649686433E-2</c:v>
                </c:pt>
                <c:pt idx="2602">
                  <c:v>3.7276614406315099E-2</c:v>
                </c:pt>
                <c:pt idx="2603">
                  <c:v>3.7317528262539784E-2</c:v>
                </c:pt>
                <c:pt idx="2604">
                  <c:v>3.7033002940856111E-2</c:v>
                </c:pt>
                <c:pt idx="2605">
                  <c:v>3.7117903930131008E-2</c:v>
                </c:pt>
                <c:pt idx="2606">
                  <c:v>3.6844386649328133E-2</c:v>
                </c:pt>
                <c:pt idx="2607">
                  <c:v>3.6812472932005194E-2</c:v>
                </c:pt>
                <c:pt idx="2608">
                  <c:v>3.7182852143482062E-2</c:v>
                </c:pt>
                <c:pt idx="2609">
                  <c:v>3.7057220708446865E-2</c:v>
                </c:pt>
                <c:pt idx="2610">
                  <c:v>3.7186918954391336E-2</c:v>
                </c:pt>
                <c:pt idx="2611">
                  <c:v>3.7117903930131008E-2</c:v>
                </c:pt>
                <c:pt idx="2612">
                  <c:v>3.7134119702927043E-2</c:v>
                </c:pt>
                <c:pt idx="2613">
                  <c:v>3.6394776279169344E-2</c:v>
                </c:pt>
                <c:pt idx="2614">
                  <c:v>3.6508106947277998E-2</c:v>
                </c:pt>
                <c:pt idx="2615">
                  <c:v>3.6920403952655008E-2</c:v>
                </c:pt>
                <c:pt idx="2616">
                  <c:v>3.7235790165370715E-2</c:v>
                </c:pt>
                <c:pt idx="2617">
                  <c:v>3.7781975775086123E-2</c:v>
                </c:pt>
                <c:pt idx="2618">
                  <c:v>3.7773580713254082E-2</c:v>
                </c:pt>
                <c:pt idx="2619">
                  <c:v>3.7366743598197603E-2</c:v>
                </c:pt>
                <c:pt idx="2620">
                  <c:v>3.7719103616596403E-2</c:v>
                </c:pt>
                <c:pt idx="2621">
                  <c:v>3.7631433314886553E-2</c:v>
                </c:pt>
                <c:pt idx="2622">
                  <c:v>3.7589828634604749E-2</c:v>
                </c:pt>
                <c:pt idx="2623">
                  <c:v>3.7853484747272327E-2</c:v>
                </c:pt>
                <c:pt idx="2624">
                  <c:v>3.877295016535523E-2</c:v>
                </c:pt>
                <c:pt idx="2625">
                  <c:v>3.8653933606184632E-2</c:v>
                </c:pt>
                <c:pt idx="2626">
                  <c:v>3.893278369403412E-2</c:v>
                </c:pt>
                <c:pt idx="2627">
                  <c:v>3.8579371383183937E-2</c:v>
                </c:pt>
                <c:pt idx="2628">
                  <c:v>3.8566243194192378E-2</c:v>
                </c:pt>
                <c:pt idx="2629">
                  <c:v>3.8790644609241295E-2</c:v>
                </c:pt>
                <c:pt idx="2630">
                  <c:v>3.8240917782026769E-2</c:v>
                </c:pt>
                <c:pt idx="2631">
                  <c:v>3.8202247191011236E-2</c:v>
                </c:pt>
                <c:pt idx="2632">
                  <c:v>3.8022813688212927E-2</c:v>
                </c:pt>
                <c:pt idx="2633">
                  <c:v>3.7878787878787873E-2</c:v>
                </c:pt>
                <c:pt idx="2634">
                  <c:v>3.8271049076992344E-2</c:v>
                </c:pt>
                <c:pt idx="2635">
                  <c:v>3.7765189381317336E-2</c:v>
                </c:pt>
                <c:pt idx="2636">
                  <c:v>3.778617470549011E-2</c:v>
                </c:pt>
                <c:pt idx="2637">
                  <c:v>3.8142248148979131E-2</c:v>
                </c:pt>
                <c:pt idx="2638">
                  <c:v>3.848766130858048E-2</c:v>
                </c:pt>
                <c:pt idx="2639">
                  <c:v>3.8236617183985605E-2</c:v>
                </c:pt>
                <c:pt idx="2640">
                  <c:v>3.817222409340968E-2</c:v>
                </c:pt>
                <c:pt idx="2641">
                  <c:v>3.8103776756696177E-2</c:v>
                </c:pt>
                <c:pt idx="2642">
                  <c:v>3.8950624355596285E-2</c:v>
                </c:pt>
                <c:pt idx="2643">
                  <c:v>3.9613188861703369E-2</c:v>
                </c:pt>
                <c:pt idx="2644">
                  <c:v>3.9493553258218142E-2</c:v>
                </c:pt>
                <c:pt idx="2645">
                  <c:v>3.9420289855072461E-2</c:v>
                </c:pt>
                <c:pt idx="2646">
                  <c:v>3.9297272306981046E-2</c:v>
                </c:pt>
                <c:pt idx="2647">
                  <c:v>3.9599347775448407E-2</c:v>
                </c:pt>
                <c:pt idx="2648">
                  <c:v>3.9197602029052342E-2</c:v>
                </c:pt>
                <c:pt idx="2649">
                  <c:v>4.065040650406504E-2</c:v>
                </c:pt>
                <c:pt idx="2650">
                  <c:v>4.11373260738052E-2</c:v>
                </c:pt>
                <c:pt idx="2651">
                  <c:v>4.0587322430464368E-2</c:v>
                </c:pt>
                <c:pt idx="2652">
                  <c:v>4.0988547317661238E-2</c:v>
                </c:pt>
                <c:pt idx="2653">
                  <c:v>4.0601862909004062E-2</c:v>
                </c:pt>
                <c:pt idx="2654">
                  <c:v>4.0023543260741611E-2</c:v>
                </c:pt>
                <c:pt idx="2655">
                  <c:v>3.9766081871345026E-2</c:v>
                </c:pt>
                <c:pt idx="2656">
                  <c:v>4.0165386887182512E-2</c:v>
                </c:pt>
                <c:pt idx="2657">
                  <c:v>3.9301814819096052E-2</c:v>
                </c:pt>
                <c:pt idx="2658">
                  <c:v>3.8906053324178964E-2</c:v>
                </c:pt>
                <c:pt idx="2659">
                  <c:v>3.8746438746438745E-2</c:v>
                </c:pt>
                <c:pt idx="2660">
                  <c:v>3.8548752834467119E-2</c:v>
                </c:pt>
                <c:pt idx="2661">
                  <c:v>3.8296913719306151E-2</c:v>
                </c:pt>
                <c:pt idx="2662">
                  <c:v>3.8435451051322636E-2</c:v>
                </c:pt>
                <c:pt idx="2663">
                  <c:v>3.817222409340968E-2</c:v>
                </c:pt>
                <c:pt idx="2664">
                  <c:v>3.8001564770314071E-2</c:v>
                </c:pt>
                <c:pt idx="2665">
                  <c:v>3.834442314198714E-2</c:v>
                </c:pt>
                <c:pt idx="2666">
                  <c:v>3.8405060431492145E-2</c:v>
                </c:pt>
                <c:pt idx="2667">
                  <c:v>3.8223721191680715E-2</c:v>
                </c:pt>
                <c:pt idx="2668">
                  <c:v>3.7861915367483297E-2</c:v>
                </c:pt>
                <c:pt idx="2669">
                  <c:v>3.7828215398308856E-2</c:v>
                </c:pt>
                <c:pt idx="2670">
                  <c:v>3.76397653049928E-2</c:v>
                </c:pt>
                <c:pt idx="2671">
                  <c:v>3.7815593371148926E-2</c:v>
                </c:pt>
                <c:pt idx="2672">
                  <c:v>3.8146527544036801E-2</c:v>
                </c:pt>
                <c:pt idx="2673">
                  <c:v>3.7832424613330362E-2</c:v>
                </c:pt>
                <c:pt idx="2674">
                  <c:v>3.7606459462448845E-2</c:v>
                </c:pt>
                <c:pt idx="2675">
                  <c:v>3.8322813345356178E-2</c:v>
                </c:pt>
                <c:pt idx="2676">
                  <c:v>3.8592508513053347E-2</c:v>
                </c:pt>
                <c:pt idx="2677">
                  <c:v>3.9143449228643795E-2</c:v>
                </c:pt>
                <c:pt idx="2678">
                  <c:v>4.0032968326857404E-2</c:v>
                </c:pt>
                <c:pt idx="2679">
                  <c:v>4.0490651423127307E-2</c:v>
                </c:pt>
                <c:pt idx="2680">
                  <c:v>4.1267144070882389E-2</c:v>
                </c:pt>
                <c:pt idx="2681">
                  <c:v>4.0274816394219377E-2</c:v>
                </c:pt>
                <c:pt idx="2682">
                  <c:v>4.000941397975994E-2</c:v>
                </c:pt>
                <c:pt idx="2683">
                  <c:v>3.9803324748302504E-2</c:v>
                </c:pt>
                <c:pt idx="2684">
                  <c:v>3.9742840444184691E-2</c:v>
                </c:pt>
                <c:pt idx="2685">
                  <c:v>3.937463810075275E-2</c:v>
                </c:pt>
                <c:pt idx="2686">
                  <c:v>3.8906053324178964E-2</c:v>
                </c:pt>
                <c:pt idx="2687">
                  <c:v>3.9175020163613315E-2</c:v>
                </c:pt>
                <c:pt idx="2688">
                  <c:v>3.9111929138387201E-2</c:v>
                </c:pt>
                <c:pt idx="2689">
                  <c:v>3.8817216577234845E-2</c:v>
                </c:pt>
                <c:pt idx="2690">
                  <c:v>3.8392050587172537E-2</c:v>
                </c:pt>
                <c:pt idx="2691">
                  <c:v>3.8513819664703214E-2</c:v>
                </c:pt>
                <c:pt idx="2692">
                  <c:v>3.8755271856833466E-2</c:v>
                </c:pt>
                <c:pt idx="2693">
                  <c:v>3.8755271856833466E-2</c:v>
                </c:pt>
                <c:pt idx="2694">
                  <c:v>3.8675918553065639E-2</c:v>
                </c:pt>
                <c:pt idx="2695">
                  <c:v>3.811659192825112E-2</c:v>
                </c:pt>
                <c:pt idx="2696">
                  <c:v>3.8583749432591914E-2</c:v>
                </c:pt>
                <c:pt idx="2697">
                  <c:v>3.8636363636363635E-2</c:v>
                </c:pt>
                <c:pt idx="2698">
                  <c:v>3.7016875340228635E-2</c:v>
                </c:pt>
                <c:pt idx="2699">
                  <c:v>3.6748811067877217E-2</c:v>
                </c:pt>
                <c:pt idx="2700">
                  <c:v>3.6932435368238106E-2</c:v>
                </c:pt>
                <c:pt idx="2701">
                  <c:v>3.7077426390403491E-2</c:v>
                </c:pt>
                <c:pt idx="2702">
                  <c:v>3.7428445618670189E-2</c:v>
                </c:pt>
                <c:pt idx="2703">
                  <c:v>3.7453183520599252E-2</c:v>
                </c:pt>
                <c:pt idx="2704">
                  <c:v>3.7158469945355189E-2</c:v>
                </c:pt>
                <c:pt idx="2705">
                  <c:v>3.642206748794858E-2</c:v>
                </c:pt>
                <c:pt idx="2706">
                  <c:v>3.6270535523789206E-2</c:v>
                </c:pt>
                <c:pt idx="2707">
                  <c:v>3.643768084878362E-2</c:v>
                </c:pt>
                <c:pt idx="2708">
                  <c:v>3.6649779023391185E-2</c:v>
                </c:pt>
                <c:pt idx="2709">
                  <c:v>3.7016875340228635E-2</c:v>
                </c:pt>
                <c:pt idx="2710">
                  <c:v>3.7482085767831554E-2</c:v>
                </c:pt>
                <c:pt idx="2711">
                  <c:v>3.7802979764287301E-2</c:v>
                </c:pt>
                <c:pt idx="2712">
                  <c:v>3.7502757555702627E-2</c:v>
                </c:pt>
                <c:pt idx="2713">
                  <c:v>3.7606459462448845E-2</c:v>
                </c:pt>
                <c:pt idx="2714">
                  <c:v>3.774422735346359E-2</c:v>
                </c:pt>
                <c:pt idx="2715">
                  <c:v>3.3431021382828614E-2</c:v>
                </c:pt>
                <c:pt idx="2716">
                  <c:v>3.3427393097460387E-2</c:v>
                </c:pt>
                <c:pt idx="2717">
                  <c:v>3.3431021382828614E-2</c:v>
                </c:pt>
                <c:pt idx="2718">
                  <c:v>3.360977738978612E-2</c:v>
                </c:pt>
                <c:pt idx="2719">
                  <c:v>3.3657523767894215E-2</c:v>
                </c:pt>
                <c:pt idx="2720">
                  <c:v>3.3961848053809682E-2</c:v>
                </c:pt>
                <c:pt idx="2721">
                  <c:v>3.442109968708091E-2</c:v>
                </c:pt>
                <c:pt idx="2722">
                  <c:v>3.4165280088740986E-2</c:v>
                </c:pt>
                <c:pt idx="2723">
                  <c:v>3.5537094727125879E-2</c:v>
                </c:pt>
                <c:pt idx="2724">
                  <c:v>3.4849513464584751E-2</c:v>
                </c:pt>
                <c:pt idx="2725">
                  <c:v>3.4755134281200632E-2</c:v>
                </c:pt>
                <c:pt idx="2726">
                  <c:v>3.4672970843183611E-2</c:v>
                </c:pt>
                <c:pt idx="2727">
                  <c:v>3.442109968708091E-2</c:v>
                </c:pt>
                <c:pt idx="2728">
                  <c:v>3.4571781344707599E-2</c:v>
                </c:pt>
                <c:pt idx="2729">
                  <c:v>3.4363494365725764E-2</c:v>
                </c:pt>
                <c:pt idx="2730">
                  <c:v>3.4490481522956327E-2</c:v>
                </c:pt>
                <c:pt idx="2731">
                  <c:v>3.4014356709000555E-2</c:v>
                </c:pt>
                <c:pt idx="2732">
                  <c:v>3.3928178012778143E-2</c:v>
                </c:pt>
                <c:pt idx="2733">
                  <c:v>3.3890845070422539E-2</c:v>
                </c:pt>
                <c:pt idx="2734">
                  <c:v>3.4188034188034185E-2</c:v>
                </c:pt>
                <c:pt idx="2735">
                  <c:v>3.4313725490196074E-2</c:v>
                </c:pt>
                <c:pt idx="2736">
                  <c:v>3.4727703235990531E-2</c:v>
                </c:pt>
                <c:pt idx="2737">
                  <c:v>3.3894574667106853E-2</c:v>
                </c:pt>
                <c:pt idx="2738">
                  <c:v>3.3584123868716613E-2</c:v>
                </c:pt>
                <c:pt idx="2739">
                  <c:v>3.3057851239669422E-2</c:v>
                </c:pt>
                <c:pt idx="2740">
                  <c:v>3.2983508245877063E-2</c:v>
                </c:pt>
                <c:pt idx="2741">
                  <c:v>3.3015328545396072E-2</c:v>
                </c:pt>
                <c:pt idx="2742">
                  <c:v>3.3128966333225776E-2</c:v>
                </c:pt>
                <c:pt idx="2743">
                  <c:v>3.3068499033712694E-2</c:v>
                </c:pt>
                <c:pt idx="2744">
                  <c:v>3.3322514335172561E-2</c:v>
                </c:pt>
                <c:pt idx="2745">
                  <c:v>3.3402017134801003E-2</c:v>
                </c:pt>
                <c:pt idx="2746">
                  <c:v>3.3705405996935875E-2</c:v>
                </c:pt>
                <c:pt idx="2747">
                  <c:v>3.3562166285278416E-2</c:v>
                </c:pt>
                <c:pt idx="2748">
                  <c:v>3.37275514673675E-2</c:v>
                </c:pt>
                <c:pt idx="2749">
                  <c:v>3.3394773934728395E-2</c:v>
                </c:pt>
                <c:pt idx="2750">
                  <c:v>3.3503752855433479E-2</c:v>
                </c:pt>
                <c:pt idx="2751">
                  <c:v>3.4195625624514267E-2</c:v>
                </c:pt>
                <c:pt idx="2752">
                  <c:v>3.3980582524271843E-2</c:v>
                </c:pt>
                <c:pt idx="2753">
                  <c:v>3.3683289588801402E-2</c:v>
                </c:pt>
                <c:pt idx="2754">
                  <c:v>3.3779337574029393E-2</c:v>
                </c:pt>
                <c:pt idx="2755">
                  <c:v>3.4108527131782945E-2</c:v>
                </c:pt>
                <c:pt idx="2756">
                  <c:v>3.4762979683972912E-2</c:v>
                </c:pt>
                <c:pt idx="2757">
                  <c:v>3.5447117044539074E-2</c:v>
                </c:pt>
                <c:pt idx="2758">
                  <c:v>3.5123731326262973E-2</c:v>
                </c:pt>
                <c:pt idx="2759">
                  <c:v>3.5003977724741453E-2</c:v>
                </c:pt>
                <c:pt idx="2760">
                  <c:v>3.4649566880413998E-2</c:v>
                </c:pt>
                <c:pt idx="2761">
                  <c:v>3.4394193188163037E-2</c:v>
                </c:pt>
                <c:pt idx="2762">
                  <c:v>3.4448048316743099E-2</c:v>
                </c:pt>
                <c:pt idx="2763">
                  <c:v>3.4226025113901548E-2</c:v>
                </c:pt>
                <c:pt idx="2764">
                  <c:v>3.3905768383971815E-2</c:v>
                </c:pt>
                <c:pt idx="2765">
                  <c:v>3.4142556257621109E-2</c:v>
                </c:pt>
                <c:pt idx="2766">
                  <c:v>3.4260289210233594E-2</c:v>
                </c:pt>
                <c:pt idx="2767">
                  <c:v>3.4018113540976364E-2</c:v>
                </c:pt>
                <c:pt idx="2768">
                  <c:v>3.3958103638368244E-2</c:v>
                </c:pt>
                <c:pt idx="2769">
                  <c:v>3.3991833131000994E-2</c:v>
                </c:pt>
                <c:pt idx="2770">
                  <c:v>3.443264393515931E-2</c:v>
                </c:pt>
                <c:pt idx="2771">
                  <c:v>3.4614520116880196E-2</c:v>
                </c:pt>
                <c:pt idx="2772">
                  <c:v>3.4417253324393791E-2</c:v>
                </c:pt>
                <c:pt idx="2773">
                  <c:v>3.4606741573033707E-2</c:v>
                </c:pt>
                <c:pt idx="2774">
                  <c:v>3.5296814118725643E-2</c:v>
                </c:pt>
                <c:pt idx="2775">
                  <c:v>3.5972903527213267E-2</c:v>
                </c:pt>
                <c:pt idx="2776">
                  <c:v>3.6277974087161366E-2</c:v>
                </c:pt>
                <c:pt idx="2777">
                  <c:v>3.6653576103772463E-2</c:v>
                </c:pt>
                <c:pt idx="2778">
                  <c:v>3.6671032265745925E-2</c:v>
                </c:pt>
                <c:pt idx="2779">
                  <c:v>3.5809789559353565E-2</c:v>
                </c:pt>
                <c:pt idx="2780">
                  <c:v>3.5981308411214954E-2</c:v>
                </c:pt>
                <c:pt idx="2781">
                  <c:v>3.4798327872556774E-2</c:v>
                </c:pt>
                <c:pt idx="2782">
                  <c:v>3.4794396746497966E-2</c:v>
                </c:pt>
                <c:pt idx="2783">
                  <c:v>3.4948371723590152E-2</c:v>
                </c:pt>
                <c:pt idx="2784">
                  <c:v>3.5107716858543254E-2</c:v>
                </c:pt>
                <c:pt idx="2785">
                  <c:v>3.5264483627204031E-2</c:v>
                </c:pt>
                <c:pt idx="2786">
                  <c:v>3.5939323220536758E-2</c:v>
                </c:pt>
                <c:pt idx="2787">
                  <c:v>3.6231031643336076E-2</c:v>
                </c:pt>
                <c:pt idx="2788">
                  <c:v>3.6501540649442998E-2</c:v>
                </c:pt>
                <c:pt idx="2789">
                  <c:v>3.6679766583303561E-2</c:v>
                </c:pt>
                <c:pt idx="2790">
                  <c:v>3.6842105263157898E-2</c:v>
                </c:pt>
                <c:pt idx="2791">
                  <c:v>3.7077163837727224E-2</c:v>
                </c:pt>
                <c:pt idx="2792">
                  <c:v>3.7602246367964845E-2</c:v>
                </c:pt>
                <c:pt idx="2793">
                  <c:v>3.7602246367964845E-2</c:v>
                </c:pt>
                <c:pt idx="2794">
                  <c:v>3.72025606957362E-2</c:v>
                </c:pt>
                <c:pt idx="2795">
                  <c:v>3.6445391077978936E-2</c:v>
                </c:pt>
                <c:pt idx="2796">
                  <c:v>3.6286522148916117E-2</c:v>
                </c:pt>
                <c:pt idx="2797">
                  <c:v>3.598551232620633E-2</c:v>
                </c:pt>
                <c:pt idx="2798">
                  <c:v>3.607402201920825E-2</c:v>
                </c:pt>
                <c:pt idx="2799">
                  <c:v>3.6090930396062808E-2</c:v>
                </c:pt>
                <c:pt idx="2800">
                  <c:v>3.6523182734495438E-2</c:v>
                </c:pt>
                <c:pt idx="2801">
                  <c:v>3.6209734305196334E-2</c:v>
                </c:pt>
                <c:pt idx="2802">
                  <c:v>3.6346471560066089E-2</c:v>
                </c:pt>
                <c:pt idx="2803">
                  <c:v>3.6536180308422303E-2</c:v>
                </c:pt>
                <c:pt idx="2804">
                  <c:v>3.6579572446555818E-2</c:v>
                </c:pt>
                <c:pt idx="2805">
                  <c:v>3.6133270764899111E-2</c:v>
                </c:pt>
                <c:pt idx="2806">
                  <c:v>3.6355051935788481E-2</c:v>
                </c:pt>
                <c:pt idx="2807">
                  <c:v>3.6069797400163951E-2</c:v>
                </c:pt>
                <c:pt idx="2808">
                  <c:v>3.5751596053395236E-2</c:v>
                </c:pt>
                <c:pt idx="2809">
                  <c:v>3.5747446610956364E-2</c:v>
                </c:pt>
                <c:pt idx="2810">
                  <c:v>3.5964502568893039E-2</c:v>
                </c:pt>
                <c:pt idx="2811">
                  <c:v>3.511171910624715E-2</c:v>
                </c:pt>
                <c:pt idx="2812">
                  <c:v>3.48889895786135E-2</c:v>
                </c:pt>
                <c:pt idx="2813">
                  <c:v>3.4556266128127455E-2</c:v>
                </c:pt>
                <c:pt idx="2814">
                  <c:v>3.4237438861716318E-2</c:v>
                </c:pt>
                <c:pt idx="2815">
                  <c:v>3.4104750304506701E-2</c:v>
                </c:pt>
                <c:pt idx="2816">
                  <c:v>3.4222222222222223E-2</c:v>
                </c:pt>
                <c:pt idx="2817">
                  <c:v>3.4409563177298624E-2</c:v>
                </c:pt>
                <c:pt idx="2818">
                  <c:v>3.4294621979734999E-2</c:v>
                </c:pt>
                <c:pt idx="2819">
                  <c:v>3.4782608695652174E-2</c:v>
                </c:pt>
                <c:pt idx="2820">
                  <c:v>3.5143769968051117E-2</c:v>
                </c:pt>
                <c:pt idx="2821">
                  <c:v>3.5743298131600328E-2</c:v>
                </c:pt>
                <c:pt idx="2822">
                  <c:v>3.5426731078904997E-2</c:v>
                </c:pt>
                <c:pt idx="2823">
                  <c:v>3.5075731693428994E-2</c:v>
                </c:pt>
                <c:pt idx="2824">
                  <c:v>3.5504322766570603E-2</c:v>
                </c:pt>
                <c:pt idx="2825">
                  <c:v>3.5103715523136542E-2</c:v>
                </c:pt>
                <c:pt idx="2826">
                  <c:v>3.5220125786163521E-2</c:v>
                </c:pt>
                <c:pt idx="2827">
                  <c:v>3.5386029411764705E-2</c:v>
                </c:pt>
                <c:pt idx="2828">
                  <c:v>3.5063752276867033E-2</c:v>
                </c:pt>
                <c:pt idx="2829">
                  <c:v>3.5296814118725643E-2</c:v>
                </c:pt>
                <c:pt idx="2830">
                  <c:v>3.5191956124314444E-2</c:v>
                </c:pt>
                <c:pt idx="2831">
                  <c:v>3.5381964388282595E-2</c:v>
                </c:pt>
                <c:pt idx="2832">
                  <c:v>3.4853457055561844E-2</c:v>
                </c:pt>
                <c:pt idx="2833">
                  <c:v>3.4747292418772564E-2</c:v>
                </c:pt>
                <c:pt idx="2834">
                  <c:v>3.4417253324393791E-2</c:v>
                </c:pt>
                <c:pt idx="2835">
                  <c:v>3.4614520116880196E-2</c:v>
                </c:pt>
                <c:pt idx="2836">
                  <c:v>3.4459610651152384E-2</c:v>
                </c:pt>
                <c:pt idx="2837">
                  <c:v>3.4759056539893918E-2</c:v>
                </c:pt>
                <c:pt idx="2838">
                  <c:v>3.5545297172533179E-2</c:v>
                </c:pt>
                <c:pt idx="2839">
                  <c:v>3.5414510750833621E-2</c:v>
                </c:pt>
                <c:pt idx="2840">
                  <c:v>3.5191956124314444E-2</c:v>
                </c:pt>
                <c:pt idx="2841">
                  <c:v>3.4940442427680088E-2</c:v>
                </c:pt>
                <c:pt idx="2842">
                  <c:v>3.547161119428769E-2</c:v>
                </c:pt>
                <c:pt idx="2843">
                  <c:v>3.5467526485490557E-2</c:v>
                </c:pt>
                <c:pt idx="2844">
                  <c:v>3.5764050162563864E-2</c:v>
                </c:pt>
                <c:pt idx="2845">
                  <c:v>3.5590478391495262E-2</c:v>
                </c:pt>
                <c:pt idx="2846">
                  <c:v>3.5672921009960619E-2</c:v>
                </c:pt>
                <c:pt idx="2847">
                  <c:v>3.5893252534669622E-2</c:v>
                </c:pt>
                <c:pt idx="2848">
                  <c:v>3.5855646100116413E-2</c:v>
                </c:pt>
                <c:pt idx="2849">
                  <c:v>3.6044470450555879E-2</c:v>
                </c:pt>
                <c:pt idx="2850">
                  <c:v>3.5935130089837827E-2</c:v>
                </c:pt>
                <c:pt idx="2851">
                  <c:v>3.6432458008043525E-2</c:v>
                </c:pt>
                <c:pt idx="2852">
                  <c:v>3.6402316511050706E-2</c:v>
                </c:pt>
                <c:pt idx="2853">
                  <c:v>3.6398014653746161E-2</c:v>
                </c:pt>
                <c:pt idx="2854">
                  <c:v>3.6636136552872609E-2</c:v>
                </c:pt>
                <c:pt idx="2855">
                  <c:v>3.6640494884606231E-2</c:v>
                </c:pt>
                <c:pt idx="2856">
                  <c:v>3.6057129477874032E-2</c:v>
                </c:pt>
                <c:pt idx="2857">
                  <c:v>3.6428149024246008E-2</c:v>
                </c:pt>
                <c:pt idx="2858">
                  <c:v>3.6566543986703073E-2</c:v>
                </c:pt>
                <c:pt idx="2859">
                  <c:v>3.6877394636015332E-2</c:v>
                </c:pt>
                <c:pt idx="2860">
                  <c:v>3.6727879799666109E-2</c:v>
                </c:pt>
                <c:pt idx="2861">
                  <c:v>3.7063778580024069E-2</c:v>
                </c:pt>
                <c:pt idx="2862">
                  <c:v>3.7099494097807759E-2</c:v>
                </c:pt>
                <c:pt idx="2863">
                  <c:v>3.7483266398929051E-2</c:v>
                </c:pt>
                <c:pt idx="2864">
                  <c:v>3.7428606148985293E-2</c:v>
                </c:pt>
                <c:pt idx="2865">
                  <c:v>3.7437705117296709E-2</c:v>
                </c:pt>
                <c:pt idx="2866">
                  <c:v>3.7680450207976515E-2</c:v>
                </c:pt>
                <c:pt idx="2867">
                  <c:v>3.7588479375152556E-2</c:v>
                </c:pt>
                <c:pt idx="2868">
                  <c:v>3.7768240343347644E-2</c:v>
                </c:pt>
                <c:pt idx="2869">
                  <c:v>3.7721984078383342E-2</c:v>
                </c:pt>
                <c:pt idx="2870">
                  <c:v>3.7740472981252299E-2</c:v>
                </c:pt>
                <c:pt idx="2871">
                  <c:v>3.8289408254599706E-2</c:v>
                </c:pt>
                <c:pt idx="2872">
                  <c:v>3.8471146640019986E-2</c:v>
                </c:pt>
                <c:pt idx="2873">
                  <c:v>3.954802259887006E-2</c:v>
                </c:pt>
                <c:pt idx="2874">
                  <c:v>3.9690721649484541E-2</c:v>
                </c:pt>
                <c:pt idx="2875">
                  <c:v>4.0078074170461941E-2</c:v>
                </c:pt>
                <c:pt idx="2876">
                  <c:v>4.0198381623596971E-2</c:v>
                </c:pt>
                <c:pt idx="2877">
                  <c:v>4.0611814345991558E-2</c:v>
                </c:pt>
                <c:pt idx="2878">
                  <c:v>4.0660066006600659E-2</c:v>
                </c:pt>
                <c:pt idx="2879">
                  <c:v>4.1192991841647722E-2</c:v>
                </c:pt>
                <c:pt idx="2880">
                  <c:v>4.1121495327102804E-2</c:v>
                </c:pt>
                <c:pt idx="2881">
                  <c:v>4.0816326530612249E-2</c:v>
                </c:pt>
                <c:pt idx="2882">
                  <c:v>4.0324692327834512E-2</c:v>
                </c:pt>
                <c:pt idx="2883">
                  <c:v>4.009894544981122E-2</c:v>
                </c:pt>
                <c:pt idx="2884">
                  <c:v>4.1537424140256234E-2</c:v>
                </c:pt>
                <c:pt idx="2885">
                  <c:v>4.114346780657227E-2</c:v>
                </c:pt>
                <c:pt idx="2886">
                  <c:v>4.1331186258722494E-2</c:v>
                </c:pt>
                <c:pt idx="2887">
                  <c:v>4.1745730550284632E-2</c:v>
                </c:pt>
                <c:pt idx="2888">
                  <c:v>4.2042042042042038E-2</c:v>
                </c:pt>
                <c:pt idx="2889">
                  <c:v>4.0579710144927533E-2</c:v>
                </c:pt>
                <c:pt idx="2890">
                  <c:v>3.9834454216244188E-2</c:v>
                </c:pt>
                <c:pt idx="2891">
                  <c:v>4.0287769784172658E-2</c:v>
                </c:pt>
                <c:pt idx="2892">
                  <c:v>4.0208877284595303E-2</c:v>
                </c:pt>
                <c:pt idx="2893">
                  <c:v>3.9834454216244188E-2</c:v>
                </c:pt>
                <c:pt idx="2894">
                  <c:v>4.0072859744990891E-2</c:v>
                </c:pt>
                <c:pt idx="2895">
                  <c:v>3.9958484691229895E-2</c:v>
                </c:pt>
                <c:pt idx="2896">
                  <c:v>3.9381153305203941E-2</c:v>
                </c:pt>
                <c:pt idx="2897">
                  <c:v>3.9260675589547482E-2</c:v>
                </c:pt>
                <c:pt idx="2898">
                  <c:v>3.9190736734953553E-2</c:v>
                </c:pt>
                <c:pt idx="2899">
                  <c:v>3.9245667686034658E-2</c:v>
                </c:pt>
                <c:pt idx="2900">
                  <c:v>3.8938053097345139E-2</c:v>
                </c:pt>
                <c:pt idx="2901">
                  <c:v>3.9230671252069797E-2</c:v>
                </c:pt>
                <c:pt idx="2902">
                  <c:v>3.9071419510338705E-2</c:v>
                </c:pt>
                <c:pt idx="2903">
                  <c:v>3.911111111111111E-2</c:v>
                </c:pt>
                <c:pt idx="2904">
                  <c:v>3.956326268464997E-2</c:v>
                </c:pt>
                <c:pt idx="2905">
                  <c:v>3.9396265029419286E-2</c:v>
                </c:pt>
                <c:pt idx="2906">
                  <c:v>4.0156453715775746E-2</c:v>
                </c:pt>
                <c:pt idx="2907">
                  <c:v>4.0419947506561679E-2</c:v>
                </c:pt>
                <c:pt idx="2908">
                  <c:v>4.0740740740740744E-2</c:v>
                </c:pt>
                <c:pt idx="2909">
                  <c:v>4.0569020021074813E-2</c:v>
                </c:pt>
                <c:pt idx="2910">
                  <c:v>4.114346780657227E-2</c:v>
                </c:pt>
                <c:pt idx="2911">
                  <c:v>4.0789299430539001E-2</c:v>
                </c:pt>
                <c:pt idx="2912">
                  <c:v>4.0984697272122422E-2</c:v>
                </c:pt>
                <c:pt idx="2913">
                  <c:v>4.0751521566551999E-2</c:v>
                </c:pt>
                <c:pt idx="2914">
                  <c:v>4.1309012875536483E-2</c:v>
                </c:pt>
                <c:pt idx="2915">
                  <c:v>4.0751521566551999E-2</c:v>
                </c:pt>
                <c:pt idx="2916">
                  <c:v>4.0751521566551999E-2</c:v>
                </c:pt>
                <c:pt idx="2917">
                  <c:v>4.0595755898247002E-2</c:v>
                </c:pt>
                <c:pt idx="2918">
                  <c:v>4.0810918245660528E-2</c:v>
                </c:pt>
                <c:pt idx="2919">
                  <c:v>4.0692297529396224E-2</c:v>
                </c:pt>
                <c:pt idx="2920">
                  <c:v>4.0398740818467997E-2</c:v>
                </c:pt>
                <c:pt idx="2921">
                  <c:v>4.1364491001880208E-2</c:v>
                </c:pt>
                <c:pt idx="2922">
                  <c:v>4.2139827609796142E-2</c:v>
                </c:pt>
                <c:pt idx="2923">
                  <c:v>4.319169821904361E-2</c:v>
                </c:pt>
                <c:pt idx="2924">
                  <c:v>4.3368065333708815E-2</c:v>
                </c:pt>
                <c:pt idx="2925">
                  <c:v>4.2771837244827103E-2</c:v>
                </c:pt>
                <c:pt idx="2926">
                  <c:v>4.2777777777777776E-2</c:v>
                </c:pt>
                <c:pt idx="2927">
                  <c:v>4.2139827609796142E-2</c:v>
                </c:pt>
                <c:pt idx="2928">
                  <c:v>4.2730299667036627E-2</c:v>
                </c:pt>
                <c:pt idx="2929">
                  <c:v>4.3004747277296841E-2</c:v>
                </c:pt>
                <c:pt idx="2930">
                  <c:v>4.3064876957494412E-2</c:v>
                </c:pt>
                <c:pt idx="2931">
                  <c:v>4.3252352197725046E-2</c:v>
                </c:pt>
                <c:pt idx="2932">
                  <c:v>4.2992741485203795E-2</c:v>
                </c:pt>
                <c:pt idx="2933">
                  <c:v>4.3380281690140847E-2</c:v>
                </c:pt>
                <c:pt idx="2934">
                  <c:v>4.4240160873312263E-2</c:v>
                </c:pt>
                <c:pt idx="2935">
                  <c:v>4.3258426966292132E-2</c:v>
                </c:pt>
                <c:pt idx="2936">
                  <c:v>4.368794326241135E-2</c:v>
                </c:pt>
                <c:pt idx="2937">
                  <c:v>4.3868394815553345E-2</c:v>
                </c:pt>
                <c:pt idx="2938">
                  <c:v>4.3508970193530158E-2</c:v>
                </c:pt>
                <c:pt idx="2939">
                  <c:v>4.4081866323171605E-2</c:v>
                </c:pt>
                <c:pt idx="2940">
                  <c:v>4.4793484584060496E-2</c:v>
                </c:pt>
                <c:pt idx="2941">
                  <c:v>4.4081866323171605E-2</c:v>
                </c:pt>
                <c:pt idx="2942">
                  <c:v>4.2706600110926231E-2</c:v>
                </c:pt>
                <c:pt idx="2943">
                  <c:v>4.3101035544360483E-2</c:v>
                </c:pt>
                <c:pt idx="2944">
                  <c:v>4.3502824858757068E-2</c:v>
                </c:pt>
                <c:pt idx="2945">
                  <c:v>4.4741429401510747E-2</c:v>
                </c:pt>
                <c:pt idx="2946">
                  <c:v>4.4329303396660906E-2</c:v>
                </c:pt>
                <c:pt idx="2947">
                  <c:v>4.4000000000000004E-2</c:v>
                </c:pt>
                <c:pt idx="2948">
                  <c:v>4.5167913183751289E-2</c:v>
                </c:pt>
                <c:pt idx="2949">
                  <c:v>4.6645464182947148E-2</c:v>
                </c:pt>
                <c:pt idx="2950">
                  <c:v>4.6448499472176143E-2</c:v>
                </c:pt>
                <c:pt idx="2951">
                  <c:v>4.5942720763723147E-2</c:v>
                </c:pt>
                <c:pt idx="2952">
                  <c:v>4.5697329376854598E-2</c:v>
                </c:pt>
                <c:pt idx="2953">
                  <c:v>4.6350639578630545E-2</c:v>
                </c:pt>
                <c:pt idx="2954">
                  <c:v>4.6448499472176143E-2</c:v>
                </c:pt>
                <c:pt idx="2955">
                  <c:v>4.716692189892803E-2</c:v>
                </c:pt>
                <c:pt idx="2956">
                  <c:v>4.6631339894019685E-2</c:v>
                </c:pt>
                <c:pt idx="2957">
                  <c:v>4.7290035313987414E-2</c:v>
                </c:pt>
                <c:pt idx="2958">
                  <c:v>4.7692784143697743E-2</c:v>
                </c:pt>
                <c:pt idx="2959">
                  <c:v>4.8664875967767425E-2</c:v>
                </c:pt>
                <c:pt idx="2960">
                  <c:v>4.9044585987261149E-2</c:v>
                </c:pt>
                <c:pt idx="2961">
                  <c:v>4.9870466321243527E-2</c:v>
                </c:pt>
                <c:pt idx="2962">
                  <c:v>4.9374799615261304E-2</c:v>
                </c:pt>
                <c:pt idx="2963">
                  <c:v>4.81174816434932E-2</c:v>
                </c:pt>
                <c:pt idx="2964">
                  <c:v>4.8595771536762387E-2</c:v>
                </c:pt>
                <c:pt idx="2965">
                  <c:v>4.7596971101838977E-2</c:v>
                </c:pt>
                <c:pt idx="2966">
                  <c:v>4.7692784143697743E-2</c:v>
                </c:pt>
                <c:pt idx="2967">
                  <c:v>4.8268296505249962E-2</c:v>
                </c:pt>
                <c:pt idx="2968">
                  <c:v>3.9408866995073899E-2</c:v>
                </c:pt>
                <c:pt idx="2969">
                  <c:v>3.8323353293413173E-2</c:v>
                </c:pt>
                <c:pt idx="2970">
                  <c:v>3.7492677211482132E-2</c:v>
                </c:pt>
                <c:pt idx="2971">
                  <c:v>3.7696951848034163E-2</c:v>
                </c:pt>
                <c:pt idx="2972">
                  <c:v>3.7058482918355534E-2</c:v>
                </c:pt>
                <c:pt idx="2973">
                  <c:v>3.7487186996632005E-2</c:v>
                </c:pt>
                <c:pt idx="2974">
                  <c:v>3.7875425358780884E-2</c:v>
                </c:pt>
                <c:pt idx="2975">
                  <c:v>3.8805517659542217E-2</c:v>
                </c:pt>
                <c:pt idx="2976">
                  <c:v>3.8776128445925477E-2</c:v>
                </c:pt>
                <c:pt idx="2977">
                  <c:v>3.8846737481031866E-2</c:v>
                </c:pt>
                <c:pt idx="2978">
                  <c:v>3.7345003646973012E-2</c:v>
                </c:pt>
                <c:pt idx="2979">
                  <c:v>3.7122969837587012E-2</c:v>
                </c:pt>
                <c:pt idx="2980">
                  <c:v>3.7752543872585163E-2</c:v>
                </c:pt>
                <c:pt idx="2981">
                  <c:v>3.751465416178195E-2</c:v>
                </c:pt>
                <c:pt idx="2982">
                  <c:v>3.6940836940836941E-2</c:v>
                </c:pt>
                <c:pt idx="2983">
                  <c:v>3.6930178880553957E-2</c:v>
                </c:pt>
                <c:pt idx="2984">
                  <c:v>3.650884198516828E-2</c:v>
                </c:pt>
                <c:pt idx="2985">
                  <c:v>3.6312056737588652E-2</c:v>
                </c:pt>
                <c:pt idx="2986">
                  <c:v>3.6994219653179193E-2</c:v>
                </c:pt>
                <c:pt idx="2987">
                  <c:v>3.7171482503267024E-2</c:v>
                </c:pt>
                <c:pt idx="2988">
                  <c:v>3.6498431708012549E-2</c:v>
                </c:pt>
                <c:pt idx="2989">
                  <c:v>3.6430909349651347E-2</c:v>
                </c:pt>
                <c:pt idx="2990">
                  <c:v>3.7252619324796274E-2</c:v>
                </c:pt>
                <c:pt idx="2991">
                  <c:v>3.7193084410867355E-2</c:v>
                </c:pt>
                <c:pt idx="2992">
                  <c:v>3.7372262773722631E-2</c:v>
                </c:pt>
                <c:pt idx="2993">
                  <c:v>3.706921517520996E-2</c:v>
                </c:pt>
                <c:pt idx="2994">
                  <c:v>3.781388478581979E-2</c:v>
                </c:pt>
                <c:pt idx="2995">
                  <c:v>3.7465242206936929E-2</c:v>
                </c:pt>
                <c:pt idx="2996">
                  <c:v>3.8421131622392322E-2</c:v>
                </c:pt>
                <c:pt idx="2997">
                  <c:v>3.9054157131960338E-2</c:v>
                </c:pt>
                <c:pt idx="2998">
                  <c:v>3.9445300462249609E-2</c:v>
                </c:pt>
                <c:pt idx="2999">
                  <c:v>3.7982195845697328E-2</c:v>
                </c:pt>
                <c:pt idx="3000">
                  <c:v>3.8629847593179424E-2</c:v>
                </c:pt>
                <c:pt idx="3001">
                  <c:v>3.6919526968560712E-2</c:v>
                </c:pt>
                <c:pt idx="3002">
                  <c:v>3.7982195845697328E-2</c:v>
                </c:pt>
                <c:pt idx="3003">
                  <c:v>3.6592338479130938E-2</c:v>
                </c:pt>
                <c:pt idx="3004">
                  <c:v>3.6702508960573477E-2</c:v>
                </c:pt>
                <c:pt idx="3005">
                  <c:v>3.6199095022624438E-2</c:v>
                </c:pt>
                <c:pt idx="3006">
                  <c:v>3.5970212168048334E-2</c:v>
                </c:pt>
                <c:pt idx="3007">
                  <c:v>3.5383552176917764E-2</c:v>
                </c:pt>
                <c:pt idx="3008">
                  <c:v>3.5669499790999031E-2</c:v>
                </c:pt>
                <c:pt idx="3009">
                  <c:v>3.5595105672969966E-2</c:v>
                </c:pt>
                <c:pt idx="3010">
                  <c:v>3.5491473727991128E-2</c:v>
                </c:pt>
                <c:pt idx="3011">
                  <c:v>3.5501317431701568E-2</c:v>
                </c:pt>
                <c:pt idx="3012">
                  <c:v>3.5809204084487345E-2</c:v>
                </c:pt>
                <c:pt idx="3013">
                  <c:v>3.7542161607273798E-2</c:v>
                </c:pt>
                <c:pt idx="3014">
                  <c:v>3.7366807765289736E-2</c:v>
                </c:pt>
                <c:pt idx="3015">
                  <c:v>3.8306149932664971E-2</c:v>
                </c:pt>
                <c:pt idx="3016">
                  <c:v>3.8248916778724038E-2</c:v>
                </c:pt>
                <c:pt idx="3017">
                  <c:v>3.8542607648298706E-2</c:v>
                </c:pt>
                <c:pt idx="3018">
                  <c:v>3.8300418910831836E-2</c:v>
                </c:pt>
                <c:pt idx="3019">
                  <c:v>3.8152011922503733E-2</c:v>
                </c:pt>
                <c:pt idx="3020">
                  <c:v>3.7274315666860798E-2</c:v>
                </c:pt>
                <c:pt idx="3021">
                  <c:v>3.688229361763435E-2</c:v>
                </c:pt>
                <c:pt idx="3022">
                  <c:v>3.7026323401793466E-2</c:v>
                </c:pt>
                <c:pt idx="3023">
                  <c:v>3.751465416178195E-2</c:v>
                </c:pt>
                <c:pt idx="3024">
                  <c:v>3.8100907873195415E-2</c:v>
                </c:pt>
                <c:pt idx="3025">
                  <c:v>3.8352059925093634E-2</c:v>
                </c:pt>
                <c:pt idx="3026">
                  <c:v>3.8340572113224503E-2</c:v>
                </c:pt>
                <c:pt idx="3027">
                  <c:v>3.8688227293335348E-2</c:v>
                </c:pt>
                <c:pt idx="3028">
                  <c:v>3.88526331765063E-2</c:v>
                </c:pt>
                <c:pt idx="3029">
                  <c:v>3.8834951456310676E-2</c:v>
                </c:pt>
                <c:pt idx="3030">
                  <c:v>3.9324116743471589E-2</c:v>
                </c:pt>
                <c:pt idx="3031">
                  <c:v>3.8688227293335348E-2</c:v>
                </c:pt>
                <c:pt idx="3032">
                  <c:v>3.8409602400600144E-2</c:v>
                </c:pt>
                <c:pt idx="3033">
                  <c:v>3.761939750183689E-2</c:v>
                </c:pt>
                <c:pt idx="3034">
                  <c:v>3.7058482918355534E-2</c:v>
                </c:pt>
                <c:pt idx="3035">
                  <c:v>3.7383177570093455E-2</c:v>
                </c:pt>
                <c:pt idx="3036">
                  <c:v>3.7914691943127965E-2</c:v>
                </c:pt>
                <c:pt idx="3037">
                  <c:v>3.7920308102503332E-2</c:v>
                </c:pt>
                <c:pt idx="3038">
                  <c:v>3.71445153801509E-2</c:v>
                </c:pt>
                <c:pt idx="3039">
                  <c:v>3.7909077447060568E-2</c:v>
                </c:pt>
                <c:pt idx="3040">
                  <c:v>3.8010393466963624E-2</c:v>
                </c:pt>
                <c:pt idx="3041">
                  <c:v>3.7580739870816206E-2</c:v>
                </c:pt>
                <c:pt idx="3042">
                  <c:v>3.7624926513815403E-2</c:v>
                </c:pt>
                <c:pt idx="3043">
                  <c:v>3.7752543872585163E-2</c:v>
                </c:pt>
                <c:pt idx="3044">
                  <c:v>3.7470725995316166E-2</c:v>
                </c:pt>
                <c:pt idx="3045">
                  <c:v>3.7106827076387884E-2</c:v>
                </c:pt>
                <c:pt idx="3046">
                  <c:v>3.6618509512230016E-2</c:v>
                </c:pt>
                <c:pt idx="3047">
                  <c:v>3.6020824539186723E-2</c:v>
                </c:pt>
                <c:pt idx="3048">
                  <c:v>3.5679442508710801E-2</c:v>
                </c:pt>
                <c:pt idx="3049">
                  <c:v>3.6301758366420876E-2</c:v>
                </c:pt>
                <c:pt idx="3050">
                  <c:v>3.6415362731152208E-2</c:v>
                </c:pt>
                <c:pt idx="3051">
                  <c:v>3.683983306950641E-2</c:v>
                </c:pt>
                <c:pt idx="3052">
                  <c:v>3.6644718007443462E-2</c:v>
                </c:pt>
                <c:pt idx="3053">
                  <c:v>3.7047756874095519E-2</c:v>
                </c:pt>
                <c:pt idx="3054">
                  <c:v>3.6472431970366148E-2</c:v>
                </c:pt>
                <c:pt idx="3055">
                  <c:v>3.6219581211092242E-2</c:v>
                </c:pt>
                <c:pt idx="3056">
                  <c:v>3.695150115473441E-2</c:v>
                </c:pt>
                <c:pt idx="3057">
                  <c:v>3.7323224959906691E-2</c:v>
                </c:pt>
                <c:pt idx="3058">
                  <c:v>3.7405026300409122E-2</c:v>
                </c:pt>
                <c:pt idx="3059">
                  <c:v>3.7476211389254867E-2</c:v>
                </c:pt>
                <c:pt idx="3060">
                  <c:v>3.7531153789766902E-2</c:v>
                </c:pt>
                <c:pt idx="3061">
                  <c:v>3.7553175883819859E-2</c:v>
                </c:pt>
                <c:pt idx="3062">
                  <c:v>3.7492677211482132E-2</c:v>
                </c:pt>
                <c:pt idx="3063">
                  <c:v>3.7487186996632005E-2</c:v>
                </c:pt>
                <c:pt idx="3064">
                  <c:v>3.7317784256559773E-2</c:v>
                </c:pt>
                <c:pt idx="3065">
                  <c:v>3.7432373153969876E-2</c:v>
                </c:pt>
                <c:pt idx="3066">
                  <c:v>3.6914203316510456E-2</c:v>
                </c:pt>
                <c:pt idx="3067">
                  <c:v>3.6808051761322791E-2</c:v>
                </c:pt>
                <c:pt idx="3068">
                  <c:v>3.6935507141826578E-2</c:v>
                </c:pt>
                <c:pt idx="3069">
                  <c:v>3.6866359447004608E-2</c:v>
                </c:pt>
                <c:pt idx="3070">
                  <c:v>3.7085325220918439E-2</c:v>
                </c:pt>
                <c:pt idx="3071">
                  <c:v>3.7914691943127965E-2</c:v>
                </c:pt>
                <c:pt idx="3072">
                  <c:v>3.7875425358780884E-2</c:v>
                </c:pt>
                <c:pt idx="3073">
                  <c:v>3.7869822485207108E-2</c:v>
                </c:pt>
                <c:pt idx="3074">
                  <c:v>3.7864221269043041E-2</c:v>
                </c:pt>
                <c:pt idx="3075">
                  <c:v>3.8507821901323708E-2</c:v>
                </c:pt>
                <c:pt idx="3076">
                  <c:v>3.871162861031302E-2</c:v>
                </c:pt>
                <c:pt idx="3077">
                  <c:v>3.8929440389294405E-2</c:v>
                </c:pt>
                <c:pt idx="3078">
                  <c:v>3.8461538461538464E-2</c:v>
                </c:pt>
                <c:pt idx="3079">
                  <c:v>3.8676537241275122E-2</c:v>
                </c:pt>
                <c:pt idx="3080">
                  <c:v>3.8723339888065346E-2</c:v>
                </c:pt>
                <c:pt idx="3081">
                  <c:v>3.8764385221078133E-2</c:v>
                </c:pt>
                <c:pt idx="3082">
                  <c:v>3.8306149932664971E-2</c:v>
                </c:pt>
                <c:pt idx="3083">
                  <c:v>3.8888044964301989E-2</c:v>
                </c:pt>
                <c:pt idx="3084">
                  <c:v>3.8976857490864797E-2</c:v>
                </c:pt>
                <c:pt idx="3085">
                  <c:v>3.8899863242668288E-2</c:v>
                </c:pt>
                <c:pt idx="3086">
                  <c:v>3.9054157131960338E-2</c:v>
                </c:pt>
                <c:pt idx="3087">
                  <c:v>3.9433148490449786E-2</c:v>
                </c:pt>
                <c:pt idx="3088">
                  <c:v>3.9427075311874324E-2</c:v>
                </c:pt>
                <c:pt idx="3089">
                  <c:v>3.9006551881761393E-2</c:v>
                </c:pt>
                <c:pt idx="3090">
                  <c:v>3.896499238964992E-2</c:v>
                </c:pt>
                <c:pt idx="3091">
                  <c:v>3.9227704566349983E-2</c:v>
                </c:pt>
                <c:pt idx="3092">
                  <c:v>3.9281878164799756E-2</c:v>
                </c:pt>
                <c:pt idx="3093">
                  <c:v>3.9312039312039311E-2</c:v>
                </c:pt>
                <c:pt idx="3094">
                  <c:v>3.9677619342839435E-2</c:v>
                </c:pt>
                <c:pt idx="3095">
                  <c:v>4.0100250626566414E-2</c:v>
                </c:pt>
                <c:pt idx="3096">
                  <c:v>4.0416798231765076E-2</c:v>
                </c:pt>
                <c:pt idx="3097">
                  <c:v>4.0667196187450357E-2</c:v>
                </c:pt>
                <c:pt idx="3098">
                  <c:v>4.1477640959170448E-2</c:v>
                </c:pt>
                <c:pt idx="3099">
                  <c:v>4.1430652209095323E-2</c:v>
                </c:pt>
                <c:pt idx="3100">
                  <c:v>4.1377080976240509E-2</c:v>
                </c:pt>
                <c:pt idx="3101">
                  <c:v>4.0829346092503986E-2</c:v>
                </c:pt>
                <c:pt idx="3102">
                  <c:v>4.0264234035860338E-2</c:v>
                </c:pt>
                <c:pt idx="3103">
                  <c:v>4.0137974286610222E-2</c:v>
                </c:pt>
                <c:pt idx="3104">
                  <c:v>4.0150564617314935E-2</c:v>
                </c:pt>
                <c:pt idx="3105">
                  <c:v>3.9782439782439789E-2</c:v>
                </c:pt>
                <c:pt idx="3106">
                  <c:v>3.9844357976653699E-2</c:v>
                </c:pt>
                <c:pt idx="3107">
                  <c:v>4.022627278441232E-2</c:v>
                </c:pt>
                <c:pt idx="3108">
                  <c:v>4.0314960629921258E-2</c:v>
                </c:pt>
                <c:pt idx="3109">
                  <c:v>4.0207318988534628E-2</c:v>
                </c:pt>
                <c:pt idx="3110">
                  <c:v>4.0686586141131596E-2</c:v>
                </c:pt>
                <c:pt idx="3111">
                  <c:v>4.1111289545527542E-2</c:v>
                </c:pt>
                <c:pt idx="3112">
                  <c:v>4.0777317617075502E-2</c:v>
                </c:pt>
                <c:pt idx="3113">
                  <c:v>4.1124497991967872E-2</c:v>
                </c:pt>
                <c:pt idx="3114">
                  <c:v>4.1098089580992134E-2</c:v>
                </c:pt>
                <c:pt idx="3115">
                  <c:v>4.1303646337528241E-2</c:v>
                </c:pt>
                <c:pt idx="3116">
                  <c:v>4.1598960025999353E-2</c:v>
                </c:pt>
                <c:pt idx="3117">
                  <c:v>4.167344945466385E-2</c:v>
                </c:pt>
                <c:pt idx="3118">
                  <c:v>4.2077580539118996E-2</c:v>
                </c:pt>
                <c:pt idx="3119">
                  <c:v>4.217462932454695E-2</c:v>
                </c:pt>
                <c:pt idx="3120">
                  <c:v>4.2745032559692774E-2</c:v>
                </c:pt>
                <c:pt idx="3121">
                  <c:v>4.2852360227653166E-2</c:v>
                </c:pt>
                <c:pt idx="3122">
                  <c:v>4.2938611204293861E-2</c:v>
                </c:pt>
                <c:pt idx="3123">
                  <c:v>4.3265168159540304E-2</c:v>
                </c:pt>
                <c:pt idx="3124">
                  <c:v>4.2996305005038628E-2</c:v>
                </c:pt>
                <c:pt idx="3125">
                  <c:v>4.334575008465967E-2</c:v>
                </c:pt>
                <c:pt idx="3126">
                  <c:v>4.3389830508474579E-2</c:v>
                </c:pt>
                <c:pt idx="3127">
                  <c:v>4.3633884438384181E-2</c:v>
                </c:pt>
                <c:pt idx="3128">
                  <c:v>4.4130322358214104E-2</c:v>
                </c:pt>
                <c:pt idx="3129">
                  <c:v>4.4382801664355064E-2</c:v>
                </c:pt>
                <c:pt idx="3130">
                  <c:v>4.4352044352044352E-2</c:v>
                </c:pt>
                <c:pt idx="3131">
                  <c:v>4.4723969252271137E-2</c:v>
                </c:pt>
                <c:pt idx="3132">
                  <c:v>4.5229681978798585E-2</c:v>
                </c:pt>
                <c:pt idx="3133">
                  <c:v>4.4920161431830148E-2</c:v>
                </c:pt>
                <c:pt idx="3134">
                  <c:v>4.4614848379226212E-2</c:v>
                </c:pt>
                <c:pt idx="3135">
                  <c:v>4.4498522509994788E-2</c:v>
                </c:pt>
                <c:pt idx="3136">
                  <c:v>4.4833625218914187E-2</c:v>
                </c:pt>
                <c:pt idx="3137">
                  <c:v>4.5149911816578479E-2</c:v>
                </c:pt>
                <c:pt idx="3138">
                  <c:v>4.5317755354930073E-2</c:v>
                </c:pt>
                <c:pt idx="3139">
                  <c:v>4.5237674500795189E-2</c:v>
                </c:pt>
                <c:pt idx="3140">
                  <c:v>4.5535396655994313E-2</c:v>
                </c:pt>
                <c:pt idx="3141">
                  <c:v>4.5173813305099703E-2</c:v>
                </c:pt>
                <c:pt idx="3142">
                  <c:v>4.5309734513274337E-2</c:v>
                </c:pt>
                <c:pt idx="3143">
                  <c:v>4.5237674500795189E-2</c:v>
                </c:pt>
                <c:pt idx="3144">
                  <c:v>4.5697965012495532E-2</c:v>
                </c:pt>
                <c:pt idx="3145">
                  <c:v>4.5301716510352155E-2</c:v>
                </c:pt>
                <c:pt idx="3146">
                  <c:v>4.5373980857851826E-2</c:v>
                </c:pt>
                <c:pt idx="3147">
                  <c:v>4.4352044352044352E-2</c:v>
                </c:pt>
                <c:pt idx="3148">
                  <c:v>4.3760683760683761E-2</c:v>
                </c:pt>
                <c:pt idx="3149">
                  <c:v>4.3633884438384181E-2</c:v>
                </c:pt>
                <c:pt idx="3150">
                  <c:v>4.3633884438384181E-2</c:v>
                </c:pt>
                <c:pt idx="3151">
                  <c:v>4.373825388689561E-2</c:v>
                </c:pt>
                <c:pt idx="3152">
                  <c:v>4.376816549837579E-2</c:v>
                </c:pt>
                <c:pt idx="3153">
                  <c:v>4.3574468085106385E-2</c:v>
                </c:pt>
                <c:pt idx="3154">
                  <c:v>4.373825388689561E-2</c:v>
                </c:pt>
                <c:pt idx="3155">
                  <c:v>4.3686006825938567E-2</c:v>
                </c:pt>
                <c:pt idx="3156">
                  <c:v>4.3633884438384181E-2</c:v>
                </c:pt>
                <c:pt idx="3157">
                  <c:v>4.3485646339391885E-2</c:v>
                </c:pt>
                <c:pt idx="3158">
                  <c:v>4.3775649794801648E-2</c:v>
                </c:pt>
                <c:pt idx="3159">
                  <c:v>4.2974651670303843E-2</c:v>
                </c:pt>
                <c:pt idx="3160">
                  <c:v>4.2888255989277937E-2</c:v>
                </c:pt>
                <c:pt idx="3161">
                  <c:v>4.2873890470607939E-2</c:v>
                </c:pt>
                <c:pt idx="3162">
                  <c:v>4.3090388823430401E-2</c:v>
                </c:pt>
                <c:pt idx="3163">
                  <c:v>4.3104899814783632E-2</c:v>
                </c:pt>
                <c:pt idx="3164">
                  <c:v>4.361158432708688E-2</c:v>
                </c:pt>
                <c:pt idx="3165">
                  <c:v>4.3389830508474579E-2</c:v>
                </c:pt>
                <c:pt idx="3166">
                  <c:v>4.3104899814783632E-2</c:v>
                </c:pt>
                <c:pt idx="3167">
                  <c:v>4.3133951137320978E-2</c:v>
                </c:pt>
                <c:pt idx="3168">
                  <c:v>4.30976430976431E-2</c:v>
                </c:pt>
                <c:pt idx="3169">
                  <c:v>4.373825388689561E-2</c:v>
                </c:pt>
                <c:pt idx="3170">
                  <c:v>4.4046799724707507E-2</c:v>
                </c:pt>
                <c:pt idx="3171">
                  <c:v>4.419126532021405E-2</c:v>
                </c:pt>
                <c:pt idx="3172">
                  <c:v>4.4367417677642983E-2</c:v>
                </c:pt>
                <c:pt idx="3173">
                  <c:v>4.49991211109158E-2</c:v>
                </c:pt>
                <c:pt idx="3174">
                  <c:v>4.4275337253545488E-2</c:v>
                </c:pt>
                <c:pt idx="3175">
                  <c:v>4.3552228649200407E-2</c:v>
                </c:pt>
                <c:pt idx="3176">
                  <c:v>4.3235939875021112E-2</c:v>
                </c:pt>
                <c:pt idx="3177">
                  <c:v>4.3559639271737283E-2</c:v>
                </c:pt>
                <c:pt idx="3178">
                  <c:v>4.3039677202420988E-2</c:v>
                </c:pt>
                <c:pt idx="3179">
                  <c:v>4.2802206988797858E-2</c:v>
                </c:pt>
                <c:pt idx="3180">
                  <c:v>4.3061396131202689E-2</c:v>
                </c:pt>
                <c:pt idx="3181">
                  <c:v>4.4298321508911581E-2</c:v>
                </c:pt>
                <c:pt idx="3182">
                  <c:v>4.3730782371028357E-2</c:v>
                </c:pt>
                <c:pt idx="3183">
                  <c:v>4.3061396131202689E-2</c:v>
                </c:pt>
                <c:pt idx="3184">
                  <c:v>4.2924211938296444E-2</c:v>
                </c:pt>
                <c:pt idx="3185">
                  <c:v>4.2795051822133064E-2</c:v>
                </c:pt>
                <c:pt idx="3186">
                  <c:v>4.2945814460660967E-2</c:v>
                </c:pt>
                <c:pt idx="3187">
                  <c:v>4.2981867024848894E-2</c:v>
                </c:pt>
                <c:pt idx="3188">
                  <c:v>4.2510793756227169E-2</c:v>
                </c:pt>
                <c:pt idx="3189">
                  <c:v>4.2356055592322965E-2</c:v>
                </c:pt>
                <c:pt idx="3190">
                  <c:v>4.2091417296941797E-2</c:v>
                </c:pt>
                <c:pt idx="3191">
                  <c:v>4.3170320404721754E-2</c:v>
                </c:pt>
                <c:pt idx="3192">
                  <c:v>4.379062606910708E-2</c:v>
                </c:pt>
                <c:pt idx="3193">
                  <c:v>4.3918339337793794E-2</c:v>
                </c:pt>
                <c:pt idx="3194">
                  <c:v>4.375320458041361E-2</c:v>
                </c:pt>
                <c:pt idx="3195">
                  <c:v>4.3199460006749915E-2</c:v>
                </c:pt>
                <c:pt idx="3196">
                  <c:v>4.3404543913190916E-2</c:v>
                </c:pt>
                <c:pt idx="3197">
                  <c:v>4.3025210084033615E-2</c:v>
                </c:pt>
                <c:pt idx="3198">
                  <c:v>4.3046914410627211E-2</c:v>
                </c:pt>
                <c:pt idx="3199">
                  <c:v>4.4039222432478924E-2</c:v>
                </c:pt>
                <c:pt idx="3200">
                  <c:v>4.4475330090340513E-2</c:v>
                </c:pt>
                <c:pt idx="3201">
                  <c:v>4.4537230340988172E-2</c:v>
                </c:pt>
                <c:pt idx="3202">
                  <c:v>4.4857192920974245E-2</c:v>
                </c:pt>
                <c:pt idx="3203">
                  <c:v>4.3850633778691334E-2</c:v>
                </c:pt>
                <c:pt idx="3204">
                  <c:v>4.3730782371028357E-2</c:v>
                </c:pt>
                <c:pt idx="3205">
                  <c:v>4.4329004329004329E-2</c:v>
                </c:pt>
                <c:pt idx="3206">
                  <c:v>4.4630404463040445E-2</c:v>
                </c:pt>
                <c:pt idx="3207">
                  <c:v>4.4770898915704793E-2</c:v>
                </c:pt>
                <c:pt idx="3208">
                  <c:v>4.5373980857851826E-2</c:v>
                </c:pt>
                <c:pt idx="3209">
                  <c:v>4.5205721349108247E-2</c:v>
                </c:pt>
                <c:pt idx="3210">
                  <c:v>4.5478770651980818E-2</c:v>
                </c:pt>
                <c:pt idx="3211">
                  <c:v>4.546261765228201E-2</c:v>
                </c:pt>
                <c:pt idx="3212">
                  <c:v>4.6251129177958449E-2</c:v>
                </c:pt>
                <c:pt idx="3213">
                  <c:v>4.6301320311086996E-2</c:v>
                </c:pt>
                <c:pt idx="3214">
                  <c:v>4.608460846084609E-2</c:v>
                </c:pt>
                <c:pt idx="3215">
                  <c:v>4.5697965012495532E-2</c:v>
                </c:pt>
                <c:pt idx="3216">
                  <c:v>4.5454545454545456E-2</c:v>
                </c:pt>
                <c:pt idx="3217">
                  <c:v>4.5649072753209702E-2</c:v>
                </c:pt>
                <c:pt idx="3218">
                  <c:v>4.6159394157951679E-2</c:v>
                </c:pt>
                <c:pt idx="3219">
                  <c:v>4.5632798573975043E-2</c:v>
                </c:pt>
                <c:pt idx="3220">
                  <c:v>4.6452549446561422E-2</c:v>
                </c:pt>
                <c:pt idx="3221">
                  <c:v>4.6385214712810298E-2</c:v>
                </c:pt>
                <c:pt idx="3222">
                  <c:v>4.139900071377587E-2</c:v>
                </c:pt>
                <c:pt idx="3223">
                  <c:v>4.1465594280607677E-2</c:v>
                </c:pt>
                <c:pt idx="3224">
                  <c:v>4.2089985486211901E-2</c:v>
                </c:pt>
                <c:pt idx="3225">
                  <c:v>4.2097622935946287E-2</c:v>
                </c:pt>
                <c:pt idx="3226">
                  <c:v>4.1771696074900971E-2</c:v>
                </c:pt>
                <c:pt idx="3227">
                  <c:v>4.2289464090411955E-2</c:v>
                </c:pt>
                <c:pt idx="3228">
                  <c:v>4.2358955632645606E-2</c:v>
                </c:pt>
                <c:pt idx="3229">
                  <c:v>4.2490842490842486E-2</c:v>
                </c:pt>
                <c:pt idx="3230">
                  <c:v>4.3162790697674418E-2</c:v>
                </c:pt>
                <c:pt idx="3231">
                  <c:v>4.3267437523312198E-2</c:v>
                </c:pt>
                <c:pt idx="3232">
                  <c:v>4.3251304996271438E-2</c:v>
                </c:pt>
                <c:pt idx="3233">
                  <c:v>4.2931162102146557E-2</c:v>
                </c:pt>
                <c:pt idx="3234">
                  <c:v>4.3535372490148244E-2</c:v>
                </c:pt>
                <c:pt idx="3235">
                  <c:v>4.3798376439494052E-2</c:v>
                </c:pt>
                <c:pt idx="3236">
                  <c:v>4.5171339563862926E-2</c:v>
                </c:pt>
                <c:pt idx="3237">
                  <c:v>4.5109858059498346E-2</c:v>
                </c:pt>
                <c:pt idx="3238">
                  <c:v>4.5101088646967338E-2</c:v>
                </c:pt>
                <c:pt idx="3239">
                  <c:v>4.5436741088914996E-2</c:v>
                </c:pt>
                <c:pt idx="3240">
                  <c:v>4.5031055900621113E-2</c:v>
                </c:pt>
                <c:pt idx="3241">
                  <c:v>4.5039798097456805E-2</c:v>
                </c:pt>
                <c:pt idx="3242">
                  <c:v>4.4848250531606418E-2</c:v>
                </c:pt>
                <c:pt idx="3243">
                  <c:v>4.4632550981146595E-2</c:v>
                </c:pt>
                <c:pt idx="3244">
                  <c:v>4.4615384615384612E-2</c:v>
                </c:pt>
                <c:pt idx="3245">
                  <c:v>4.3972706595905985E-2</c:v>
                </c:pt>
                <c:pt idx="3246">
                  <c:v>4.4131634011793798E-2</c:v>
                </c:pt>
                <c:pt idx="3247">
                  <c:v>4.4623966147336019E-2</c:v>
                </c:pt>
                <c:pt idx="3248">
                  <c:v>4.4623966147336019E-2</c:v>
                </c:pt>
                <c:pt idx="3249">
                  <c:v>4.4744455159112823E-2</c:v>
                </c:pt>
                <c:pt idx="3250">
                  <c:v>4.483091787439613E-2</c:v>
                </c:pt>
                <c:pt idx="3251">
                  <c:v>4.3798376439494052E-2</c:v>
                </c:pt>
                <c:pt idx="3252">
                  <c:v>4.4156832889227254E-2</c:v>
                </c:pt>
                <c:pt idx="3253">
                  <c:v>4.4452960337229355E-2</c:v>
                </c:pt>
                <c:pt idx="3254">
                  <c:v>4.4770358934774213E-2</c:v>
                </c:pt>
                <c:pt idx="3255">
                  <c:v>4.4410413476263393E-2</c:v>
                </c:pt>
                <c:pt idx="3256">
                  <c:v>4.4487056567593476E-2</c:v>
                </c:pt>
                <c:pt idx="3257">
                  <c:v>4.4649730561970746E-2</c:v>
                </c:pt>
                <c:pt idx="3258">
                  <c:v>4.5454545454545449E-2</c:v>
                </c:pt>
                <c:pt idx="3259">
                  <c:v>4.533020711215318E-2</c:v>
                </c:pt>
                <c:pt idx="3260">
                  <c:v>4.5454545454545449E-2</c:v>
                </c:pt>
                <c:pt idx="3261">
                  <c:v>4.5188936501753013E-2</c:v>
                </c:pt>
                <c:pt idx="3262">
                  <c:v>4.5321351826528619E-2</c:v>
                </c:pt>
                <c:pt idx="3263">
                  <c:v>4.5795499407816818E-2</c:v>
                </c:pt>
                <c:pt idx="3264">
                  <c:v>4.5633359559402037E-2</c:v>
                </c:pt>
                <c:pt idx="3265">
                  <c:v>4.650230507115654E-2</c:v>
                </c:pt>
                <c:pt idx="3266">
                  <c:v>4.5822634801501082E-2</c:v>
                </c:pt>
                <c:pt idx="3267">
                  <c:v>4.6437149719775819E-2</c:v>
                </c:pt>
                <c:pt idx="3268">
                  <c:v>4.6708274612442112E-2</c:v>
                </c:pt>
                <c:pt idx="3269">
                  <c:v>4.6307385229540914E-2</c:v>
                </c:pt>
                <c:pt idx="3270">
                  <c:v>4.6849757673667197E-2</c:v>
                </c:pt>
                <c:pt idx="3271">
                  <c:v>4.7058823529411764E-2</c:v>
                </c:pt>
                <c:pt idx="3272">
                  <c:v>4.7502047502047492E-2</c:v>
                </c:pt>
                <c:pt idx="3273">
                  <c:v>4.7746449886807978E-2</c:v>
                </c:pt>
                <c:pt idx="3274">
                  <c:v>4.7795632468067568E-2</c:v>
                </c:pt>
                <c:pt idx="3275">
                  <c:v>4.8801009676062261E-2</c:v>
                </c:pt>
                <c:pt idx="3276">
                  <c:v>4.9604447295274745E-2</c:v>
                </c:pt>
                <c:pt idx="3277">
                  <c:v>4.9946178686759948E-2</c:v>
                </c:pt>
                <c:pt idx="3278">
                  <c:v>4.9838882921589688E-2</c:v>
                </c:pt>
                <c:pt idx="3279">
                  <c:v>5.0610820244328093E-2</c:v>
                </c:pt>
                <c:pt idx="3280">
                  <c:v>5.0743657042869636E-2</c:v>
                </c:pt>
                <c:pt idx="3281">
                  <c:v>5.0118816158997624E-2</c:v>
                </c:pt>
                <c:pt idx="3282">
                  <c:v>5.0544662309368188E-2</c:v>
                </c:pt>
                <c:pt idx="3283">
                  <c:v>4.996769330174456E-2</c:v>
                </c:pt>
                <c:pt idx="3284">
                  <c:v>4.9903204990320492E-2</c:v>
                </c:pt>
                <c:pt idx="3285">
                  <c:v>5.1567014892198261E-2</c:v>
                </c:pt>
                <c:pt idx="3286">
                  <c:v>5.0118816158997624E-2</c:v>
                </c:pt>
                <c:pt idx="3287">
                  <c:v>5.0533652798954477E-2</c:v>
                </c:pt>
                <c:pt idx="3288">
                  <c:v>5.0877192982456132E-2</c:v>
                </c:pt>
                <c:pt idx="3289">
                  <c:v>5.0933040614709109E-2</c:v>
                </c:pt>
                <c:pt idx="3290">
                  <c:v>5.0921861281826158E-2</c:v>
                </c:pt>
                <c:pt idx="3291">
                  <c:v>5.0910686855387313E-2</c:v>
                </c:pt>
                <c:pt idx="3292">
                  <c:v>5.2311161217587367E-2</c:v>
                </c:pt>
                <c:pt idx="3293">
                  <c:v>5.1429838173354017E-2</c:v>
                </c:pt>
                <c:pt idx="3294">
                  <c:v>5.2548131370328426E-2</c:v>
                </c:pt>
                <c:pt idx="3295">
                  <c:v>5.3052824148182028E-2</c:v>
                </c:pt>
                <c:pt idx="3296">
                  <c:v>5.3741023859161449E-2</c:v>
                </c:pt>
                <c:pt idx="3297">
                  <c:v>5.3040695016003649E-2</c:v>
                </c:pt>
                <c:pt idx="3298">
                  <c:v>5.1532652154597951E-2</c:v>
                </c:pt>
                <c:pt idx="3299">
                  <c:v>5.1498335183129858E-2</c:v>
                </c:pt>
                <c:pt idx="3300">
                  <c:v>5.2763247668865136E-2</c:v>
                </c:pt>
                <c:pt idx="3301">
                  <c:v>5.2583862194016319E-2</c:v>
                </c:pt>
                <c:pt idx="3302">
                  <c:v>5.1901565995525721E-2</c:v>
                </c:pt>
                <c:pt idx="3303">
                  <c:v>5.3089244851258571E-2</c:v>
                </c:pt>
                <c:pt idx="3304">
                  <c:v>5.3064958828911254E-2</c:v>
                </c:pt>
                <c:pt idx="3305">
                  <c:v>5.2370203160270877E-2</c:v>
                </c:pt>
                <c:pt idx="3306">
                  <c:v>5.2417532760957973E-2</c:v>
                </c:pt>
                <c:pt idx="3307">
                  <c:v>5.2076318742985413E-2</c:v>
                </c:pt>
                <c:pt idx="3308">
                  <c:v>5.0151318633808901E-2</c:v>
                </c:pt>
                <c:pt idx="3309">
                  <c:v>5.0921861281826158E-2</c:v>
                </c:pt>
                <c:pt idx="3310">
                  <c:v>5.0162162162162162E-2</c:v>
                </c:pt>
                <c:pt idx="3311">
                  <c:v>4.9828178694158072E-2</c:v>
                </c:pt>
                <c:pt idx="3312">
                  <c:v>4.8986486486486486E-2</c:v>
                </c:pt>
                <c:pt idx="3313">
                  <c:v>4.8343404876015829E-2</c:v>
                </c:pt>
                <c:pt idx="3314">
                  <c:v>4.7983453981385725E-2</c:v>
                </c:pt>
                <c:pt idx="3315">
                  <c:v>4.7983453981385725E-2</c:v>
                </c:pt>
                <c:pt idx="3316">
                  <c:v>4.9978457561395948E-2</c:v>
                </c:pt>
                <c:pt idx="3317">
                  <c:v>4.9361702127659571E-2</c:v>
                </c:pt>
                <c:pt idx="3318">
                  <c:v>4.7628823650174498E-2</c:v>
                </c:pt>
                <c:pt idx="3319">
                  <c:v>4.7346938775510203E-2</c:v>
                </c:pt>
                <c:pt idx="3320">
                  <c:v>4.6944556859571017E-2</c:v>
                </c:pt>
                <c:pt idx="3321">
                  <c:v>4.726976365118174E-2</c:v>
                </c:pt>
                <c:pt idx="3322">
                  <c:v>4.679306171843485E-2</c:v>
                </c:pt>
                <c:pt idx="3323">
                  <c:v>4.7260134446934193E-2</c:v>
                </c:pt>
                <c:pt idx="3324">
                  <c:v>4.7894302229562341E-2</c:v>
                </c:pt>
                <c:pt idx="3325">
                  <c:v>4.6279672850588462E-2</c:v>
                </c:pt>
                <c:pt idx="3326">
                  <c:v>4.5365662886194758E-2</c:v>
                </c:pt>
                <c:pt idx="3327">
                  <c:v>4.5277127244340354E-2</c:v>
                </c:pt>
                <c:pt idx="3328">
                  <c:v>4.4623966147336019E-2</c:v>
                </c:pt>
                <c:pt idx="3329">
                  <c:v>4.4684129429892139E-2</c:v>
                </c:pt>
                <c:pt idx="3330">
                  <c:v>4.5180136319376819E-2</c:v>
                </c:pt>
                <c:pt idx="3331">
                  <c:v>4.5723295230587303E-2</c:v>
                </c:pt>
                <c:pt idx="3332">
                  <c:v>4.4969955417716603E-2</c:v>
                </c:pt>
                <c:pt idx="3333">
                  <c:v>4.5224171539961014E-2</c:v>
                </c:pt>
                <c:pt idx="3334">
                  <c:v>4.4224170796797559E-2</c:v>
                </c:pt>
                <c:pt idx="3335">
                  <c:v>4.3814919735599617E-2</c:v>
                </c:pt>
                <c:pt idx="3336">
                  <c:v>4.3981042654028434E-2</c:v>
                </c:pt>
                <c:pt idx="3337">
                  <c:v>4.4300171854114952E-2</c:v>
                </c:pt>
                <c:pt idx="3338">
                  <c:v>4.4173648134044168E-2</c:v>
                </c:pt>
                <c:pt idx="3339">
                  <c:v>4.4064577397910733E-2</c:v>
                </c:pt>
                <c:pt idx="3340">
                  <c:v>4.3897824030274354E-2</c:v>
                </c:pt>
                <c:pt idx="3341">
                  <c:v>4.4215742328949877E-2</c:v>
                </c:pt>
                <c:pt idx="3342">
                  <c:v>4.4478527607361963E-2</c:v>
                </c:pt>
                <c:pt idx="3343">
                  <c:v>4.4198895027624308E-2</c:v>
                </c:pt>
                <c:pt idx="3344">
                  <c:v>4.4165238911098414E-2</c:v>
                </c:pt>
                <c:pt idx="3345">
                  <c:v>4.4512663085188024E-2</c:v>
                </c:pt>
                <c:pt idx="3346">
                  <c:v>4.4856921887084296E-2</c:v>
                </c:pt>
                <c:pt idx="3347">
                  <c:v>4.4709963384081709E-2</c:v>
                </c:pt>
                <c:pt idx="3348">
                  <c:v>4.4241037376048814E-2</c:v>
                </c:pt>
                <c:pt idx="3349">
                  <c:v>4.386462469275855E-2</c:v>
                </c:pt>
                <c:pt idx="3350">
                  <c:v>4.4039483675018982E-2</c:v>
                </c:pt>
                <c:pt idx="3351">
                  <c:v>4.4770358934774213E-2</c:v>
                </c:pt>
                <c:pt idx="3352">
                  <c:v>4.4761721010997492E-2</c:v>
                </c:pt>
                <c:pt idx="3353">
                  <c:v>4.5277127244340354E-2</c:v>
                </c:pt>
                <c:pt idx="3354">
                  <c:v>4.5561665357423405E-2</c:v>
                </c:pt>
                <c:pt idx="3355">
                  <c:v>4.6270442760271237E-2</c:v>
                </c:pt>
                <c:pt idx="3356">
                  <c:v>4.6178343949044583E-2</c:v>
                </c:pt>
                <c:pt idx="3357">
                  <c:v>4.6123260437375746E-2</c:v>
                </c:pt>
                <c:pt idx="3358">
                  <c:v>4.605001984914648E-2</c:v>
                </c:pt>
                <c:pt idx="3359">
                  <c:v>4.5678283126599724E-2</c:v>
                </c:pt>
                <c:pt idx="3360">
                  <c:v>4.5268292682926828E-2</c:v>
                </c:pt>
                <c:pt idx="3361">
                  <c:v>4.5795499407816818E-2</c:v>
                </c:pt>
                <c:pt idx="3362">
                  <c:v>4.6418567426970786E-2</c:v>
                </c:pt>
                <c:pt idx="3363">
                  <c:v>4.6576992571772731E-2</c:v>
                </c:pt>
                <c:pt idx="3364">
                  <c:v>4.7414674024116081E-2</c:v>
                </c:pt>
                <c:pt idx="3365">
                  <c:v>4.7366271947733768E-2</c:v>
                </c:pt>
                <c:pt idx="3366">
                  <c:v>4.6764765168312836E-2</c:v>
                </c:pt>
                <c:pt idx="3367">
                  <c:v>4.6558298213927353E-2</c:v>
                </c:pt>
                <c:pt idx="3368">
                  <c:v>4.7058823529411764E-2</c:v>
                </c:pt>
                <c:pt idx="3369">
                  <c:v>4.6633165829145728E-2</c:v>
                </c:pt>
                <c:pt idx="3370">
                  <c:v>4.6418567426970786E-2</c:v>
                </c:pt>
                <c:pt idx="3371">
                  <c:v>4.6141607000795538E-2</c:v>
                </c:pt>
                <c:pt idx="3372">
                  <c:v>4.6558298213927353E-2</c:v>
                </c:pt>
                <c:pt idx="3373">
                  <c:v>4.6944556859571017E-2</c:v>
                </c:pt>
                <c:pt idx="3374">
                  <c:v>4.706837086630148E-2</c:v>
                </c:pt>
                <c:pt idx="3375">
                  <c:v>4.7667967947400858E-2</c:v>
                </c:pt>
                <c:pt idx="3376">
                  <c:v>4.9562059389019433E-2</c:v>
                </c:pt>
                <c:pt idx="3377">
                  <c:v>4.9519743863393806E-2</c:v>
                </c:pt>
                <c:pt idx="3378">
                  <c:v>5.0955414012738849E-2</c:v>
                </c:pt>
                <c:pt idx="3379">
                  <c:v>5.0810337275514671E-2</c:v>
                </c:pt>
                <c:pt idx="3380">
                  <c:v>5.0500653025685675E-2</c:v>
                </c:pt>
                <c:pt idx="3381">
                  <c:v>4.9393229721098574E-2</c:v>
                </c:pt>
                <c:pt idx="3382">
                  <c:v>4.8739495798319321E-2</c:v>
                </c:pt>
                <c:pt idx="3383">
                  <c:v>5.0314465408805027E-2</c:v>
                </c:pt>
                <c:pt idx="3384">
                  <c:v>5.0977807075368052E-2</c:v>
                </c:pt>
                <c:pt idx="3385">
                  <c:v>5.0205583207098024E-2</c:v>
                </c:pt>
                <c:pt idx="3386">
                  <c:v>4.9742710120068603E-2</c:v>
                </c:pt>
                <c:pt idx="3387">
                  <c:v>4.9361702127659571E-2</c:v>
                </c:pt>
                <c:pt idx="3388">
                  <c:v>4.9309245483528164E-2</c:v>
                </c:pt>
                <c:pt idx="3389">
                  <c:v>4.9562059389019433E-2</c:v>
                </c:pt>
                <c:pt idx="3390">
                  <c:v>4.8606746281164882E-2</c:v>
                </c:pt>
                <c:pt idx="3391">
                  <c:v>4.7116165718927697E-2</c:v>
                </c:pt>
                <c:pt idx="3392">
                  <c:v>4.6316630065881409E-2</c:v>
                </c:pt>
                <c:pt idx="3393">
                  <c:v>4.6755340588472388E-2</c:v>
                </c:pt>
                <c:pt idx="3394">
                  <c:v>4.6774193548387091E-2</c:v>
                </c:pt>
                <c:pt idx="3395">
                  <c:v>4.6708274612442112E-2</c:v>
                </c:pt>
                <c:pt idx="3396">
                  <c:v>4.7183241814114291E-2</c:v>
                </c:pt>
                <c:pt idx="3397">
                  <c:v>4.6925566343042069E-2</c:v>
                </c:pt>
                <c:pt idx="3398">
                  <c:v>4.7097036134794962E-2</c:v>
                </c:pt>
                <c:pt idx="3399">
                  <c:v>4.6840298808802742E-2</c:v>
                </c:pt>
                <c:pt idx="3400">
                  <c:v>4.7424366312346686E-2</c:v>
                </c:pt>
                <c:pt idx="3401">
                  <c:v>4.7424366312346686E-2</c:v>
                </c:pt>
                <c:pt idx="3402">
                  <c:v>4.7011144883485304E-2</c:v>
                </c:pt>
                <c:pt idx="3403">
                  <c:v>4.8142768209172029E-2</c:v>
                </c:pt>
                <c:pt idx="3404">
                  <c:v>4.7677764077270861E-2</c:v>
                </c:pt>
                <c:pt idx="3405">
                  <c:v>4.7492323439099281E-2</c:v>
                </c:pt>
                <c:pt idx="3406">
                  <c:v>4.7492323439099281E-2</c:v>
                </c:pt>
                <c:pt idx="3407">
                  <c:v>4.7443762781186095E-2</c:v>
                </c:pt>
                <c:pt idx="3408">
                  <c:v>4.7540983606557376E-2</c:v>
                </c:pt>
                <c:pt idx="3409">
                  <c:v>4.6774193548387091E-2</c:v>
                </c:pt>
                <c:pt idx="3410">
                  <c:v>4.7106598984771569E-2</c:v>
                </c:pt>
                <c:pt idx="3411">
                  <c:v>4.7677764077270861E-2</c:v>
                </c:pt>
                <c:pt idx="3412">
                  <c:v>4.706837086630148E-2</c:v>
                </c:pt>
                <c:pt idx="3413">
                  <c:v>4.6325878594249199E-2</c:v>
                </c:pt>
                <c:pt idx="3414">
                  <c:v>4.6335130816856397E-2</c:v>
                </c:pt>
                <c:pt idx="3415">
                  <c:v>4.6159968165539196E-2</c:v>
                </c:pt>
                <c:pt idx="3416">
                  <c:v>4.7854785478547858E-2</c:v>
                </c:pt>
                <c:pt idx="3417">
                  <c:v>4.7472887251892776E-2</c:v>
                </c:pt>
                <c:pt idx="3418">
                  <c:v>4.7289033836119029E-2</c:v>
                </c:pt>
                <c:pt idx="3419">
                  <c:v>4.730831973898858E-2</c:v>
                </c:pt>
                <c:pt idx="3420">
                  <c:v>4.6548956661316206E-2</c:v>
                </c:pt>
                <c:pt idx="3421">
                  <c:v>4.6567643516659971E-2</c:v>
                </c:pt>
                <c:pt idx="3422">
                  <c:v>4.6887631366208569E-2</c:v>
                </c:pt>
                <c:pt idx="3423">
                  <c:v>4.7183241814114291E-2</c:v>
                </c:pt>
                <c:pt idx="3424">
                  <c:v>4.7183241814114291E-2</c:v>
                </c:pt>
                <c:pt idx="3425">
                  <c:v>4.8242877937201077E-2</c:v>
                </c:pt>
                <c:pt idx="3426">
                  <c:v>4.6409281856371269E-2</c:v>
                </c:pt>
                <c:pt idx="3427">
                  <c:v>4.6114092625720526E-2</c:v>
                </c:pt>
                <c:pt idx="3428">
                  <c:v>4.6104928457869628E-2</c:v>
                </c:pt>
                <c:pt idx="3429">
                  <c:v>4.6335130816856397E-2</c:v>
                </c:pt>
                <c:pt idx="3430">
                  <c:v>4.665192036999799E-2</c:v>
                </c:pt>
                <c:pt idx="3431">
                  <c:v>4.6270442760271237E-2</c:v>
                </c:pt>
                <c:pt idx="3432">
                  <c:v>4.5922406967537605E-2</c:v>
                </c:pt>
                <c:pt idx="3433">
                  <c:v>4.5840742936178618E-2</c:v>
                </c:pt>
                <c:pt idx="3434">
                  <c:v>4.5813586097946286E-2</c:v>
                </c:pt>
                <c:pt idx="3435">
                  <c:v>4.6261216350947154E-2</c:v>
                </c:pt>
                <c:pt idx="3436">
                  <c:v>4.6437149719775819E-2</c:v>
                </c:pt>
                <c:pt idx="3437">
                  <c:v>4.7011144883485304E-2</c:v>
                </c:pt>
                <c:pt idx="3438">
                  <c:v>4.6558298213927353E-2</c:v>
                </c:pt>
                <c:pt idx="3439">
                  <c:v>4.6520954481652298E-2</c:v>
                </c:pt>
                <c:pt idx="3440">
                  <c:v>4.7511775547818963E-2</c:v>
                </c:pt>
                <c:pt idx="3441">
                  <c:v>4.7677764077270861E-2</c:v>
                </c:pt>
                <c:pt idx="3442">
                  <c:v>4.8965808357956934E-2</c:v>
                </c:pt>
                <c:pt idx="3443">
                  <c:v>4.8484848484848478E-2</c:v>
                </c:pt>
                <c:pt idx="3444">
                  <c:v>4.7766110767963763E-2</c:v>
                </c:pt>
                <c:pt idx="3445">
                  <c:v>4.8986486486486486E-2</c:v>
                </c:pt>
                <c:pt idx="3446">
                  <c:v>4.7337278106508875E-2</c:v>
                </c:pt>
                <c:pt idx="3447">
                  <c:v>4.7385620915032678E-2</c:v>
                </c:pt>
                <c:pt idx="3448">
                  <c:v>4.7434062563892862E-2</c:v>
                </c:pt>
                <c:pt idx="3449">
                  <c:v>4.7589743589743584E-2</c:v>
                </c:pt>
                <c:pt idx="3450">
                  <c:v>4.727939678011004E-2</c:v>
                </c:pt>
                <c:pt idx="3451">
                  <c:v>4.6906591184795787E-2</c:v>
                </c:pt>
                <c:pt idx="3452">
                  <c:v>4.5651318378591099E-2</c:v>
                </c:pt>
                <c:pt idx="3453">
                  <c:v>4.500484966052376E-2</c:v>
                </c:pt>
                <c:pt idx="3454">
                  <c:v>4.5092322643343043E-2</c:v>
                </c:pt>
                <c:pt idx="3455">
                  <c:v>4.5534838076545625E-2</c:v>
                </c:pt>
                <c:pt idx="3456">
                  <c:v>4.605001984914648E-2</c:v>
                </c:pt>
                <c:pt idx="3457">
                  <c:v>4.6095767931651099E-2</c:v>
                </c:pt>
                <c:pt idx="3458">
                  <c:v>4.6511627906976737E-2</c:v>
                </c:pt>
                <c:pt idx="3459">
                  <c:v>4.5986124876114962E-2</c:v>
                </c:pt>
                <c:pt idx="3460">
                  <c:v>4.6224347479577606E-2</c:v>
                </c:pt>
                <c:pt idx="3461">
                  <c:v>4.6077457795431973E-2</c:v>
                </c:pt>
                <c:pt idx="3462">
                  <c:v>4.6783625730994143E-2</c:v>
                </c:pt>
                <c:pt idx="3463">
                  <c:v>4.648367060709277E-2</c:v>
                </c:pt>
                <c:pt idx="3464">
                  <c:v>4.7298674821610598E-2</c:v>
                </c:pt>
                <c:pt idx="3465">
                  <c:v>4.7973531844499581E-2</c:v>
                </c:pt>
                <c:pt idx="3466">
                  <c:v>4.8013245033112578E-2</c:v>
                </c:pt>
                <c:pt idx="3467">
                  <c:v>4.7599507591300771E-2</c:v>
                </c:pt>
                <c:pt idx="3468">
                  <c:v>4.7619047619047616E-2</c:v>
                </c:pt>
                <c:pt idx="3469">
                  <c:v>4.8313202832153263E-2</c:v>
                </c:pt>
                <c:pt idx="3470">
                  <c:v>4.8698572628043654E-2</c:v>
                </c:pt>
                <c:pt idx="3471">
                  <c:v>4.8043073100020706E-2</c:v>
                </c:pt>
                <c:pt idx="3472">
                  <c:v>4.3724696356275308E-2</c:v>
                </c:pt>
                <c:pt idx="3473">
                  <c:v>4.4144696505211529E-2</c:v>
                </c:pt>
                <c:pt idx="3474">
                  <c:v>4.4600454263886022E-2</c:v>
                </c:pt>
                <c:pt idx="3475">
                  <c:v>4.483188044831881E-2</c:v>
                </c:pt>
                <c:pt idx="3476">
                  <c:v>4.5444982116557966E-2</c:v>
                </c:pt>
                <c:pt idx="3477">
                  <c:v>4.5473684210526319E-2</c:v>
                </c:pt>
                <c:pt idx="3478">
                  <c:v>4.6055437100213224E-2</c:v>
                </c:pt>
                <c:pt idx="3479">
                  <c:v>4.5321023919429299E-2</c:v>
                </c:pt>
                <c:pt idx="3480">
                  <c:v>4.5550400674820753E-2</c:v>
                </c:pt>
                <c:pt idx="3481">
                  <c:v>4.6134130713370358E-2</c:v>
                </c:pt>
                <c:pt idx="3482">
                  <c:v>4.5743329097839902E-2</c:v>
                </c:pt>
                <c:pt idx="3483">
                  <c:v>4.552160168598525E-2</c:v>
                </c:pt>
                <c:pt idx="3484">
                  <c:v>4.6905537459283393E-2</c:v>
                </c:pt>
                <c:pt idx="3485">
                  <c:v>4.7140986468790926E-2</c:v>
                </c:pt>
                <c:pt idx="3486">
                  <c:v>4.7326906222611743E-2</c:v>
                </c:pt>
                <c:pt idx="3487">
                  <c:v>4.7829937998228531E-2</c:v>
                </c:pt>
                <c:pt idx="3488">
                  <c:v>4.725443010282214E-2</c:v>
                </c:pt>
                <c:pt idx="3489">
                  <c:v>4.7619047619047623E-2</c:v>
                </c:pt>
                <c:pt idx="3490">
                  <c:v>4.6682515668899936E-2</c:v>
                </c:pt>
                <c:pt idx="3491">
                  <c:v>4.6272493573264788E-2</c:v>
                </c:pt>
                <c:pt idx="3492">
                  <c:v>4.6153846153846156E-2</c:v>
                </c:pt>
                <c:pt idx="3493">
                  <c:v>4.5540796963946875E-2</c:v>
                </c:pt>
                <c:pt idx="3494">
                  <c:v>4.6084915724343936E-2</c:v>
                </c:pt>
                <c:pt idx="3495">
                  <c:v>4.6471600688468166E-2</c:v>
                </c:pt>
                <c:pt idx="3496">
                  <c:v>4.7171871587682906E-2</c:v>
                </c:pt>
                <c:pt idx="3497">
                  <c:v>4.6632124352331612E-2</c:v>
                </c:pt>
                <c:pt idx="3498">
                  <c:v>4.7514298284205898E-2</c:v>
                </c:pt>
                <c:pt idx="3499">
                  <c:v>4.6332046332046337E-2</c:v>
                </c:pt>
                <c:pt idx="3500">
                  <c:v>4.6521645487831144E-2</c:v>
                </c:pt>
                <c:pt idx="3501">
                  <c:v>4.6411688869789434E-2</c:v>
                </c:pt>
                <c:pt idx="3502">
                  <c:v>4.6163710194486007E-2</c:v>
                </c:pt>
                <c:pt idx="3503">
                  <c:v>4.576271186440678E-2</c:v>
                </c:pt>
                <c:pt idx="3504">
                  <c:v>4.5898852528686786E-2</c:v>
                </c:pt>
                <c:pt idx="3505">
                  <c:v>4.5967227069589278E-2</c:v>
                </c:pt>
                <c:pt idx="3506">
                  <c:v>4.6183450930083386E-2</c:v>
                </c:pt>
                <c:pt idx="3507">
                  <c:v>4.597701149425288E-2</c:v>
                </c:pt>
                <c:pt idx="3508">
                  <c:v>4.6134130713370358E-2</c:v>
                </c:pt>
                <c:pt idx="3509">
                  <c:v>4.6351931330472107E-2</c:v>
                </c:pt>
                <c:pt idx="3510">
                  <c:v>4.6134130713370358E-2</c:v>
                </c:pt>
                <c:pt idx="3511">
                  <c:v>4.6134130713370358E-2</c:v>
                </c:pt>
                <c:pt idx="3512">
                  <c:v>4.6471600688468166E-2</c:v>
                </c:pt>
                <c:pt idx="3513">
                  <c:v>4.625267665952891E-2</c:v>
                </c:pt>
                <c:pt idx="3514">
                  <c:v>4.5665961945031718E-2</c:v>
                </c:pt>
                <c:pt idx="3515">
                  <c:v>4.6936114732724903E-2</c:v>
                </c:pt>
                <c:pt idx="3516">
                  <c:v>4.9225159525979945E-2</c:v>
                </c:pt>
                <c:pt idx="3517">
                  <c:v>4.9202733485193627E-2</c:v>
                </c:pt>
                <c:pt idx="3518">
                  <c:v>4.9146757679180884E-2</c:v>
                </c:pt>
                <c:pt idx="3519">
                  <c:v>4.9090909090909095E-2</c:v>
                </c:pt>
                <c:pt idx="3520">
                  <c:v>4.9884526558891459E-2</c:v>
                </c:pt>
                <c:pt idx="3521">
                  <c:v>4.9057460822166707E-2</c:v>
                </c:pt>
                <c:pt idx="3522">
                  <c:v>5.0632911392405069E-2</c:v>
                </c:pt>
                <c:pt idx="3523">
                  <c:v>5.0349650349650353E-2</c:v>
                </c:pt>
                <c:pt idx="3524">
                  <c:v>5.1003541912632823E-2</c:v>
                </c:pt>
                <c:pt idx="3525">
                  <c:v>5.1015588096362779E-2</c:v>
                </c:pt>
                <c:pt idx="3526">
                  <c:v>4.9666590020694415E-2</c:v>
                </c:pt>
                <c:pt idx="3527">
                  <c:v>4.9371428571428573E-2</c:v>
                </c:pt>
                <c:pt idx="3528">
                  <c:v>4.8924122310305782E-2</c:v>
                </c:pt>
                <c:pt idx="3529">
                  <c:v>5.0302748020493719E-2</c:v>
                </c:pt>
                <c:pt idx="3530">
                  <c:v>4.8990700839192561E-2</c:v>
                </c:pt>
                <c:pt idx="3531">
                  <c:v>4.9518569463548837E-2</c:v>
                </c:pt>
                <c:pt idx="3532">
                  <c:v>4.9781055542751786E-2</c:v>
                </c:pt>
                <c:pt idx="3533">
                  <c:v>5.0692325745130253E-2</c:v>
                </c:pt>
                <c:pt idx="3534">
                  <c:v>5.0255932992089351E-2</c:v>
                </c:pt>
                <c:pt idx="3535">
                  <c:v>5.1885659380254627E-2</c:v>
                </c:pt>
                <c:pt idx="3536">
                  <c:v>5.2098408104196817E-2</c:v>
                </c:pt>
                <c:pt idx="3537">
                  <c:v>5.1948051948051951E-2</c:v>
                </c:pt>
                <c:pt idx="3538">
                  <c:v>5.1245551601423495E-2</c:v>
                </c:pt>
                <c:pt idx="3539">
                  <c:v>5.0787679285210441E-2</c:v>
                </c:pt>
                <c:pt idx="3540">
                  <c:v>5.1551312649164682E-2</c:v>
                </c:pt>
                <c:pt idx="3541">
                  <c:v>5.1112162801703748E-2</c:v>
                </c:pt>
                <c:pt idx="3542">
                  <c:v>5.0361389601305671E-2</c:v>
                </c:pt>
                <c:pt idx="3543">
                  <c:v>4.9632352941176468E-2</c:v>
                </c:pt>
                <c:pt idx="3544">
                  <c:v>4.9225159525979945E-2</c:v>
                </c:pt>
                <c:pt idx="3545">
                  <c:v>4.9632352941176468E-2</c:v>
                </c:pt>
                <c:pt idx="3546">
                  <c:v>4.9258836944127707E-2</c:v>
                </c:pt>
                <c:pt idx="3547">
                  <c:v>4.8506624747361331E-2</c:v>
                </c:pt>
                <c:pt idx="3548">
                  <c:v>4.8979591836734698E-2</c:v>
                </c:pt>
                <c:pt idx="3549">
                  <c:v>4.8615800135043893E-2</c:v>
                </c:pt>
                <c:pt idx="3550">
                  <c:v>4.8879837067209782E-2</c:v>
                </c:pt>
                <c:pt idx="3551">
                  <c:v>4.8430493273542603E-2</c:v>
                </c:pt>
                <c:pt idx="3552">
                  <c:v>4.9507219802887921E-2</c:v>
                </c:pt>
                <c:pt idx="3553">
                  <c:v>5.065666041275798E-2</c:v>
                </c:pt>
                <c:pt idx="3554">
                  <c:v>5.0775740479548664E-2</c:v>
                </c:pt>
                <c:pt idx="3555">
                  <c:v>5.1860744297719093E-2</c:v>
                </c:pt>
                <c:pt idx="3556">
                  <c:v>5.1269878946119153E-2</c:v>
                </c:pt>
                <c:pt idx="3557">
                  <c:v>5.0573636150784362E-2</c:v>
                </c:pt>
                <c:pt idx="3558">
                  <c:v>5.0455501051156273E-2</c:v>
                </c:pt>
                <c:pt idx="3559">
                  <c:v>5.0011576753878219E-2</c:v>
                </c:pt>
                <c:pt idx="3560">
                  <c:v>5.1160587399336814E-2</c:v>
                </c:pt>
                <c:pt idx="3561">
                  <c:v>5.0597329585383002E-2</c:v>
                </c:pt>
                <c:pt idx="3562">
                  <c:v>5.0034746351633082E-2</c:v>
                </c:pt>
                <c:pt idx="3563">
                  <c:v>5.0919377652050922E-2</c:v>
                </c:pt>
                <c:pt idx="3564">
                  <c:v>5.1711754847977014E-2</c:v>
                </c:pt>
                <c:pt idx="3565">
                  <c:v>5.1625239005736137E-2</c:v>
                </c:pt>
                <c:pt idx="3566">
                  <c:v>5.3267570900123309E-2</c:v>
                </c:pt>
                <c:pt idx="3567">
                  <c:v>5.2554744525547446E-2</c:v>
                </c:pt>
                <c:pt idx="3568">
                  <c:v>5.2850501590408619E-2</c:v>
                </c:pt>
                <c:pt idx="3569">
                  <c:v>5.4975820819546967E-2</c:v>
                </c:pt>
                <c:pt idx="3570">
                  <c:v>5.7924376508447312E-2</c:v>
                </c:pt>
                <c:pt idx="3571">
                  <c:v>5.6648308418568057E-2</c:v>
                </c:pt>
                <c:pt idx="3572">
                  <c:v>5.8095750403442718E-2</c:v>
                </c:pt>
                <c:pt idx="3573">
                  <c:v>5.9668508287292817E-2</c:v>
                </c:pt>
                <c:pt idx="3574">
                  <c:v>5.8631921824104233E-2</c:v>
                </c:pt>
                <c:pt idx="3575">
                  <c:v>5.8647841433613908E-2</c:v>
                </c:pt>
                <c:pt idx="3576">
                  <c:v>5.8080129066953493E-2</c:v>
                </c:pt>
                <c:pt idx="3577">
                  <c:v>5.7707721079348122E-2</c:v>
                </c:pt>
                <c:pt idx="3578">
                  <c:v>5.8378378378378379E-2</c:v>
                </c:pt>
                <c:pt idx="3579">
                  <c:v>5.9586206896551731E-2</c:v>
                </c:pt>
                <c:pt idx="3580">
                  <c:v>5.8552453239360265E-2</c:v>
                </c:pt>
                <c:pt idx="3581">
                  <c:v>5.8520726090490388E-2</c:v>
                </c:pt>
                <c:pt idx="3582">
                  <c:v>5.7877813504823156E-2</c:v>
                </c:pt>
                <c:pt idx="3583">
                  <c:v>5.6842105263157895E-2</c:v>
                </c:pt>
                <c:pt idx="3584">
                  <c:v>5.7142857142857148E-2</c:v>
                </c:pt>
                <c:pt idx="3585">
                  <c:v>5.9275521405049401E-2</c:v>
                </c:pt>
                <c:pt idx="3586">
                  <c:v>5.8252427184466028E-2</c:v>
                </c:pt>
                <c:pt idx="3587">
                  <c:v>5.7279236276849645E-2</c:v>
                </c:pt>
                <c:pt idx="3588">
                  <c:v>5.647058823529412E-2</c:v>
                </c:pt>
                <c:pt idx="3589">
                  <c:v>5.8409951325040572E-2</c:v>
                </c:pt>
                <c:pt idx="3590">
                  <c:v>5.7862309134744182E-2</c:v>
                </c:pt>
                <c:pt idx="3591">
                  <c:v>5.9668508287292817E-2</c:v>
                </c:pt>
                <c:pt idx="3592">
                  <c:v>5.9850374064837904E-2</c:v>
                </c:pt>
                <c:pt idx="3593">
                  <c:v>5.9635560463832143E-2</c:v>
                </c:pt>
                <c:pt idx="3594">
                  <c:v>6.070826306913997E-2</c:v>
                </c:pt>
                <c:pt idx="3595">
                  <c:v>5.8807514293493068E-2</c:v>
                </c:pt>
                <c:pt idx="3596">
                  <c:v>5.7477381585949977E-2</c:v>
                </c:pt>
                <c:pt idx="3597">
                  <c:v>5.6396866840731079E-2</c:v>
                </c:pt>
                <c:pt idx="3598">
                  <c:v>5.5987558320373255E-2</c:v>
                </c:pt>
                <c:pt idx="3599">
                  <c:v>5.5670103092783516E-2</c:v>
                </c:pt>
                <c:pt idx="3600">
                  <c:v>5.6663168940188885E-2</c:v>
                </c:pt>
                <c:pt idx="3601">
                  <c:v>5.6308654848800842E-2</c:v>
                </c:pt>
                <c:pt idx="3602">
                  <c:v>5.8048911582907821E-2</c:v>
                </c:pt>
                <c:pt idx="3603">
                  <c:v>5.6426332288401257E-2</c:v>
                </c:pt>
                <c:pt idx="3604">
                  <c:v>5.5958549222797929E-2</c:v>
                </c:pt>
                <c:pt idx="3605">
                  <c:v>5.8127018299246512E-2</c:v>
                </c:pt>
                <c:pt idx="3606">
                  <c:v>5.9983337961677319E-2</c:v>
                </c:pt>
                <c:pt idx="3607">
                  <c:v>6.2355658198614321E-2</c:v>
                </c:pt>
                <c:pt idx="3608">
                  <c:v>6.4190193164933143E-2</c:v>
                </c:pt>
                <c:pt idx="3609">
                  <c:v>6.3436123348017626E-2</c:v>
                </c:pt>
                <c:pt idx="3610">
                  <c:v>6.3398884649251544E-2</c:v>
                </c:pt>
                <c:pt idx="3611">
                  <c:v>6.47870425914817E-2</c:v>
                </c:pt>
                <c:pt idx="3612">
                  <c:v>6.5553869499241274E-2</c:v>
                </c:pt>
                <c:pt idx="3613">
                  <c:v>6.449686473574201E-2</c:v>
                </c:pt>
                <c:pt idx="3614">
                  <c:v>6.6790352504638217E-2</c:v>
                </c:pt>
                <c:pt idx="3615">
                  <c:v>6.5954198473282447E-2</c:v>
                </c:pt>
                <c:pt idx="3616">
                  <c:v>6.4535404840155366E-2</c:v>
                </c:pt>
                <c:pt idx="3617">
                  <c:v>6.3139432914352533E-2</c:v>
                </c:pt>
                <c:pt idx="3618">
                  <c:v>6.2068965517241385E-2</c:v>
                </c:pt>
                <c:pt idx="3619">
                  <c:v>6.1891117478510033E-2</c:v>
                </c:pt>
                <c:pt idx="3620">
                  <c:v>6.1520934206778698E-2</c:v>
                </c:pt>
                <c:pt idx="3621">
                  <c:v>6.0623070446253161E-2</c:v>
                </c:pt>
                <c:pt idx="3622">
                  <c:v>6.0150375939849635E-2</c:v>
                </c:pt>
                <c:pt idx="3623">
                  <c:v>6.1016949152542382E-2</c:v>
                </c:pt>
                <c:pt idx="3624">
                  <c:v>6.2194068528649595E-2</c:v>
                </c:pt>
                <c:pt idx="3625">
                  <c:v>6.0016671297582661E-2</c:v>
                </c:pt>
                <c:pt idx="3626">
                  <c:v>5.9751037344398343E-2</c:v>
                </c:pt>
                <c:pt idx="3627">
                  <c:v>5.9389606818806714E-2</c:v>
                </c:pt>
                <c:pt idx="3628">
                  <c:v>5.9933407325194234E-2</c:v>
                </c:pt>
                <c:pt idx="3629">
                  <c:v>5.8823529411764712E-2</c:v>
                </c:pt>
                <c:pt idx="3630">
                  <c:v>5.8647841433613908E-2</c:v>
                </c:pt>
                <c:pt idx="3631">
                  <c:v>5.7971014492753631E-2</c:v>
                </c:pt>
                <c:pt idx="3632">
                  <c:v>5.872756933115824E-2</c:v>
                </c:pt>
                <c:pt idx="3633">
                  <c:v>5.6367432150313153E-2</c:v>
                </c:pt>
                <c:pt idx="3634">
                  <c:v>5.7738572574178033E-2</c:v>
                </c:pt>
                <c:pt idx="3635">
                  <c:v>5.8142664872139982E-2</c:v>
                </c:pt>
                <c:pt idx="3636">
                  <c:v>5.574193548387097E-2</c:v>
                </c:pt>
                <c:pt idx="3637">
                  <c:v>5.4013503375843964E-2</c:v>
                </c:pt>
                <c:pt idx="3638">
                  <c:v>5.3798256537982571E-2</c:v>
                </c:pt>
                <c:pt idx="3639">
                  <c:v>5.2516411378555797E-2</c:v>
                </c:pt>
                <c:pt idx="3640">
                  <c:v>5.2401746724890834E-2</c:v>
                </c:pt>
                <c:pt idx="3641">
                  <c:v>5.2734375E-2</c:v>
                </c:pt>
                <c:pt idx="3642">
                  <c:v>5.2161313692344849E-2</c:v>
                </c:pt>
                <c:pt idx="3643">
                  <c:v>5.2073288331726142E-2</c:v>
                </c:pt>
                <c:pt idx="3644">
                  <c:v>5.1282051282051287E-2</c:v>
                </c:pt>
                <c:pt idx="3645">
                  <c:v>5.2073288331726142E-2</c:v>
                </c:pt>
                <c:pt idx="3646">
                  <c:v>5.1973051010587107E-2</c:v>
                </c:pt>
                <c:pt idx="3647">
                  <c:v>5.1196966105712262E-2</c:v>
                </c:pt>
                <c:pt idx="3648">
                  <c:v>5.1637580683719826E-2</c:v>
                </c:pt>
                <c:pt idx="3649">
                  <c:v>5.1039697542533083E-2</c:v>
                </c:pt>
                <c:pt idx="3650">
                  <c:v>5.0585480093676818E-2</c:v>
                </c:pt>
                <c:pt idx="3651">
                  <c:v>5.0585480093676818E-2</c:v>
                </c:pt>
                <c:pt idx="3652">
                  <c:v>4.9953746530989822E-2</c:v>
                </c:pt>
                <c:pt idx="3653">
                  <c:v>4.8572071059140999E-2</c:v>
                </c:pt>
                <c:pt idx="3654">
                  <c:v>4.895738893925658E-2</c:v>
                </c:pt>
                <c:pt idx="3655">
                  <c:v>4.964376005515974E-2</c:v>
                </c:pt>
                <c:pt idx="3656">
                  <c:v>4.9191528125711689E-2</c:v>
                </c:pt>
                <c:pt idx="3657">
                  <c:v>5.0046339202965716E-2</c:v>
                </c:pt>
                <c:pt idx="3658">
                  <c:v>5.0871408384361758E-2</c:v>
                </c:pt>
                <c:pt idx="3659">
                  <c:v>5.0919377652050922E-2</c:v>
                </c:pt>
                <c:pt idx="3660">
                  <c:v>5.176132278936018E-2</c:v>
                </c:pt>
                <c:pt idx="3661">
                  <c:v>5.1221247332226702E-2</c:v>
                </c:pt>
                <c:pt idx="3662">
                  <c:v>5.1612903225806452E-2</c:v>
                </c:pt>
                <c:pt idx="3663">
                  <c:v>5.1477597712106769E-2</c:v>
                </c:pt>
                <c:pt idx="3664">
                  <c:v>5.1391862955032119E-2</c:v>
                </c:pt>
                <c:pt idx="3665">
                  <c:v>5.2657240370550952E-2</c:v>
                </c:pt>
                <c:pt idx="3666">
                  <c:v>5.1998074145402029E-2</c:v>
                </c:pt>
                <c:pt idx="3667">
                  <c:v>5.222437137330755E-2</c:v>
                </c:pt>
                <c:pt idx="3668">
                  <c:v>5.1489868891537546E-2</c:v>
                </c:pt>
                <c:pt idx="3669">
                  <c:v>5.1063829787234047E-2</c:v>
                </c:pt>
                <c:pt idx="3670">
                  <c:v>5.1465332380271629E-2</c:v>
                </c:pt>
                <c:pt idx="3671">
                  <c:v>5.0632911392405069E-2</c:v>
                </c:pt>
                <c:pt idx="3672">
                  <c:v>5.09915014164306E-2</c:v>
                </c:pt>
                <c:pt idx="3673">
                  <c:v>5.2863436123348019E-2</c:v>
                </c:pt>
                <c:pt idx="3674">
                  <c:v>5.191059841384283E-2</c:v>
                </c:pt>
                <c:pt idx="3675">
                  <c:v>5.3959530352235822E-2</c:v>
                </c:pt>
                <c:pt idx="3676">
                  <c:v>5.4435483870967749E-2</c:v>
                </c:pt>
                <c:pt idx="3677">
                  <c:v>5.1233396584440233E-2</c:v>
                </c:pt>
                <c:pt idx="3678">
                  <c:v>5.0823529411764712E-2</c:v>
                </c:pt>
                <c:pt idx="3679">
                  <c:v>5.2427184466019419E-2</c:v>
                </c:pt>
                <c:pt idx="3680">
                  <c:v>5.1637580683719826E-2</c:v>
                </c:pt>
                <c:pt idx="3681">
                  <c:v>5.645582854155777E-2</c:v>
                </c:pt>
                <c:pt idx="3682">
                  <c:v>5.896805896805897E-2</c:v>
                </c:pt>
                <c:pt idx="3683">
                  <c:v>5.8951965065502189E-2</c:v>
                </c:pt>
                <c:pt idx="3684">
                  <c:v>5.603112840466927E-2</c:v>
                </c:pt>
                <c:pt idx="3685">
                  <c:v>5.6323337679269884E-2</c:v>
                </c:pt>
                <c:pt idx="3686">
                  <c:v>5.6235355376204124E-2</c:v>
                </c:pt>
                <c:pt idx="3687">
                  <c:v>5.4216867469879519E-2</c:v>
                </c:pt>
                <c:pt idx="3688">
                  <c:v>5.5242966751918157E-2</c:v>
                </c:pt>
                <c:pt idx="3689">
                  <c:v>5.2274927395934173E-2</c:v>
                </c:pt>
                <c:pt idx="3690">
                  <c:v>5.1294229399192592E-2</c:v>
                </c:pt>
                <c:pt idx="3691">
                  <c:v>5.118483412322275E-2</c:v>
                </c:pt>
                <c:pt idx="3692">
                  <c:v>5.2837573385518588E-2</c:v>
                </c:pt>
                <c:pt idx="3693">
                  <c:v>4.9068605179463883E-2</c:v>
                </c:pt>
                <c:pt idx="3694">
                  <c:v>4.8268156424581009E-2</c:v>
                </c:pt>
                <c:pt idx="3695">
                  <c:v>5.0692325745130253E-2</c:v>
                </c:pt>
                <c:pt idx="3696">
                  <c:v>4.9689440993788823E-2</c:v>
                </c:pt>
                <c:pt idx="3697">
                  <c:v>5.0467289719626177E-2</c:v>
                </c:pt>
                <c:pt idx="3698">
                  <c:v>5.1985559566787014E-2</c:v>
                </c:pt>
                <c:pt idx="3699">
                  <c:v>5.0728041333959611E-2</c:v>
                </c:pt>
                <c:pt idx="3700">
                  <c:v>5.5299539170506916E-2</c:v>
                </c:pt>
                <c:pt idx="3701">
                  <c:v>5.3333333333333337E-2</c:v>
                </c:pt>
                <c:pt idx="3702">
                  <c:v>5.027932960893855E-2</c:v>
                </c:pt>
                <c:pt idx="3703">
                  <c:v>5.2902277736958124E-2</c:v>
                </c:pt>
                <c:pt idx="3704">
                  <c:v>5.1233396584440233E-2</c:v>
                </c:pt>
                <c:pt idx="3705">
                  <c:v>4.9781055542751786E-2</c:v>
                </c:pt>
                <c:pt idx="3706">
                  <c:v>4.9884526558891459E-2</c:v>
                </c:pt>
                <c:pt idx="3707">
                  <c:v>5.0220878865380153E-2</c:v>
                </c:pt>
                <c:pt idx="3708">
                  <c:v>5.2915237628613429E-2</c:v>
                </c:pt>
                <c:pt idx="3709">
                  <c:v>4.9046321525885561E-2</c:v>
                </c:pt>
                <c:pt idx="3710">
                  <c:v>4.8010669037563902E-2</c:v>
                </c:pt>
                <c:pt idx="3711">
                  <c:v>5.4353296426774035E-2</c:v>
                </c:pt>
                <c:pt idx="3712">
                  <c:v>5.5384615384615386E-2</c:v>
                </c:pt>
                <c:pt idx="3713">
                  <c:v>5.0174216027874571E-2</c:v>
                </c:pt>
                <c:pt idx="3714">
                  <c:v>4.8692515779981967E-2</c:v>
                </c:pt>
                <c:pt idx="3715">
                  <c:v>4.6834345186470082E-2</c:v>
                </c:pt>
                <c:pt idx="3716">
                  <c:v>4.3487014294342666E-2</c:v>
                </c:pt>
                <c:pt idx="3717">
                  <c:v>4.4009779951100246E-2</c:v>
                </c:pt>
                <c:pt idx="3718">
                  <c:v>4.253643166601024E-2</c:v>
                </c:pt>
                <c:pt idx="3719">
                  <c:v>4.4906444906444909E-2</c:v>
                </c:pt>
                <c:pt idx="3720">
                  <c:v>4.6153846153846156E-2</c:v>
                </c:pt>
                <c:pt idx="3721">
                  <c:v>4.2436149312377214E-2</c:v>
                </c:pt>
                <c:pt idx="3722">
                  <c:v>4.1852354194923468E-2</c:v>
                </c:pt>
                <c:pt idx="3723">
                  <c:v>4.3382205262100827E-2</c:v>
                </c:pt>
                <c:pt idx="3724">
                  <c:v>4.3857868020304572E-2</c:v>
                </c:pt>
                <c:pt idx="3725">
                  <c:v>4.3174095542674394E-2</c:v>
                </c:pt>
                <c:pt idx="3726">
                  <c:v>4.2007001166861145E-2</c:v>
                </c:pt>
                <c:pt idx="3727">
                  <c:v>4.3200000000000002E-2</c:v>
                </c:pt>
                <c:pt idx="3728">
                  <c:v>4.409963250306248E-2</c:v>
                </c:pt>
                <c:pt idx="3729">
                  <c:v>4.0171099125906641E-2</c:v>
                </c:pt>
                <c:pt idx="3730">
                  <c:v>4.0893600908746691E-2</c:v>
                </c:pt>
                <c:pt idx="3731">
                  <c:v>4.0238450074515653E-2</c:v>
                </c:pt>
                <c:pt idx="3732">
                  <c:v>3.9408866995073892E-2</c:v>
                </c:pt>
                <c:pt idx="3733">
                  <c:v>3.3687294031490303E-2</c:v>
                </c:pt>
                <c:pt idx="3734">
                  <c:v>3.3588901058780575E-2</c:v>
                </c:pt>
                <c:pt idx="3735">
                  <c:v>3.3466715169152422E-2</c:v>
                </c:pt>
                <c:pt idx="3736">
                  <c:v>3.4074074074074076E-2</c:v>
                </c:pt>
                <c:pt idx="3737">
                  <c:v>3.4476297545437518E-2</c:v>
                </c:pt>
                <c:pt idx="3738">
                  <c:v>3.4029961161457373E-2</c:v>
                </c:pt>
                <c:pt idx="3739">
                  <c:v>3.3570516329137018E-2</c:v>
                </c:pt>
                <c:pt idx="3740">
                  <c:v>3.4264432029795157E-2</c:v>
                </c:pt>
                <c:pt idx="3741">
                  <c:v>3.4124629080118693E-2</c:v>
                </c:pt>
                <c:pt idx="3742">
                  <c:v>3.4011090573012936E-2</c:v>
                </c:pt>
                <c:pt idx="3743">
                  <c:v>3.3674963396778917E-2</c:v>
                </c:pt>
                <c:pt idx="3744">
                  <c:v>3.3533807180608714E-2</c:v>
                </c:pt>
                <c:pt idx="3745">
                  <c:v>3.3135242211417254E-2</c:v>
                </c:pt>
                <c:pt idx="3746">
                  <c:v>3.3564392557460784E-2</c:v>
                </c:pt>
                <c:pt idx="3747">
                  <c:v>3.369346273576268E-2</c:v>
                </c:pt>
                <c:pt idx="3748">
                  <c:v>3.375527426160338E-2</c:v>
                </c:pt>
                <c:pt idx="3749">
                  <c:v>3.3448463915651705E-2</c:v>
                </c:pt>
                <c:pt idx="3750">
                  <c:v>3.3111391038330037E-2</c:v>
                </c:pt>
                <c:pt idx="3751">
                  <c:v>3.3171083468541557E-2</c:v>
                </c:pt>
                <c:pt idx="3752">
                  <c:v>3.3129276197335258E-2</c:v>
                </c:pt>
                <c:pt idx="3753">
                  <c:v>3.2886505808757821E-2</c:v>
                </c:pt>
                <c:pt idx="3754">
                  <c:v>3.3004484304932739E-2</c:v>
                </c:pt>
                <c:pt idx="3755">
                  <c:v>3.3327295779750049E-2</c:v>
                </c:pt>
                <c:pt idx="3756">
                  <c:v>3.3674963396778917E-2</c:v>
                </c:pt>
                <c:pt idx="3757">
                  <c:v>3.3135242211417254E-2</c:v>
                </c:pt>
                <c:pt idx="3758">
                  <c:v>3.3333333333333333E-2</c:v>
                </c:pt>
                <c:pt idx="3759">
                  <c:v>3.4251675353685777E-2</c:v>
                </c:pt>
                <c:pt idx="3760">
                  <c:v>3.5330261136712754E-2</c:v>
                </c:pt>
                <c:pt idx="3761">
                  <c:v>3.5624394966118106E-2</c:v>
                </c:pt>
                <c:pt idx="3762">
                  <c:v>3.4476297545437518E-2</c:v>
                </c:pt>
                <c:pt idx="3763">
                  <c:v>3.4495688038995123E-2</c:v>
                </c:pt>
                <c:pt idx="3764">
                  <c:v>3.4967692892436342E-2</c:v>
                </c:pt>
                <c:pt idx="3765">
                  <c:v>3.4684260131950993E-2</c:v>
                </c:pt>
                <c:pt idx="3766">
                  <c:v>3.5074342356080826E-2</c:v>
                </c:pt>
                <c:pt idx="3767">
                  <c:v>3.5748979988342727E-2</c:v>
                </c:pt>
                <c:pt idx="3768">
                  <c:v>3.5350624399615754E-2</c:v>
                </c:pt>
                <c:pt idx="3769">
                  <c:v>3.6450079239302699E-2</c:v>
                </c:pt>
                <c:pt idx="3770">
                  <c:v>3.6277602523659309E-2</c:v>
                </c:pt>
                <c:pt idx="3771">
                  <c:v>3.6106750392464679E-2</c:v>
                </c:pt>
                <c:pt idx="3772">
                  <c:v>3.4769463340891912E-2</c:v>
                </c:pt>
                <c:pt idx="3773">
                  <c:v>3.4521575984990623E-2</c:v>
                </c:pt>
                <c:pt idx="3774">
                  <c:v>3.4353995519044063E-2</c:v>
                </c:pt>
                <c:pt idx="3775">
                  <c:v>3.4476297545437518E-2</c:v>
                </c:pt>
                <c:pt idx="3776">
                  <c:v>3.4431137724550899E-2</c:v>
                </c:pt>
                <c:pt idx="3777">
                  <c:v>3.4074074074074076E-2</c:v>
                </c:pt>
                <c:pt idx="3778">
                  <c:v>3.4219825181327879E-2</c:v>
                </c:pt>
                <c:pt idx="3779">
                  <c:v>3.548698167791707E-2</c:v>
                </c:pt>
                <c:pt idx="3780">
                  <c:v>3.5748979988342727E-2</c:v>
                </c:pt>
                <c:pt idx="3781">
                  <c:v>3.6363636363636362E-2</c:v>
                </c:pt>
                <c:pt idx="3782">
                  <c:v>3.6515181583647548E-2</c:v>
                </c:pt>
                <c:pt idx="3783">
                  <c:v>3.7254504960518325E-2</c:v>
                </c:pt>
                <c:pt idx="3784">
                  <c:v>3.6925546859321694E-2</c:v>
                </c:pt>
                <c:pt idx="3785">
                  <c:v>3.668993020937189E-2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7" t="s">
        <v>84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8" t="s">
        <v>27</v>
      </c>
      <c r="D2" s="58"/>
      <c r="G2" s="59" t="s">
        <v>32</v>
      </c>
      <c r="H2" s="59"/>
      <c r="K2" s="60" t="s">
        <v>33</v>
      </c>
      <c r="L2" s="61"/>
    </row>
    <row r="3" spans="3:12" x14ac:dyDescent="0.2">
      <c r="C3" s="58"/>
      <c r="D3" s="58"/>
      <c r="G3" s="59"/>
      <c r="H3" s="59"/>
      <c r="K3" s="61"/>
      <c r="L3" s="61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17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2008</v>
      </c>
      <c r="C2" s="3">
        <v>36.630000000000003</v>
      </c>
      <c r="D2" s="3">
        <v>55.95</v>
      </c>
      <c r="E2" s="3">
        <v>48.783019799999998</v>
      </c>
      <c r="F2" s="3">
        <v>50.63</v>
      </c>
      <c r="G2" s="2">
        <v>0</v>
      </c>
      <c r="H2" s="2">
        <v>5.8968060000000003E-2</v>
      </c>
      <c r="I2" s="24">
        <v>2.832956E-2</v>
      </c>
      <c r="J2" s="24">
        <v>3.445372E-2</v>
      </c>
      <c r="K2">
        <v>1.54</v>
      </c>
    </row>
    <row r="3" spans="2:11" x14ac:dyDescent="0.2">
      <c r="B3">
        <v>2009</v>
      </c>
      <c r="C3" s="3">
        <v>32.340000000000003</v>
      </c>
      <c r="D3" s="3">
        <v>51.55</v>
      </c>
      <c r="E3" s="3">
        <v>43.5544048</v>
      </c>
      <c r="F3" s="3">
        <v>43.89</v>
      </c>
      <c r="G3" s="2">
        <v>4.3724699999999998E-2</v>
      </c>
      <c r="H3" s="2">
        <v>6.6790349999999998E-2</v>
      </c>
      <c r="I3" s="24">
        <v>5.1223850000000001E-2</v>
      </c>
      <c r="J3" s="24">
        <v>4.9213949999999999E-2</v>
      </c>
      <c r="K3">
        <v>2.2400000000000002</v>
      </c>
    </row>
    <row r="4" spans="2:11" x14ac:dyDescent="0.2">
      <c r="B4">
        <v>2010</v>
      </c>
      <c r="C4" s="3">
        <v>43.17</v>
      </c>
      <c r="D4" s="3">
        <v>60.82</v>
      </c>
      <c r="E4" s="3">
        <v>51.964285699999998</v>
      </c>
      <c r="F4" s="3">
        <v>51.435000000000002</v>
      </c>
      <c r="G4" s="2">
        <v>4.1398999999999998E-2</v>
      </c>
      <c r="H4" s="2">
        <v>5.374102E-2</v>
      </c>
      <c r="I4" s="24">
        <v>4.6176769999999999E-2</v>
      </c>
      <c r="J4" s="24">
        <v>4.5445640000000002E-2</v>
      </c>
      <c r="K4">
        <v>2.44</v>
      </c>
    </row>
    <row r="5" spans="2:11" x14ac:dyDescent="0.2">
      <c r="B5">
        <v>2011</v>
      </c>
      <c r="C5" s="3">
        <v>56.02</v>
      </c>
      <c r="D5" s="3">
        <v>79.099999999999994</v>
      </c>
      <c r="E5" s="3">
        <v>67.069801600000005</v>
      </c>
      <c r="F5" s="3">
        <v>67.59</v>
      </c>
      <c r="G5" s="2">
        <v>3.538355E-2</v>
      </c>
      <c r="H5" s="2">
        <v>4.987047E-2</v>
      </c>
      <c r="I5" s="24">
        <v>4.0405870000000003E-2</v>
      </c>
      <c r="J5" s="24">
        <v>3.9318079999999998E-2</v>
      </c>
      <c r="K5">
        <v>2.82</v>
      </c>
    </row>
    <row r="6" spans="2:11" x14ac:dyDescent="0.2">
      <c r="B6">
        <v>2012</v>
      </c>
      <c r="C6" s="3">
        <v>73.260000000000005</v>
      </c>
      <c r="D6" s="3">
        <v>93.74</v>
      </c>
      <c r="E6" s="3">
        <v>86.518600000000006</v>
      </c>
      <c r="F6" s="3">
        <v>87.555000000000007</v>
      </c>
      <c r="G6" s="2">
        <v>3.2983510000000001E-2</v>
      </c>
      <c r="H6" s="2">
        <v>4.2042040000000003E-2</v>
      </c>
      <c r="I6" s="24">
        <v>3.6661760000000002E-2</v>
      </c>
      <c r="J6" s="24">
        <v>3.6376529999999997E-2</v>
      </c>
      <c r="K6">
        <v>3.24</v>
      </c>
    </row>
    <row r="7" spans="2:11" x14ac:dyDescent="0.2">
      <c r="B7">
        <v>2013</v>
      </c>
      <c r="C7" s="3">
        <v>82.95</v>
      </c>
      <c r="D7" s="3">
        <v>96.44</v>
      </c>
      <c r="E7" s="3">
        <v>89.410912699999997</v>
      </c>
      <c r="F7" s="3">
        <v>89.24</v>
      </c>
      <c r="G7" s="2">
        <v>3.5255080000000001E-2</v>
      </c>
      <c r="H7" s="2">
        <v>4.4676809999999997E-2</v>
      </c>
      <c r="I7" s="24">
        <v>3.9203670000000003E-2</v>
      </c>
      <c r="J7" s="24">
        <v>3.8337940000000001E-2</v>
      </c>
      <c r="K7">
        <v>3.58</v>
      </c>
    </row>
    <row r="8" spans="2:11" x14ac:dyDescent="0.2">
      <c r="B8">
        <v>2014</v>
      </c>
      <c r="C8" s="3">
        <v>75.39</v>
      </c>
      <c r="D8" s="3">
        <v>91.34</v>
      </c>
      <c r="E8" s="3">
        <v>84.373373000000001</v>
      </c>
      <c r="F8" s="3">
        <v>84.58</v>
      </c>
      <c r="G8" s="2">
        <v>4.1164880000000001E-2</v>
      </c>
      <c r="H8" s="2">
        <v>4.987399E-2</v>
      </c>
      <c r="I8" s="24">
        <v>4.5395049999999999E-2</v>
      </c>
      <c r="J8" s="24">
        <v>4.5231779999999999E-2</v>
      </c>
      <c r="K8">
        <v>3.88</v>
      </c>
    </row>
    <row r="9" spans="2:11" x14ac:dyDescent="0.2">
      <c r="B9">
        <v>2015</v>
      </c>
      <c r="C9" s="3">
        <v>75.33</v>
      </c>
      <c r="D9" s="3">
        <v>90.15</v>
      </c>
      <c r="E9" s="3">
        <v>83.161468299999996</v>
      </c>
      <c r="F9" s="3">
        <v>82.98</v>
      </c>
      <c r="G9" s="2">
        <v>4.5257899999999997E-2</v>
      </c>
      <c r="H9" s="2">
        <v>5.3099689999999998E-2</v>
      </c>
      <c r="I9" s="24">
        <v>4.8422010000000001E-2</v>
      </c>
      <c r="J9" s="24">
        <v>4.8296480000000003E-2</v>
      </c>
      <c r="K9">
        <v>4.04</v>
      </c>
    </row>
    <row r="10" spans="2:11" x14ac:dyDescent="0.2">
      <c r="B10">
        <v>2016</v>
      </c>
      <c r="C10" s="3">
        <v>85.8</v>
      </c>
      <c r="D10" s="3">
        <v>103.63</v>
      </c>
      <c r="E10" s="3">
        <v>96.130912699999996</v>
      </c>
      <c r="F10" s="3">
        <v>97.745000000000005</v>
      </c>
      <c r="G10" s="2">
        <v>3.9370839999999997E-2</v>
      </c>
      <c r="H10" s="2">
        <v>4.7635410000000003E-2</v>
      </c>
      <c r="I10" s="24">
        <v>4.2783500000000002E-2</v>
      </c>
      <c r="J10" s="24">
        <v>4.1863749999999998E-2</v>
      </c>
      <c r="K10">
        <v>4.12</v>
      </c>
    </row>
    <row r="11" spans="2:11" x14ac:dyDescent="0.2">
      <c r="B11">
        <v>2017</v>
      </c>
      <c r="C11" s="3">
        <v>90.4</v>
      </c>
      <c r="D11" s="3">
        <v>122.9</v>
      </c>
      <c r="E11" s="3">
        <v>110.53988</v>
      </c>
      <c r="F11" s="3">
        <v>112.42</v>
      </c>
      <c r="G11" s="2">
        <v>3.3848660000000003E-2</v>
      </c>
      <c r="H11" s="2">
        <v>4.6017700000000002E-2</v>
      </c>
      <c r="I11" s="24">
        <v>3.8119239999999999E-2</v>
      </c>
      <c r="J11" s="24">
        <v>3.723928E-2</v>
      </c>
      <c r="K11">
        <v>4.22</v>
      </c>
    </row>
    <row r="12" spans="2:11" x14ac:dyDescent="0.2">
      <c r="B12">
        <v>2018</v>
      </c>
      <c r="C12" s="3">
        <v>65.97</v>
      </c>
      <c r="D12" s="3">
        <v>110.6</v>
      </c>
      <c r="E12" s="3">
        <v>88.519163300000002</v>
      </c>
      <c r="F12" s="3">
        <v>84.33</v>
      </c>
      <c r="G12" s="2">
        <v>3.8698009999999998E-2</v>
      </c>
      <c r="H12" s="2">
        <v>6.9122329999999996E-2</v>
      </c>
      <c r="I12" s="24">
        <v>5.0824979999999999E-2</v>
      </c>
      <c r="J12" s="24">
        <v>5.2937539999999998E-2</v>
      </c>
      <c r="K12">
        <v>4.49</v>
      </c>
    </row>
    <row r="13" spans="2:11" x14ac:dyDescent="0.2">
      <c r="B13">
        <v>2019</v>
      </c>
      <c r="C13" s="3">
        <v>66.44</v>
      </c>
      <c r="D13" s="3">
        <v>91.91</v>
      </c>
      <c r="E13" s="3">
        <v>81.205634900000007</v>
      </c>
      <c r="F13" s="3">
        <v>82.415000000000006</v>
      </c>
      <c r="G13" s="2">
        <v>4.9613749999999998E-2</v>
      </c>
      <c r="H13" s="2">
        <v>6.8633349999999996E-2</v>
      </c>
      <c r="I13" s="24">
        <v>5.6823190000000003E-2</v>
      </c>
      <c r="J13" s="24">
        <v>5.6074770000000003E-2</v>
      </c>
      <c r="K13">
        <v>4.62</v>
      </c>
    </row>
    <row r="14" spans="2:11" x14ac:dyDescent="0.2">
      <c r="B14">
        <v>2020</v>
      </c>
      <c r="C14" s="3">
        <v>59.98</v>
      </c>
      <c r="D14" s="3">
        <v>89.64</v>
      </c>
      <c r="E14" s="3">
        <v>77.532885399999998</v>
      </c>
      <c r="F14" s="3">
        <v>77.010000000000005</v>
      </c>
      <c r="G14" s="2">
        <v>5.2208839999999999E-2</v>
      </c>
      <c r="H14" s="2">
        <v>7.8026010000000007E-2</v>
      </c>
      <c r="I14" s="24">
        <v>6.1145570000000003E-2</v>
      </c>
      <c r="J14" s="24">
        <v>6.1279199999999999E-2</v>
      </c>
      <c r="K14">
        <v>4.74</v>
      </c>
    </row>
    <row r="15" spans="2:11" x14ac:dyDescent="0.2">
      <c r="B15">
        <v>2021</v>
      </c>
      <c r="C15" s="3">
        <v>79.06</v>
      </c>
      <c r="D15" s="3">
        <v>106.1</v>
      </c>
      <c r="E15" s="3">
        <v>93.827142899999998</v>
      </c>
      <c r="F15" s="3">
        <v>95</v>
      </c>
      <c r="G15" s="2">
        <v>4.5240339999999997E-2</v>
      </c>
      <c r="H15" s="2">
        <v>6.0713379999999997E-2</v>
      </c>
      <c r="I15" s="24">
        <v>5.1972659999999997E-2</v>
      </c>
      <c r="J15" s="24">
        <v>5.1977750000000003E-2</v>
      </c>
      <c r="K15">
        <v>4.9000000000000004</v>
      </c>
    </row>
    <row r="16" spans="2:11" x14ac:dyDescent="0.2">
      <c r="B16">
        <v>2022</v>
      </c>
      <c r="C16" s="3">
        <v>83.01</v>
      </c>
      <c r="D16" s="3">
        <v>111.9</v>
      </c>
      <c r="E16" s="3">
        <v>97.899681299999997</v>
      </c>
      <c r="F16" s="3">
        <v>98.57</v>
      </c>
      <c r="G16" s="2">
        <v>4.468275E-2</v>
      </c>
      <c r="H16" s="2">
        <v>6.119745E-2</v>
      </c>
      <c r="I16" s="24">
        <v>5.1493240000000003E-2</v>
      </c>
      <c r="J16" s="24">
        <v>5.0761420000000002E-2</v>
      </c>
      <c r="K16">
        <v>5.04</v>
      </c>
    </row>
    <row r="17" spans="2:11" x14ac:dyDescent="0.2">
      <c r="B17">
        <v>2023</v>
      </c>
      <c r="C17" s="3">
        <v>90.01</v>
      </c>
      <c r="D17" s="3">
        <v>105.39</v>
      </c>
      <c r="E17" s="3">
        <v>97.661578899999995</v>
      </c>
      <c r="F17" s="3">
        <v>97.9</v>
      </c>
      <c r="G17" s="2">
        <v>4.8201920000000002E-2</v>
      </c>
      <c r="H17" s="2">
        <v>5.6438170000000003E-2</v>
      </c>
      <c r="I17" s="24">
        <v>5.2091789999999999E-2</v>
      </c>
      <c r="J17" s="24">
        <v>5.1889680000000001E-2</v>
      </c>
      <c r="K17">
        <v>2.54</v>
      </c>
    </row>
    <row r="18" spans="2:11" x14ac:dyDescent="0.2">
      <c r="C18" s="3"/>
      <c r="D18" s="3"/>
      <c r="E18" s="3"/>
      <c r="F18" s="3"/>
      <c r="G18" s="2"/>
      <c r="H18" s="2"/>
      <c r="I18" s="24"/>
      <c r="J18" s="24"/>
    </row>
    <row r="19" spans="2:11" x14ac:dyDescent="0.2">
      <c r="C19" s="3"/>
      <c r="D19" s="3"/>
      <c r="E19" s="3"/>
      <c r="F19" s="3"/>
      <c r="G19" s="2"/>
      <c r="H19" s="2"/>
      <c r="I19" s="24"/>
      <c r="J19" s="24"/>
    </row>
    <row r="20" spans="2:11" x14ac:dyDescent="0.2">
      <c r="C20" s="3"/>
      <c r="D20" s="3"/>
      <c r="E20" s="3"/>
      <c r="F20" s="3"/>
      <c r="G20" s="2"/>
      <c r="H20" s="2"/>
      <c r="I20" s="24"/>
      <c r="J20" s="24"/>
    </row>
    <row r="21" spans="2:11" x14ac:dyDescent="0.2">
      <c r="C21" s="3"/>
      <c r="D21" s="3"/>
      <c r="E21" s="3"/>
      <c r="F21" s="3"/>
      <c r="G21" s="2"/>
      <c r="H21" s="2"/>
      <c r="I21" s="24"/>
      <c r="J21" s="24"/>
    </row>
    <row r="22" spans="2:11" x14ac:dyDescent="0.2">
      <c r="C22" s="3"/>
      <c r="D22" s="3"/>
      <c r="E22" s="3"/>
      <c r="F22" s="3"/>
      <c r="G22" s="2"/>
      <c r="H22" s="2"/>
      <c r="I22" s="24"/>
      <c r="J22" s="24"/>
    </row>
    <row r="23" spans="2:11" x14ac:dyDescent="0.2">
      <c r="C23" s="3"/>
      <c r="D23" s="3"/>
      <c r="E23" s="3"/>
      <c r="F23" s="3"/>
      <c r="G23" s="2"/>
      <c r="H23" s="2"/>
      <c r="I23" s="24"/>
      <c r="J23" s="24"/>
    </row>
    <row r="24" spans="2:11" x14ac:dyDescent="0.2">
      <c r="C24" s="3"/>
      <c r="D24" s="3"/>
      <c r="E24" s="3"/>
      <c r="F24" s="3"/>
      <c r="G24" s="2"/>
      <c r="H24" s="2"/>
      <c r="I24" s="24"/>
      <c r="J24" s="24"/>
    </row>
    <row r="25" spans="2:11" x14ac:dyDescent="0.2">
      <c r="C25" s="3"/>
      <c r="D25" s="3"/>
      <c r="E25" s="3"/>
      <c r="F25" s="3"/>
      <c r="G25" s="2"/>
      <c r="H25" s="2"/>
      <c r="I25" s="24"/>
      <c r="J25" s="24"/>
    </row>
    <row r="26" spans="2:11" x14ac:dyDescent="0.2">
      <c r="C26" s="3"/>
      <c r="D26" s="3"/>
      <c r="E26" s="3"/>
      <c r="F26" s="3"/>
      <c r="G26" s="2"/>
      <c r="H26" s="2"/>
      <c r="I26" s="24"/>
      <c r="J26" s="24"/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22" sqref="G13:G2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108</v>
      </c>
      <c r="C5" s="3">
        <v>0</v>
      </c>
      <c r="D5" s="3">
        <v>0</v>
      </c>
      <c r="E5" s="3">
        <f>(Table1[[#This Row],[PriceHigh]]+Table1[[#This Row],[PriceLow]])/2</f>
        <v>0</v>
      </c>
      <c r="F5" s="3">
        <v>0</v>
      </c>
      <c r="G5" s="25" t="e">
        <f>(Table1[[#This Row],[Dividend]]-F4)/F4</f>
        <v>#DIV/0!</v>
      </c>
      <c r="H5" s="2"/>
      <c r="I5" s="2"/>
    </row>
    <row r="6" spans="2:9" x14ac:dyDescent="0.2">
      <c r="B6" t="s">
        <v>109</v>
      </c>
      <c r="C6" s="3">
        <v>0</v>
      </c>
      <c r="D6" s="3">
        <v>0</v>
      </c>
      <c r="E6" s="3">
        <f>(Table1[[#This Row],[PriceHigh]]+Table1[[#This Row],[PriceLow]])/2</f>
        <v>0</v>
      </c>
      <c r="F6" s="3">
        <v>0</v>
      </c>
      <c r="G6" s="25" t="e">
        <f>(Table1[[#This Row],[Dividend]]-F5)/F5</f>
        <v>#DIV/0!</v>
      </c>
      <c r="H6" s="2"/>
      <c r="I6" s="2"/>
    </row>
    <row r="7" spans="2:9" x14ac:dyDescent="0.2">
      <c r="B7" t="s">
        <v>110</v>
      </c>
      <c r="C7" s="3">
        <v>0</v>
      </c>
      <c r="D7" s="3">
        <v>0</v>
      </c>
      <c r="E7" s="3">
        <f>(Table1[[#This Row],[PriceHigh]]+Table1[[#This Row],[PriceLow]])/2</f>
        <v>0</v>
      </c>
      <c r="F7" s="3">
        <v>0</v>
      </c>
      <c r="G7" s="25" t="e">
        <f>(Table1[[#This Row],[Dividend]]-F6)/F6</f>
        <v>#DIV/0!</v>
      </c>
      <c r="H7" s="2"/>
      <c r="I7" s="2"/>
    </row>
    <row r="8" spans="2:9" x14ac:dyDescent="0.2">
      <c r="B8" t="s">
        <v>111</v>
      </c>
      <c r="C8" s="3">
        <v>36.630000000000003</v>
      </c>
      <c r="D8" s="3">
        <v>55.95</v>
      </c>
      <c r="E8" s="3">
        <f>(Table1[[#This Row],[PriceHigh]]+Table1[[#This Row],[PriceLow]])/2</f>
        <v>46.290000000000006</v>
      </c>
      <c r="F8" s="3">
        <v>1.54</v>
      </c>
      <c r="G8" s="25" t="e">
        <f>(Table1[[#This Row],[Dividend]]-F7)/F7</f>
        <v>#DIV/0!</v>
      </c>
      <c r="H8" s="2">
        <v>4.2042042042041997E-2</v>
      </c>
      <c r="I8" s="2">
        <v>2.7524575513851599E-2</v>
      </c>
    </row>
    <row r="9" spans="2:9" x14ac:dyDescent="0.2">
      <c r="B9" t="s">
        <v>112</v>
      </c>
      <c r="C9" s="3">
        <v>32.340000000000003</v>
      </c>
      <c r="D9" s="3">
        <v>51.55</v>
      </c>
      <c r="E9" s="3">
        <f>(Table1[[#This Row],[PriceHigh]]+Table1[[#This Row],[PriceLow]])/2</f>
        <v>41.945</v>
      </c>
      <c r="F9" s="3">
        <v>2.2400000000000002</v>
      </c>
      <c r="G9" s="25">
        <f>(Table1[[#This Row],[Dividend]]-F8)/F8</f>
        <v>0.45454545454545464</v>
      </c>
      <c r="H9" s="2">
        <v>6.9264069264069195E-2</v>
      </c>
      <c r="I9" s="2">
        <v>4.3452958292919501E-2</v>
      </c>
    </row>
    <row r="10" spans="2:9" x14ac:dyDescent="0.2">
      <c r="B10" t="s">
        <v>113</v>
      </c>
      <c r="C10" s="3">
        <v>43.17</v>
      </c>
      <c r="D10" s="3">
        <v>60.82</v>
      </c>
      <c r="E10" s="3">
        <f>(Table1[[#This Row],[PriceHigh]]+Table1[[#This Row],[PriceLow]])/2</f>
        <v>51.995000000000005</v>
      </c>
      <c r="F10" s="3">
        <v>2.44</v>
      </c>
      <c r="G10" s="25">
        <f>(Table1[[#This Row],[Dividend]]-F9)/F9</f>
        <v>8.9285714285714163E-2</v>
      </c>
      <c r="H10" s="2">
        <v>5.6520731989807699E-2</v>
      </c>
      <c r="I10" s="2">
        <v>4.0118382111147599E-2</v>
      </c>
    </row>
    <row r="11" spans="2:9" x14ac:dyDescent="0.2">
      <c r="B11" t="s">
        <v>114</v>
      </c>
      <c r="C11" s="3">
        <v>56.02</v>
      </c>
      <c r="D11" s="3">
        <v>79.099999999999994</v>
      </c>
      <c r="E11" s="3">
        <f>(Table1[[#This Row],[PriceHigh]]+Table1[[#This Row],[PriceLow]])/2</f>
        <v>67.56</v>
      </c>
      <c r="F11" s="3">
        <v>2.82</v>
      </c>
      <c r="G11" s="25">
        <f>(Table1[[#This Row],[Dividend]]-F10)/F10</f>
        <v>0.15573770491803274</v>
      </c>
      <c r="H11" s="2">
        <v>5.0339164584077098E-2</v>
      </c>
      <c r="I11" s="2">
        <v>3.5651074589127599E-2</v>
      </c>
    </row>
    <row r="12" spans="2:9" x14ac:dyDescent="0.2">
      <c r="B12" t="s">
        <v>115</v>
      </c>
      <c r="C12" s="3">
        <v>73.260000000000005</v>
      </c>
      <c r="D12" s="3">
        <v>93.74</v>
      </c>
      <c r="E12" s="3">
        <f>(Table1[[#This Row],[PriceHigh]]+Table1[[#This Row],[PriceLow]])/2</f>
        <v>83.5</v>
      </c>
      <c r="F12" s="3">
        <v>3.24</v>
      </c>
      <c r="G12" s="25">
        <f>(Table1[[#This Row],[Dividend]]-F11)/F11</f>
        <v>0.14893617021276609</v>
      </c>
      <c r="H12" s="2">
        <v>4.4226044226044203E-2</v>
      </c>
      <c r="I12" s="2">
        <v>3.45636867932579E-2</v>
      </c>
    </row>
    <row r="13" spans="2:9" x14ac:dyDescent="0.2">
      <c r="B13" t="s">
        <v>116</v>
      </c>
      <c r="C13" s="3">
        <v>82.95</v>
      </c>
      <c r="D13" s="3">
        <v>96.44</v>
      </c>
      <c r="E13" s="3">
        <f>(Table1[[#This Row],[PriceHigh]]+Table1[[#This Row],[PriceLow]])/2</f>
        <v>89.694999999999993</v>
      </c>
      <c r="F13" s="3">
        <v>3.58</v>
      </c>
      <c r="G13" s="25">
        <f>(Table1[[#This Row],[Dividend]]-F12)/F12</f>
        <v>0.10493827160493822</v>
      </c>
      <c r="H13" s="2">
        <v>4.3158529234478597E-2</v>
      </c>
      <c r="I13" s="2">
        <v>3.7121526337619198E-2</v>
      </c>
    </row>
    <row r="14" spans="2:9" x14ac:dyDescent="0.2">
      <c r="B14" t="s">
        <v>117</v>
      </c>
      <c r="C14" s="3">
        <v>75.39</v>
      </c>
      <c r="D14" s="3">
        <v>91.34</v>
      </c>
      <c r="E14" s="3">
        <f>(Table1[[#This Row],[PriceHigh]]+Table1[[#This Row],[PriceLow]])/2</f>
        <v>83.365000000000009</v>
      </c>
      <c r="F14" s="3">
        <v>3.88</v>
      </c>
      <c r="G14" s="25">
        <f>(Table1[[#This Row],[Dividend]]-F13)/F13</f>
        <v>8.3798882681564199E-2</v>
      </c>
      <c r="H14" s="2">
        <v>5.1465711632842498E-2</v>
      </c>
      <c r="I14" s="2">
        <v>4.24786511933435E-2</v>
      </c>
    </row>
    <row r="15" spans="2:9" x14ac:dyDescent="0.2">
      <c r="B15" t="s">
        <v>118</v>
      </c>
      <c r="C15" s="3">
        <v>75.33</v>
      </c>
      <c r="D15" s="3">
        <v>90.15</v>
      </c>
      <c r="E15" s="3">
        <f>(Table1[[#This Row],[PriceHigh]]+Table1[[#This Row],[PriceLow]])/2</f>
        <v>82.740000000000009</v>
      </c>
      <c r="F15" s="3">
        <v>4.04</v>
      </c>
      <c r="G15" s="25">
        <f>(Table1[[#This Row],[Dividend]]-F14)/F14</f>
        <v>4.1237113402061897E-2</v>
      </c>
      <c r="H15" s="2">
        <v>5.3630691623523102E-2</v>
      </c>
      <c r="I15" s="2">
        <v>4.4814198557958901E-2</v>
      </c>
    </row>
    <row r="16" spans="2:9" x14ac:dyDescent="0.2">
      <c r="B16" t="s">
        <v>119</v>
      </c>
      <c r="C16" s="3">
        <v>85.8</v>
      </c>
      <c r="D16" s="3">
        <v>103.63</v>
      </c>
      <c r="E16" s="3">
        <f>(Table1[[#This Row],[PriceHigh]]+Table1[[#This Row],[PriceLow]])/2</f>
        <v>94.715000000000003</v>
      </c>
      <c r="F16" s="3">
        <v>4.12</v>
      </c>
      <c r="G16" s="25">
        <f>(Table1[[#This Row],[Dividend]]-F15)/F15</f>
        <v>1.980198019801982E-2</v>
      </c>
      <c r="H16" s="2">
        <v>4.8018648018647997E-2</v>
      </c>
      <c r="I16" s="2">
        <v>3.9756827173598297E-2</v>
      </c>
    </row>
    <row r="17" spans="2:9" x14ac:dyDescent="0.2">
      <c r="B17" t="s">
        <v>120</v>
      </c>
      <c r="C17" s="3">
        <v>90.4</v>
      </c>
      <c r="D17" s="3">
        <v>122.9</v>
      </c>
      <c r="E17" s="3">
        <f>(Table1[[#This Row],[PriceHigh]]+Table1[[#This Row],[PriceLow]])/2</f>
        <v>106.65</v>
      </c>
      <c r="F17" s="3">
        <v>4.22</v>
      </c>
      <c r="G17" s="25">
        <f>(Table1[[#This Row],[Dividend]]-F16)/F16</f>
        <v>2.4271844660194088E-2</v>
      </c>
      <c r="H17" s="2">
        <v>4.6681415929203503E-2</v>
      </c>
      <c r="I17" s="2">
        <v>3.4336859235150501E-2</v>
      </c>
    </row>
    <row r="18" spans="2:9" x14ac:dyDescent="0.2">
      <c r="B18" t="s">
        <v>121</v>
      </c>
      <c r="C18" s="3">
        <v>65.97</v>
      </c>
      <c r="D18" s="3">
        <v>110.6</v>
      </c>
      <c r="E18" s="3">
        <f>(Table1[[#This Row],[PriceHigh]]+Table1[[#This Row],[PriceLow]])/2</f>
        <v>88.284999999999997</v>
      </c>
      <c r="F18" s="3">
        <v>4.49</v>
      </c>
      <c r="G18" s="25">
        <f>(Table1[[#This Row],[Dividend]]-F17)/F17</f>
        <v>6.3981042654028555E-2</v>
      </c>
      <c r="H18" s="2">
        <v>6.8061239957556405E-2</v>
      </c>
      <c r="I18" s="2">
        <v>4.0596745027124702E-2</v>
      </c>
    </row>
    <row r="19" spans="2:9" x14ac:dyDescent="0.2">
      <c r="B19" t="s">
        <v>122</v>
      </c>
      <c r="C19" s="3">
        <v>66.44</v>
      </c>
      <c r="D19" s="3">
        <v>91.91</v>
      </c>
      <c r="E19" s="3">
        <f>(Table1[[#This Row],[PriceHigh]]+Table1[[#This Row],[PriceLow]])/2</f>
        <v>79.174999999999997</v>
      </c>
      <c r="F19" s="3">
        <v>4.62</v>
      </c>
      <c r="G19" s="25">
        <f>(Table1[[#This Row],[Dividend]]-F18)/F18</f>
        <v>2.8953229398663672E-2</v>
      </c>
      <c r="H19" s="2">
        <v>6.9536423841059597E-2</v>
      </c>
      <c r="I19" s="2">
        <v>5.0266565118050201E-2</v>
      </c>
    </row>
    <row r="20" spans="2:9" x14ac:dyDescent="0.2">
      <c r="B20" t="s">
        <v>123</v>
      </c>
      <c r="C20" s="3">
        <v>59.98</v>
      </c>
      <c r="D20" s="3">
        <v>89.64</v>
      </c>
      <c r="E20" s="3">
        <f>(Table1[[#This Row],[PriceHigh]]+Table1[[#This Row],[PriceLow]])/2</f>
        <v>74.81</v>
      </c>
      <c r="F20" s="3">
        <v>4.74</v>
      </c>
      <c r="G20" s="25">
        <f>(Table1[[#This Row],[Dividend]]-F19)/F19</f>
        <v>2.5974025974025997E-2</v>
      </c>
      <c r="H20" s="2">
        <v>7.9026342114038001E-2</v>
      </c>
      <c r="I20" s="2">
        <v>5.2878179384203403E-2</v>
      </c>
    </row>
    <row r="21" spans="2:9" x14ac:dyDescent="0.2">
      <c r="B21" t="s">
        <v>124</v>
      </c>
      <c r="C21" s="3">
        <v>79.06</v>
      </c>
      <c r="D21" s="3">
        <v>106.1</v>
      </c>
      <c r="E21" s="3">
        <f>(Table1[[#This Row],[PriceHigh]]+Table1[[#This Row],[PriceLow]])/2</f>
        <v>92.58</v>
      </c>
      <c r="F21" s="3">
        <v>4.9000000000000004</v>
      </c>
      <c r="G21" s="25">
        <f>(Table1[[#This Row],[Dividend]]-F20)/F20</f>
        <v>3.3755274261603407E-2</v>
      </c>
      <c r="H21" s="2">
        <v>6.1978244371363497E-2</v>
      </c>
      <c r="I21" s="2">
        <v>4.6182846371347702E-2</v>
      </c>
    </row>
    <row r="22" spans="2:9" x14ac:dyDescent="0.2">
      <c r="B22" t="s">
        <v>125</v>
      </c>
      <c r="C22" s="3">
        <v>83.01</v>
      </c>
      <c r="D22" s="3">
        <v>111.9</v>
      </c>
      <c r="E22" s="3">
        <f>(Table1[[#This Row],[PriceHigh]]+Table1[[#This Row],[PriceLow]])/2</f>
        <v>97.455000000000013</v>
      </c>
      <c r="F22" s="3">
        <v>5.04</v>
      </c>
      <c r="G22" s="25">
        <f>(Table1[[#This Row],[Dividend]]-F21)/F21</f>
        <v>2.8571428571428505E-2</v>
      </c>
      <c r="H22" s="2">
        <v>6.0715576436573902E-2</v>
      </c>
      <c r="I22" s="2">
        <v>4.5040214477211703E-2</v>
      </c>
    </row>
    <row r="23" spans="2:9" x14ac:dyDescent="0.2">
      <c r="C23" s="3"/>
      <c r="D23" s="3"/>
      <c r="E23" s="3">
        <f>(Table1[[#This Row],[PriceHigh]]+Table1[[#This Row],[PriceLow]])/2</f>
        <v>0</v>
      </c>
      <c r="F23" s="3">
        <v>5.08</v>
      </c>
      <c r="G23" s="25">
        <f>(Table1[[#This Row],[Dividend]]-F22)/F22</f>
        <v>7.936507936507943E-3</v>
      </c>
      <c r="H23" s="2"/>
      <c r="I23" s="2"/>
    </row>
    <row r="24" spans="2:9" x14ac:dyDescent="0.2">
      <c r="C24" s="3"/>
      <c r="D24" s="3"/>
      <c r="E24" s="3">
        <f>(Table1[[#This Row],[PriceHigh]]+Table1[[#This Row],[PriceLow]])/2</f>
        <v>0</v>
      </c>
      <c r="F24" s="3"/>
      <c r="G24" s="25">
        <f>(Table1[[#This Row],[Dividend]]-F23)/F23</f>
        <v>-1</v>
      </c>
      <c r="H24" s="2"/>
      <c r="I24" s="2"/>
    </row>
    <row r="25" spans="2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2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2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2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2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385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99.5</v>
      </c>
      <c r="E2">
        <v>1.27</v>
      </c>
      <c r="F2">
        <f>Table3[[#This Row],[DivPay]]*4</f>
        <v>5.08</v>
      </c>
      <c r="G2" s="2">
        <f>Table3[[#This Row],[FwdDiv]]/Table3[[#This Row],[SharePrice]]</f>
        <v>5.1055276381909549E-2</v>
      </c>
    </row>
    <row r="3" spans="2:9" x14ac:dyDescent="0.2">
      <c r="B3" s="35">
        <v>45120</v>
      </c>
      <c r="C3">
        <v>100.49</v>
      </c>
      <c r="E3">
        <v>1.27</v>
      </c>
      <c r="F3">
        <f>Table3[[#This Row],[DivPay]]*4</f>
        <v>5.08</v>
      </c>
      <c r="G3" s="2">
        <f>Table3[[#This Row],[FwdDiv]]/Table3[[#This Row],[SharePrice]]</f>
        <v>5.0552293760573193E-2</v>
      </c>
    </row>
    <row r="4" spans="2:9" x14ac:dyDescent="0.2">
      <c r="B4" s="35">
        <v>45119</v>
      </c>
      <c r="C4">
        <v>99</v>
      </c>
      <c r="E4">
        <v>1.27</v>
      </c>
      <c r="F4">
        <f>Table3[[#This Row],[DivPay]]*4</f>
        <v>5.08</v>
      </c>
      <c r="G4" s="2">
        <f>Table3[[#This Row],[FwdDiv]]/Table3[[#This Row],[SharePrice]]</f>
        <v>5.131313131313131E-2</v>
      </c>
    </row>
    <row r="5" spans="2:9" x14ac:dyDescent="0.2">
      <c r="B5" s="35">
        <v>45118</v>
      </c>
      <c r="C5">
        <v>98.6</v>
      </c>
      <c r="E5">
        <v>1.27</v>
      </c>
      <c r="F5">
        <f>Table3[[#This Row],[DivPay]]*4</f>
        <v>5.08</v>
      </c>
      <c r="G5" s="2">
        <f>Table3[[#This Row],[FwdDiv]]/Table3[[#This Row],[SharePrice]]</f>
        <v>5.1521298174442197E-2</v>
      </c>
    </row>
    <row r="6" spans="2:9" x14ac:dyDescent="0.2">
      <c r="B6" s="35">
        <v>45117</v>
      </c>
      <c r="C6">
        <v>97.75</v>
      </c>
      <c r="E6">
        <v>1.27</v>
      </c>
      <c r="F6">
        <f>Table3[[#This Row],[DivPay]]*4</f>
        <v>5.08</v>
      </c>
      <c r="G6" s="2">
        <f>Table3[[#This Row],[FwdDiv]]/Table3[[#This Row],[SharePrice]]</f>
        <v>5.19693094629156E-2</v>
      </c>
    </row>
    <row r="7" spans="2:9" x14ac:dyDescent="0.2">
      <c r="B7" s="35">
        <v>45114</v>
      </c>
      <c r="C7">
        <v>97.7</v>
      </c>
      <c r="E7">
        <v>1.27</v>
      </c>
      <c r="F7">
        <f>Table3[[#This Row],[DivPay]]*4</f>
        <v>5.08</v>
      </c>
      <c r="G7" s="2">
        <f>Table3[[#This Row],[FwdDiv]]/Table3[[#This Row],[SharePrice]]</f>
        <v>5.1995905834186285E-2</v>
      </c>
    </row>
    <row r="8" spans="2:9" x14ac:dyDescent="0.2">
      <c r="B8" s="35">
        <v>45113</v>
      </c>
      <c r="C8">
        <v>97.5</v>
      </c>
      <c r="E8">
        <v>1.27</v>
      </c>
      <c r="F8">
        <f>Table3[[#This Row],[DivPay]]*4</f>
        <v>5.08</v>
      </c>
      <c r="G8" s="2">
        <f>Table3[[#This Row],[FwdDiv]]/Table3[[#This Row],[SharePrice]]</f>
        <v>5.21025641025641E-2</v>
      </c>
    </row>
    <row r="9" spans="2:9" x14ac:dyDescent="0.2">
      <c r="B9" s="35">
        <v>45112</v>
      </c>
      <c r="C9">
        <v>97.45</v>
      </c>
      <c r="E9">
        <v>1.27</v>
      </c>
      <c r="F9">
        <f>Table3[[#This Row],[DivPay]]*4</f>
        <v>5.08</v>
      </c>
      <c r="G9" s="2">
        <f>Table3[[#This Row],[FwdDiv]]/Table3[[#This Row],[SharePrice]]</f>
        <v>5.2129297075423291E-2</v>
      </c>
    </row>
    <row r="10" spans="2:9" x14ac:dyDescent="0.2">
      <c r="B10" s="35">
        <v>45110</v>
      </c>
      <c r="C10">
        <v>98.48</v>
      </c>
      <c r="E10">
        <v>1.27</v>
      </c>
      <c r="F10">
        <f>Table3[[#This Row],[DivPay]]*4</f>
        <v>5.08</v>
      </c>
      <c r="G10" s="2">
        <f>Table3[[#This Row],[FwdDiv]]/Table3[[#This Row],[SharePrice]]</f>
        <v>5.1584077985377744E-2</v>
      </c>
    </row>
    <row r="11" spans="2:9" x14ac:dyDescent="0.2">
      <c r="B11" s="35">
        <v>45107</v>
      </c>
      <c r="C11">
        <v>97.62</v>
      </c>
      <c r="E11">
        <v>1.27</v>
      </c>
      <c r="F11">
        <f>Table3[[#This Row],[DivPay]]*4</f>
        <v>5.08</v>
      </c>
      <c r="G11" s="2">
        <f>Table3[[#This Row],[FwdDiv]]/Table3[[#This Row],[SharePrice]]</f>
        <v>5.203851669739807E-2</v>
      </c>
    </row>
    <row r="12" spans="2:9" x14ac:dyDescent="0.2">
      <c r="B12" s="35">
        <v>45106</v>
      </c>
      <c r="C12">
        <v>97.69</v>
      </c>
      <c r="E12">
        <v>1.27</v>
      </c>
      <c r="F12">
        <f>Table3[[#This Row],[DivPay]]*4</f>
        <v>5.08</v>
      </c>
      <c r="G12" s="2">
        <f>Table3[[#This Row],[FwdDiv]]/Table3[[#This Row],[SharePrice]]</f>
        <v>5.2001228375473441E-2</v>
      </c>
    </row>
    <row r="13" spans="2:9" x14ac:dyDescent="0.2">
      <c r="B13" s="35">
        <v>45105</v>
      </c>
      <c r="C13">
        <v>96.2</v>
      </c>
      <c r="E13">
        <v>1.27</v>
      </c>
      <c r="F13">
        <f>Table3[[#This Row],[DivPay]]*4</f>
        <v>5.08</v>
      </c>
      <c r="G13" s="2">
        <f>Table3[[#This Row],[FwdDiv]]/Table3[[#This Row],[SharePrice]]</f>
        <v>5.2806652806652803E-2</v>
      </c>
    </row>
    <row r="14" spans="2:9" x14ac:dyDescent="0.2">
      <c r="B14" s="35">
        <v>45104</v>
      </c>
      <c r="C14">
        <v>96.56</v>
      </c>
      <c r="E14">
        <v>1.27</v>
      </c>
      <c r="F14">
        <f>Table3[[#This Row],[DivPay]]*4</f>
        <v>5.08</v>
      </c>
      <c r="G14" s="2">
        <f>Table3[[#This Row],[FwdDiv]]/Table3[[#This Row],[SharePrice]]</f>
        <v>5.2609776304888153E-2</v>
      </c>
    </row>
    <row r="15" spans="2:9" x14ac:dyDescent="0.2">
      <c r="B15" s="35">
        <v>45103</v>
      </c>
      <c r="C15">
        <v>96.77</v>
      </c>
      <c r="E15">
        <v>1.27</v>
      </c>
      <c r="F15">
        <f>Table3[[#This Row],[DivPay]]*4</f>
        <v>5.08</v>
      </c>
      <c r="G15" s="2">
        <f>Table3[[#This Row],[FwdDiv]]/Table3[[#This Row],[SharePrice]]</f>
        <v>5.2495608143019533E-2</v>
      </c>
    </row>
    <row r="16" spans="2:9" x14ac:dyDescent="0.2">
      <c r="B16" s="35">
        <v>45100</v>
      </c>
      <c r="C16">
        <v>96.3</v>
      </c>
      <c r="E16">
        <v>1.27</v>
      </c>
      <c r="F16">
        <f>Table3[[#This Row],[DivPay]]*4</f>
        <v>5.08</v>
      </c>
      <c r="G16" s="2">
        <f>Table3[[#This Row],[FwdDiv]]/Table3[[#This Row],[SharePrice]]</f>
        <v>5.2751817237798551E-2</v>
      </c>
    </row>
    <row r="17" spans="2:7" x14ac:dyDescent="0.2">
      <c r="B17" s="35">
        <v>45099</v>
      </c>
      <c r="C17">
        <v>95.69</v>
      </c>
      <c r="D17">
        <v>1.27</v>
      </c>
      <c r="E17">
        <v>1.27</v>
      </c>
      <c r="F17">
        <f>Table3[[#This Row],[DivPay]]*4</f>
        <v>5.08</v>
      </c>
      <c r="G17" s="2">
        <f>Table3[[#This Row],[FwdDiv]]/Table3[[#This Row],[SharePrice]]</f>
        <v>5.3088096979830704E-2</v>
      </c>
    </row>
    <row r="18" spans="2:7" x14ac:dyDescent="0.2">
      <c r="B18" s="35">
        <v>45098</v>
      </c>
      <c r="C18">
        <v>96.35</v>
      </c>
      <c r="E18">
        <v>1.27</v>
      </c>
      <c r="F18">
        <f>Table3[[#This Row],[DivPay]]*4</f>
        <v>5.08</v>
      </c>
      <c r="G18" s="2">
        <f>Table3[[#This Row],[FwdDiv]]/Table3[[#This Row],[SharePrice]]</f>
        <v>5.2724442138038403E-2</v>
      </c>
    </row>
    <row r="19" spans="2:7" x14ac:dyDescent="0.2">
      <c r="B19" s="35">
        <v>45097</v>
      </c>
      <c r="C19">
        <v>94.82</v>
      </c>
      <c r="E19">
        <v>1.27</v>
      </c>
      <c r="F19">
        <f>Table3[[#This Row],[DivPay]]*4</f>
        <v>5.08</v>
      </c>
      <c r="G19" s="2">
        <f>Table3[[#This Row],[FwdDiv]]/Table3[[#This Row],[SharePrice]]</f>
        <v>5.357519510651762E-2</v>
      </c>
    </row>
    <row r="20" spans="2:7" x14ac:dyDescent="0.2">
      <c r="B20" s="35">
        <v>45093</v>
      </c>
      <c r="C20">
        <v>94.89</v>
      </c>
      <c r="E20">
        <v>1.27</v>
      </c>
      <c r="F20">
        <f>Table3[[#This Row],[DivPay]]*4</f>
        <v>5.08</v>
      </c>
      <c r="G20" s="2">
        <f>Table3[[#This Row],[FwdDiv]]/Table3[[#This Row],[SharePrice]]</f>
        <v>5.3535672884392455E-2</v>
      </c>
    </row>
    <row r="21" spans="2:7" x14ac:dyDescent="0.2">
      <c r="B21" s="35">
        <v>45092</v>
      </c>
      <c r="C21">
        <v>94.73</v>
      </c>
      <c r="E21">
        <v>1.27</v>
      </c>
      <c r="F21">
        <f>Table3[[#This Row],[DivPay]]*4</f>
        <v>5.08</v>
      </c>
      <c r="G21" s="2">
        <f>Table3[[#This Row],[FwdDiv]]/Table3[[#This Row],[SharePrice]]</f>
        <v>5.3626095217987967E-2</v>
      </c>
    </row>
    <row r="22" spans="2:7" x14ac:dyDescent="0.2">
      <c r="B22" s="35">
        <v>45091</v>
      </c>
      <c r="C22">
        <v>93.06</v>
      </c>
      <c r="E22">
        <v>1.27</v>
      </c>
      <c r="F22">
        <f>Table3[[#This Row],[DivPay]]*4</f>
        <v>5.08</v>
      </c>
      <c r="G22" s="2">
        <f>Table3[[#This Row],[FwdDiv]]/Table3[[#This Row],[SharePrice]]</f>
        <v>5.4588437567160968E-2</v>
      </c>
    </row>
    <row r="23" spans="2:7" x14ac:dyDescent="0.2">
      <c r="B23" s="35">
        <v>45090</v>
      </c>
      <c r="C23">
        <v>93.3</v>
      </c>
      <c r="E23">
        <v>1.27</v>
      </c>
      <c r="F23">
        <f>Table3[[#This Row],[DivPay]]*4</f>
        <v>5.08</v>
      </c>
      <c r="G23" s="2">
        <f>Table3[[#This Row],[FwdDiv]]/Table3[[#This Row],[SharePrice]]</f>
        <v>5.444801714898178E-2</v>
      </c>
    </row>
    <row r="24" spans="2:7" x14ac:dyDescent="0.2">
      <c r="B24" s="35">
        <v>45089</v>
      </c>
      <c r="C24">
        <v>92.65</v>
      </c>
      <c r="E24">
        <v>1.27</v>
      </c>
      <c r="F24">
        <f>Table3[[#This Row],[DivPay]]*4</f>
        <v>5.08</v>
      </c>
      <c r="G24" s="2">
        <f>Table3[[#This Row],[FwdDiv]]/Table3[[#This Row],[SharePrice]]</f>
        <v>5.4830005396654072E-2</v>
      </c>
    </row>
    <row r="25" spans="2:7" x14ac:dyDescent="0.2">
      <c r="B25" s="35">
        <v>45086</v>
      </c>
      <c r="C25">
        <v>92.59</v>
      </c>
      <c r="E25">
        <v>1.27</v>
      </c>
      <c r="F25">
        <f>Table3[[#This Row],[DivPay]]*4</f>
        <v>5.08</v>
      </c>
      <c r="G25" s="2">
        <f>Table3[[#This Row],[FwdDiv]]/Table3[[#This Row],[SharePrice]]</f>
        <v>5.4865536235014577E-2</v>
      </c>
    </row>
    <row r="26" spans="2:7" x14ac:dyDescent="0.2">
      <c r="B26" s="35">
        <v>45085</v>
      </c>
      <c r="C26">
        <v>92.17</v>
      </c>
      <c r="E26">
        <v>1.27</v>
      </c>
      <c r="F26">
        <f>Table3[[#This Row],[DivPay]]*4</f>
        <v>5.08</v>
      </c>
      <c r="G26" s="2">
        <f>Table3[[#This Row],[FwdDiv]]/Table3[[#This Row],[SharePrice]]</f>
        <v>5.5115547358142565E-2</v>
      </c>
    </row>
    <row r="27" spans="2:7" x14ac:dyDescent="0.2">
      <c r="B27" s="35">
        <v>45084</v>
      </c>
      <c r="C27">
        <v>92.25</v>
      </c>
      <c r="E27">
        <v>1.27</v>
      </c>
      <c r="F27">
        <f>Table3[[#This Row],[DivPay]]*4</f>
        <v>5.08</v>
      </c>
      <c r="G27" s="2">
        <f>Table3[[#This Row],[FwdDiv]]/Table3[[#This Row],[SharePrice]]</f>
        <v>5.5067750677506778E-2</v>
      </c>
    </row>
    <row r="28" spans="2:7" x14ac:dyDescent="0.2">
      <c r="B28" s="35">
        <v>45083</v>
      </c>
      <c r="C28">
        <v>91.62</v>
      </c>
      <c r="E28">
        <v>1.27</v>
      </c>
      <c r="F28">
        <f>Table3[[#This Row],[DivPay]]*4</f>
        <v>5.08</v>
      </c>
      <c r="G28" s="2">
        <f>Table3[[#This Row],[FwdDiv]]/Table3[[#This Row],[SharePrice]]</f>
        <v>5.5446409080986685E-2</v>
      </c>
    </row>
    <row r="29" spans="2:7" x14ac:dyDescent="0.2">
      <c r="B29" s="35">
        <v>45082</v>
      </c>
      <c r="C29">
        <v>90.05</v>
      </c>
      <c r="E29">
        <v>1.27</v>
      </c>
      <c r="F29">
        <f>Table3[[#This Row],[DivPay]]*4</f>
        <v>5.08</v>
      </c>
      <c r="G29" s="2">
        <f>Table3[[#This Row],[FwdDiv]]/Table3[[#This Row],[SharePrice]]</f>
        <v>5.6413103831204889E-2</v>
      </c>
    </row>
    <row r="30" spans="2:7" x14ac:dyDescent="0.2">
      <c r="B30" s="35">
        <v>45079</v>
      </c>
      <c r="C30">
        <v>91.78</v>
      </c>
      <c r="E30">
        <v>1.27</v>
      </c>
      <c r="F30">
        <f>Table3[[#This Row],[DivPay]]*4</f>
        <v>5.08</v>
      </c>
      <c r="G30" s="2">
        <f>Table3[[#This Row],[FwdDiv]]/Table3[[#This Row],[SharePrice]]</f>
        <v>5.5349749400740902E-2</v>
      </c>
    </row>
    <row r="31" spans="2:7" x14ac:dyDescent="0.2">
      <c r="B31" s="35">
        <v>45078</v>
      </c>
      <c r="C31">
        <v>90.16</v>
      </c>
      <c r="E31">
        <v>1.27</v>
      </c>
      <c r="F31">
        <f>Table3[[#This Row],[DivPay]]*4</f>
        <v>5.08</v>
      </c>
      <c r="G31" s="2">
        <f>Table3[[#This Row],[FwdDiv]]/Table3[[#This Row],[SharePrice]]</f>
        <v>5.6344276841171256E-2</v>
      </c>
    </row>
    <row r="32" spans="2:7" x14ac:dyDescent="0.2">
      <c r="B32" s="35">
        <v>45077</v>
      </c>
      <c r="C32">
        <v>90.01</v>
      </c>
      <c r="E32">
        <v>1.27</v>
      </c>
      <c r="F32">
        <f>Table3[[#This Row],[DivPay]]*4</f>
        <v>5.08</v>
      </c>
      <c r="G32" s="2">
        <f>Table3[[#This Row],[FwdDiv]]/Table3[[#This Row],[SharePrice]]</f>
        <v>5.6438173536273742E-2</v>
      </c>
    </row>
    <row r="33" spans="2:7" x14ac:dyDescent="0.2">
      <c r="B33" s="35">
        <v>45076</v>
      </c>
      <c r="C33">
        <v>90.21</v>
      </c>
      <c r="E33">
        <v>1.27</v>
      </c>
      <c r="F33">
        <f>Table3[[#This Row],[DivPay]]*4</f>
        <v>5.08</v>
      </c>
      <c r="G33" s="2">
        <f>Table3[[#This Row],[FwdDiv]]/Table3[[#This Row],[SharePrice]]</f>
        <v>5.6313047333998452E-2</v>
      </c>
    </row>
    <row r="34" spans="2:7" x14ac:dyDescent="0.2">
      <c r="B34" s="35">
        <v>45072</v>
      </c>
      <c r="C34">
        <v>90.84</v>
      </c>
      <c r="E34">
        <v>1.27</v>
      </c>
      <c r="F34">
        <f>Table3[[#This Row],[DivPay]]*4</f>
        <v>5.08</v>
      </c>
      <c r="G34" s="2">
        <f>Table3[[#This Row],[FwdDiv]]/Table3[[#This Row],[SharePrice]]</f>
        <v>5.5922501100836637E-2</v>
      </c>
    </row>
    <row r="35" spans="2:7" x14ac:dyDescent="0.2">
      <c r="B35" s="35">
        <v>45071</v>
      </c>
      <c r="C35">
        <v>90.76</v>
      </c>
      <c r="E35">
        <v>1.27</v>
      </c>
      <c r="F35">
        <f>Table3[[#This Row],[DivPay]]*4</f>
        <v>5.08</v>
      </c>
      <c r="G35" s="2">
        <f>Table3[[#This Row],[FwdDiv]]/Table3[[#This Row],[SharePrice]]</f>
        <v>5.5971793741736442E-2</v>
      </c>
    </row>
    <row r="36" spans="2:7" x14ac:dyDescent="0.2">
      <c r="B36" s="35">
        <v>45070</v>
      </c>
      <c r="C36">
        <v>92.35</v>
      </c>
      <c r="E36">
        <v>1.27</v>
      </c>
      <c r="F36">
        <f>Table3[[#This Row],[DivPay]]*4</f>
        <v>5.08</v>
      </c>
      <c r="G36" s="2">
        <f>Table3[[#This Row],[FwdDiv]]/Table3[[#This Row],[SharePrice]]</f>
        <v>5.50081212777477E-2</v>
      </c>
    </row>
    <row r="37" spans="2:7" x14ac:dyDescent="0.2">
      <c r="B37" s="35">
        <v>45069</v>
      </c>
      <c r="C37">
        <v>92.94</v>
      </c>
      <c r="E37">
        <v>1.27</v>
      </c>
      <c r="F37">
        <f>Table3[[#This Row],[DivPay]]*4</f>
        <v>5.08</v>
      </c>
      <c r="G37" s="2">
        <f>Table3[[#This Row],[FwdDiv]]/Table3[[#This Row],[SharePrice]]</f>
        <v>5.4658919733161185E-2</v>
      </c>
    </row>
    <row r="38" spans="2:7" x14ac:dyDescent="0.2">
      <c r="B38" s="35">
        <v>45068</v>
      </c>
      <c r="C38">
        <v>93.07</v>
      </c>
      <c r="E38">
        <v>1.27</v>
      </c>
      <c r="F38">
        <f>Table3[[#This Row],[DivPay]]*4</f>
        <v>5.08</v>
      </c>
      <c r="G38" s="2">
        <f>Table3[[#This Row],[FwdDiv]]/Table3[[#This Row],[SharePrice]]</f>
        <v>5.4582572257440641E-2</v>
      </c>
    </row>
    <row r="39" spans="2:7" x14ac:dyDescent="0.2">
      <c r="B39" s="35">
        <v>45065</v>
      </c>
      <c r="C39">
        <v>93.19</v>
      </c>
      <c r="E39">
        <v>1.27</v>
      </c>
      <c r="F39">
        <f>Table3[[#This Row],[DivPay]]*4</f>
        <v>5.08</v>
      </c>
      <c r="G39" s="2">
        <f>Table3[[#This Row],[FwdDiv]]/Table3[[#This Row],[SharePrice]]</f>
        <v>5.4512286726043566E-2</v>
      </c>
    </row>
    <row r="40" spans="2:7" x14ac:dyDescent="0.2">
      <c r="B40" s="35">
        <v>45064</v>
      </c>
      <c r="C40">
        <v>92.6</v>
      </c>
      <c r="E40">
        <v>1.27</v>
      </c>
      <c r="F40">
        <f>Table3[[#This Row],[DivPay]]*4</f>
        <v>5.08</v>
      </c>
      <c r="G40" s="2">
        <f>Table3[[#This Row],[FwdDiv]]/Table3[[#This Row],[SharePrice]]</f>
        <v>5.4859611231101515E-2</v>
      </c>
    </row>
    <row r="41" spans="2:7" x14ac:dyDescent="0.2">
      <c r="B41" s="35">
        <v>45063</v>
      </c>
      <c r="C41">
        <v>93.49</v>
      </c>
      <c r="E41">
        <v>1.27</v>
      </c>
      <c r="F41">
        <f>Table3[[#This Row],[DivPay]]*4</f>
        <v>5.08</v>
      </c>
      <c r="G41" s="2">
        <f>Table3[[#This Row],[FwdDiv]]/Table3[[#This Row],[SharePrice]]</f>
        <v>5.4337362284736339E-2</v>
      </c>
    </row>
    <row r="42" spans="2:7" x14ac:dyDescent="0.2">
      <c r="B42" s="35">
        <v>45062</v>
      </c>
      <c r="C42">
        <v>93.86</v>
      </c>
      <c r="E42">
        <v>1.27</v>
      </c>
      <c r="F42">
        <f>Table3[[#This Row],[DivPay]]*4</f>
        <v>5.08</v>
      </c>
      <c r="G42" s="2">
        <f>Table3[[#This Row],[FwdDiv]]/Table3[[#This Row],[SharePrice]]</f>
        <v>5.4123162156403157E-2</v>
      </c>
    </row>
    <row r="43" spans="2:7" x14ac:dyDescent="0.2">
      <c r="B43" s="35">
        <v>45061</v>
      </c>
      <c r="C43">
        <v>95</v>
      </c>
      <c r="E43">
        <v>1.27</v>
      </c>
      <c r="F43">
        <f>Table3[[#This Row],[DivPay]]*4</f>
        <v>5.08</v>
      </c>
      <c r="G43" s="2">
        <f>Table3[[#This Row],[FwdDiv]]/Table3[[#This Row],[SharePrice]]</f>
        <v>5.3473684210526319E-2</v>
      </c>
    </row>
    <row r="44" spans="2:7" x14ac:dyDescent="0.2">
      <c r="B44" s="35">
        <v>45058</v>
      </c>
      <c r="C44">
        <v>95.12</v>
      </c>
      <c r="E44">
        <v>1.27</v>
      </c>
      <c r="F44">
        <f>Table3[[#This Row],[DivPay]]*4</f>
        <v>5.08</v>
      </c>
      <c r="G44" s="2">
        <f>Table3[[#This Row],[FwdDiv]]/Table3[[#This Row],[SharePrice]]</f>
        <v>5.3406223717409586E-2</v>
      </c>
    </row>
    <row r="45" spans="2:7" x14ac:dyDescent="0.2">
      <c r="B45" s="35">
        <v>45057</v>
      </c>
      <c r="C45">
        <v>95.04</v>
      </c>
      <c r="E45">
        <v>1.27</v>
      </c>
      <c r="F45">
        <f>Table3[[#This Row],[DivPay]]*4</f>
        <v>5.08</v>
      </c>
      <c r="G45" s="2">
        <f>Table3[[#This Row],[FwdDiv]]/Table3[[#This Row],[SharePrice]]</f>
        <v>5.3451178451178451E-2</v>
      </c>
    </row>
    <row r="46" spans="2:7" x14ac:dyDescent="0.2">
      <c r="B46" s="35">
        <v>45056</v>
      </c>
      <c r="C46">
        <v>95.1</v>
      </c>
      <c r="E46">
        <v>1.27</v>
      </c>
      <c r="F46">
        <f>Table3[[#This Row],[DivPay]]*4</f>
        <v>5.08</v>
      </c>
      <c r="G46" s="2">
        <f>Table3[[#This Row],[FwdDiv]]/Table3[[#This Row],[SharePrice]]</f>
        <v>5.3417455310199792E-2</v>
      </c>
    </row>
    <row r="47" spans="2:7" x14ac:dyDescent="0.2">
      <c r="B47" s="35">
        <v>45055</v>
      </c>
      <c r="C47">
        <v>95.65</v>
      </c>
      <c r="E47">
        <v>1.27</v>
      </c>
      <c r="F47">
        <f>Table3[[#This Row],[DivPay]]*4</f>
        <v>5.08</v>
      </c>
      <c r="G47" s="2">
        <f>Table3[[#This Row],[FwdDiv]]/Table3[[#This Row],[SharePrice]]</f>
        <v>5.3110297961317297E-2</v>
      </c>
    </row>
    <row r="48" spans="2:7" x14ac:dyDescent="0.2">
      <c r="B48" s="35">
        <v>45054</v>
      </c>
      <c r="C48">
        <v>95.56</v>
      </c>
      <c r="E48">
        <v>1.27</v>
      </c>
      <c r="F48">
        <f>Table3[[#This Row],[DivPay]]*4</f>
        <v>5.08</v>
      </c>
      <c r="G48" s="2">
        <f>Table3[[#This Row],[FwdDiv]]/Table3[[#This Row],[SharePrice]]</f>
        <v>5.3160318124738384E-2</v>
      </c>
    </row>
    <row r="49" spans="2:7" x14ac:dyDescent="0.2">
      <c r="B49" s="35">
        <v>45051</v>
      </c>
      <c r="C49">
        <v>95.56</v>
      </c>
      <c r="E49">
        <v>1.27</v>
      </c>
      <c r="F49">
        <f>Table3[[#This Row],[DivPay]]*4</f>
        <v>5.08</v>
      </c>
      <c r="G49" s="2">
        <f>Table3[[#This Row],[FwdDiv]]/Table3[[#This Row],[SharePrice]]</f>
        <v>5.3160318124738384E-2</v>
      </c>
    </row>
    <row r="50" spans="2:7" x14ac:dyDescent="0.2">
      <c r="B50" s="35">
        <v>45050</v>
      </c>
      <c r="C50">
        <v>94.38</v>
      </c>
      <c r="E50">
        <v>1.27</v>
      </c>
      <c r="F50">
        <f>Table3[[#This Row],[DivPay]]*4</f>
        <v>5.08</v>
      </c>
      <c r="G50" s="2">
        <f>Table3[[#This Row],[FwdDiv]]/Table3[[#This Row],[SharePrice]]</f>
        <v>5.3824962915872007E-2</v>
      </c>
    </row>
    <row r="51" spans="2:7" x14ac:dyDescent="0.2">
      <c r="B51" s="35">
        <v>45049</v>
      </c>
      <c r="C51">
        <v>95.86</v>
      </c>
      <c r="E51">
        <v>1.27</v>
      </c>
      <c r="F51">
        <f>Table3[[#This Row],[DivPay]]*4</f>
        <v>5.08</v>
      </c>
      <c r="G51" s="2">
        <f>Table3[[#This Row],[FwdDiv]]/Table3[[#This Row],[SharePrice]]</f>
        <v>5.2993949509701647E-2</v>
      </c>
    </row>
    <row r="52" spans="2:7" x14ac:dyDescent="0.2">
      <c r="B52" s="35">
        <v>45048</v>
      </c>
      <c r="C52">
        <v>96.91</v>
      </c>
      <c r="E52">
        <v>1.27</v>
      </c>
      <c r="F52">
        <f>Table3[[#This Row],[DivPay]]*4</f>
        <v>5.08</v>
      </c>
      <c r="G52" s="2">
        <f>Table3[[#This Row],[FwdDiv]]/Table3[[#This Row],[SharePrice]]</f>
        <v>5.2419770921473534E-2</v>
      </c>
    </row>
    <row r="53" spans="2:7" x14ac:dyDescent="0.2">
      <c r="B53" s="35">
        <v>45047</v>
      </c>
      <c r="C53">
        <v>99.35</v>
      </c>
      <c r="E53">
        <v>1.27</v>
      </c>
      <c r="F53">
        <f>Table3[[#This Row],[DivPay]]*4</f>
        <v>5.08</v>
      </c>
      <c r="G53" s="2">
        <f>Table3[[#This Row],[FwdDiv]]/Table3[[#This Row],[SharePrice]]</f>
        <v>5.1132360342224466E-2</v>
      </c>
    </row>
    <row r="54" spans="2:7" x14ac:dyDescent="0.2">
      <c r="B54" s="35">
        <v>45044</v>
      </c>
      <c r="C54">
        <v>99.97</v>
      </c>
      <c r="E54">
        <v>1.27</v>
      </c>
      <c r="F54">
        <f>Table3[[#This Row],[DivPay]]*4</f>
        <v>5.08</v>
      </c>
      <c r="G54" s="2">
        <f>Table3[[#This Row],[FwdDiv]]/Table3[[#This Row],[SharePrice]]</f>
        <v>5.0815244573372012E-2</v>
      </c>
    </row>
    <row r="55" spans="2:7" x14ac:dyDescent="0.2">
      <c r="B55" s="35">
        <v>45043</v>
      </c>
      <c r="C55">
        <v>98.82</v>
      </c>
      <c r="E55">
        <v>1.27</v>
      </c>
      <c r="F55">
        <f>Table3[[#This Row],[DivPay]]*4</f>
        <v>5.08</v>
      </c>
      <c r="G55" s="2">
        <f>Table3[[#This Row],[FwdDiv]]/Table3[[#This Row],[SharePrice]]</f>
        <v>5.1406597854685293E-2</v>
      </c>
    </row>
    <row r="56" spans="2:7" x14ac:dyDescent="0.2">
      <c r="B56" s="35">
        <v>45042</v>
      </c>
      <c r="C56">
        <v>98.2</v>
      </c>
      <c r="E56">
        <v>1.27</v>
      </c>
      <c r="F56">
        <f>Table3[[#This Row],[DivPay]]*4</f>
        <v>5.08</v>
      </c>
      <c r="G56" s="2">
        <f>Table3[[#This Row],[FwdDiv]]/Table3[[#This Row],[SharePrice]]</f>
        <v>5.1731160896130349E-2</v>
      </c>
    </row>
    <row r="57" spans="2:7" x14ac:dyDescent="0.2">
      <c r="B57" s="35">
        <v>45041</v>
      </c>
      <c r="C57">
        <v>98.69</v>
      </c>
      <c r="E57">
        <v>1.27</v>
      </c>
      <c r="F57">
        <f>Table3[[#This Row],[DivPay]]*4</f>
        <v>5.08</v>
      </c>
      <c r="G57" s="2">
        <f>Table3[[#This Row],[FwdDiv]]/Table3[[#This Row],[SharePrice]]</f>
        <v>5.1474313506940927E-2</v>
      </c>
    </row>
    <row r="58" spans="2:7" x14ac:dyDescent="0.2">
      <c r="B58" s="35">
        <v>45040</v>
      </c>
      <c r="C58">
        <v>98.35</v>
      </c>
      <c r="E58">
        <v>1.27</v>
      </c>
      <c r="F58">
        <f>Table3[[#This Row],[DivPay]]*4</f>
        <v>5.08</v>
      </c>
      <c r="G58" s="2">
        <f>Table3[[#This Row],[FwdDiv]]/Table3[[#This Row],[SharePrice]]</f>
        <v>5.1652262328418914E-2</v>
      </c>
    </row>
    <row r="59" spans="2:7" x14ac:dyDescent="0.2">
      <c r="B59" s="35">
        <v>45037</v>
      </c>
      <c r="C59">
        <v>97.77</v>
      </c>
      <c r="E59">
        <v>1.27</v>
      </c>
      <c r="F59">
        <f>Table3[[#This Row],[DivPay]]*4</f>
        <v>5.08</v>
      </c>
      <c r="G59" s="2">
        <f>Table3[[#This Row],[FwdDiv]]/Table3[[#This Row],[SharePrice]]</f>
        <v>5.1958678531246805E-2</v>
      </c>
    </row>
    <row r="60" spans="2:7" x14ac:dyDescent="0.2">
      <c r="B60" s="35">
        <v>45036</v>
      </c>
      <c r="C60">
        <v>96.71</v>
      </c>
      <c r="E60">
        <v>1.27</v>
      </c>
      <c r="F60">
        <f>Table3[[#This Row],[DivPay]]*4</f>
        <v>5.08</v>
      </c>
      <c r="G60" s="2">
        <f>Table3[[#This Row],[FwdDiv]]/Table3[[#This Row],[SharePrice]]</f>
        <v>5.2528177024092654E-2</v>
      </c>
    </row>
    <row r="61" spans="2:7" x14ac:dyDescent="0.2">
      <c r="B61" s="35">
        <v>45035</v>
      </c>
      <c r="C61">
        <v>101.51</v>
      </c>
      <c r="E61">
        <v>1.27</v>
      </c>
      <c r="F61">
        <f>Table3[[#This Row],[DivPay]]*4</f>
        <v>5.08</v>
      </c>
      <c r="G61" s="2">
        <f>Table3[[#This Row],[FwdDiv]]/Table3[[#This Row],[SharePrice]]</f>
        <v>5.0044330607821888E-2</v>
      </c>
    </row>
    <row r="62" spans="2:7" x14ac:dyDescent="0.2">
      <c r="B62" s="35">
        <v>45034</v>
      </c>
      <c r="C62">
        <v>101.33</v>
      </c>
      <c r="E62">
        <v>1.27</v>
      </c>
      <c r="F62">
        <f>Table3[[#This Row],[DivPay]]*4</f>
        <v>5.08</v>
      </c>
      <c r="G62" s="2">
        <f>Table3[[#This Row],[FwdDiv]]/Table3[[#This Row],[SharePrice]]</f>
        <v>5.0133228066712721E-2</v>
      </c>
    </row>
    <row r="63" spans="2:7" x14ac:dyDescent="0.2">
      <c r="B63" s="35">
        <v>45033</v>
      </c>
      <c r="C63">
        <v>99.94</v>
      </c>
      <c r="E63">
        <v>1.27</v>
      </c>
      <c r="F63">
        <f>Table3[[#This Row],[DivPay]]*4</f>
        <v>5.08</v>
      </c>
      <c r="G63" s="2">
        <f>Table3[[#This Row],[FwdDiv]]/Table3[[#This Row],[SharePrice]]</f>
        <v>5.0830498298979392E-2</v>
      </c>
    </row>
    <row r="64" spans="2:7" x14ac:dyDescent="0.2">
      <c r="B64" s="35">
        <v>45030</v>
      </c>
      <c r="C64">
        <v>99.48</v>
      </c>
      <c r="E64">
        <v>1.27</v>
      </c>
      <c r="F64">
        <f>Table3[[#This Row],[DivPay]]*4</f>
        <v>5.08</v>
      </c>
      <c r="G64" s="2">
        <f>Table3[[#This Row],[FwdDiv]]/Table3[[#This Row],[SharePrice]]</f>
        <v>5.1065540812223559E-2</v>
      </c>
    </row>
    <row r="65" spans="2:7" x14ac:dyDescent="0.2">
      <c r="B65" s="35">
        <v>45029</v>
      </c>
      <c r="C65">
        <v>99.75</v>
      </c>
      <c r="E65">
        <v>1.27</v>
      </c>
      <c r="F65">
        <f>Table3[[#This Row],[DivPay]]*4</f>
        <v>5.08</v>
      </c>
      <c r="G65" s="2">
        <f>Table3[[#This Row],[FwdDiv]]/Table3[[#This Row],[SharePrice]]</f>
        <v>5.0927318295739349E-2</v>
      </c>
    </row>
    <row r="66" spans="2:7" x14ac:dyDescent="0.2">
      <c r="B66" s="35">
        <v>45028</v>
      </c>
      <c r="C66">
        <v>98.79</v>
      </c>
      <c r="E66">
        <v>1.27</v>
      </c>
      <c r="F66">
        <f>Table3[[#This Row],[DivPay]]*4</f>
        <v>5.08</v>
      </c>
      <c r="G66" s="2">
        <f>Table3[[#This Row],[FwdDiv]]/Table3[[#This Row],[SharePrice]]</f>
        <v>5.142220872557951E-2</v>
      </c>
    </row>
    <row r="67" spans="2:7" x14ac:dyDescent="0.2">
      <c r="B67" s="35">
        <v>45027</v>
      </c>
      <c r="C67">
        <v>98.64</v>
      </c>
      <c r="E67">
        <v>1.27</v>
      </c>
      <c r="F67">
        <f>Table3[[#This Row],[DivPay]]*4</f>
        <v>5.08</v>
      </c>
      <c r="G67" s="2">
        <f>Table3[[#This Row],[FwdDiv]]/Table3[[#This Row],[SharePrice]]</f>
        <v>5.1500405515004052E-2</v>
      </c>
    </row>
    <row r="68" spans="2:7" x14ac:dyDescent="0.2">
      <c r="B68" s="35">
        <v>45026</v>
      </c>
      <c r="C68">
        <v>98.57</v>
      </c>
      <c r="E68">
        <v>1.27</v>
      </c>
      <c r="F68">
        <f>Table3[[#This Row],[DivPay]]*4</f>
        <v>5.08</v>
      </c>
      <c r="G68" s="2">
        <f>Table3[[#This Row],[FwdDiv]]/Table3[[#This Row],[SharePrice]]</f>
        <v>5.1536978796794163E-2</v>
      </c>
    </row>
    <row r="69" spans="2:7" x14ac:dyDescent="0.2">
      <c r="B69" s="35">
        <v>45022</v>
      </c>
      <c r="C69">
        <v>99.03</v>
      </c>
      <c r="E69">
        <v>1.27</v>
      </c>
      <c r="F69">
        <f>Table3[[#This Row],[DivPay]]*4</f>
        <v>5.08</v>
      </c>
      <c r="G69" s="2">
        <f>Table3[[#This Row],[FwdDiv]]/Table3[[#This Row],[SharePrice]]</f>
        <v>5.1297586589922249E-2</v>
      </c>
    </row>
    <row r="70" spans="2:7" x14ac:dyDescent="0.2">
      <c r="B70" s="35">
        <v>45021</v>
      </c>
      <c r="C70">
        <v>98.74</v>
      </c>
      <c r="E70">
        <v>1.27</v>
      </c>
      <c r="F70">
        <f>Table3[[#This Row],[DivPay]]*4</f>
        <v>5.08</v>
      </c>
      <c r="G70" s="2">
        <f>Table3[[#This Row],[FwdDiv]]/Table3[[#This Row],[SharePrice]]</f>
        <v>5.1448247923840396E-2</v>
      </c>
    </row>
    <row r="71" spans="2:7" x14ac:dyDescent="0.2">
      <c r="B71" s="35">
        <v>45020</v>
      </c>
      <c r="C71">
        <v>97.54</v>
      </c>
      <c r="E71">
        <v>1.27</v>
      </c>
      <c r="F71">
        <f>Table3[[#This Row],[DivPay]]*4</f>
        <v>5.08</v>
      </c>
      <c r="G71" s="2">
        <f>Table3[[#This Row],[FwdDiv]]/Table3[[#This Row],[SharePrice]]</f>
        <v>5.2081197457453349E-2</v>
      </c>
    </row>
    <row r="72" spans="2:7" x14ac:dyDescent="0.2">
      <c r="B72" s="35">
        <v>45019</v>
      </c>
      <c r="C72">
        <v>97.9</v>
      </c>
      <c r="E72">
        <v>1.27</v>
      </c>
      <c r="F72">
        <f>Table3[[#This Row],[DivPay]]*4</f>
        <v>5.08</v>
      </c>
      <c r="G72" s="2">
        <f>Table3[[#This Row],[FwdDiv]]/Table3[[#This Row],[SharePrice]]</f>
        <v>5.1889683350357506E-2</v>
      </c>
    </row>
    <row r="73" spans="2:7" x14ac:dyDescent="0.2">
      <c r="B73" s="35">
        <v>45016</v>
      </c>
      <c r="C73">
        <v>97.25</v>
      </c>
      <c r="E73">
        <v>1.27</v>
      </c>
      <c r="F73">
        <f>Table3[[#This Row],[DivPay]]*4</f>
        <v>5.08</v>
      </c>
      <c r="G73" s="2">
        <f>Table3[[#This Row],[FwdDiv]]/Table3[[#This Row],[SharePrice]]</f>
        <v>5.223650385604113E-2</v>
      </c>
    </row>
    <row r="74" spans="2:7" x14ac:dyDescent="0.2">
      <c r="B74" s="35">
        <v>45015</v>
      </c>
      <c r="C74">
        <v>96.62</v>
      </c>
      <c r="E74">
        <v>1.27</v>
      </c>
      <c r="F74">
        <f>Table3[[#This Row],[DivPay]]*4</f>
        <v>5.08</v>
      </c>
      <c r="G74" s="2">
        <f>Table3[[#This Row],[FwdDiv]]/Table3[[#This Row],[SharePrice]]</f>
        <v>5.2577106189194783E-2</v>
      </c>
    </row>
    <row r="75" spans="2:7" x14ac:dyDescent="0.2">
      <c r="B75" s="35">
        <v>45014</v>
      </c>
      <c r="C75">
        <v>94.72</v>
      </c>
      <c r="E75">
        <v>1.27</v>
      </c>
      <c r="F75">
        <f>Table3[[#This Row],[DivPay]]*4</f>
        <v>5.08</v>
      </c>
      <c r="G75" s="2">
        <f>Table3[[#This Row],[FwdDiv]]/Table3[[#This Row],[SharePrice]]</f>
        <v>5.3631756756756757E-2</v>
      </c>
    </row>
    <row r="76" spans="2:7" x14ac:dyDescent="0.2">
      <c r="B76" s="35">
        <v>45013</v>
      </c>
      <c r="C76">
        <v>94.23</v>
      </c>
      <c r="E76">
        <v>1.27</v>
      </c>
      <c r="F76">
        <f>Table3[[#This Row],[DivPay]]*4</f>
        <v>5.08</v>
      </c>
      <c r="G76" s="2">
        <f>Table3[[#This Row],[FwdDiv]]/Table3[[#This Row],[SharePrice]]</f>
        <v>5.3910644168523821E-2</v>
      </c>
    </row>
    <row r="77" spans="2:7" x14ac:dyDescent="0.2">
      <c r="B77" s="35">
        <v>45012</v>
      </c>
      <c r="C77">
        <v>92.6</v>
      </c>
      <c r="E77">
        <v>1.27</v>
      </c>
      <c r="F77">
        <f>Table3[[#This Row],[DivPay]]*4</f>
        <v>5.08</v>
      </c>
      <c r="G77" s="2">
        <f>Table3[[#This Row],[FwdDiv]]/Table3[[#This Row],[SharePrice]]</f>
        <v>5.4859611231101515E-2</v>
      </c>
    </row>
    <row r="78" spans="2:7" x14ac:dyDescent="0.2">
      <c r="B78" s="35">
        <v>45009</v>
      </c>
      <c r="C78">
        <v>90.75</v>
      </c>
      <c r="E78">
        <v>1.27</v>
      </c>
      <c r="F78">
        <f>Table3[[#This Row],[DivPay]]*4</f>
        <v>5.08</v>
      </c>
      <c r="G78" s="2">
        <f>Table3[[#This Row],[FwdDiv]]/Table3[[#This Row],[SharePrice]]</f>
        <v>5.5977961432506891E-2</v>
      </c>
    </row>
    <row r="79" spans="2:7" x14ac:dyDescent="0.2">
      <c r="B79" s="35">
        <v>45008</v>
      </c>
      <c r="C79">
        <v>90.27</v>
      </c>
      <c r="E79">
        <v>1.27</v>
      </c>
      <c r="F79">
        <f>Table3[[#This Row],[DivPay]]*4</f>
        <v>5.08</v>
      </c>
      <c r="G79" s="2">
        <f>Table3[[#This Row],[FwdDiv]]/Table3[[#This Row],[SharePrice]]</f>
        <v>5.6275617591669443E-2</v>
      </c>
    </row>
    <row r="80" spans="2:7" x14ac:dyDescent="0.2">
      <c r="B80" s="35">
        <v>45007</v>
      </c>
      <c r="C80">
        <v>92.37</v>
      </c>
      <c r="D80">
        <v>1.27</v>
      </c>
      <c r="E80">
        <v>1.27</v>
      </c>
      <c r="F80">
        <f>Table3[[#This Row],[DivPay]]*4</f>
        <v>5.08</v>
      </c>
      <c r="G80" s="2">
        <f>Table3[[#This Row],[FwdDiv]]/Table3[[#This Row],[SharePrice]]</f>
        <v>5.4996210890981917E-2</v>
      </c>
    </row>
    <row r="81" spans="2:7" x14ac:dyDescent="0.2">
      <c r="B81" s="35">
        <v>45006</v>
      </c>
      <c r="C81">
        <v>95.7</v>
      </c>
      <c r="E81">
        <v>1.27</v>
      </c>
      <c r="F81">
        <f>Table3[[#This Row],[DivPay]]*4</f>
        <v>5.08</v>
      </c>
      <c r="G81" s="2">
        <f>Table3[[#This Row],[FwdDiv]]/Table3[[#This Row],[SharePrice]]</f>
        <v>5.3082549634273772E-2</v>
      </c>
    </row>
    <row r="82" spans="2:7" x14ac:dyDescent="0.2">
      <c r="B82" s="35">
        <v>45005</v>
      </c>
      <c r="C82">
        <v>96.3</v>
      </c>
      <c r="E82">
        <v>1.27</v>
      </c>
      <c r="F82">
        <f>Table3[[#This Row],[DivPay]]*4</f>
        <v>5.08</v>
      </c>
      <c r="G82" s="2">
        <f>Table3[[#This Row],[FwdDiv]]/Table3[[#This Row],[SharePrice]]</f>
        <v>5.2751817237798551E-2</v>
      </c>
    </row>
    <row r="83" spans="2:7" x14ac:dyDescent="0.2">
      <c r="B83" s="35">
        <v>45002</v>
      </c>
      <c r="C83">
        <v>94.79</v>
      </c>
      <c r="E83">
        <v>1.27</v>
      </c>
      <c r="F83">
        <f>Table3[[#This Row],[DivPay]]*4</f>
        <v>5.08</v>
      </c>
      <c r="G83" s="2">
        <f>Table3[[#This Row],[FwdDiv]]/Table3[[#This Row],[SharePrice]]</f>
        <v>5.3592151070788054E-2</v>
      </c>
    </row>
    <row r="84" spans="2:7" x14ac:dyDescent="0.2">
      <c r="B84" s="35">
        <v>45001</v>
      </c>
      <c r="C84">
        <v>95.39</v>
      </c>
      <c r="E84">
        <v>1.27</v>
      </c>
      <c r="F84">
        <f>Table3[[#This Row],[DivPay]]*4</f>
        <v>5.08</v>
      </c>
      <c r="G84" s="2">
        <f>Table3[[#This Row],[FwdDiv]]/Table3[[#This Row],[SharePrice]]</f>
        <v>5.3255058182199395E-2</v>
      </c>
    </row>
    <row r="85" spans="2:7" x14ac:dyDescent="0.2">
      <c r="B85" s="35">
        <v>45000</v>
      </c>
      <c r="C85">
        <v>96.18</v>
      </c>
      <c r="E85">
        <v>1.27</v>
      </c>
      <c r="F85">
        <f>Table3[[#This Row],[DivPay]]*4</f>
        <v>5.08</v>
      </c>
      <c r="G85" s="2">
        <f>Table3[[#This Row],[FwdDiv]]/Table3[[#This Row],[SharePrice]]</f>
        <v>5.2817633603659798E-2</v>
      </c>
    </row>
    <row r="86" spans="2:7" x14ac:dyDescent="0.2">
      <c r="B86" s="35">
        <v>44999</v>
      </c>
      <c r="C86">
        <v>97.35</v>
      </c>
      <c r="E86">
        <v>1.27</v>
      </c>
      <c r="F86">
        <f>Table3[[#This Row],[DivPay]]*4</f>
        <v>5.08</v>
      </c>
      <c r="G86" s="2">
        <f>Table3[[#This Row],[FwdDiv]]/Table3[[#This Row],[SharePrice]]</f>
        <v>5.2182845403184387E-2</v>
      </c>
    </row>
    <row r="87" spans="2:7" x14ac:dyDescent="0.2">
      <c r="B87" s="35">
        <v>44998</v>
      </c>
      <c r="C87">
        <v>97.37</v>
      </c>
      <c r="E87">
        <v>1.27</v>
      </c>
      <c r="F87">
        <f>Table3[[#This Row],[DivPay]]*4</f>
        <v>5.08</v>
      </c>
      <c r="G87" s="2">
        <f>Table3[[#This Row],[FwdDiv]]/Table3[[#This Row],[SharePrice]]</f>
        <v>5.2172126938482076E-2</v>
      </c>
    </row>
    <row r="88" spans="2:7" x14ac:dyDescent="0.2">
      <c r="B88" s="35">
        <v>44995</v>
      </c>
      <c r="C88">
        <v>98.35</v>
      </c>
      <c r="E88">
        <v>1.27</v>
      </c>
      <c r="F88">
        <f>Table3[[#This Row],[DivPay]]*4</f>
        <v>5.08</v>
      </c>
      <c r="G88" s="2">
        <f>Table3[[#This Row],[FwdDiv]]/Table3[[#This Row],[SharePrice]]</f>
        <v>5.1652262328418914E-2</v>
      </c>
    </row>
    <row r="89" spans="2:7" x14ac:dyDescent="0.2">
      <c r="B89" s="35">
        <v>44994</v>
      </c>
      <c r="C89">
        <v>98.96</v>
      </c>
      <c r="E89">
        <v>1.27</v>
      </c>
      <c r="F89">
        <f>Table3[[#This Row],[DivPay]]*4</f>
        <v>5.08</v>
      </c>
      <c r="G89" s="2">
        <f>Table3[[#This Row],[FwdDiv]]/Table3[[#This Row],[SharePrice]]</f>
        <v>5.1333872271624906E-2</v>
      </c>
    </row>
    <row r="90" spans="2:7" x14ac:dyDescent="0.2">
      <c r="B90" s="35">
        <v>44993</v>
      </c>
      <c r="C90">
        <v>99.75</v>
      </c>
      <c r="E90">
        <v>1.27</v>
      </c>
      <c r="F90">
        <f>Table3[[#This Row],[DivPay]]*4</f>
        <v>5.08</v>
      </c>
      <c r="G90" s="2">
        <f>Table3[[#This Row],[FwdDiv]]/Table3[[#This Row],[SharePrice]]</f>
        <v>5.0927318295739349E-2</v>
      </c>
    </row>
    <row r="91" spans="2:7" x14ac:dyDescent="0.2">
      <c r="B91" s="35">
        <v>44992</v>
      </c>
      <c r="C91">
        <v>99.25</v>
      </c>
      <c r="E91">
        <v>1.27</v>
      </c>
      <c r="F91">
        <f>Table3[[#This Row],[DivPay]]*4</f>
        <v>5.08</v>
      </c>
      <c r="G91" s="2">
        <f>Table3[[#This Row],[FwdDiv]]/Table3[[#This Row],[SharePrice]]</f>
        <v>5.1183879093198992E-2</v>
      </c>
    </row>
    <row r="92" spans="2:7" x14ac:dyDescent="0.2">
      <c r="B92" s="35">
        <v>44991</v>
      </c>
      <c r="C92">
        <v>100.1</v>
      </c>
      <c r="E92">
        <v>1.27</v>
      </c>
      <c r="F92">
        <f>Table3[[#This Row],[DivPay]]*4</f>
        <v>5.08</v>
      </c>
      <c r="G92" s="2">
        <f>Table3[[#This Row],[FwdDiv]]/Table3[[#This Row],[SharePrice]]</f>
        <v>5.0749250749250754E-2</v>
      </c>
    </row>
    <row r="93" spans="2:7" x14ac:dyDescent="0.2">
      <c r="B93" s="35">
        <v>44988</v>
      </c>
      <c r="C93">
        <v>99.2</v>
      </c>
      <c r="E93">
        <v>1.27</v>
      </c>
      <c r="F93">
        <f>Table3[[#This Row],[DivPay]]*4</f>
        <v>5.08</v>
      </c>
      <c r="G93" s="2">
        <f>Table3[[#This Row],[FwdDiv]]/Table3[[#This Row],[SharePrice]]</f>
        <v>5.1209677419354838E-2</v>
      </c>
    </row>
    <row r="94" spans="2:7" x14ac:dyDescent="0.2">
      <c r="B94" s="35">
        <v>44987</v>
      </c>
      <c r="C94">
        <v>98.36</v>
      </c>
      <c r="E94">
        <v>1.27</v>
      </c>
      <c r="F94">
        <f>Table3[[#This Row],[DivPay]]*4</f>
        <v>5.08</v>
      </c>
      <c r="G94" s="2">
        <f>Table3[[#This Row],[FwdDiv]]/Table3[[#This Row],[SharePrice]]</f>
        <v>5.1647010980073203E-2</v>
      </c>
    </row>
    <row r="95" spans="2:7" x14ac:dyDescent="0.2">
      <c r="B95" s="35">
        <v>44986</v>
      </c>
      <c r="C95">
        <v>97.51</v>
      </c>
      <c r="E95">
        <v>1.27</v>
      </c>
      <c r="F95">
        <f>Table3[[#This Row],[DivPay]]*4</f>
        <v>5.08</v>
      </c>
      <c r="G95" s="2">
        <f>Table3[[#This Row],[FwdDiv]]/Table3[[#This Row],[SharePrice]]</f>
        <v>5.2097220797866883E-2</v>
      </c>
    </row>
    <row r="96" spans="2:7" x14ac:dyDescent="0.2">
      <c r="B96" s="35">
        <v>44985</v>
      </c>
      <c r="C96">
        <v>97.3</v>
      </c>
      <c r="E96">
        <v>1.27</v>
      </c>
      <c r="F96">
        <f>Table3[[#This Row],[DivPay]]*4</f>
        <v>5.08</v>
      </c>
      <c r="G96" s="2">
        <f>Table3[[#This Row],[FwdDiv]]/Table3[[#This Row],[SharePrice]]</f>
        <v>5.2209660842754371E-2</v>
      </c>
    </row>
    <row r="97" spans="2:7" x14ac:dyDescent="0.2">
      <c r="B97" s="35">
        <v>44984</v>
      </c>
      <c r="C97">
        <v>98.17</v>
      </c>
      <c r="E97">
        <v>1.27</v>
      </c>
      <c r="F97">
        <f>Table3[[#This Row],[DivPay]]*4</f>
        <v>5.08</v>
      </c>
      <c r="G97" s="2">
        <f>Table3[[#This Row],[FwdDiv]]/Table3[[#This Row],[SharePrice]]</f>
        <v>5.1746969542630132E-2</v>
      </c>
    </row>
    <row r="98" spans="2:7" x14ac:dyDescent="0.2">
      <c r="B98" s="35">
        <v>44981</v>
      </c>
      <c r="C98">
        <v>98.58</v>
      </c>
      <c r="E98">
        <v>1.27</v>
      </c>
      <c r="F98">
        <f>Table3[[#This Row],[DivPay]]*4</f>
        <v>5.08</v>
      </c>
      <c r="G98" s="2">
        <f>Table3[[#This Row],[FwdDiv]]/Table3[[#This Row],[SharePrice]]</f>
        <v>5.1531750862243868E-2</v>
      </c>
    </row>
    <row r="99" spans="2:7" x14ac:dyDescent="0.2">
      <c r="B99" s="35">
        <v>44980</v>
      </c>
      <c r="C99">
        <v>99.83</v>
      </c>
      <c r="E99">
        <v>1.27</v>
      </c>
      <c r="F99">
        <f>Table3[[#This Row],[DivPay]]*4</f>
        <v>5.08</v>
      </c>
      <c r="G99" s="2">
        <f>Table3[[#This Row],[FwdDiv]]/Table3[[#This Row],[SharePrice]]</f>
        <v>5.0886507062005412E-2</v>
      </c>
    </row>
    <row r="100" spans="2:7" x14ac:dyDescent="0.2">
      <c r="B100" s="35">
        <v>44979</v>
      </c>
      <c r="C100">
        <v>99.59</v>
      </c>
      <c r="E100">
        <v>1.27</v>
      </c>
      <c r="F100">
        <f>Table3[[#This Row],[DivPay]]*4</f>
        <v>5.08</v>
      </c>
      <c r="G100" s="2">
        <f>Table3[[#This Row],[FwdDiv]]/Table3[[#This Row],[SharePrice]]</f>
        <v>5.1009137463600765E-2</v>
      </c>
    </row>
    <row r="101" spans="2:7" x14ac:dyDescent="0.2">
      <c r="B101" s="35">
        <v>44978</v>
      </c>
      <c r="C101">
        <v>99.98</v>
      </c>
      <c r="E101">
        <v>1.27</v>
      </c>
      <c r="F101">
        <f>Table3[[#This Row],[DivPay]]*4</f>
        <v>5.08</v>
      </c>
      <c r="G101" s="2">
        <f>Table3[[#This Row],[FwdDiv]]/Table3[[#This Row],[SharePrice]]</f>
        <v>5.0810162032406479E-2</v>
      </c>
    </row>
    <row r="102" spans="2:7" x14ac:dyDescent="0.2">
      <c r="B102" s="35">
        <v>44974</v>
      </c>
      <c r="C102">
        <v>101.82</v>
      </c>
      <c r="E102">
        <v>1.27</v>
      </c>
      <c r="F102">
        <f>Table3[[#This Row],[DivPay]]*4</f>
        <v>5.08</v>
      </c>
      <c r="G102" s="2">
        <f>Table3[[#This Row],[FwdDiv]]/Table3[[#This Row],[SharePrice]]</f>
        <v>4.9891966214889026E-2</v>
      </c>
    </row>
    <row r="103" spans="2:7" x14ac:dyDescent="0.2">
      <c r="B103" s="35">
        <v>44973</v>
      </c>
      <c r="C103">
        <v>100.3</v>
      </c>
      <c r="E103">
        <v>1.27</v>
      </c>
      <c r="F103">
        <f>Table3[[#This Row],[DivPay]]*4</f>
        <v>5.08</v>
      </c>
      <c r="G103" s="2">
        <f>Table3[[#This Row],[FwdDiv]]/Table3[[#This Row],[SharePrice]]</f>
        <v>5.0648055832502495E-2</v>
      </c>
    </row>
    <row r="104" spans="2:7" x14ac:dyDescent="0.2">
      <c r="B104" s="35">
        <v>44972</v>
      </c>
      <c r="C104">
        <v>101.11</v>
      </c>
      <c r="E104">
        <v>1.27</v>
      </c>
      <c r="F104">
        <f>Table3[[#This Row],[DivPay]]*4</f>
        <v>5.08</v>
      </c>
      <c r="G104" s="2">
        <f>Table3[[#This Row],[FwdDiv]]/Table3[[#This Row],[SharePrice]]</f>
        <v>5.0242310355058849E-2</v>
      </c>
    </row>
    <row r="105" spans="2:7" x14ac:dyDescent="0.2">
      <c r="B105" s="35">
        <v>44971</v>
      </c>
      <c r="C105">
        <v>101.71</v>
      </c>
      <c r="E105">
        <v>1.27</v>
      </c>
      <c r="F105">
        <f>Table3[[#This Row],[DivPay]]*4</f>
        <v>5.08</v>
      </c>
      <c r="G105" s="2">
        <f>Table3[[#This Row],[FwdDiv]]/Table3[[#This Row],[SharePrice]]</f>
        <v>4.9945924687837977E-2</v>
      </c>
    </row>
    <row r="106" spans="2:7" x14ac:dyDescent="0.2">
      <c r="B106" s="35">
        <v>44970</v>
      </c>
      <c r="C106">
        <v>103.71</v>
      </c>
      <c r="E106">
        <v>1.27</v>
      </c>
      <c r="F106">
        <f>Table3[[#This Row],[DivPay]]*4</f>
        <v>5.08</v>
      </c>
      <c r="G106" s="2">
        <f>Table3[[#This Row],[FwdDiv]]/Table3[[#This Row],[SharePrice]]</f>
        <v>4.8982740333622606E-2</v>
      </c>
    </row>
    <row r="107" spans="2:7" x14ac:dyDescent="0.2">
      <c r="B107" s="35">
        <v>44967</v>
      </c>
      <c r="C107">
        <v>102.36</v>
      </c>
      <c r="E107">
        <v>1.27</v>
      </c>
      <c r="F107">
        <f>Table3[[#This Row],[DivPay]]*4</f>
        <v>5.08</v>
      </c>
      <c r="G107" s="2">
        <f>Table3[[#This Row],[FwdDiv]]/Table3[[#This Row],[SharePrice]]</f>
        <v>4.962876123485737E-2</v>
      </c>
    </row>
    <row r="108" spans="2:7" x14ac:dyDescent="0.2">
      <c r="B108" s="35">
        <v>44966</v>
      </c>
      <c r="C108">
        <v>102.02</v>
      </c>
      <c r="E108">
        <v>1.27</v>
      </c>
      <c r="F108">
        <f>Table3[[#This Row],[DivPay]]*4</f>
        <v>5.08</v>
      </c>
      <c r="G108" s="2">
        <f>Table3[[#This Row],[FwdDiv]]/Table3[[#This Row],[SharePrice]]</f>
        <v>4.9794158008233683E-2</v>
      </c>
    </row>
    <row r="109" spans="2:7" x14ac:dyDescent="0.2">
      <c r="B109" s="35">
        <v>44965</v>
      </c>
      <c r="C109">
        <v>101.29</v>
      </c>
      <c r="E109">
        <v>1.27</v>
      </c>
      <c r="F109">
        <f>Table3[[#This Row],[DivPay]]*4</f>
        <v>5.08</v>
      </c>
      <c r="G109" s="2">
        <f>Table3[[#This Row],[FwdDiv]]/Table3[[#This Row],[SharePrice]]</f>
        <v>5.0153025965050842E-2</v>
      </c>
    </row>
    <row r="110" spans="2:7" x14ac:dyDescent="0.2">
      <c r="B110" s="35">
        <v>44964</v>
      </c>
      <c r="C110">
        <v>102.2</v>
      </c>
      <c r="E110">
        <v>1.27</v>
      </c>
      <c r="F110">
        <f>Table3[[#This Row],[DivPay]]*4</f>
        <v>5.08</v>
      </c>
      <c r="G110" s="2">
        <f>Table3[[#This Row],[FwdDiv]]/Table3[[#This Row],[SharePrice]]</f>
        <v>4.9706457925636008E-2</v>
      </c>
    </row>
    <row r="111" spans="2:7" x14ac:dyDescent="0.2">
      <c r="B111" s="35">
        <v>44963</v>
      </c>
      <c r="C111">
        <v>101.81</v>
      </c>
      <c r="E111">
        <v>1.27</v>
      </c>
      <c r="F111">
        <f>Table3[[#This Row],[DivPay]]*4</f>
        <v>5.08</v>
      </c>
      <c r="G111" s="2">
        <f>Table3[[#This Row],[FwdDiv]]/Table3[[#This Row],[SharePrice]]</f>
        <v>4.9896866712503686E-2</v>
      </c>
    </row>
    <row r="112" spans="2:7" x14ac:dyDescent="0.2">
      <c r="B112" s="35">
        <v>44960</v>
      </c>
      <c r="C112">
        <v>102.59</v>
      </c>
      <c r="E112">
        <v>1.27</v>
      </c>
      <c r="F112">
        <f>Table3[[#This Row],[DivPay]]*4</f>
        <v>5.08</v>
      </c>
      <c r="G112" s="2">
        <f>Table3[[#This Row],[FwdDiv]]/Table3[[#This Row],[SharePrice]]</f>
        <v>4.9517496832049909E-2</v>
      </c>
    </row>
    <row r="113" spans="2:7" x14ac:dyDescent="0.2">
      <c r="B113" s="35">
        <v>44959</v>
      </c>
      <c r="C113">
        <v>103.51</v>
      </c>
      <c r="E113">
        <v>1.27</v>
      </c>
      <c r="F113">
        <f>Table3[[#This Row],[DivPay]]*4</f>
        <v>5.08</v>
      </c>
      <c r="G113" s="2">
        <f>Table3[[#This Row],[FwdDiv]]/Table3[[#This Row],[SharePrice]]</f>
        <v>4.90773838276495E-2</v>
      </c>
    </row>
    <row r="114" spans="2:7" x14ac:dyDescent="0.2">
      <c r="B114" s="35">
        <v>44958</v>
      </c>
      <c r="C114">
        <v>105.39</v>
      </c>
      <c r="E114">
        <v>1.27</v>
      </c>
      <c r="F114">
        <f>Table3[[#This Row],[DivPay]]*4</f>
        <v>5.08</v>
      </c>
      <c r="G114" s="2">
        <f>Table3[[#This Row],[FwdDiv]]/Table3[[#This Row],[SharePrice]]</f>
        <v>4.8201916690388084E-2</v>
      </c>
    </row>
    <row r="115" spans="2:7" x14ac:dyDescent="0.2">
      <c r="B115" s="35">
        <v>44957</v>
      </c>
      <c r="C115">
        <v>104.24</v>
      </c>
      <c r="E115">
        <v>1.27</v>
      </c>
      <c r="F115">
        <f>Table3[[#This Row],[DivPay]]*4</f>
        <v>5.08</v>
      </c>
      <c r="G115" s="2">
        <f>Table3[[#This Row],[FwdDiv]]/Table3[[#This Row],[SharePrice]]</f>
        <v>4.8733691481197237E-2</v>
      </c>
    </row>
    <row r="116" spans="2:7" x14ac:dyDescent="0.2">
      <c r="B116" s="35">
        <v>44956</v>
      </c>
      <c r="C116">
        <v>103.83</v>
      </c>
      <c r="E116">
        <v>1.27</v>
      </c>
      <c r="F116">
        <f>Table3[[#This Row],[DivPay]]*4</f>
        <v>5.08</v>
      </c>
      <c r="G116" s="2">
        <f>Table3[[#This Row],[FwdDiv]]/Table3[[#This Row],[SharePrice]]</f>
        <v>4.8926129249735148E-2</v>
      </c>
    </row>
    <row r="117" spans="2:7" x14ac:dyDescent="0.2">
      <c r="B117" s="35">
        <v>44953</v>
      </c>
      <c r="C117">
        <v>103.76</v>
      </c>
      <c r="E117">
        <v>1.27</v>
      </c>
      <c r="F117">
        <f>Table3[[#This Row],[DivPay]]*4</f>
        <v>5.08</v>
      </c>
      <c r="G117" s="2">
        <f>Table3[[#This Row],[FwdDiv]]/Table3[[#This Row],[SharePrice]]</f>
        <v>4.8959136468774089E-2</v>
      </c>
    </row>
    <row r="118" spans="2:7" x14ac:dyDescent="0.2">
      <c r="B118" s="35">
        <v>44952</v>
      </c>
      <c r="C118">
        <v>104.32</v>
      </c>
      <c r="E118">
        <v>1.27</v>
      </c>
      <c r="F118">
        <f>Table3[[#This Row],[DivPay]]*4</f>
        <v>5.08</v>
      </c>
      <c r="G118" s="2">
        <f>Table3[[#This Row],[FwdDiv]]/Table3[[#This Row],[SharePrice]]</f>
        <v>4.8696319018404911E-2</v>
      </c>
    </row>
    <row r="119" spans="2:7" x14ac:dyDescent="0.2">
      <c r="B119" s="35">
        <v>44951</v>
      </c>
      <c r="C119">
        <v>103.42</v>
      </c>
      <c r="E119">
        <v>1.27</v>
      </c>
      <c r="F119">
        <f>Table3[[#This Row],[DivPay]]*4</f>
        <v>5.08</v>
      </c>
      <c r="G119" s="2">
        <f>Table3[[#This Row],[FwdDiv]]/Table3[[#This Row],[SharePrice]]</f>
        <v>4.9120092825372268E-2</v>
      </c>
    </row>
    <row r="120" spans="2:7" x14ac:dyDescent="0.2">
      <c r="B120" s="35">
        <v>44950</v>
      </c>
      <c r="C120">
        <v>101.3</v>
      </c>
      <c r="E120">
        <v>1.27</v>
      </c>
      <c r="F120">
        <f>Table3[[#This Row],[DivPay]]*4</f>
        <v>5.08</v>
      </c>
      <c r="G120" s="2">
        <f>Table3[[#This Row],[FwdDiv]]/Table3[[#This Row],[SharePrice]]</f>
        <v>5.0148075024679176E-2</v>
      </c>
    </row>
    <row r="121" spans="2:7" x14ac:dyDescent="0.2">
      <c r="B121" s="35">
        <v>44949</v>
      </c>
      <c r="C121">
        <v>101.15</v>
      </c>
      <c r="E121">
        <v>1.27</v>
      </c>
      <c r="F121">
        <f>Table3[[#This Row],[DivPay]]*4</f>
        <v>5.08</v>
      </c>
      <c r="G121" s="2">
        <f>Table3[[#This Row],[FwdDiv]]/Table3[[#This Row],[SharePrice]]</f>
        <v>5.0222441917943644E-2</v>
      </c>
    </row>
    <row r="122" spans="2:7" x14ac:dyDescent="0.2">
      <c r="B122" s="35">
        <v>44946</v>
      </c>
      <c r="C122">
        <v>101.82</v>
      </c>
      <c r="E122">
        <v>1.27</v>
      </c>
      <c r="F122">
        <f>Table3[[#This Row],[DivPay]]*4</f>
        <v>5.08</v>
      </c>
      <c r="G122" s="2">
        <f>Table3[[#This Row],[FwdDiv]]/Table3[[#This Row],[SharePrice]]</f>
        <v>4.9891966214889026E-2</v>
      </c>
    </row>
    <row r="123" spans="2:7" x14ac:dyDescent="0.2">
      <c r="B123" s="35">
        <v>44945</v>
      </c>
      <c r="C123">
        <v>101.19</v>
      </c>
      <c r="E123">
        <v>1.27</v>
      </c>
      <c r="F123">
        <f>Table3[[#This Row],[DivPay]]*4</f>
        <v>5.08</v>
      </c>
      <c r="G123" s="2">
        <f>Table3[[#This Row],[FwdDiv]]/Table3[[#This Row],[SharePrice]]</f>
        <v>5.0202589188655007E-2</v>
      </c>
    </row>
    <row r="124" spans="2:7" x14ac:dyDescent="0.2">
      <c r="B124" s="35">
        <v>44944</v>
      </c>
      <c r="C124">
        <v>99.26</v>
      </c>
      <c r="E124">
        <v>1.27</v>
      </c>
      <c r="F124">
        <f>Table3[[#This Row],[DivPay]]*4</f>
        <v>5.08</v>
      </c>
      <c r="G124" s="2">
        <f>Table3[[#This Row],[FwdDiv]]/Table3[[#This Row],[SharePrice]]</f>
        <v>5.1178722546846661E-2</v>
      </c>
    </row>
    <row r="125" spans="2:7" x14ac:dyDescent="0.2">
      <c r="B125" s="35">
        <v>44943</v>
      </c>
      <c r="C125">
        <v>101.23</v>
      </c>
      <c r="E125">
        <v>1.27</v>
      </c>
      <c r="F125">
        <f>Table3[[#This Row],[DivPay]]*4</f>
        <v>5.08</v>
      </c>
      <c r="G125" s="2">
        <f>Table3[[#This Row],[FwdDiv]]/Table3[[#This Row],[SharePrice]]</f>
        <v>5.0182752148572554E-2</v>
      </c>
    </row>
    <row r="126" spans="2:7" x14ac:dyDescent="0.2">
      <c r="B126" s="35">
        <v>44939</v>
      </c>
      <c r="C126">
        <v>101.7</v>
      </c>
      <c r="E126">
        <v>1.27</v>
      </c>
      <c r="F126">
        <f>Table3[[#This Row],[DivPay]]*4</f>
        <v>5.08</v>
      </c>
      <c r="G126" s="2">
        <f>Table3[[#This Row],[FwdDiv]]/Table3[[#This Row],[SharePrice]]</f>
        <v>4.9950835791543753E-2</v>
      </c>
    </row>
    <row r="127" spans="2:7" x14ac:dyDescent="0.2">
      <c r="B127" s="35">
        <v>44938</v>
      </c>
      <c r="C127">
        <v>101.44</v>
      </c>
      <c r="E127">
        <v>1.27</v>
      </c>
      <c r="F127">
        <f>Table3[[#This Row],[DivPay]]*4</f>
        <v>5.08</v>
      </c>
      <c r="G127" s="2">
        <f>Table3[[#This Row],[FwdDiv]]/Table3[[#This Row],[SharePrice]]</f>
        <v>5.0078864353312304E-2</v>
      </c>
    </row>
    <row r="128" spans="2:7" x14ac:dyDescent="0.2">
      <c r="B128" s="35">
        <v>44937</v>
      </c>
      <c r="C128">
        <v>102.06</v>
      </c>
      <c r="E128">
        <v>1.27</v>
      </c>
      <c r="F128">
        <f>Table3[[#This Row],[DivPay]]*4</f>
        <v>5.08</v>
      </c>
      <c r="G128" s="2">
        <f>Table3[[#This Row],[FwdDiv]]/Table3[[#This Row],[SharePrice]]</f>
        <v>4.9774642367234959E-2</v>
      </c>
    </row>
    <row r="129" spans="2:7" x14ac:dyDescent="0.2">
      <c r="B129" s="35">
        <v>44936</v>
      </c>
      <c r="C129">
        <v>102.19</v>
      </c>
      <c r="E129">
        <v>1.27</v>
      </c>
      <c r="F129">
        <f>Table3[[#This Row],[DivPay]]*4</f>
        <v>5.08</v>
      </c>
      <c r="G129" s="2">
        <f>Table3[[#This Row],[FwdDiv]]/Table3[[#This Row],[SharePrice]]</f>
        <v>4.9711322047167043E-2</v>
      </c>
    </row>
    <row r="130" spans="2:7" x14ac:dyDescent="0.2">
      <c r="B130" s="35">
        <v>44935</v>
      </c>
      <c r="C130">
        <v>102.3</v>
      </c>
      <c r="E130">
        <v>1.27</v>
      </c>
      <c r="F130">
        <f>Table3[[#This Row],[DivPay]]*4</f>
        <v>5.08</v>
      </c>
      <c r="G130" s="2">
        <f>Table3[[#This Row],[FwdDiv]]/Table3[[#This Row],[SharePrice]]</f>
        <v>4.9657869012707724E-2</v>
      </c>
    </row>
    <row r="131" spans="2:7" x14ac:dyDescent="0.2">
      <c r="B131" s="35">
        <v>44932</v>
      </c>
      <c r="C131">
        <v>103.49</v>
      </c>
      <c r="E131">
        <v>1.27</v>
      </c>
      <c r="F131">
        <f>Table3[[#This Row],[DivPay]]*4</f>
        <v>5.08</v>
      </c>
      <c r="G131" s="2">
        <f>Table3[[#This Row],[FwdDiv]]/Table3[[#This Row],[SharePrice]]</f>
        <v>4.908686829645377E-2</v>
      </c>
    </row>
    <row r="132" spans="2:7" x14ac:dyDescent="0.2">
      <c r="B132" s="35">
        <v>44931</v>
      </c>
      <c r="C132">
        <v>100.82</v>
      </c>
      <c r="E132">
        <v>1.27</v>
      </c>
      <c r="F132">
        <f>Table3[[#This Row],[DivPay]]*4</f>
        <v>5.08</v>
      </c>
      <c r="G132" s="2">
        <f>Table3[[#This Row],[FwdDiv]]/Table3[[#This Row],[SharePrice]]</f>
        <v>5.0386828010315417E-2</v>
      </c>
    </row>
    <row r="133" spans="2:7" x14ac:dyDescent="0.2">
      <c r="B133" s="35">
        <v>44930</v>
      </c>
      <c r="C133">
        <v>101.23</v>
      </c>
      <c r="E133">
        <v>1.27</v>
      </c>
      <c r="F133">
        <f>Table3[[#This Row],[DivPay]]*4</f>
        <v>5.08</v>
      </c>
      <c r="G133" s="2">
        <f>Table3[[#This Row],[FwdDiv]]/Table3[[#This Row],[SharePrice]]</f>
        <v>5.0182752148572554E-2</v>
      </c>
    </row>
    <row r="134" spans="2:7" x14ac:dyDescent="0.2">
      <c r="B134" s="35">
        <v>44929</v>
      </c>
      <c r="C134">
        <v>101.3</v>
      </c>
      <c r="E134">
        <v>1.27</v>
      </c>
      <c r="F134">
        <f>Table3[[#This Row],[DivPay]]*4</f>
        <v>5.08</v>
      </c>
      <c r="G134" s="2">
        <f>Table3[[#This Row],[FwdDiv]]/Table3[[#This Row],[SharePrice]]</f>
        <v>5.0148075024679176E-2</v>
      </c>
    </row>
    <row r="135" spans="2:7" x14ac:dyDescent="0.2">
      <c r="B135" s="35">
        <v>44925</v>
      </c>
      <c r="C135">
        <v>101.21</v>
      </c>
      <c r="E135">
        <v>1.27</v>
      </c>
      <c r="F135">
        <f>Table3[[#This Row],[DivPay]]*4</f>
        <v>5.08</v>
      </c>
      <c r="G135" s="2">
        <f>Table3[[#This Row],[FwdDiv]]/Table3[[#This Row],[SharePrice]]</f>
        <v>5.0192668708625633E-2</v>
      </c>
    </row>
    <row r="136" spans="2:7" x14ac:dyDescent="0.2">
      <c r="B136" s="35">
        <v>44924</v>
      </c>
      <c r="C136">
        <v>101.19</v>
      </c>
      <c r="E136">
        <v>1.27</v>
      </c>
      <c r="F136">
        <f>Table3[[#This Row],[DivPay]]*4</f>
        <v>5.08</v>
      </c>
      <c r="G136" s="2">
        <f>Table3[[#This Row],[FwdDiv]]/Table3[[#This Row],[SharePrice]]</f>
        <v>5.0202589188655007E-2</v>
      </c>
    </row>
    <row r="137" spans="2:7" x14ac:dyDescent="0.2">
      <c r="B137" s="35">
        <v>44923</v>
      </c>
      <c r="C137">
        <v>100.94</v>
      </c>
      <c r="E137">
        <v>1.27</v>
      </c>
      <c r="F137">
        <f>Table3[[#This Row],[DivPay]]*4</f>
        <v>5.08</v>
      </c>
      <c r="G137" s="2">
        <f>Table3[[#This Row],[FwdDiv]]/Table3[[#This Row],[SharePrice]]</f>
        <v>5.032692688725976E-2</v>
      </c>
    </row>
    <row r="138" spans="2:7" x14ac:dyDescent="0.2">
      <c r="B138" s="35">
        <v>44922</v>
      </c>
      <c r="C138">
        <v>102.68</v>
      </c>
      <c r="E138">
        <v>1.27</v>
      </c>
      <c r="F138">
        <f>Table3[[#This Row],[DivPay]]*4</f>
        <v>5.08</v>
      </c>
      <c r="G138" s="2">
        <f>Table3[[#This Row],[FwdDiv]]/Table3[[#This Row],[SharePrice]]</f>
        <v>4.9474094273470978E-2</v>
      </c>
    </row>
    <row r="139" spans="2:7" x14ac:dyDescent="0.2">
      <c r="B139" s="35">
        <v>44918</v>
      </c>
      <c r="C139">
        <v>101.69</v>
      </c>
      <c r="E139">
        <v>1.27</v>
      </c>
      <c r="F139">
        <f>Table3[[#This Row],[DivPay]]*4</f>
        <v>5.08</v>
      </c>
      <c r="G139" s="2">
        <f>Table3[[#This Row],[FwdDiv]]/Table3[[#This Row],[SharePrice]]</f>
        <v>4.9955747861146621E-2</v>
      </c>
    </row>
    <row r="140" spans="2:7" x14ac:dyDescent="0.2">
      <c r="B140" s="35">
        <v>44917</v>
      </c>
      <c r="C140">
        <v>100.86</v>
      </c>
      <c r="E140">
        <v>1.27</v>
      </c>
      <c r="F140">
        <f>Table3[[#This Row],[DivPay]]*4</f>
        <v>5.08</v>
      </c>
      <c r="G140" s="2">
        <f>Table3[[#This Row],[FwdDiv]]/Table3[[#This Row],[SharePrice]]</f>
        <v>5.0366845131865956E-2</v>
      </c>
    </row>
    <row r="141" spans="2:7" x14ac:dyDescent="0.2">
      <c r="B141" s="35">
        <v>44916</v>
      </c>
      <c r="C141">
        <v>100.52</v>
      </c>
      <c r="D141">
        <v>1.27</v>
      </c>
      <c r="E141">
        <v>1.27</v>
      </c>
      <c r="F141">
        <f>Table3[[#This Row],[DivPay]]*4</f>
        <v>5.08</v>
      </c>
      <c r="G141" s="2">
        <f>Table3[[#This Row],[FwdDiv]]/Table3[[#This Row],[SharePrice]]</f>
        <v>5.0537206526064471E-2</v>
      </c>
    </row>
    <row r="142" spans="2:7" x14ac:dyDescent="0.2">
      <c r="B142" s="35">
        <v>44915</v>
      </c>
      <c r="C142">
        <v>100.92</v>
      </c>
      <c r="E142">
        <v>1.27</v>
      </c>
      <c r="F142">
        <f>Table3[[#This Row],[DivPay]]*4</f>
        <v>5.08</v>
      </c>
      <c r="G142" s="2">
        <f>Table3[[#This Row],[FwdDiv]]/Table3[[#This Row],[SharePrice]]</f>
        <v>5.033690051525961E-2</v>
      </c>
    </row>
    <row r="143" spans="2:7" x14ac:dyDescent="0.2">
      <c r="B143" s="35">
        <v>44914</v>
      </c>
      <c r="C143">
        <v>100.61</v>
      </c>
      <c r="E143">
        <v>1.27</v>
      </c>
      <c r="F143">
        <f>Table3[[#This Row],[DivPay]]*4</f>
        <v>5.08</v>
      </c>
      <c r="G143" s="2">
        <f>Table3[[#This Row],[FwdDiv]]/Table3[[#This Row],[SharePrice]]</f>
        <v>5.0491998807275618E-2</v>
      </c>
    </row>
    <row r="144" spans="2:7" x14ac:dyDescent="0.2">
      <c r="B144" s="35">
        <v>44911</v>
      </c>
      <c r="C144">
        <v>100.28</v>
      </c>
      <c r="E144">
        <v>1.27</v>
      </c>
      <c r="F144">
        <f>Table3[[#This Row],[DivPay]]*4</f>
        <v>5.08</v>
      </c>
      <c r="G144" s="2">
        <f>Table3[[#This Row],[FwdDiv]]/Table3[[#This Row],[SharePrice]]</f>
        <v>5.0658157159952137E-2</v>
      </c>
    </row>
    <row r="145" spans="2:7" x14ac:dyDescent="0.2">
      <c r="B145" s="35">
        <v>44910</v>
      </c>
      <c r="C145">
        <v>101.27</v>
      </c>
      <c r="E145">
        <v>1.27</v>
      </c>
      <c r="F145">
        <f>Table3[[#This Row],[DivPay]]*4</f>
        <v>5.08</v>
      </c>
      <c r="G145" s="2">
        <f>Table3[[#This Row],[FwdDiv]]/Table3[[#This Row],[SharePrice]]</f>
        <v>5.0162930779105365E-2</v>
      </c>
    </row>
    <row r="146" spans="2:7" x14ac:dyDescent="0.2">
      <c r="B146" s="35">
        <v>44909</v>
      </c>
      <c r="C146">
        <v>102.46</v>
      </c>
      <c r="E146">
        <v>1.27</v>
      </c>
      <c r="F146">
        <f>Table3[[#This Row],[DivPay]]*4</f>
        <v>5.08</v>
      </c>
      <c r="G146" s="2">
        <f>Table3[[#This Row],[FwdDiv]]/Table3[[#This Row],[SharePrice]]</f>
        <v>4.9580324028889323E-2</v>
      </c>
    </row>
    <row r="147" spans="2:7" x14ac:dyDescent="0.2">
      <c r="B147" s="35">
        <v>44908</v>
      </c>
      <c r="C147">
        <v>102.32</v>
      </c>
      <c r="E147">
        <v>1.27</v>
      </c>
      <c r="F147">
        <f>Table3[[#This Row],[DivPay]]*4</f>
        <v>5.08</v>
      </c>
      <c r="G147" s="2">
        <f>Table3[[#This Row],[FwdDiv]]/Table3[[#This Row],[SharePrice]]</f>
        <v>4.9648162627052392E-2</v>
      </c>
    </row>
    <row r="148" spans="2:7" x14ac:dyDescent="0.2">
      <c r="B148" s="35">
        <v>44907</v>
      </c>
      <c r="C148">
        <v>102.6</v>
      </c>
      <c r="E148">
        <v>1.27</v>
      </c>
      <c r="F148">
        <f>Table3[[#This Row],[DivPay]]*4</f>
        <v>5.08</v>
      </c>
      <c r="G148" s="2">
        <f>Table3[[#This Row],[FwdDiv]]/Table3[[#This Row],[SharePrice]]</f>
        <v>4.9512670565302147E-2</v>
      </c>
    </row>
    <row r="149" spans="2:7" x14ac:dyDescent="0.2">
      <c r="B149" s="35">
        <v>44904</v>
      </c>
      <c r="C149">
        <v>102.09</v>
      </c>
      <c r="E149">
        <v>1.27</v>
      </c>
      <c r="F149">
        <f>Table3[[#This Row],[DivPay]]*4</f>
        <v>5.08</v>
      </c>
      <c r="G149" s="2">
        <f>Table3[[#This Row],[FwdDiv]]/Table3[[#This Row],[SharePrice]]</f>
        <v>4.9760015672445881E-2</v>
      </c>
    </row>
    <row r="150" spans="2:7" x14ac:dyDescent="0.2">
      <c r="B150" s="35">
        <v>44903</v>
      </c>
      <c r="C150">
        <v>102.06</v>
      </c>
      <c r="E150">
        <v>1.27</v>
      </c>
      <c r="F150">
        <f>Table3[[#This Row],[DivPay]]*4</f>
        <v>5.08</v>
      </c>
      <c r="G150" s="2">
        <f>Table3[[#This Row],[FwdDiv]]/Table3[[#This Row],[SharePrice]]</f>
        <v>4.9774642367234959E-2</v>
      </c>
    </row>
    <row r="151" spans="2:7" x14ac:dyDescent="0.2">
      <c r="B151" s="35">
        <v>44902</v>
      </c>
      <c r="C151">
        <v>101.88</v>
      </c>
      <c r="E151">
        <v>1.27</v>
      </c>
      <c r="F151">
        <f>Table3[[#This Row],[DivPay]]*4</f>
        <v>5.08</v>
      </c>
      <c r="G151" s="2">
        <f>Table3[[#This Row],[FwdDiv]]/Table3[[#This Row],[SharePrice]]</f>
        <v>4.9862583431488028E-2</v>
      </c>
    </row>
    <row r="152" spans="2:7" x14ac:dyDescent="0.2">
      <c r="B152" s="35">
        <v>44901</v>
      </c>
      <c r="C152">
        <v>101.63</v>
      </c>
      <c r="E152">
        <v>1.27</v>
      </c>
      <c r="F152">
        <f>Table3[[#This Row],[DivPay]]*4</f>
        <v>5.08</v>
      </c>
      <c r="G152" s="2">
        <f>Table3[[#This Row],[FwdDiv]]/Table3[[#This Row],[SharePrice]]</f>
        <v>4.9985240578569325E-2</v>
      </c>
    </row>
    <row r="153" spans="2:7" x14ac:dyDescent="0.2">
      <c r="B153" s="35">
        <v>44900</v>
      </c>
      <c r="C153">
        <v>103.48</v>
      </c>
      <c r="E153">
        <v>1.27</v>
      </c>
      <c r="F153">
        <f>Table3[[#This Row],[DivPay]]*4</f>
        <v>5.08</v>
      </c>
      <c r="G153" s="2">
        <f>Table3[[#This Row],[FwdDiv]]/Table3[[#This Row],[SharePrice]]</f>
        <v>4.9091611905682259E-2</v>
      </c>
    </row>
    <row r="154" spans="2:7" x14ac:dyDescent="0.2">
      <c r="B154" s="35">
        <v>44897</v>
      </c>
      <c r="C154">
        <v>104.3</v>
      </c>
      <c r="E154">
        <v>1.27</v>
      </c>
      <c r="F154">
        <f>Table3[[#This Row],[DivPay]]*4</f>
        <v>5.08</v>
      </c>
      <c r="G154" s="2">
        <f>Table3[[#This Row],[FwdDiv]]/Table3[[#This Row],[SharePrice]]</f>
        <v>4.8705656759348036E-2</v>
      </c>
    </row>
    <row r="155" spans="2:7" x14ac:dyDescent="0.2">
      <c r="B155" s="35">
        <v>44896</v>
      </c>
      <c r="C155">
        <v>102.46</v>
      </c>
      <c r="E155">
        <v>1.27</v>
      </c>
      <c r="F155">
        <f>Table3[[#This Row],[DivPay]]*4</f>
        <v>5.08</v>
      </c>
      <c r="G155" s="2">
        <f>Table3[[#This Row],[FwdDiv]]/Table3[[#This Row],[SharePrice]]</f>
        <v>4.9580324028889323E-2</v>
      </c>
    </row>
    <row r="156" spans="2:7" x14ac:dyDescent="0.2">
      <c r="B156" s="35">
        <v>44895</v>
      </c>
      <c r="C156">
        <v>99.67</v>
      </c>
      <c r="E156">
        <v>1.27</v>
      </c>
      <c r="F156">
        <f>Table3[[#This Row],[DivPay]]*4</f>
        <v>5.08</v>
      </c>
      <c r="G156" s="2">
        <f>Table3[[#This Row],[FwdDiv]]/Table3[[#This Row],[SharePrice]]</f>
        <v>5.0968195043644027E-2</v>
      </c>
    </row>
    <row r="157" spans="2:7" x14ac:dyDescent="0.2">
      <c r="B157" s="35">
        <v>44894</v>
      </c>
      <c r="C157">
        <v>97.79</v>
      </c>
      <c r="E157">
        <v>1.27</v>
      </c>
      <c r="F157">
        <f>Table3[[#This Row],[DivPay]]*4</f>
        <v>5.08</v>
      </c>
      <c r="G157" s="2">
        <f>Table3[[#This Row],[FwdDiv]]/Table3[[#This Row],[SharePrice]]</f>
        <v>5.1948051948051945E-2</v>
      </c>
    </row>
    <row r="158" spans="2:7" x14ac:dyDescent="0.2">
      <c r="B158" s="35">
        <v>44893</v>
      </c>
      <c r="C158">
        <v>97.63</v>
      </c>
      <c r="E158">
        <v>1.27</v>
      </c>
      <c r="F158">
        <f>Table3[[#This Row],[DivPay]]*4</f>
        <v>5.08</v>
      </c>
      <c r="G158" s="2">
        <f>Table3[[#This Row],[FwdDiv]]/Table3[[#This Row],[SharePrice]]</f>
        <v>5.203318652053672E-2</v>
      </c>
    </row>
    <row r="159" spans="2:7" x14ac:dyDescent="0.2">
      <c r="B159" s="35">
        <v>44890</v>
      </c>
      <c r="C159">
        <v>98.25</v>
      </c>
      <c r="E159">
        <v>1.27</v>
      </c>
      <c r="F159">
        <f>Table3[[#This Row],[DivPay]]*4</f>
        <v>5.08</v>
      </c>
      <c r="G159" s="2">
        <f>Table3[[#This Row],[FwdDiv]]/Table3[[#This Row],[SharePrice]]</f>
        <v>5.1704834605597966E-2</v>
      </c>
    </row>
    <row r="160" spans="2:7" x14ac:dyDescent="0.2">
      <c r="B160" s="35">
        <v>44888</v>
      </c>
      <c r="C160">
        <v>98.11</v>
      </c>
      <c r="E160">
        <v>1.27</v>
      </c>
      <c r="F160">
        <f>Table3[[#This Row],[DivPay]]*4</f>
        <v>5.08</v>
      </c>
      <c r="G160" s="2">
        <f>Table3[[#This Row],[FwdDiv]]/Table3[[#This Row],[SharePrice]]</f>
        <v>5.1778615839363981E-2</v>
      </c>
    </row>
    <row r="161" spans="2:7" x14ac:dyDescent="0.2">
      <c r="B161" s="35">
        <v>44887</v>
      </c>
      <c r="C161">
        <v>97.16</v>
      </c>
      <c r="E161">
        <v>1.27</v>
      </c>
      <c r="F161">
        <f>Table3[[#This Row],[DivPay]]*4</f>
        <v>5.08</v>
      </c>
      <c r="G161" s="2">
        <f>Table3[[#This Row],[FwdDiv]]/Table3[[#This Row],[SharePrice]]</f>
        <v>5.2284890901605603E-2</v>
      </c>
    </row>
    <row r="162" spans="2:7" x14ac:dyDescent="0.2">
      <c r="B162" s="35">
        <v>44886</v>
      </c>
      <c r="C162">
        <v>96.9</v>
      </c>
      <c r="E162">
        <v>1.27</v>
      </c>
      <c r="F162">
        <f>Table3[[#This Row],[DivPay]]*4</f>
        <v>5.08</v>
      </c>
      <c r="G162" s="2">
        <f>Table3[[#This Row],[FwdDiv]]/Table3[[#This Row],[SharePrice]]</f>
        <v>5.2425180598555207E-2</v>
      </c>
    </row>
    <row r="163" spans="2:7" x14ac:dyDescent="0.2">
      <c r="B163" s="35">
        <v>44883</v>
      </c>
      <c r="C163">
        <v>96.28</v>
      </c>
      <c r="E163">
        <v>1.27</v>
      </c>
      <c r="F163">
        <f>Table3[[#This Row],[DivPay]]*4</f>
        <v>5.08</v>
      </c>
      <c r="G163" s="2">
        <f>Table3[[#This Row],[FwdDiv]]/Table3[[#This Row],[SharePrice]]</f>
        <v>5.2762775238886582E-2</v>
      </c>
    </row>
    <row r="164" spans="2:7" x14ac:dyDescent="0.2">
      <c r="B164" s="35">
        <v>44882</v>
      </c>
      <c r="C164">
        <v>95.16</v>
      </c>
      <c r="E164">
        <v>1.27</v>
      </c>
      <c r="F164">
        <f>Table3[[#This Row],[DivPay]]*4</f>
        <v>5.08</v>
      </c>
      <c r="G164" s="2">
        <f>Table3[[#This Row],[FwdDiv]]/Table3[[#This Row],[SharePrice]]</f>
        <v>5.3383774695250109E-2</v>
      </c>
    </row>
    <row r="165" spans="2:7" x14ac:dyDescent="0.2">
      <c r="B165" s="35">
        <v>44881</v>
      </c>
      <c r="C165">
        <v>94.71</v>
      </c>
      <c r="E165">
        <v>1.27</v>
      </c>
      <c r="F165">
        <f>Table3[[#This Row],[DivPay]]*4</f>
        <v>5.08</v>
      </c>
      <c r="G165" s="2">
        <f>Table3[[#This Row],[FwdDiv]]/Table3[[#This Row],[SharePrice]]</f>
        <v>5.3637419491078031E-2</v>
      </c>
    </row>
    <row r="166" spans="2:7" x14ac:dyDescent="0.2">
      <c r="B166" s="35">
        <v>44880</v>
      </c>
      <c r="C166">
        <v>94.67</v>
      </c>
      <c r="E166">
        <v>1.27</v>
      </c>
      <c r="F166">
        <f>Table3[[#This Row],[DivPay]]*4</f>
        <v>5.08</v>
      </c>
      <c r="G166" s="2">
        <f>Table3[[#This Row],[FwdDiv]]/Table3[[#This Row],[SharePrice]]</f>
        <v>5.3660082391465087E-2</v>
      </c>
    </row>
    <row r="167" spans="2:7" x14ac:dyDescent="0.2">
      <c r="B167" s="35">
        <v>44879</v>
      </c>
      <c r="C167">
        <v>93.93</v>
      </c>
      <c r="E167">
        <v>1.27</v>
      </c>
      <c r="F167">
        <f>Table3[[#This Row],[DivPay]]*4</f>
        <v>5.08</v>
      </c>
      <c r="G167" s="2">
        <f>Table3[[#This Row],[FwdDiv]]/Table3[[#This Row],[SharePrice]]</f>
        <v>5.4082827637602464E-2</v>
      </c>
    </row>
    <row r="168" spans="2:7" x14ac:dyDescent="0.2">
      <c r="B168" s="35">
        <v>44876</v>
      </c>
      <c r="C168">
        <v>94.47</v>
      </c>
      <c r="E168">
        <v>1.27</v>
      </c>
      <c r="F168">
        <f>Table3[[#This Row],[DivPay]]*4</f>
        <v>5.08</v>
      </c>
      <c r="G168" s="2">
        <f>Table3[[#This Row],[FwdDiv]]/Table3[[#This Row],[SharePrice]]</f>
        <v>5.3773684767651105E-2</v>
      </c>
    </row>
    <row r="169" spans="2:7" x14ac:dyDescent="0.2">
      <c r="B169" s="35">
        <v>44875</v>
      </c>
      <c r="C169">
        <v>93.25</v>
      </c>
      <c r="E169">
        <v>1.27</v>
      </c>
      <c r="F169">
        <f>Table3[[#This Row],[DivPay]]*4</f>
        <v>5.08</v>
      </c>
      <c r="G169" s="2">
        <f>Table3[[#This Row],[FwdDiv]]/Table3[[#This Row],[SharePrice]]</f>
        <v>5.447721179624665E-2</v>
      </c>
    </row>
    <row r="170" spans="2:7" x14ac:dyDescent="0.2">
      <c r="B170" s="35">
        <v>44874</v>
      </c>
      <c r="C170">
        <v>90.97</v>
      </c>
      <c r="E170">
        <v>1.27</v>
      </c>
      <c r="F170">
        <f>Table3[[#This Row],[DivPay]]*4</f>
        <v>5.08</v>
      </c>
      <c r="G170" s="2">
        <f>Table3[[#This Row],[FwdDiv]]/Table3[[#This Row],[SharePrice]]</f>
        <v>5.584258546773662E-2</v>
      </c>
    </row>
    <row r="171" spans="2:7" x14ac:dyDescent="0.2">
      <c r="B171" s="35">
        <v>44873</v>
      </c>
      <c r="C171">
        <v>92.5</v>
      </c>
      <c r="E171">
        <v>1.27</v>
      </c>
      <c r="F171">
        <f>Table3[[#This Row],[DivPay]]*4</f>
        <v>5.08</v>
      </c>
      <c r="G171" s="2">
        <f>Table3[[#This Row],[FwdDiv]]/Table3[[#This Row],[SharePrice]]</f>
        <v>5.4918918918918917E-2</v>
      </c>
    </row>
    <row r="172" spans="2:7" x14ac:dyDescent="0.2">
      <c r="B172" s="35">
        <v>44872</v>
      </c>
      <c r="C172">
        <v>90.9</v>
      </c>
      <c r="E172">
        <v>1.27</v>
      </c>
      <c r="F172">
        <f>Table3[[#This Row],[DivPay]]*4</f>
        <v>5.08</v>
      </c>
      <c r="G172" s="2">
        <f>Table3[[#This Row],[FwdDiv]]/Table3[[#This Row],[SharePrice]]</f>
        <v>5.5885588558855885E-2</v>
      </c>
    </row>
    <row r="173" spans="2:7" x14ac:dyDescent="0.2">
      <c r="B173" s="35">
        <v>44869</v>
      </c>
      <c r="C173">
        <v>89.98</v>
      </c>
      <c r="E173">
        <v>1.27</v>
      </c>
      <c r="F173">
        <f>Table3[[#This Row],[DivPay]]*4</f>
        <v>5.08</v>
      </c>
      <c r="G173" s="2">
        <f>Table3[[#This Row],[FwdDiv]]/Table3[[#This Row],[SharePrice]]</f>
        <v>5.6456990442320512E-2</v>
      </c>
    </row>
    <row r="174" spans="2:7" x14ac:dyDescent="0.2">
      <c r="B174" s="35">
        <v>44868</v>
      </c>
      <c r="C174">
        <v>88.34</v>
      </c>
      <c r="E174">
        <v>1.27</v>
      </c>
      <c r="F174">
        <f>Table3[[#This Row],[DivPay]]*4</f>
        <v>5.08</v>
      </c>
      <c r="G174" s="2">
        <f>Table3[[#This Row],[FwdDiv]]/Table3[[#This Row],[SharePrice]]</f>
        <v>5.7505093955173191E-2</v>
      </c>
    </row>
    <row r="175" spans="2:7" x14ac:dyDescent="0.2">
      <c r="B175" s="35">
        <v>44867</v>
      </c>
      <c r="C175">
        <v>89.38</v>
      </c>
      <c r="E175">
        <v>1.27</v>
      </c>
      <c r="F175">
        <f>Table3[[#This Row],[DivPay]]*4</f>
        <v>5.08</v>
      </c>
      <c r="G175" s="2">
        <f>Table3[[#This Row],[FwdDiv]]/Table3[[#This Row],[SharePrice]]</f>
        <v>5.6835981203848737E-2</v>
      </c>
    </row>
    <row r="176" spans="2:7" x14ac:dyDescent="0.2">
      <c r="B176" s="35">
        <v>44866</v>
      </c>
      <c r="C176">
        <v>91.72</v>
      </c>
      <c r="E176">
        <v>1.27</v>
      </c>
      <c r="F176">
        <f>Table3[[#This Row],[DivPay]]*4</f>
        <v>5.08</v>
      </c>
      <c r="G176" s="2">
        <f>Table3[[#This Row],[FwdDiv]]/Table3[[#This Row],[SharePrice]]</f>
        <v>5.5385957261229829E-2</v>
      </c>
    </row>
    <row r="177" spans="2:7" x14ac:dyDescent="0.2">
      <c r="B177" s="35">
        <v>44865</v>
      </c>
      <c r="C177">
        <v>91.85</v>
      </c>
      <c r="E177">
        <v>1.27</v>
      </c>
      <c r="F177">
        <f>Table3[[#This Row],[DivPay]]*4</f>
        <v>5.08</v>
      </c>
      <c r="G177" s="2">
        <f>Table3[[#This Row],[FwdDiv]]/Table3[[#This Row],[SharePrice]]</f>
        <v>5.5307566684812196E-2</v>
      </c>
    </row>
    <row r="178" spans="2:7" x14ac:dyDescent="0.2">
      <c r="B178" s="35">
        <v>44862</v>
      </c>
      <c r="C178">
        <v>92.53</v>
      </c>
      <c r="E178">
        <v>1.27</v>
      </c>
      <c r="F178">
        <f>Table3[[#This Row],[DivPay]]*4</f>
        <v>5.08</v>
      </c>
      <c r="G178" s="2">
        <f>Table3[[#This Row],[FwdDiv]]/Table3[[#This Row],[SharePrice]]</f>
        <v>5.4901113152491084E-2</v>
      </c>
    </row>
    <row r="179" spans="2:7" x14ac:dyDescent="0.2">
      <c r="B179" s="35">
        <v>44861</v>
      </c>
      <c r="C179">
        <v>89.54</v>
      </c>
      <c r="E179">
        <v>1.27</v>
      </c>
      <c r="F179">
        <f>Table3[[#This Row],[DivPay]]*4</f>
        <v>5.08</v>
      </c>
      <c r="G179" s="2">
        <f>Table3[[#This Row],[FwdDiv]]/Table3[[#This Row],[SharePrice]]</f>
        <v>5.6734420370784001E-2</v>
      </c>
    </row>
    <row r="180" spans="2:7" x14ac:dyDescent="0.2">
      <c r="B180" s="35">
        <v>44860</v>
      </c>
      <c r="C180">
        <v>89.58</v>
      </c>
      <c r="E180">
        <v>1.27</v>
      </c>
      <c r="F180">
        <f>Table3[[#This Row],[DivPay]]*4</f>
        <v>5.08</v>
      </c>
      <c r="G180" s="2">
        <f>Table3[[#This Row],[FwdDiv]]/Table3[[#This Row],[SharePrice]]</f>
        <v>5.6709086849743247E-2</v>
      </c>
    </row>
    <row r="181" spans="2:7" x14ac:dyDescent="0.2">
      <c r="B181" s="35">
        <v>44859</v>
      </c>
      <c r="C181">
        <v>88.5</v>
      </c>
      <c r="E181">
        <v>1.27</v>
      </c>
      <c r="F181">
        <f>Table3[[#This Row],[DivPay]]*4</f>
        <v>5.08</v>
      </c>
      <c r="G181" s="2">
        <f>Table3[[#This Row],[FwdDiv]]/Table3[[#This Row],[SharePrice]]</f>
        <v>5.7401129943502827E-2</v>
      </c>
    </row>
    <row r="182" spans="2:7" x14ac:dyDescent="0.2">
      <c r="B182" s="35">
        <v>44858</v>
      </c>
      <c r="C182">
        <v>87.19</v>
      </c>
      <c r="E182">
        <v>1.27</v>
      </c>
      <c r="F182">
        <f>Table3[[#This Row],[DivPay]]*4</f>
        <v>5.08</v>
      </c>
      <c r="G182" s="2">
        <f>Table3[[#This Row],[FwdDiv]]/Table3[[#This Row],[SharePrice]]</f>
        <v>5.8263562335130178E-2</v>
      </c>
    </row>
    <row r="183" spans="2:7" x14ac:dyDescent="0.2">
      <c r="B183" s="35">
        <v>44855</v>
      </c>
      <c r="C183">
        <v>86.51</v>
      </c>
      <c r="E183">
        <v>1.27</v>
      </c>
      <c r="F183">
        <f>Table3[[#This Row],[DivPay]]*4</f>
        <v>5.08</v>
      </c>
      <c r="G183" s="2">
        <f>Table3[[#This Row],[FwdDiv]]/Table3[[#This Row],[SharePrice]]</f>
        <v>5.87215350826494E-2</v>
      </c>
    </row>
    <row r="184" spans="2:7" x14ac:dyDescent="0.2">
      <c r="B184" s="35">
        <v>44854</v>
      </c>
      <c r="C184">
        <v>85.03</v>
      </c>
      <c r="E184">
        <v>1.27</v>
      </c>
      <c r="F184">
        <f>Table3[[#This Row],[DivPay]]*4</f>
        <v>5.08</v>
      </c>
      <c r="G184" s="2">
        <f>Table3[[#This Row],[FwdDiv]]/Table3[[#This Row],[SharePrice]]</f>
        <v>5.9743619898859228E-2</v>
      </c>
    </row>
    <row r="185" spans="2:7" x14ac:dyDescent="0.2">
      <c r="B185" s="35">
        <v>44853</v>
      </c>
      <c r="C185">
        <v>86.47</v>
      </c>
      <c r="E185">
        <v>1.27</v>
      </c>
      <c r="F185">
        <f>Table3[[#This Row],[DivPay]]*4</f>
        <v>5.08</v>
      </c>
      <c r="G185" s="2">
        <f>Table3[[#This Row],[FwdDiv]]/Table3[[#This Row],[SharePrice]]</f>
        <v>5.8748698970741302E-2</v>
      </c>
    </row>
    <row r="186" spans="2:7" x14ac:dyDescent="0.2">
      <c r="B186" s="35">
        <v>44852</v>
      </c>
      <c r="C186">
        <v>86.31</v>
      </c>
      <c r="E186">
        <v>1.27</v>
      </c>
      <c r="F186">
        <f>Table3[[#This Row],[DivPay]]*4</f>
        <v>5.08</v>
      </c>
      <c r="G186" s="2">
        <f>Table3[[#This Row],[FwdDiv]]/Table3[[#This Row],[SharePrice]]</f>
        <v>5.8857606302861777E-2</v>
      </c>
    </row>
    <row r="187" spans="2:7" x14ac:dyDescent="0.2">
      <c r="B187" s="35">
        <v>44851</v>
      </c>
      <c r="C187">
        <v>85.57</v>
      </c>
      <c r="E187">
        <v>1.27</v>
      </c>
      <c r="F187">
        <f>Table3[[#This Row],[DivPay]]*4</f>
        <v>5.08</v>
      </c>
      <c r="G187" s="2">
        <f>Table3[[#This Row],[FwdDiv]]/Table3[[#This Row],[SharePrice]]</f>
        <v>5.9366600444080875E-2</v>
      </c>
    </row>
    <row r="188" spans="2:7" x14ac:dyDescent="0.2">
      <c r="B188" s="35">
        <v>44848</v>
      </c>
      <c r="C188">
        <v>85.26</v>
      </c>
      <c r="E188">
        <v>1.27</v>
      </c>
      <c r="F188">
        <f>Table3[[#This Row],[DivPay]]*4</f>
        <v>5.08</v>
      </c>
      <c r="G188" s="2">
        <f>Table3[[#This Row],[FwdDiv]]/Table3[[#This Row],[SharePrice]]</f>
        <v>5.9582453671123622E-2</v>
      </c>
    </row>
    <row r="189" spans="2:7" x14ac:dyDescent="0.2">
      <c r="B189" s="35">
        <v>44847</v>
      </c>
      <c r="C189">
        <v>87.23</v>
      </c>
      <c r="E189">
        <v>1.27</v>
      </c>
      <c r="F189">
        <f>Table3[[#This Row],[DivPay]]*4</f>
        <v>5.08</v>
      </c>
      <c r="G189" s="2">
        <f>Table3[[#This Row],[FwdDiv]]/Table3[[#This Row],[SharePrice]]</f>
        <v>5.823684512209102E-2</v>
      </c>
    </row>
    <row r="190" spans="2:7" x14ac:dyDescent="0.2">
      <c r="B190" s="35">
        <v>44846</v>
      </c>
      <c r="C190">
        <v>85.67</v>
      </c>
      <c r="E190">
        <v>1.27</v>
      </c>
      <c r="F190">
        <f>Table3[[#This Row],[DivPay]]*4</f>
        <v>5.08</v>
      </c>
      <c r="G190" s="2">
        <f>Table3[[#This Row],[FwdDiv]]/Table3[[#This Row],[SharePrice]]</f>
        <v>5.9297303606863548E-2</v>
      </c>
    </row>
    <row r="191" spans="2:7" x14ac:dyDescent="0.2">
      <c r="B191" s="35">
        <v>44845</v>
      </c>
      <c r="C191">
        <v>85.62</v>
      </c>
      <c r="E191">
        <v>1.27</v>
      </c>
      <c r="F191">
        <f>Table3[[#This Row],[DivPay]]*4</f>
        <v>5.08</v>
      </c>
      <c r="G191" s="2">
        <f>Table3[[#This Row],[FwdDiv]]/Table3[[#This Row],[SharePrice]]</f>
        <v>5.9331931791637468E-2</v>
      </c>
    </row>
    <row r="192" spans="2:7" x14ac:dyDescent="0.2">
      <c r="B192" s="35">
        <v>44844</v>
      </c>
      <c r="C192">
        <v>84</v>
      </c>
      <c r="E192">
        <v>1.27</v>
      </c>
      <c r="F192">
        <f>Table3[[#This Row],[DivPay]]*4</f>
        <v>5.08</v>
      </c>
      <c r="G192" s="2">
        <f>Table3[[#This Row],[FwdDiv]]/Table3[[#This Row],[SharePrice]]</f>
        <v>6.0476190476190475E-2</v>
      </c>
    </row>
    <row r="193" spans="2:7" x14ac:dyDescent="0.2">
      <c r="B193" s="35">
        <v>44841</v>
      </c>
      <c r="C193">
        <v>84.65</v>
      </c>
      <c r="E193">
        <v>1.27</v>
      </c>
      <c r="F193">
        <f>Table3[[#This Row],[DivPay]]*4</f>
        <v>5.08</v>
      </c>
      <c r="G193" s="2">
        <f>Table3[[#This Row],[FwdDiv]]/Table3[[#This Row],[SharePrice]]</f>
        <v>6.001181334908446E-2</v>
      </c>
    </row>
    <row r="194" spans="2:7" x14ac:dyDescent="0.2">
      <c r="B194" s="35">
        <v>44840</v>
      </c>
      <c r="C194">
        <v>85.47</v>
      </c>
      <c r="E194">
        <v>1.27</v>
      </c>
      <c r="F194">
        <f>Table3[[#This Row],[DivPay]]*4</f>
        <v>5.08</v>
      </c>
      <c r="G194" s="2">
        <f>Table3[[#This Row],[FwdDiv]]/Table3[[#This Row],[SharePrice]]</f>
        <v>5.9436059436059438E-2</v>
      </c>
    </row>
    <row r="195" spans="2:7" x14ac:dyDescent="0.2">
      <c r="B195" s="35">
        <v>44839</v>
      </c>
      <c r="C195">
        <v>86.97</v>
      </c>
      <c r="E195">
        <v>1.27</v>
      </c>
      <c r="F195">
        <f>Table3[[#This Row],[DivPay]]*4</f>
        <v>5.08</v>
      </c>
      <c r="G195" s="2">
        <f>Table3[[#This Row],[FwdDiv]]/Table3[[#This Row],[SharePrice]]</f>
        <v>5.8410946303322983E-2</v>
      </c>
    </row>
    <row r="196" spans="2:7" x14ac:dyDescent="0.2">
      <c r="B196" s="35">
        <v>44838</v>
      </c>
      <c r="C196">
        <v>87</v>
      </c>
      <c r="E196">
        <v>1.27</v>
      </c>
      <c r="F196">
        <f>Table3[[#This Row],[DivPay]]*4</f>
        <v>5.08</v>
      </c>
      <c r="G196" s="2">
        <f>Table3[[#This Row],[FwdDiv]]/Table3[[#This Row],[SharePrice]]</f>
        <v>5.839080459770115E-2</v>
      </c>
    </row>
    <row r="197" spans="2:7" x14ac:dyDescent="0.2">
      <c r="B197" s="35">
        <v>44837</v>
      </c>
      <c r="C197">
        <v>85.03</v>
      </c>
      <c r="E197">
        <v>1.27</v>
      </c>
      <c r="F197">
        <f>Table3[[#This Row],[DivPay]]*4</f>
        <v>5.08</v>
      </c>
      <c r="G197" s="2">
        <f>Table3[[#This Row],[FwdDiv]]/Table3[[#This Row],[SharePrice]]</f>
        <v>5.9743619898859228E-2</v>
      </c>
    </row>
    <row r="198" spans="2:7" x14ac:dyDescent="0.2">
      <c r="B198" s="35">
        <v>44834</v>
      </c>
      <c r="C198">
        <v>83.01</v>
      </c>
      <c r="E198">
        <v>1.27</v>
      </c>
      <c r="F198">
        <f>Table3[[#This Row],[DivPay]]*4</f>
        <v>5.08</v>
      </c>
      <c r="G198" s="2">
        <f>Table3[[#This Row],[FwdDiv]]/Table3[[#This Row],[SharePrice]]</f>
        <v>6.1197446090832427E-2</v>
      </c>
    </row>
    <row r="199" spans="2:7" x14ac:dyDescent="0.2">
      <c r="B199" s="35">
        <v>44833</v>
      </c>
      <c r="C199">
        <v>86.09</v>
      </c>
      <c r="E199">
        <v>1.27</v>
      </c>
      <c r="F199">
        <f>Table3[[#This Row],[DivPay]]*4</f>
        <v>5.08</v>
      </c>
      <c r="G199" s="2">
        <f>Table3[[#This Row],[FwdDiv]]/Table3[[#This Row],[SharePrice]]</f>
        <v>5.9008014868161228E-2</v>
      </c>
    </row>
    <row r="200" spans="2:7" x14ac:dyDescent="0.2">
      <c r="B200" s="35">
        <v>44832</v>
      </c>
      <c r="C200">
        <v>87.35</v>
      </c>
      <c r="E200">
        <v>1.27</v>
      </c>
      <c r="F200">
        <f>Table3[[#This Row],[DivPay]]*4</f>
        <v>5.08</v>
      </c>
      <c r="G200" s="2">
        <f>Table3[[#This Row],[FwdDiv]]/Table3[[#This Row],[SharePrice]]</f>
        <v>5.8156840297653126E-2</v>
      </c>
    </row>
    <row r="201" spans="2:7" x14ac:dyDescent="0.2">
      <c r="B201" s="35">
        <v>44831</v>
      </c>
      <c r="C201">
        <v>87.02</v>
      </c>
      <c r="D201">
        <v>1.27</v>
      </c>
      <c r="E201">
        <v>1.27</v>
      </c>
      <c r="F201">
        <f>Table3[[#This Row],[DivPay]]*4</f>
        <v>5.08</v>
      </c>
      <c r="G201" s="2">
        <f>Table3[[#This Row],[FwdDiv]]/Table3[[#This Row],[SharePrice]]</f>
        <v>5.8377384509308211E-2</v>
      </c>
    </row>
    <row r="202" spans="2:7" x14ac:dyDescent="0.2">
      <c r="B202" s="35">
        <v>44830</v>
      </c>
      <c r="C202">
        <v>90.17</v>
      </c>
      <c r="E202">
        <v>1.25</v>
      </c>
      <c r="F202">
        <f>Table3[[#This Row],[DivPay]]*4</f>
        <v>5</v>
      </c>
      <c r="G202" s="2">
        <f>Table3[[#This Row],[FwdDiv]]/Table3[[#This Row],[SharePrice]]</f>
        <v>5.5450815126982363E-2</v>
      </c>
    </row>
    <row r="203" spans="2:7" x14ac:dyDescent="0.2">
      <c r="B203" s="35">
        <v>44827</v>
      </c>
      <c r="C203">
        <v>91.79</v>
      </c>
      <c r="E203">
        <v>1.25</v>
      </c>
      <c r="F203">
        <f>Table3[[#This Row],[DivPay]]*4</f>
        <v>5</v>
      </c>
      <c r="G203" s="2">
        <f>Table3[[#This Row],[FwdDiv]]/Table3[[#This Row],[SharePrice]]</f>
        <v>5.4472164723826121E-2</v>
      </c>
    </row>
    <row r="204" spans="2:7" x14ac:dyDescent="0.2">
      <c r="B204" s="35">
        <v>44826</v>
      </c>
      <c r="C204">
        <v>95.79</v>
      </c>
      <c r="E204">
        <v>1.25</v>
      </c>
      <c r="F204">
        <f>Table3[[#This Row],[DivPay]]*4</f>
        <v>5</v>
      </c>
      <c r="G204" s="2">
        <f>Table3[[#This Row],[FwdDiv]]/Table3[[#This Row],[SharePrice]]</f>
        <v>5.2197515398267037E-2</v>
      </c>
    </row>
    <row r="205" spans="2:7" x14ac:dyDescent="0.2">
      <c r="B205" s="35">
        <v>44825</v>
      </c>
      <c r="C205">
        <v>96.42</v>
      </c>
      <c r="E205">
        <v>1.25</v>
      </c>
      <c r="F205">
        <f>Table3[[#This Row],[DivPay]]*4</f>
        <v>5</v>
      </c>
      <c r="G205" s="2">
        <f>Table3[[#This Row],[FwdDiv]]/Table3[[#This Row],[SharePrice]]</f>
        <v>5.1856461315079858E-2</v>
      </c>
    </row>
    <row r="206" spans="2:7" x14ac:dyDescent="0.2">
      <c r="B206" s="35">
        <v>44824</v>
      </c>
      <c r="C206">
        <v>96.01</v>
      </c>
      <c r="E206">
        <v>1.25</v>
      </c>
      <c r="F206">
        <f>Table3[[#This Row],[DivPay]]*4</f>
        <v>5</v>
      </c>
      <c r="G206" s="2">
        <f>Table3[[#This Row],[FwdDiv]]/Table3[[#This Row],[SharePrice]]</f>
        <v>5.2077908551192584E-2</v>
      </c>
    </row>
    <row r="207" spans="2:7" x14ac:dyDescent="0.2">
      <c r="B207" s="35">
        <v>44823</v>
      </c>
      <c r="C207">
        <v>95.92</v>
      </c>
      <c r="E207">
        <v>1.25</v>
      </c>
      <c r="F207">
        <f>Table3[[#This Row],[DivPay]]*4</f>
        <v>5</v>
      </c>
      <c r="G207" s="2">
        <f>Table3[[#This Row],[FwdDiv]]/Table3[[#This Row],[SharePrice]]</f>
        <v>5.212677231025855E-2</v>
      </c>
    </row>
    <row r="208" spans="2:7" x14ac:dyDescent="0.2">
      <c r="B208" s="35">
        <v>44820</v>
      </c>
      <c r="C208">
        <v>95.56</v>
      </c>
      <c r="E208">
        <v>1.25</v>
      </c>
      <c r="F208">
        <f>Table3[[#This Row],[DivPay]]*4</f>
        <v>5</v>
      </c>
      <c r="G208" s="2">
        <f>Table3[[#This Row],[FwdDiv]]/Table3[[#This Row],[SharePrice]]</f>
        <v>5.2323147760569275E-2</v>
      </c>
    </row>
    <row r="209" spans="2:7" x14ac:dyDescent="0.2">
      <c r="B209" s="35">
        <v>44819</v>
      </c>
      <c r="C209">
        <v>94.04</v>
      </c>
      <c r="E209">
        <v>1.25</v>
      </c>
      <c r="F209">
        <f>Table3[[#This Row],[DivPay]]*4</f>
        <v>5</v>
      </c>
      <c r="G209" s="2">
        <f>Table3[[#This Row],[FwdDiv]]/Table3[[#This Row],[SharePrice]]</f>
        <v>5.316886431305827E-2</v>
      </c>
    </row>
    <row r="210" spans="2:7" x14ac:dyDescent="0.2">
      <c r="B210" s="35">
        <v>44818</v>
      </c>
      <c r="C210">
        <v>93.7</v>
      </c>
      <c r="E210">
        <v>1.25</v>
      </c>
      <c r="F210">
        <f>Table3[[#This Row],[DivPay]]*4</f>
        <v>5</v>
      </c>
      <c r="G210" s="2">
        <f>Table3[[#This Row],[FwdDiv]]/Table3[[#This Row],[SharePrice]]</f>
        <v>5.3361792956243326E-2</v>
      </c>
    </row>
    <row r="211" spans="2:7" x14ac:dyDescent="0.2">
      <c r="B211" s="35">
        <v>44817</v>
      </c>
      <c r="C211">
        <v>94.02</v>
      </c>
      <c r="E211">
        <v>1.25</v>
      </c>
      <c r="F211">
        <f>Table3[[#This Row],[DivPay]]*4</f>
        <v>5</v>
      </c>
      <c r="G211" s="2">
        <f>Table3[[#This Row],[FwdDiv]]/Table3[[#This Row],[SharePrice]]</f>
        <v>5.3180174430972137E-2</v>
      </c>
    </row>
    <row r="212" spans="2:7" x14ac:dyDescent="0.2">
      <c r="B212" s="35">
        <v>44816</v>
      </c>
      <c r="C212">
        <v>97.66</v>
      </c>
      <c r="E212">
        <v>1.25</v>
      </c>
      <c r="F212">
        <f>Table3[[#This Row],[DivPay]]*4</f>
        <v>5</v>
      </c>
      <c r="G212" s="2">
        <f>Table3[[#This Row],[FwdDiv]]/Table3[[#This Row],[SharePrice]]</f>
        <v>5.1198033995494573E-2</v>
      </c>
    </row>
    <row r="213" spans="2:7" x14ac:dyDescent="0.2">
      <c r="B213" s="35">
        <v>44813</v>
      </c>
      <c r="C213">
        <v>97.06</v>
      </c>
      <c r="E213">
        <v>1.25</v>
      </c>
      <c r="F213">
        <f>Table3[[#This Row],[DivPay]]*4</f>
        <v>5</v>
      </c>
      <c r="G213" s="2">
        <f>Table3[[#This Row],[FwdDiv]]/Table3[[#This Row],[SharePrice]]</f>
        <v>5.1514527096641255E-2</v>
      </c>
    </row>
    <row r="214" spans="2:7" x14ac:dyDescent="0.2">
      <c r="B214" s="35">
        <v>44812</v>
      </c>
      <c r="C214">
        <v>95.62</v>
      </c>
      <c r="E214">
        <v>1.25</v>
      </c>
      <c r="F214">
        <f>Table3[[#This Row],[DivPay]]*4</f>
        <v>5</v>
      </c>
      <c r="G214" s="2">
        <f>Table3[[#This Row],[FwdDiv]]/Table3[[#This Row],[SharePrice]]</f>
        <v>5.2290315833507635E-2</v>
      </c>
    </row>
    <row r="215" spans="2:7" x14ac:dyDescent="0.2">
      <c r="B215" s="35">
        <v>44811</v>
      </c>
      <c r="C215">
        <v>94.61</v>
      </c>
      <c r="E215">
        <v>1.25</v>
      </c>
      <c r="F215">
        <f>Table3[[#This Row],[DivPay]]*4</f>
        <v>5</v>
      </c>
      <c r="G215" s="2">
        <f>Table3[[#This Row],[FwdDiv]]/Table3[[#This Row],[SharePrice]]</f>
        <v>5.2848536095550153E-2</v>
      </c>
    </row>
    <row r="216" spans="2:7" x14ac:dyDescent="0.2">
      <c r="B216" s="35">
        <v>44810</v>
      </c>
      <c r="C216">
        <v>94.1</v>
      </c>
      <c r="E216">
        <v>1.25</v>
      </c>
      <c r="F216">
        <f>Table3[[#This Row],[DivPay]]*4</f>
        <v>5</v>
      </c>
      <c r="G216" s="2">
        <f>Table3[[#This Row],[FwdDiv]]/Table3[[#This Row],[SharePrice]]</f>
        <v>5.3134962805526043E-2</v>
      </c>
    </row>
    <row r="217" spans="2:7" x14ac:dyDescent="0.2">
      <c r="B217" s="35">
        <v>44806</v>
      </c>
      <c r="C217">
        <v>94.53</v>
      </c>
      <c r="E217">
        <v>1.25</v>
      </c>
      <c r="F217">
        <f>Table3[[#This Row],[DivPay]]*4</f>
        <v>5</v>
      </c>
      <c r="G217" s="2">
        <f>Table3[[#This Row],[FwdDiv]]/Table3[[#This Row],[SharePrice]]</f>
        <v>5.2893261398497829E-2</v>
      </c>
    </row>
    <row r="218" spans="2:7" x14ac:dyDescent="0.2">
      <c r="B218" s="35">
        <v>44805</v>
      </c>
      <c r="C218">
        <v>96.48</v>
      </c>
      <c r="E218">
        <v>1.25</v>
      </c>
      <c r="F218">
        <f>Table3[[#This Row],[DivPay]]*4</f>
        <v>5</v>
      </c>
      <c r="G218" s="2">
        <f>Table3[[#This Row],[FwdDiv]]/Table3[[#This Row],[SharePrice]]</f>
        <v>5.1824212271973466E-2</v>
      </c>
    </row>
    <row r="219" spans="2:7" x14ac:dyDescent="0.2">
      <c r="B219" s="35">
        <v>44804</v>
      </c>
      <c r="C219">
        <v>95.49</v>
      </c>
      <c r="E219">
        <v>1.25</v>
      </c>
      <c r="F219">
        <f>Table3[[#This Row],[DivPay]]*4</f>
        <v>5</v>
      </c>
      <c r="G219" s="2">
        <f>Table3[[#This Row],[FwdDiv]]/Table3[[#This Row],[SharePrice]]</f>
        <v>5.2361503822389785E-2</v>
      </c>
    </row>
    <row r="220" spans="2:7" x14ac:dyDescent="0.2">
      <c r="B220" s="35">
        <v>44803</v>
      </c>
      <c r="C220">
        <v>95.49</v>
      </c>
      <c r="E220">
        <v>1.25</v>
      </c>
      <c r="F220">
        <f>Table3[[#This Row],[DivPay]]*4</f>
        <v>5</v>
      </c>
      <c r="G220" s="2">
        <f>Table3[[#This Row],[FwdDiv]]/Table3[[#This Row],[SharePrice]]</f>
        <v>5.2361503822389785E-2</v>
      </c>
    </row>
    <row r="221" spans="2:7" x14ac:dyDescent="0.2">
      <c r="B221" s="35">
        <v>44802</v>
      </c>
      <c r="C221">
        <v>96.24</v>
      </c>
      <c r="E221">
        <v>1.25</v>
      </c>
      <c r="F221">
        <f>Table3[[#This Row],[DivPay]]*4</f>
        <v>5</v>
      </c>
      <c r="G221" s="2">
        <f>Table3[[#This Row],[FwdDiv]]/Table3[[#This Row],[SharePrice]]</f>
        <v>5.1953449709060684E-2</v>
      </c>
    </row>
    <row r="222" spans="2:7" x14ac:dyDescent="0.2">
      <c r="B222" s="35">
        <v>44799</v>
      </c>
      <c r="C222">
        <v>96.55</v>
      </c>
      <c r="E222">
        <v>1.25</v>
      </c>
      <c r="F222">
        <f>Table3[[#This Row],[DivPay]]*4</f>
        <v>5</v>
      </c>
      <c r="G222" s="2">
        <f>Table3[[#This Row],[FwdDiv]]/Table3[[#This Row],[SharePrice]]</f>
        <v>5.178663904712584E-2</v>
      </c>
    </row>
    <row r="223" spans="2:7" x14ac:dyDescent="0.2">
      <c r="B223" s="35">
        <v>44798</v>
      </c>
      <c r="C223">
        <v>98.19</v>
      </c>
      <c r="E223">
        <v>1.25</v>
      </c>
      <c r="F223">
        <f>Table3[[#This Row],[DivPay]]*4</f>
        <v>5</v>
      </c>
      <c r="G223" s="2">
        <f>Table3[[#This Row],[FwdDiv]]/Table3[[#This Row],[SharePrice]]</f>
        <v>5.0921682452388227E-2</v>
      </c>
    </row>
    <row r="224" spans="2:7" x14ac:dyDescent="0.2">
      <c r="B224" s="35">
        <v>44797</v>
      </c>
      <c r="C224">
        <v>97.64</v>
      </c>
      <c r="E224">
        <v>1.25</v>
      </c>
      <c r="F224">
        <f>Table3[[#This Row],[DivPay]]*4</f>
        <v>5</v>
      </c>
      <c r="G224" s="2">
        <f>Table3[[#This Row],[FwdDiv]]/Table3[[#This Row],[SharePrice]]</f>
        <v>5.1208521097910693E-2</v>
      </c>
    </row>
    <row r="225" spans="2:7" x14ac:dyDescent="0.2">
      <c r="B225" s="35">
        <v>44796</v>
      </c>
      <c r="C225">
        <v>97.8</v>
      </c>
      <c r="E225">
        <v>1.25</v>
      </c>
      <c r="F225">
        <f>Table3[[#This Row],[DivPay]]*4</f>
        <v>5</v>
      </c>
      <c r="G225" s="2">
        <f>Table3[[#This Row],[FwdDiv]]/Table3[[#This Row],[SharePrice]]</f>
        <v>5.112474437627812E-2</v>
      </c>
    </row>
    <row r="226" spans="2:7" x14ac:dyDescent="0.2">
      <c r="B226" s="35">
        <v>44795</v>
      </c>
      <c r="C226">
        <v>98.29</v>
      </c>
      <c r="E226">
        <v>1.25</v>
      </c>
      <c r="F226">
        <f>Table3[[#This Row],[DivPay]]*4</f>
        <v>5</v>
      </c>
      <c r="G226" s="2">
        <f>Table3[[#This Row],[FwdDiv]]/Table3[[#This Row],[SharePrice]]</f>
        <v>5.0869874860107842E-2</v>
      </c>
    </row>
    <row r="227" spans="2:7" x14ac:dyDescent="0.2">
      <c r="B227" s="35">
        <v>44792</v>
      </c>
      <c r="C227">
        <v>100.13</v>
      </c>
      <c r="E227">
        <v>1.25</v>
      </c>
      <c r="F227">
        <f>Table3[[#This Row],[DivPay]]*4</f>
        <v>5</v>
      </c>
      <c r="G227" s="2">
        <f>Table3[[#This Row],[FwdDiv]]/Table3[[#This Row],[SharePrice]]</f>
        <v>4.9935084390292622E-2</v>
      </c>
    </row>
    <row r="228" spans="2:7" x14ac:dyDescent="0.2">
      <c r="B228" s="35">
        <v>44791</v>
      </c>
      <c r="C228">
        <v>100.5</v>
      </c>
      <c r="E228">
        <v>1.25</v>
      </c>
      <c r="F228">
        <f>Table3[[#This Row],[DivPay]]*4</f>
        <v>5</v>
      </c>
      <c r="G228" s="2">
        <f>Table3[[#This Row],[FwdDiv]]/Table3[[#This Row],[SharePrice]]</f>
        <v>4.975124378109453E-2</v>
      </c>
    </row>
    <row r="229" spans="2:7" x14ac:dyDescent="0.2">
      <c r="B229" s="35">
        <v>44790</v>
      </c>
      <c r="C229">
        <v>101.17</v>
      </c>
      <c r="E229">
        <v>1.25</v>
      </c>
      <c r="F229">
        <f>Table3[[#This Row],[DivPay]]*4</f>
        <v>5</v>
      </c>
      <c r="G229" s="2">
        <f>Table3[[#This Row],[FwdDiv]]/Table3[[#This Row],[SharePrice]]</f>
        <v>4.9421765345458141E-2</v>
      </c>
    </row>
    <row r="230" spans="2:7" x14ac:dyDescent="0.2">
      <c r="B230" s="35">
        <v>44789</v>
      </c>
      <c r="C230">
        <v>101.72</v>
      </c>
      <c r="E230">
        <v>1.25</v>
      </c>
      <c r="F230">
        <f>Table3[[#This Row],[DivPay]]*4</f>
        <v>5</v>
      </c>
      <c r="G230" s="2">
        <f>Table3[[#This Row],[FwdDiv]]/Table3[[#This Row],[SharePrice]]</f>
        <v>4.915454187966968E-2</v>
      </c>
    </row>
    <row r="231" spans="2:7" x14ac:dyDescent="0.2">
      <c r="B231" s="35">
        <v>44788</v>
      </c>
      <c r="C231">
        <v>101</v>
      </c>
      <c r="E231">
        <v>1.25</v>
      </c>
      <c r="F231">
        <f>Table3[[#This Row],[DivPay]]*4</f>
        <v>5</v>
      </c>
      <c r="G231" s="2">
        <f>Table3[[#This Row],[FwdDiv]]/Table3[[#This Row],[SharePrice]]</f>
        <v>4.9504950495049507E-2</v>
      </c>
    </row>
    <row r="232" spans="2:7" x14ac:dyDescent="0.2">
      <c r="B232" s="35">
        <v>44785</v>
      </c>
      <c r="C232">
        <v>99.24</v>
      </c>
      <c r="E232">
        <v>1.25</v>
      </c>
      <c r="F232">
        <f>Table3[[#This Row],[DivPay]]*4</f>
        <v>5</v>
      </c>
      <c r="G232" s="2">
        <f>Table3[[#This Row],[FwdDiv]]/Table3[[#This Row],[SharePrice]]</f>
        <v>5.0382910116888356E-2</v>
      </c>
    </row>
    <row r="233" spans="2:7" x14ac:dyDescent="0.2">
      <c r="B233" s="35">
        <v>44784</v>
      </c>
      <c r="C233">
        <v>99.47</v>
      </c>
      <c r="E233">
        <v>1.25</v>
      </c>
      <c r="F233">
        <f>Table3[[#This Row],[DivPay]]*4</f>
        <v>5</v>
      </c>
      <c r="G233" s="2">
        <f>Table3[[#This Row],[FwdDiv]]/Table3[[#This Row],[SharePrice]]</f>
        <v>5.0266411983512616E-2</v>
      </c>
    </row>
    <row r="234" spans="2:7" x14ac:dyDescent="0.2">
      <c r="B234" s="35">
        <v>44783</v>
      </c>
      <c r="C234">
        <v>98.13</v>
      </c>
      <c r="E234">
        <v>1.25</v>
      </c>
      <c r="F234">
        <f>Table3[[#This Row],[DivPay]]*4</f>
        <v>5</v>
      </c>
      <c r="G234" s="2">
        <f>Table3[[#This Row],[FwdDiv]]/Table3[[#This Row],[SharePrice]]</f>
        <v>5.0952817690818303E-2</v>
      </c>
    </row>
    <row r="235" spans="2:7" x14ac:dyDescent="0.2">
      <c r="B235" s="35">
        <v>44782</v>
      </c>
      <c r="C235">
        <v>97.37</v>
      </c>
      <c r="E235">
        <v>1.25</v>
      </c>
      <c r="F235">
        <f>Table3[[#This Row],[DivPay]]*4</f>
        <v>5</v>
      </c>
      <c r="G235" s="2">
        <f>Table3[[#This Row],[FwdDiv]]/Table3[[#This Row],[SharePrice]]</f>
        <v>5.1350518640238263E-2</v>
      </c>
    </row>
    <row r="236" spans="2:7" x14ac:dyDescent="0.2">
      <c r="B236" s="35">
        <v>44781</v>
      </c>
      <c r="C236">
        <v>97.64</v>
      </c>
      <c r="E236">
        <v>1.25</v>
      </c>
      <c r="F236">
        <f>Table3[[#This Row],[DivPay]]*4</f>
        <v>5</v>
      </c>
      <c r="G236" s="2">
        <f>Table3[[#This Row],[FwdDiv]]/Table3[[#This Row],[SharePrice]]</f>
        <v>5.1208521097910693E-2</v>
      </c>
    </row>
    <row r="237" spans="2:7" x14ac:dyDescent="0.2">
      <c r="B237" s="35">
        <v>44778</v>
      </c>
      <c r="C237">
        <v>97.6</v>
      </c>
      <c r="E237">
        <v>1.25</v>
      </c>
      <c r="F237">
        <f>Table3[[#This Row],[DivPay]]*4</f>
        <v>5</v>
      </c>
      <c r="G237" s="2">
        <f>Table3[[#This Row],[FwdDiv]]/Table3[[#This Row],[SharePrice]]</f>
        <v>5.1229508196721313E-2</v>
      </c>
    </row>
    <row r="238" spans="2:7" x14ac:dyDescent="0.2">
      <c r="B238" s="35">
        <v>44777</v>
      </c>
      <c r="C238">
        <v>98</v>
      </c>
      <c r="E238">
        <v>1.25</v>
      </c>
      <c r="F238">
        <f>Table3[[#This Row],[DivPay]]*4</f>
        <v>5</v>
      </c>
      <c r="G238" s="2">
        <f>Table3[[#This Row],[FwdDiv]]/Table3[[#This Row],[SharePrice]]</f>
        <v>5.1020408163265307E-2</v>
      </c>
    </row>
    <row r="239" spans="2:7" x14ac:dyDescent="0.2">
      <c r="B239" s="35">
        <v>44776</v>
      </c>
      <c r="C239">
        <v>98.81</v>
      </c>
      <c r="E239">
        <v>1.25</v>
      </c>
      <c r="F239">
        <f>Table3[[#This Row],[DivPay]]*4</f>
        <v>5</v>
      </c>
      <c r="G239" s="2">
        <f>Table3[[#This Row],[FwdDiv]]/Table3[[#This Row],[SharePrice]]</f>
        <v>5.0602165772695072E-2</v>
      </c>
    </row>
    <row r="240" spans="2:7" x14ac:dyDescent="0.2">
      <c r="B240" s="35">
        <v>44775</v>
      </c>
      <c r="C240">
        <v>98.65</v>
      </c>
      <c r="E240">
        <v>1.25</v>
      </c>
      <c r="F240">
        <f>Table3[[#This Row],[DivPay]]*4</f>
        <v>5</v>
      </c>
      <c r="G240" s="2">
        <f>Table3[[#This Row],[FwdDiv]]/Table3[[#This Row],[SharePrice]]</f>
        <v>5.0684237202230101E-2</v>
      </c>
    </row>
    <row r="241" spans="2:7" x14ac:dyDescent="0.2">
      <c r="B241" s="35">
        <v>44774</v>
      </c>
      <c r="C241">
        <v>98.48</v>
      </c>
      <c r="E241">
        <v>1.25</v>
      </c>
      <c r="F241">
        <f>Table3[[#This Row],[DivPay]]*4</f>
        <v>5</v>
      </c>
      <c r="G241" s="2">
        <f>Table3[[#This Row],[FwdDiv]]/Table3[[#This Row],[SharePrice]]</f>
        <v>5.077173030056864E-2</v>
      </c>
    </row>
    <row r="242" spans="2:7" x14ac:dyDescent="0.2">
      <c r="B242" s="35">
        <v>44771</v>
      </c>
      <c r="C242">
        <v>97.15</v>
      </c>
      <c r="E242">
        <v>1.25</v>
      </c>
      <c r="F242">
        <f>Table3[[#This Row],[DivPay]]*4</f>
        <v>5</v>
      </c>
      <c r="G242" s="2">
        <f>Table3[[#This Row],[FwdDiv]]/Table3[[#This Row],[SharePrice]]</f>
        <v>5.1466803911477094E-2</v>
      </c>
    </row>
    <row r="243" spans="2:7" x14ac:dyDescent="0.2">
      <c r="B243" s="35">
        <v>44770</v>
      </c>
      <c r="C243">
        <v>97.17</v>
      </c>
      <c r="E243">
        <v>1.25</v>
      </c>
      <c r="F243">
        <f>Table3[[#This Row],[DivPay]]*4</f>
        <v>5</v>
      </c>
      <c r="G243" s="2">
        <f>Table3[[#This Row],[FwdDiv]]/Table3[[#This Row],[SharePrice]]</f>
        <v>5.1456210764639292E-2</v>
      </c>
    </row>
    <row r="244" spans="2:7" x14ac:dyDescent="0.2">
      <c r="B244" s="35">
        <v>44769</v>
      </c>
      <c r="C244">
        <v>96.96</v>
      </c>
      <c r="E244">
        <v>1.25</v>
      </c>
      <c r="F244">
        <f>Table3[[#This Row],[DivPay]]*4</f>
        <v>5</v>
      </c>
      <c r="G244" s="2">
        <f>Table3[[#This Row],[FwdDiv]]/Table3[[#This Row],[SharePrice]]</f>
        <v>5.1567656765676574E-2</v>
      </c>
    </row>
    <row r="245" spans="2:7" x14ac:dyDescent="0.2">
      <c r="B245" s="35">
        <v>44768</v>
      </c>
      <c r="C245">
        <v>96.53</v>
      </c>
      <c r="E245">
        <v>1.25</v>
      </c>
      <c r="F245">
        <f>Table3[[#This Row],[DivPay]]*4</f>
        <v>5</v>
      </c>
      <c r="G245" s="2">
        <f>Table3[[#This Row],[FwdDiv]]/Table3[[#This Row],[SharePrice]]</f>
        <v>5.1797368693670361E-2</v>
      </c>
    </row>
    <row r="246" spans="2:7" x14ac:dyDescent="0.2">
      <c r="B246" s="35">
        <v>44767</v>
      </c>
      <c r="C246">
        <v>95.84</v>
      </c>
      <c r="E246">
        <v>1.25</v>
      </c>
      <c r="F246">
        <f>Table3[[#This Row],[DivPay]]*4</f>
        <v>5</v>
      </c>
      <c r="G246" s="2">
        <f>Table3[[#This Row],[FwdDiv]]/Table3[[#This Row],[SharePrice]]</f>
        <v>5.2170283806343906E-2</v>
      </c>
    </row>
    <row r="247" spans="2:7" x14ac:dyDescent="0.2">
      <c r="B247" s="35">
        <v>44764</v>
      </c>
      <c r="C247">
        <v>95.93</v>
      </c>
      <c r="E247">
        <v>1.25</v>
      </c>
      <c r="F247">
        <f>Table3[[#This Row],[DivPay]]*4</f>
        <v>5</v>
      </c>
      <c r="G247" s="2">
        <f>Table3[[#This Row],[FwdDiv]]/Table3[[#This Row],[SharePrice]]</f>
        <v>5.2121338475972057E-2</v>
      </c>
    </row>
    <row r="248" spans="2:7" x14ac:dyDescent="0.2">
      <c r="B248" s="35">
        <v>44763</v>
      </c>
      <c r="C248">
        <v>93.59</v>
      </c>
      <c r="E248">
        <v>1.25</v>
      </c>
      <c r="F248">
        <f>Table3[[#This Row],[DivPay]]*4</f>
        <v>5</v>
      </c>
      <c r="G248" s="2">
        <f>Table3[[#This Row],[FwdDiv]]/Table3[[#This Row],[SharePrice]]</f>
        <v>5.3424511165722832E-2</v>
      </c>
    </row>
    <row r="249" spans="2:7" x14ac:dyDescent="0.2">
      <c r="B249" s="35">
        <v>44762</v>
      </c>
      <c r="C249">
        <v>89.83</v>
      </c>
      <c r="E249">
        <v>1.25</v>
      </c>
      <c r="F249">
        <f>Table3[[#This Row],[DivPay]]*4</f>
        <v>5</v>
      </c>
      <c r="G249" s="2">
        <f>Table3[[#This Row],[FwdDiv]]/Table3[[#This Row],[SharePrice]]</f>
        <v>5.5660692419013696E-2</v>
      </c>
    </row>
    <row r="250" spans="2:7" x14ac:dyDescent="0.2">
      <c r="B250" s="35">
        <v>44761</v>
      </c>
      <c r="C250">
        <v>91.43</v>
      </c>
      <c r="E250">
        <v>1.25</v>
      </c>
      <c r="F250">
        <f>Table3[[#This Row],[DivPay]]*4</f>
        <v>5</v>
      </c>
      <c r="G250" s="2">
        <f>Table3[[#This Row],[FwdDiv]]/Table3[[#This Row],[SharePrice]]</f>
        <v>5.4686645521163729E-2</v>
      </c>
    </row>
    <row r="251" spans="2:7" x14ac:dyDescent="0.2">
      <c r="B251" s="35">
        <v>44760</v>
      </c>
      <c r="C251">
        <v>89.51</v>
      </c>
      <c r="E251">
        <v>1.25</v>
      </c>
      <c r="F251">
        <f>Table3[[#This Row],[DivPay]]*4</f>
        <v>5</v>
      </c>
      <c r="G251" s="2">
        <f>Table3[[#This Row],[FwdDiv]]/Table3[[#This Row],[SharePrice]]</f>
        <v>5.5859680482627634E-2</v>
      </c>
    </row>
    <row r="252" spans="2:7" x14ac:dyDescent="0.2">
      <c r="B252" s="35">
        <v>44757</v>
      </c>
      <c r="C252">
        <v>90.18</v>
      </c>
      <c r="E252">
        <v>1.25</v>
      </c>
      <c r="F252">
        <f>Table3[[#This Row],[DivPay]]*4</f>
        <v>5</v>
      </c>
      <c r="G252" s="2">
        <f>Table3[[#This Row],[FwdDiv]]/Table3[[#This Row],[SharePrice]]</f>
        <v>5.5444666223109333E-2</v>
      </c>
    </row>
    <row r="253" spans="2:7" x14ac:dyDescent="0.2">
      <c r="B253" s="35">
        <v>44756</v>
      </c>
      <c r="C253">
        <v>89.62</v>
      </c>
      <c r="E253">
        <v>1.25</v>
      </c>
      <c r="F253">
        <f>Table3[[#This Row],[DivPay]]*4</f>
        <v>5</v>
      </c>
      <c r="G253" s="2">
        <f>Table3[[#This Row],[FwdDiv]]/Table3[[#This Row],[SharePrice]]</f>
        <v>5.57911180540058E-2</v>
      </c>
    </row>
    <row r="254" spans="2:7" x14ac:dyDescent="0.2">
      <c r="B254" s="35">
        <v>44755</v>
      </c>
      <c r="C254">
        <v>90.65</v>
      </c>
      <c r="E254">
        <v>1.25</v>
      </c>
      <c r="F254">
        <f>Table3[[#This Row],[DivPay]]*4</f>
        <v>5</v>
      </c>
      <c r="G254" s="2">
        <f>Table3[[#This Row],[FwdDiv]]/Table3[[#This Row],[SharePrice]]</f>
        <v>5.5157198014340866E-2</v>
      </c>
    </row>
    <row r="255" spans="2:7" x14ac:dyDescent="0.2">
      <c r="B255" s="35">
        <v>44754</v>
      </c>
      <c r="C255">
        <v>93.8</v>
      </c>
      <c r="E255">
        <v>1.25</v>
      </c>
      <c r="F255">
        <f>Table3[[#This Row],[DivPay]]*4</f>
        <v>5</v>
      </c>
      <c r="G255" s="2">
        <f>Table3[[#This Row],[FwdDiv]]/Table3[[#This Row],[SharePrice]]</f>
        <v>5.3304904051172712E-2</v>
      </c>
    </row>
    <row r="256" spans="2:7" x14ac:dyDescent="0.2">
      <c r="B256" s="35">
        <v>44753</v>
      </c>
      <c r="C256">
        <v>93.23</v>
      </c>
      <c r="E256">
        <v>1.25</v>
      </c>
      <c r="F256">
        <f>Table3[[#This Row],[DivPay]]*4</f>
        <v>5</v>
      </c>
      <c r="G256" s="2">
        <f>Table3[[#This Row],[FwdDiv]]/Table3[[#This Row],[SharePrice]]</f>
        <v>5.3630805534699129E-2</v>
      </c>
    </row>
    <row r="257" spans="2:7" x14ac:dyDescent="0.2">
      <c r="B257" s="35">
        <v>44750</v>
      </c>
      <c r="C257">
        <v>93.89</v>
      </c>
      <c r="E257">
        <v>1.25</v>
      </c>
      <c r="F257">
        <f>Table3[[#This Row],[DivPay]]*4</f>
        <v>5</v>
      </c>
      <c r="G257" s="2">
        <f>Table3[[#This Row],[FwdDiv]]/Table3[[#This Row],[SharePrice]]</f>
        <v>5.3253807647246777E-2</v>
      </c>
    </row>
    <row r="258" spans="2:7" x14ac:dyDescent="0.2">
      <c r="B258" s="35">
        <v>44749</v>
      </c>
      <c r="C258">
        <v>94.99</v>
      </c>
      <c r="E258">
        <v>1.25</v>
      </c>
      <c r="F258">
        <f>Table3[[#This Row],[DivPay]]*4</f>
        <v>5</v>
      </c>
      <c r="G258" s="2">
        <f>Table3[[#This Row],[FwdDiv]]/Table3[[#This Row],[SharePrice]]</f>
        <v>5.2637119696810196E-2</v>
      </c>
    </row>
    <row r="259" spans="2:7" x14ac:dyDescent="0.2">
      <c r="B259" s="35">
        <v>44748</v>
      </c>
      <c r="C259">
        <v>95</v>
      </c>
      <c r="E259">
        <v>1.25</v>
      </c>
      <c r="F259">
        <f>Table3[[#This Row],[DivPay]]*4</f>
        <v>5</v>
      </c>
      <c r="G259" s="2">
        <f>Table3[[#This Row],[FwdDiv]]/Table3[[#This Row],[SharePrice]]</f>
        <v>5.2631578947368418E-2</v>
      </c>
    </row>
    <row r="260" spans="2:7" x14ac:dyDescent="0.2">
      <c r="B260" s="35">
        <v>44747</v>
      </c>
      <c r="C260">
        <v>98.08</v>
      </c>
      <c r="E260">
        <v>1.25</v>
      </c>
      <c r="F260">
        <f>Table3[[#This Row],[DivPay]]*4</f>
        <v>5</v>
      </c>
      <c r="G260" s="2">
        <f>Table3[[#This Row],[FwdDiv]]/Table3[[#This Row],[SharePrice]]</f>
        <v>5.0978792822185974E-2</v>
      </c>
    </row>
    <row r="261" spans="2:7" x14ac:dyDescent="0.2">
      <c r="B261" s="35">
        <v>44743</v>
      </c>
      <c r="C261">
        <v>99.72</v>
      </c>
      <c r="E261">
        <v>1.25</v>
      </c>
      <c r="F261">
        <f>Table3[[#This Row],[DivPay]]*4</f>
        <v>5</v>
      </c>
      <c r="G261" s="2">
        <f>Table3[[#This Row],[FwdDiv]]/Table3[[#This Row],[SharePrice]]</f>
        <v>5.0140393100681913E-2</v>
      </c>
    </row>
    <row r="262" spans="2:7" x14ac:dyDescent="0.2">
      <c r="B262" s="35">
        <v>44742</v>
      </c>
      <c r="C262">
        <v>98.74</v>
      </c>
      <c r="D262">
        <v>1.25</v>
      </c>
      <c r="E262">
        <v>1.25</v>
      </c>
      <c r="F262">
        <f>Table3[[#This Row],[DivPay]]*4</f>
        <v>5</v>
      </c>
      <c r="G262" s="2">
        <f>Table3[[#This Row],[FwdDiv]]/Table3[[#This Row],[SharePrice]]</f>
        <v>5.0638039295118495E-2</v>
      </c>
    </row>
    <row r="263" spans="2:7" x14ac:dyDescent="0.2">
      <c r="B263" s="35">
        <v>44741</v>
      </c>
      <c r="C263">
        <v>100.87</v>
      </c>
      <c r="E263">
        <v>1.25</v>
      </c>
      <c r="F263">
        <f>Table3[[#This Row],[DivPay]]*4</f>
        <v>5</v>
      </c>
      <c r="G263" s="2">
        <f>Table3[[#This Row],[FwdDiv]]/Table3[[#This Row],[SharePrice]]</f>
        <v>4.956875185882819E-2</v>
      </c>
    </row>
    <row r="264" spans="2:7" x14ac:dyDescent="0.2">
      <c r="B264" s="35">
        <v>44740</v>
      </c>
      <c r="C264">
        <v>102.44</v>
      </c>
      <c r="E264">
        <v>1.25</v>
      </c>
      <c r="F264">
        <f>Table3[[#This Row],[DivPay]]*4</f>
        <v>5</v>
      </c>
      <c r="G264" s="2">
        <f>Table3[[#This Row],[FwdDiv]]/Table3[[#This Row],[SharePrice]]</f>
        <v>4.880905896134323E-2</v>
      </c>
    </row>
    <row r="265" spans="2:7" x14ac:dyDescent="0.2">
      <c r="B265" s="35">
        <v>44739</v>
      </c>
      <c r="C265">
        <v>102.71</v>
      </c>
      <c r="E265">
        <v>1.25</v>
      </c>
      <c r="F265">
        <f>Table3[[#This Row],[DivPay]]*4</f>
        <v>5</v>
      </c>
      <c r="G265" s="2">
        <f>Table3[[#This Row],[FwdDiv]]/Table3[[#This Row],[SharePrice]]</f>
        <v>4.868075163080518E-2</v>
      </c>
    </row>
    <row r="266" spans="2:7" x14ac:dyDescent="0.2">
      <c r="B266" s="35">
        <v>44736</v>
      </c>
      <c r="C266">
        <v>103.4</v>
      </c>
      <c r="E266">
        <v>1.25</v>
      </c>
      <c r="F266">
        <f>Table3[[#This Row],[DivPay]]*4</f>
        <v>5</v>
      </c>
      <c r="G266" s="2">
        <f>Table3[[#This Row],[FwdDiv]]/Table3[[#This Row],[SharePrice]]</f>
        <v>4.8355899419729204E-2</v>
      </c>
    </row>
    <row r="267" spans="2:7" x14ac:dyDescent="0.2">
      <c r="B267" s="35">
        <v>44735</v>
      </c>
      <c r="C267">
        <v>101.57</v>
      </c>
      <c r="E267">
        <v>1.25</v>
      </c>
      <c r="F267">
        <f>Table3[[#This Row],[DivPay]]*4</f>
        <v>5</v>
      </c>
      <c r="G267" s="2">
        <f>Table3[[#This Row],[FwdDiv]]/Table3[[#This Row],[SharePrice]]</f>
        <v>4.9227133996258741E-2</v>
      </c>
    </row>
    <row r="268" spans="2:7" x14ac:dyDescent="0.2">
      <c r="B268" s="35">
        <v>44734</v>
      </c>
      <c r="C268">
        <v>99.18</v>
      </c>
      <c r="E268">
        <v>1.25</v>
      </c>
      <c r="F268">
        <f>Table3[[#This Row],[DivPay]]*4</f>
        <v>5</v>
      </c>
      <c r="G268" s="2">
        <f>Table3[[#This Row],[FwdDiv]]/Table3[[#This Row],[SharePrice]]</f>
        <v>5.0413389796329901E-2</v>
      </c>
    </row>
    <row r="269" spans="2:7" x14ac:dyDescent="0.2">
      <c r="B269" s="35">
        <v>44733</v>
      </c>
      <c r="C269">
        <v>100.1</v>
      </c>
      <c r="E269">
        <v>1.25</v>
      </c>
      <c r="F269">
        <f>Table3[[#This Row],[DivPay]]*4</f>
        <v>5</v>
      </c>
      <c r="G269" s="2">
        <f>Table3[[#This Row],[FwdDiv]]/Table3[[#This Row],[SharePrice]]</f>
        <v>4.9950049950049952E-2</v>
      </c>
    </row>
    <row r="270" spans="2:7" x14ac:dyDescent="0.2">
      <c r="B270" s="35">
        <v>44729</v>
      </c>
      <c r="C270">
        <v>97.95</v>
      </c>
      <c r="E270">
        <v>1.25</v>
      </c>
      <c r="F270">
        <f>Table3[[#This Row],[DivPay]]*4</f>
        <v>5</v>
      </c>
      <c r="G270" s="2">
        <f>Table3[[#This Row],[FwdDiv]]/Table3[[#This Row],[SharePrice]]</f>
        <v>5.1046452271567122E-2</v>
      </c>
    </row>
    <row r="271" spans="2:7" x14ac:dyDescent="0.2">
      <c r="B271" s="35">
        <v>44728</v>
      </c>
      <c r="C271">
        <v>98.27</v>
      </c>
      <c r="E271">
        <v>1.25</v>
      </c>
      <c r="F271">
        <f>Table3[[#This Row],[DivPay]]*4</f>
        <v>5</v>
      </c>
      <c r="G271" s="2">
        <f>Table3[[#This Row],[FwdDiv]]/Table3[[#This Row],[SharePrice]]</f>
        <v>5.0880227943421188E-2</v>
      </c>
    </row>
    <row r="272" spans="2:7" x14ac:dyDescent="0.2">
      <c r="B272" s="35">
        <v>44727</v>
      </c>
      <c r="C272">
        <v>98.21</v>
      </c>
      <c r="E272">
        <v>1.25</v>
      </c>
      <c r="F272">
        <f>Table3[[#This Row],[DivPay]]*4</f>
        <v>5</v>
      </c>
      <c r="G272" s="2">
        <f>Table3[[#This Row],[FwdDiv]]/Table3[[#This Row],[SharePrice]]</f>
        <v>5.0911312493636091E-2</v>
      </c>
    </row>
    <row r="273" spans="2:7" x14ac:dyDescent="0.2">
      <c r="B273" s="35">
        <v>44726</v>
      </c>
      <c r="C273">
        <v>98.97</v>
      </c>
      <c r="E273">
        <v>1.25</v>
      </c>
      <c r="F273">
        <f>Table3[[#This Row],[DivPay]]*4</f>
        <v>5</v>
      </c>
      <c r="G273" s="2">
        <f>Table3[[#This Row],[FwdDiv]]/Table3[[#This Row],[SharePrice]]</f>
        <v>5.0520359704961097E-2</v>
      </c>
    </row>
    <row r="274" spans="2:7" x14ac:dyDescent="0.2">
      <c r="B274" s="35">
        <v>44725</v>
      </c>
      <c r="C274">
        <v>98.5</v>
      </c>
      <c r="E274">
        <v>1.25</v>
      </c>
      <c r="F274">
        <f>Table3[[#This Row],[DivPay]]*4</f>
        <v>5</v>
      </c>
      <c r="G274" s="2">
        <f>Table3[[#This Row],[FwdDiv]]/Table3[[#This Row],[SharePrice]]</f>
        <v>5.0761421319796954E-2</v>
      </c>
    </row>
    <row r="275" spans="2:7" x14ac:dyDescent="0.2">
      <c r="B275" s="35">
        <v>44722</v>
      </c>
      <c r="C275">
        <v>102.33</v>
      </c>
      <c r="E275">
        <v>1.25</v>
      </c>
      <c r="F275">
        <f>Table3[[#This Row],[DivPay]]*4</f>
        <v>5</v>
      </c>
      <c r="G275" s="2">
        <f>Table3[[#This Row],[FwdDiv]]/Table3[[#This Row],[SharePrice]]</f>
        <v>4.8861526434085804E-2</v>
      </c>
    </row>
    <row r="276" spans="2:7" x14ac:dyDescent="0.2">
      <c r="B276" s="35">
        <v>44721</v>
      </c>
      <c r="C276">
        <v>101.69</v>
      </c>
      <c r="E276">
        <v>1.25</v>
      </c>
      <c r="F276">
        <f>Table3[[#This Row],[DivPay]]*4</f>
        <v>5</v>
      </c>
      <c r="G276" s="2">
        <f>Table3[[#This Row],[FwdDiv]]/Table3[[#This Row],[SharePrice]]</f>
        <v>4.9169043170419903E-2</v>
      </c>
    </row>
    <row r="277" spans="2:7" x14ac:dyDescent="0.2">
      <c r="B277" s="35">
        <v>44720</v>
      </c>
      <c r="C277">
        <v>103.54</v>
      </c>
      <c r="E277">
        <v>1.25</v>
      </c>
      <c r="F277">
        <f>Table3[[#This Row],[DivPay]]*4</f>
        <v>5</v>
      </c>
      <c r="G277" s="2">
        <f>Table3[[#This Row],[FwdDiv]]/Table3[[#This Row],[SharePrice]]</f>
        <v>4.829051574270813E-2</v>
      </c>
    </row>
    <row r="278" spans="2:7" x14ac:dyDescent="0.2">
      <c r="B278" s="35">
        <v>44719</v>
      </c>
      <c r="C278">
        <v>106.28</v>
      </c>
      <c r="E278">
        <v>1.25</v>
      </c>
      <c r="F278">
        <f>Table3[[#This Row],[DivPay]]*4</f>
        <v>5</v>
      </c>
      <c r="G278" s="2">
        <f>Table3[[#This Row],[FwdDiv]]/Table3[[#This Row],[SharePrice]]</f>
        <v>4.7045540082800152E-2</v>
      </c>
    </row>
    <row r="279" spans="2:7" x14ac:dyDescent="0.2">
      <c r="B279" s="35">
        <v>44718</v>
      </c>
      <c r="C279">
        <v>106.37</v>
      </c>
      <c r="E279">
        <v>1.25</v>
      </c>
      <c r="F279">
        <f>Table3[[#This Row],[DivPay]]*4</f>
        <v>5</v>
      </c>
      <c r="G279" s="2">
        <f>Table3[[#This Row],[FwdDiv]]/Table3[[#This Row],[SharePrice]]</f>
        <v>4.7005734699633352E-2</v>
      </c>
    </row>
    <row r="280" spans="2:7" x14ac:dyDescent="0.2">
      <c r="B280" s="35">
        <v>44715</v>
      </c>
      <c r="C280">
        <v>105.52</v>
      </c>
      <c r="E280">
        <v>1.25</v>
      </c>
      <c r="F280">
        <f>Table3[[#This Row],[DivPay]]*4</f>
        <v>5</v>
      </c>
      <c r="G280" s="2">
        <f>Table3[[#This Row],[FwdDiv]]/Table3[[#This Row],[SharePrice]]</f>
        <v>4.7384382107657316E-2</v>
      </c>
    </row>
    <row r="281" spans="2:7" x14ac:dyDescent="0.2">
      <c r="B281" s="35">
        <v>44714</v>
      </c>
      <c r="C281">
        <v>106.21</v>
      </c>
      <c r="E281">
        <v>1.25</v>
      </c>
      <c r="F281">
        <f>Table3[[#This Row],[DivPay]]*4</f>
        <v>5</v>
      </c>
      <c r="G281" s="2">
        <f>Table3[[#This Row],[FwdDiv]]/Table3[[#This Row],[SharePrice]]</f>
        <v>4.7076546464551366E-2</v>
      </c>
    </row>
    <row r="282" spans="2:7" x14ac:dyDescent="0.2">
      <c r="B282" s="35">
        <v>44713</v>
      </c>
      <c r="C282">
        <v>105.76</v>
      </c>
      <c r="E282">
        <v>1.25</v>
      </c>
      <c r="F282">
        <f>Table3[[#This Row],[DivPay]]*4</f>
        <v>5</v>
      </c>
      <c r="G282" s="2">
        <f>Table3[[#This Row],[FwdDiv]]/Table3[[#This Row],[SharePrice]]</f>
        <v>4.7276853252647501E-2</v>
      </c>
    </row>
    <row r="283" spans="2:7" x14ac:dyDescent="0.2">
      <c r="B283" s="35">
        <v>44712</v>
      </c>
      <c r="C283">
        <v>106.25</v>
      </c>
      <c r="E283">
        <v>1.25</v>
      </c>
      <c r="F283">
        <f>Table3[[#This Row],[DivPay]]*4</f>
        <v>5</v>
      </c>
      <c r="G283" s="2">
        <f>Table3[[#This Row],[FwdDiv]]/Table3[[#This Row],[SharePrice]]</f>
        <v>4.7058823529411764E-2</v>
      </c>
    </row>
    <row r="284" spans="2:7" x14ac:dyDescent="0.2">
      <c r="B284" s="35">
        <v>44708</v>
      </c>
      <c r="C284">
        <v>106.97</v>
      </c>
      <c r="E284">
        <v>1.25</v>
      </c>
      <c r="F284">
        <f>Table3[[#This Row],[DivPay]]*4</f>
        <v>5</v>
      </c>
      <c r="G284" s="2">
        <f>Table3[[#This Row],[FwdDiv]]/Table3[[#This Row],[SharePrice]]</f>
        <v>4.6742077217911564E-2</v>
      </c>
    </row>
    <row r="285" spans="2:7" x14ac:dyDescent="0.2">
      <c r="B285" s="35">
        <v>44707</v>
      </c>
      <c r="C285">
        <v>108.07</v>
      </c>
      <c r="E285">
        <v>1.25</v>
      </c>
      <c r="F285">
        <f>Table3[[#This Row],[DivPay]]*4</f>
        <v>5</v>
      </c>
      <c r="G285" s="2">
        <f>Table3[[#This Row],[FwdDiv]]/Table3[[#This Row],[SharePrice]]</f>
        <v>4.6266308873878045E-2</v>
      </c>
    </row>
    <row r="286" spans="2:7" x14ac:dyDescent="0.2">
      <c r="B286" s="35">
        <v>44706</v>
      </c>
      <c r="C286">
        <v>108.57</v>
      </c>
      <c r="E286">
        <v>1.25</v>
      </c>
      <c r="F286">
        <f>Table3[[#This Row],[DivPay]]*4</f>
        <v>5</v>
      </c>
      <c r="G286" s="2">
        <f>Table3[[#This Row],[FwdDiv]]/Table3[[#This Row],[SharePrice]]</f>
        <v>4.6053237542599247E-2</v>
      </c>
    </row>
    <row r="287" spans="2:7" x14ac:dyDescent="0.2">
      <c r="B287" s="35">
        <v>44705</v>
      </c>
      <c r="C287">
        <v>106.62</v>
      </c>
      <c r="E287">
        <v>1.25</v>
      </c>
      <c r="F287">
        <f>Table3[[#This Row],[DivPay]]*4</f>
        <v>5</v>
      </c>
      <c r="G287" s="2">
        <f>Table3[[#This Row],[FwdDiv]]/Table3[[#This Row],[SharePrice]]</f>
        <v>4.6895516788595007E-2</v>
      </c>
    </row>
    <row r="288" spans="2:7" x14ac:dyDescent="0.2">
      <c r="B288" s="35">
        <v>44704</v>
      </c>
      <c r="C288">
        <v>102.91</v>
      </c>
      <c r="E288">
        <v>1.25</v>
      </c>
      <c r="F288">
        <f>Table3[[#This Row],[DivPay]]*4</f>
        <v>5</v>
      </c>
      <c r="G288" s="2">
        <f>Table3[[#This Row],[FwdDiv]]/Table3[[#This Row],[SharePrice]]</f>
        <v>4.8586143231950249E-2</v>
      </c>
    </row>
    <row r="289" spans="2:7" x14ac:dyDescent="0.2">
      <c r="B289" s="35">
        <v>44701</v>
      </c>
      <c r="C289">
        <v>101.15</v>
      </c>
      <c r="E289">
        <v>1.25</v>
      </c>
      <c r="F289">
        <f>Table3[[#This Row],[DivPay]]*4</f>
        <v>5</v>
      </c>
      <c r="G289" s="2">
        <f>Table3[[#This Row],[FwdDiv]]/Table3[[#This Row],[SharePrice]]</f>
        <v>4.9431537320810674E-2</v>
      </c>
    </row>
    <row r="290" spans="2:7" x14ac:dyDescent="0.2">
      <c r="B290" s="35">
        <v>44700</v>
      </c>
      <c r="C290">
        <v>100.5</v>
      </c>
      <c r="E290">
        <v>1.25</v>
      </c>
      <c r="F290">
        <f>Table3[[#This Row],[DivPay]]*4</f>
        <v>5</v>
      </c>
      <c r="G290" s="2">
        <f>Table3[[#This Row],[FwdDiv]]/Table3[[#This Row],[SharePrice]]</f>
        <v>4.975124378109453E-2</v>
      </c>
    </row>
    <row r="291" spans="2:7" x14ac:dyDescent="0.2">
      <c r="B291" s="35">
        <v>44699</v>
      </c>
      <c r="C291">
        <v>106.18</v>
      </c>
      <c r="E291">
        <v>1.25</v>
      </c>
      <c r="F291">
        <f>Table3[[#This Row],[DivPay]]*4</f>
        <v>5</v>
      </c>
      <c r="G291" s="2">
        <f>Table3[[#This Row],[FwdDiv]]/Table3[[#This Row],[SharePrice]]</f>
        <v>4.7089847428894327E-2</v>
      </c>
    </row>
    <row r="292" spans="2:7" x14ac:dyDescent="0.2">
      <c r="B292" s="35">
        <v>44698</v>
      </c>
      <c r="C292">
        <v>106.3</v>
      </c>
      <c r="E292">
        <v>1.25</v>
      </c>
      <c r="F292">
        <f>Table3[[#This Row],[DivPay]]*4</f>
        <v>5</v>
      </c>
      <c r="G292" s="2">
        <f>Table3[[#This Row],[FwdDiv]]/Table3[[#This Row],[SharePrice]]</f>
        <v>4.7036688617121354E-2</v>
      </c>
    </row>
    <row r="293" spans="2:7" x14ac:dyDescent="0.2">
      <c r="B293" s="35">
        <v>44697</v>
      </c>
      <c r="C293">
        <v>105.91</v>
      </c>
      <c r="E293">
        <v>1.25</v>
      </c>
      <c r="F293">
        <f>Table3[[#This Row],[DivPay]]*4</f>
        <v>5</v>
      </c>
      <c r="G293" s="2">
        <f>Table3[[#This Row],[FwdDiv]]/Table3[[#This Row],[SharePrice]]</f>
        <v>4.7209895194032674E-2</v>
      </c>
    </row>
    <row r="294" spans="2:7" x14ac:dyDescent="0.2">
      <c r="B294" s="35">
        <v>44694</v>
      </c>
      <c r="C294">
        <v>104.43</v>
      </c>
      <c r="E294">
        <v>1.25</v>
      </c>
      <c r="F294">
        <f>Table3[[#This Row],[DivPay]]*4</f>
        <v>5</v>
      </c>
      <c r="G294" s="2">
        <f>Table3[[#This Row],[FwdDiv]]/Table3[[#This Row],[SharePrice]]</f>
        <v>4.7878961984104185E-2</v>
      </c>
    </row>
    <row r="295" spans="2:7" x14ac:dyDescent="0.2">
      <c r="B295" s="35">
        <v>44693</v>
      </c>
      <c r="C295">
        <v>103.37</v>
      </c>
      <c r="E295">
        <v>1.25</v>
      </c>
      <c r="F295">
        <f>Table3[[#This Row],[DivPay]]*4</f>
        <v>5</v>
      </c>
      <c r="G295" s="2">
        <f>Table3[[#This Row],[FwdDiv]]/Table3[[#This Row],[SharePrice]]</f>
        <v>4.8369933249492111E-2</v>
      </c>
    </row>
    <row r="296" spans="2:7" x14ac:dyDescent="0.2">
      <c r="B296" s="35">
        <v>44692</v>
      </c>
      <c r="C296">
        <v>103.62</v>
      </c>
      <c r="E296">
        <v>1.25</v>
      </c>
      <c r="F296">
        <f>Table3[[#This Row],[DivPay]]*4</f>
        <v>5</v>
      </c>
      <c r="G296" s="2">
        <f>Table3[[#This Row],[FwdDiv]]/Table3[[#This Row],[SharePrice]]</f>
        <v>4.8253232966608758E-2</v>
      </c>
    </row>
    <row r="297" spans="2:7" x14ac:dyDescent="0.2">
      <c r="B297" s="35">
        <v>44691</v>
      </c>
      <c r="C297">
        <v>98.88</v>
      </c>
      <c r="E297">
        <v>1.25</v>
      </c>
      <c r="F297">
        <f>Table3[[#This Row],[DivPay]]*4</f>
        <v>5</v>
      </c>
      <c r="G297" s="2">
        <f>Table3[[#This Row],[FwdDiv]]/Table3[[#This Row],[SharePrice]]</f>
        <v>5.05663430420712E-2</v>
      </c>
    </row>
    <row r="298" spans="2:7" x14ac:dyDescent="0.2">
      <c r="B298" s="35">
        <v>44690</v>
      </c>
      <c r="C298">
        <v>99.87</v>
      </c>
      <c r="E298">
        <v>1.25</v>
      </c>
      <c r="F298">
        <f>Table3[[#This Row],[DivPay]]*4</f>
        <v>5</v>
      </c>
      <c r="G298" s="2">
        <f>Table3[[#This Row],[FwdDiv]]/Table3[[#This Row],[SharePrice]]</f>
        <v>5.0065084609992989E-2</v>
      </c>
    </row>
    <row r="299" spans="2:7" x14ac:dyDescent="0.2">
      <c r="B299" s="35">
        <v>44687</v>
      </c>
      <c r="C299">
        <v>98.94</v>
      </c>
      <c r="E299">
        <v>1.25</v>
      </c>
      <c r="F299">
        <f>Table3[[#This Row],[DivPay]]*4</f>
        <v>5</v>
      </c>
      <c r="G299" s="2">
        <f>Table3[[#This Row],[FwdDiv]]/Table3[[#This Row],[SharePrice]]</f>
        <v>5.0535678188801295E-2</v>
      </c>
    </row>
    <row r="300" spans="2:7" x14ac:dyDescent="0.2">
      <c r="B300" s="35">
        <v>44686</v>
      </c>
      <c r="C300">
        <v>99.77</v>
      </c>
      <c r="E300">
        <v>1.25</v>
      </c>
      <c r="F300">
        <f>Table3[[#This Row],[DivPay]]*4</f>
        <v>5</v>
      </c>
      <c r="G300" s="2">
        <f>Table3[[#This Row],[FwdDiv]]/Table3[[#This Row],[SharePrice]]</f>
        <v>5.0115265109752435E-2</v>
      </c>
    </row>
    <row r="301" spans="2:7" x14ac:dyDescent="0.2">
      <c r="B301" s="35">
        <v>44685</v>
      </c>
      <c r="C301">
        <v>100.56</v>
      </c>
      <c r="E301">
        <v>1.25</v>
      </c>
      <c r="F301">
        <f>Table3[[#This Row],[DivPay]]*4</f>
        <v>5</v>
      </c>
      <c r="G301" s="2">
        <f>Table3[[#This Row],[FwdDiv]]/Table3[[#This Row],[SharePrice]]</f>
        <v>4.9721559268098646E-2</v>
      </c>
    </row>
    <row r="302" spans="2:7" x14ac:dyDescent="0.2">
      <c r="B302" s="35">
        <v>44684</v>
      </c>
      <c r="C302">
        <v>98.99</v>
      </c>
      <c r="E302">
        <v>1.25</v>
      </c>
      <c r="F302">
        <f>Table3[[#This Row],[DivPay]]*4</f>
        <v>5</v>
      </c>
      <c r="G302" s="2">
        <f>Table3[[#This Row],[FwdDiv]]/Table3[[#This Row],[SharePrice]]</f>
        <v>5.0510152540660679E-2</v>
      </c>
    </row>
    <row r="303" spans="2:7" x14ac:dyDescent="0.2">
      <c r="B303" s="35">
        <v>44683</v>
      </c>
      <c r="C303">
        <v>98.57</v>
      </c>
      <c r="E303">
        <v>1.25</v>
      </c>
      <c r="F303">
        <f>Table3[[#This Row],[DivPay]]*4</f>
        <v>5</v>
      </c>
      <c r="G303" s="2">
        <f>Table3[[#This Row],[FwdDiv]]/Table3[[#This Row],[SharePrice]]</f>
        <v>5.0725372831490312E-2</v>
      </c>
    </row>
    <row r="304" spans="2:7" x14ac:dyDescent="0.2">
      <c r="B304" s="35">
        <v>44680</v>
      </c>
      <c r="C304">
        <v>100</v>
      </c>
      <c r="E304">
        <v>1.25</v>
      </c>
      <c r="F304">
        <f>Table3[[#This Row],[DivPay]]*4</f>
        <v>5</v>
      </c>
      <c r="G304" s="2">
        <f>Table3[[#This Row],[FwdDiv]]/Table3[[#This Row],[SharePrice]]</f>
        <v>0.05</v>
      </c>
    </row>
    <row r="305" spans="2:7" x14ac:dyDescent="0.2">
      <c r="B305" s="35">
        <v>44679</v>
      </c>
      <c r="C305">
        <v>102.41</v>
      </c>
      <c r="E305">
        <v>1.25</v>
      </c>
      <c r="F305">
        <f>Table3[[#This Row],[DivPay]]*4</f>
        <v>5</v>
      </c>
      <c r="G305" s="2">
        <f>Table3[[#This Row],[FwdDiv]]/Table3[[#This Row],[SharePrice]]</f>
        <v>4.8823357094033785E-2</v>
      </c>
    </row>
    <row r="306" spans="2:7" x14ac:dyDescent="0.2">
      <c r="B306" s="35">
        <v>44678</v>
      </c>
      <c r="C306">
        <v>101.69</v>
      </c>
      <c r="E306">
        <v>1.25</v>
      </c>
      <c r="F306">
        <f>Table3[[#This Row],[DivPay]]*4</f>
        <v>5</v>
      </c>
      <c r="G306" s="2">
        <f>Table3[[#This Row],[FwdDiv]]/Table3[[#This Row],[SharePrice]]</f>
        <v>4.9169043170419903E-2</v>
      </c>
    </row>
    <row r="307" spans="2:7" x14ac:dyDescent="0.2">
      <c r="B307" s="35">
        <v>44677</v>
      </c>
      <c r="C307">
        <v>102.77</v>
      </c>
      <c r="E307">
        <v>1.25</v>
      </c>
      <c r="F307">
        <f>Table3[[#This Row],[DivPay]]*4</f>
        <v>5</v>
      </c>
      <c r="G307" s="2">
        <f>Table3[[#This Row],[FwdDiv]]/Table3[[#This Row],[SharePrice]]</f>
        <v>4.8652330446628395E-2</v>
      </c>
    </row>
    <row r="308" spans="2:7" x14ac:dyDescent="0.2">
      <c r="B308" s="35">
        <v>44676</v>
      </c>
      <c r="C308">
        <v>102.53</v>
      </c>
      <c r="E308">
        <v>1.25</v>
      </c>
      <c r="F308">
        <f>Table3[[#This Row],[DivPay]]*4</f>
        <v>5</v>
      </c>
      <c r="G308" s="2">
        <f>Table3[[#This Row],[FwdDiv]]/Table3[[#This Row],[SharePrice]]</f>
        <v>4.8766214766409834E-2</v>
      </c>
    </row>
    <row r="309" spans="2:7" x14ac:dyDescent="0.2">
      <c r="B309" s="35">
        <v>44673</v>
      </c>
      <c r="C309">
        <v>102.69</v>
      </c>
      <c r="E309">
        <v>1.25</v>
      </c>
      <c r="F309">
        <f>Table3[[#This Row],[DivPay]]*4</f>
        <v>5</v>
      </c>
      <c r="G309" s="2">
        <f>Table3[[#This Row],[FwdDiv]]/Table3[[#This Row],[SharePrice]]</f>
        <v>4.8690232739312493E-2</v>
      </c>
    </row>
    <row r="310" spans="2:7" x14ac:dyDescent="0.2">
      <c r="B310" s="35">
        <v>44672</v>
      </c>
      <c r="C310">
        <v>105.06</v>
      </c>
      <c r="E310">
        <v>1.25</v>
      </c>
      <c r="F310">
        <f>Table3[[#This Row],[DivPay]]*4</f>
        <v>5</v>
      </c>
      <c r="G310" s="2">
        <f>Table3[[#This Row],[FwdDiv]]/Table3[[#This Row],[SharePrice]]</f>
        <v>4.7591852274890538E-2</v>
      </c>
    </row>
    <row r="311" spans="2:7" x14ac:dyDescent="0.2">
      <c r="B311" s="35">
        <v>44671</v>
      </c>
      <c r="C311">
        <v>103.05</v>
      </c>
      <c r="E311">
        <v>1.25</v>
      </c>
      <c r="F311">
        <f>Table3[[#This Row],[DivPay]]*4</f>
        <v>5</v>
      </c>
      <c r="G311" s="2">
        <f>Table3[[#This Row],[FwdDiv]]/Table3[[#This Row],[SharePrice]]</f>
        <v>4.8520135856380396E-2</v>
      </c>
    </row>
    <row r="312" spans="2:7" x14ac:dyDescent="0.2">
      <c r="B312" s="35">
        <v>44670</v>
      </c>
      <c r="C312">
        <v>102.58</v>
      </c>
      <c r="E312">
        <v>1.25</v>
      </c>
      <c r="F312">
        <f>Table3[[#This Row],[DivPay]]*4</f>
        <v>5</v>
      </c>
      <c r="G312" s="2">
        <f>Table3[[#This Row],[FwdDiv]]/Table3[[#This Row],[SharePrice]]</f>
        <v>4.8742444921037242E-2</v>
      </c>
    </row>
    <row r="313" spans="2:7" x14ac:dyDescent="0.2">
      <c r="B313" s="35">
        <v>44669</v>
      </c>
      <c r="C313">
        <v>101.05</v>
      </c>
      <c r="E313">
        <v>1.25</v>
      </c>
      <c r="F313">
        <f>Table3[[#This Row],[DivPay]]*4</f>
        <v>5</v>
      </c>
      <c r="G313" s="2">
        <f>Table3[[#This Row],[FwdDiv]]/Table3[[#This Row],[SharePrice]]</f>
        <v>4.9480455220188027E-2</v>
      </c>
    </row>
    <row r="314" spans="2:7" x14ac:dyDescent="0.2">
      <c r="B314" s="35">
        <v>44665</v>
      </c>
      <c r="C314">
        <v>101.77</v>
      </c>
      <c r="E314">
        <v>1.25</v>
      </c>
      <c r="F314">
        <f>Table3[[#This Row],[DivPay]]*4</f>
        <v>5</v>
      </c>
      <c r="G314" s="2">
        <f>Table3[[#This Row],[FwdDiv]]/Table3[[#This Row],[SharePrice]]</f>
        <v>4.9130392060528646E-2</v>
      </c>
    </row>
    <row r="315" spans="2:7" x14ac:dyDescent="0.2">
      <c r="B315" s="35">
        <v>44664</v>
      </c>
      <c r="C315">
        <v>101.2</v>
      </c>
      <c r="E315">
        <v>1.25</v>
      </c>
      <c r="F315">
        <f>Table3[[#This Row],[DivPay]]*4</f>
        <v>5</v>
      </c>
      <c r="G315" s="2">
        <f>Table3[[#This Row],[FwdDiv]]/Table3[[#This Row],[SharePrice]]</f>
        <v>4.9407114624505928E-2</v>
      </c>
    </row>
    <row r="316" spans="2:7" x14ac:dyDescent="0.2">
      <c r="B316" s="35">
        <v>44663</v>
      </c>
      <c r="C316">
        <v>100.49</v>
      </c>
      <c r="E316">
        <v>1.25</v>
      </c>
      <c r="F316">
        <f>Table3[[#This Row],[DivPay]]*4</f>
        <v>5</v>
      </c>
      <c r="G316" s="2">
        <f>Table3[[#This Row],[FwdDiv]]/Table3[[#This Row],[SharePrice]]</f>
        <v>4.9756194646233459E-2</v>
      </c>
    </row>
    <row r="317" spans="2:7" x14ac:dyDescent="0.2">
      <c r="B317" s="35">
        <v>44662</v>
      </c>
      <c r="C317">
        <v>101.24</v>
      </c>
      <c r="E317">
        <v>1.25</v>
      </c>
      <c r="F317">
        <f>Table3[[#This Row],[DivPay]]*4</f>
        <v>5</v>
      </c>
      <c r="G317" s="2">
        <f>Table3[[#This Row],[FwdDiv]]/Table3[[#This Row],[SharePrice]]</f>
        <v>4.9387593836428295E-2</v>
      </c>
    </row>
    <row r="318" spans="2:7" x14ac:dyDescent="0.2">
      <c r="B318" s="35">
        <v>44659</v>
      </c>
      <c r="C318">
        <v>100.07</v>
      </c>
      <c r="E318">
        <v>1.25</v>
      </c>
      <c r="F318">
        <f>Table3[[#This Row],[DivPay]]*4</f>
        <v>5</v>
      </c>
      <c r="G318" s="2">
        <f>Table3[[#This Row],[FwdDiv]]/Table3[[#This Row],[SharePrice]]</f>
        <v>4.9965024482861997E-2</v>
      </c>
    </row>
    <row r="319" spans="2:7" x14ac:dyDescent="0.2">
      <c r="B319" s="35">
        <v>44658</v>
      </c>
      <c r="C319">
        <v>99.67</v>
      </c>
      <c r="E319">
        <v>1.25</v>
      </c>
      <c r="F319">
        <f>Table3[[#This Row],[DivPay]]*4</f>
        <v>5</v>
      </c>
      <c r="G319" s="2">
        <f>Table3[[#This Row],[FwdDiv]]/Table3[[#This Row],[SharePrice]]</f>
        <v>5.0165546302799235E-2</v>
      </c>
    </row>
    <row r="320" spans="2:7" x14ac:dyDescent="0.2">
      <c r="B320" s="35">
        <v>44657</v>
      </c>
      <c r="C320">
        <v>99.02</v>
      </c>
      <c r="E320">
        <v>1.25</v>
      </c>
      <c r="F320">
        <f>Table3[[#This Row],[DivPay]]*4</f>
        <v>5</v>
      </c>
      <c r="G320" s="2">
        <f>Table3[[#This Row],[FwdDiv]]/Table3[[#This Row],[SharePrice]]</f>
        <v>5.0494849525348419E-2</v>
      </c>
    </row>
    <row r="321" spans="2:7" x14ac:dyDescent="0.2">
      <c r="B321" s="35">
        <v>44656</v>
      </c>
      <c r="C321">
        <v>95.66</v>
      </c>
      <c r="E321">
        <v>1.25</v>
      </c>
      <c r="F321">
        <f>Table3[[#This Row],[DivPay]]*4</f>
        <v>5</v>
      </c>
      <c r="G321" s="2">
        <f>Table3[[#This Row],[FwdDiv]]/Table3[[#This Row],[SharePrice]]</f>
        <v>5.2268450763119381E-2</v>
      </c>
    </row>
    <row r="322" spans="2:7" x14ac:dyDescent="0.2">
      <c r="B322" s="35">
        <v>44655</v>
      </c>
      <c r="C322">
        <v>96.28</v>
      </c>
      <c r="E322">
        <v>1.25</v>
      </c>
      <c r="F322">
        <f>Table3[[#This Row],[DivPay]]*4</f>
        <v>5</v>
      </c>
      <c r="G322" s="2">
        <f>Table3[[#This Row],[FwdDiv]]/Table3[[#This Row],[SharePrice]]</f>
        <v>5.1931865392604901E-2</v>
      </c>
    </row>
    <row r="323" spans="2:7" x14ac:dyDescent="0.2">
      <c r="B323" s="35">
        <v>44652</v>
      </c>
      <c r="C323">
        <v>96.78</v>
      </c>
      <c r="E323">
        <v>1.25</v>
      </c>
      <c r="F323">
        <f>Table3[[#This Row],[DivPay]]*4</f>
        <v>5</v>
      </c>
      <c r="G323" s="2">
        <f>Table3[[#This Row],[FwdDiv]]/Table3[[#This Row],[SharePrice]]</f>
        <v>5.166356685265551E-2</v>
      </c>
    </row>
    <row r="324" spans="2:7" x14ac:dyDescent="0.2">
      <c r="B324" s="35">
        <v>44651</v>
      </c>
      <c r="C324">
        <v>93.94</v>
      </c>
      <c r="E324">
        <v>1.25</v>
      </c>
      <c r="F324">
        <f>Table3[[#This Row],[DivPay]]*4</f>
        <v>5</v>
      </c>
      <c r="G324" s="2">
        <f>Table3[[#This Row],[FwdDiv]]/Table3[[#This Row],[SharePrice]]</f>
        <v>5.3225463061528637E-2</v>
      </c>
    </row>
    <row r="325" spans="2:7" x14ac:dyDescent="0.2">
      <c r="B325" s="35">
        <v>44650</v>
      </c>
      <c r="C325">
        <v>93.94</v>
      </c>
      <c r="E325">
        <v>1.25</v>
      </c>
      <c r="F325">
        <f>Table3[[#This Row],[DivPay]]*4</f>
        <v>5</v>
      </c>
      <c r="G325" s="2">
        <f>Table3[[#This Row],[FwdDiv]]/Table3[[#This Row],[SharePrice]]</f>
        <v>5.3225463061528637E-2</v>
      </c>
    </row>
    <row r="326" spans="2:7" x14ac:dyDescent="0.2">
      <c r="B326" s="35">
        <v>44649</v>
      </c>
      <c r="C326">
        <v>93.63</v>
      </c>
      <c r="E326">
        <v>1.25</v>
      </c>
      <c r="F326">
        <f>Table3[[#This Row],[DivPay]]*4</f>
        <v>5</v>
      </c>
      <c r="G326" s="2">
        <f>Table3[[#This Row],[FwdDiv]]/Table3[[#This Row],[SharePrice]]</f>
        <v>5.3401687493324794E-2</v>
      </c>
    </row>
    <row r="327" spans="2:7" x14ac:dyDescent="0.2">
      <c r="B327" s="35">
        <v>44648</v>
      </c>
      <c r="C327">
        <v>92.07</v>
      </c>
      <c r="E327">
        <v>1.25</v>
      </c>
      <c r="F327">
        <f>Table3[[#This Row],[DivPay]]*4</f>
        <v>5</v>
      </c>
      <c r="G327" s="2">
        <f>Table3[[#This Row],[FwdDiv]]/Table3[[#This Row],[SharePrice]]</f>
        <v>5.4306505919409151E-2</v>
      </c>
    </row>
    <row r="328" spans="2:7" x14ac:dyDescent="0.2">
      <c r="B328" s="35">
        <v>44645</v>
      </c>
      <c r="C328">
        <v>93.45</v>
      </c>
      <c r="E328">
        <v>1.25</v>
      </c>
      <c r="F328">
        <f>Table3[[#This Row],[DivPay]]*4</f>
        <v>5</v>
      </c>
      <c r="G328" s="2">
        <f>Table3[[#This Row],[FwdDiv]]/Table3[[#This Row],[SharePrice]]</f>
        <v>5.3504547886570358E-2</v>
      </c>
    </row>
    <row r="329" spans="2:7" x14ac:dyDescent="0.2">
      <c r="B329" s="35">
        <v>44644</v>
      </c>
      <c r="C329">
        <v>92.58</v>
      </c>
      <c r="E329">
        <v>1.25</v>
      </c>
      <c r="F329">
        <f>Table3[[#This Row],[DivPay]]*4</f>
        <v>5</v>
      </c>
      <c r="G329" s="2">
        <f>Table3[[#This Row],[FwdDiv]]/Table3[[#This Row],[SharePrice]]</f>
        <v>5.4007344998919855E-2</v>
      </c>
    </row>
    <row r="330" spans="2:7" x14ac:dyDescent="0.2">
      <c r="B330" s="35">
        <v>44643</v>
      </c>
      <c r="C330">
        <v>91.25</v>
      </c>
      <c r="D330">
        <v>1.25</v>
      </c>
      <c r="E330">
        <v>1.25</v>
      </c>
      <c r="F330">
        <f>Table3[[#This Row],[DivPay]]*4</f>
        <v>5</v>
      </c>
      <c r="G330" s="2">
        <f>Table3[[#This Row],[FwdDiv]]/Table3[[#This Row],[SharePrice]]</f>
        <v>5.4794520547945202E-2</v>
      </c>
    </row>
    <row r="331" spans="2:7" x14ac:dyDescent="0.2">
      <c r="B331" s="35">
        <v>44642</v>
      </c>
      <c r="C331">
        <v>93.65</v>
      </c>
      <c r="E331">
        <v>1.25</v>
      </c>
      <c r="F331">
        <f>Table3[[#This Row],[DivPay]]*4</f>
        <v>5</v>
      </c>
      <c r="G331" s="2">
        <f>Table3[[#This Row],[FwdDiv]]/Table3[[#This Row],[SharePrice]]</f>
        <v>5.3390282968499729E-2</v>
      </c>
    </row>
    <row r="332" spans="2:7" x14ac:dyDescent="0.2">
      <c r="B332" s="35">
        <v>44641</v>
      </c>
      <c r="C332">
        <v>94.14</v>
      </c>
      <c r="E332">
        <v>1.25</v>
      </c>
      <c r="F332">
        <f>Table3[[#This Row],[DivPay]]*4</f>
        <v>5</v>
      </c>
      <c r="G332" s="2">
        <f>Table3[[#This Row],[FwdDiv]]/Table3[[#This Row],[SharePrice]]</f>
        <v>5.3112385808370514E-2</v>
      </c>
    </row>
    <row r="333" spans="2:7" x14ac:dyDescent="0.2">
      <c r="B333" s="35">
        <v>44638</v>
      </c>
      <c r="C333">
        <v>93.9</v>
      </c>
      <c r="E333">
        <v>1.25</v>
      </c>
      <c r="F333">
        <f>Table3[[#This Row],[DivPay]]*4</f>
        <v>5</v>
      </c>
      <c r="G333" s="2">
        <f>Table3[[#This Row],[FwdDiv]]/Table3[[#This Row],[SharePrice]]</f>
        <v>5.3248136315228962E-2</v>
      </c>
    </row>
    <row r="334" spans="2:7" x14ac:dyDescent="0.2">
      <c r="B334" s="35">
        <v>44637</v>
      </c>
      <c r="C334">
        <v>93.33</v>
      </c>
      <c r="E334">
        <v>1.25</v>
      </c>
      <c r="F334">
        <f>Table3[[#This Row],[DivPay]]*4</f>
        <v>5</v>
      </c>
      <c r="G334" s="2">
        <f>Table3[[#This Row],[FwdDiv]]/Table3[[#This Row],[SharePrice]]</f>
        <v>5.3573341905068038E-2</v>
      </c>
    </row>
    <row r="335" spans="2:7" x14ac:dyDescent="0.2">
      <c r="B335" s="35">
        <v>44636</v>
      </c>
      <c r="C335">
        <v>93.77</v>
      </c>
      <c r="E335">
        <v>1.25</v>
      </c>
      <c r="F335">
        <f>Table3[[#This Row],[DivPay]]*4</f>
        <v>5</v>
      </c>
      <c r="G335" s="2">
        <f>Table3[[#This Row],[FwdDiv]]/Table3[[#This Row],[SharePrice]]</f>
        <v>5.3321957982297115E-2</v>
      </c>
    </row>
    <row r="336" spans="2:7" x14ac:dyDescent="0.2">
      <c r="B336" s="35">
        <v>44635</v>
      </c>
      <c r="C336">
        <v>92.66</v>
      </c>
      <c r="E336">
        <v>1.25</v>
      </c>
      <c r="F336">
        <f>Table3[[#This Row],[DivPay]]*4</f>
        <v>5</v>
      </c>
      <c r="G336" s="2">
        <f>Table3[[#This Row],[FwdDiv]]/Table3[[#This Row],[SharePrice]]</f>
        <v>5.396071659831643E-2</v>
      </c>
    </row>
    <row r="337" spans="2:7" x14ac:dyDescent="0.2">
      <c r="B337" s="35">
        <v>44634</v>
      </c>
      <c r="C337">
        <v>89.59</v>
      </c>
      <c r="E337">
        <v>1.25</v>
      </c>
      <c r="F337">
        <f>Table3[[#This Row],[DivPay]]*4</f>
        <v>5</v>
      </c>
      <c r="G337" s="2">
        <f>Table3[[#This Row],[FwdDiv]]/Table3[[#This Row],[SharePrice]]</f>
        <v>5.5809800200915277E-2</v>
      </c>
    </row>
    <row r="338" spans="2:7" x14ac:dyDescent="0.2">
      <c r="B338" s="35">
        <v>44631</v>
      </c>
      <c r="C338">
        <v>88.87</v>
      </c>
      <c r="E338">
        <v>1.25</v>
      </c>
      <c r="F338">
        <f>Table3[[#This Row],[DivPay]]*4</f>
        <v>5</v>
      </c>
      <c r="G338" s="2">
        <f>Table3[[#This Row],[FwdDiv]]/Table3[[#This Row],[SharePrice]]</f>
        <v>5.6261955665578935E-2</v>
      </c>
    </row>
    <row r="339" spans="2:7" x14ac:dyDescent="0.2">
      <c r="B339" s="35">
        <v>44630</v>
      </c>
      <c r="C339">
        <v>91.89</v>
      </c>
      <c r="E339">
        <v>1.25</v>
      </c>
      <c r="F339">
        <f>Table3[[#This Row],[DivPay]]*4</f>
        <v>5</v>
      </c>
      <c r="G339" s="2">
        <f>Table3[[#This Row],[FwdDiv]]/Table3[[#This Row],[SharePrice]]</f>
        <v>5.4412884971161174E-2</v>
      </c>
    </row>
    <row r="340" spans="2:7" x14ac:dyDescent="0.2">
      <c r="B340" s="35">
        <v>44629</v>
      </c>
      <c r="C340">
        <v>93.81</v>
      </c>
      <c r="E340">
        <v>1.25</v>
      </c>
      <c r="F340">
        <f>Table3[[#This Row],[DivPay]]*4</f>
        <v>5</v>
      </c>
      <c r="G340" s="2">
        <f>Table3[[#This Row],[FwdDiv]]/Table3[[#This Row],[SharePrice]]</f>
        <v>5.3299221831361258E-2</v>
      </c>
    </row>
    <row r="341" spans="2:7" x14ac:dyDescent="0.2">
      <c r="B341" s="35">
        <v>44628</v>
      </c>
      <c r="C341">
        <v>93.97</v>
      </c>
      <c r="E341">
        <v>1.25</v>
      </c>
      <c r="F341">
        <f>Table3[[#This Row],[DivPay]]*4</f>
        <v>5</v>
      </c>
      <c r="G341" s="2">
        <f>Table3[[#This Row],[FwdDiv]]/Table3[[#This Row],[SharePrice]]</f>
        <v>5.3208470788549539E-2</v>
      </c>
    </row>
    <row r="342" spans="2:7" x14ac:dyDescent="0.2">
      <c r="B342" s="35">
        <v>44627</v>
      </c>
      <c r="C342">
        <v>93.2</v>
      </c>
      <c r="E342">
        <v>1.25</v>
      </c>
      <c r="F342">
        <f>Table3[[#This Row],[DivPay]]*4</f>
        <v>5</v>
      </c>
      <c r="G342" s="2">
        <f>Table3[[#This Row],[FwdDiv]]/Table3[[#This Row],[SharePrice]]</f>
        <v>5.3648068669527899E-2</v>
      </c>
    </row>
    <row r="343" spans="2:7" x14ac:dyDescent="0.2">
      <c r="B343" s="35">
        <v>44624</v>
      </c>
      <c r="C343">
        <v>99.8</v>
      </c>
      <c r="E343">
        <v>1.25</v>
      </c>
      <c r="F343">
        <f>Table3[[#This Row],[DivPay]]*4</f>
        <v>5</v>
      </c>
      <c r="G343" s="2">
        <f>Table3[[#This Row],[FwdDiv]]/Table3[[#This Row],[SharePrice]]</f>
        <v>5.0100200400801605E-2</v>
      </c>
    </row>
    <row r="344" spans="2:7" x14ac:dyDescent="0.2">
      <c r="B344" s="35">
        <v>44623</v>
      </c>
      <c r="C344">
        <v>102.48</v>
      </c>
      <c r="E344">
        <v>1.25</v>
      </c>
      <c r="F344">
        <f>Table3[[#This Row],[DivPay]]*4</f>
        <v>5</v>
      </c>
      <c r="G344" s="2">
        <f>Table3[[#This Row],[FwdDiv]]/Table3[[#This Row],[SharePrice]]</f>
        <v>4.8790007806401248E-2</v>
      </c>
    </row>
    <row r="345" spans="2:7" x14ac:dyDescent="0.2">
      <c r="B345" s="35">
        <v>44622</v>
      </c>
      <c r="C345">
        <v>102.54</v>
      </c>
      <c r="E345">
        <v>1.25</v>
      </c>
      <c r="F345">
        <f>Table3[[#This Row],[DivPay]]*4</f>
        <v>5</v>
      </c>
      <c r="G345" s="2">
        <f>Table3[[#This Row],[FwdDiv]]/Table3[[#This Row],[SharePrice]]</f>
        <v>4.8761458942851568E-2</v>
      </c>
    </row>
    <row r="346" spans="2:7" x14ac:dyDescent="0.2">
      <c r="B346" s="35">
        <v>44621</v>
      </c>
      <c r="C346">
        <v>101.44</v>
      </c>
      <c r="E346">
        <v>1.25</v>
      </c>
      <c r="F346">
        <f>Table3[[#This Row],[DivPay]]*4</f>
        <v>5</v>
      </c>
      <c r="G346" s="2">
        <f>Table3[[#This Row],[FwdDiv]]/Table3[[#This Row],[SharePrice]]</f>
        <v>4.9290220820189273E-2</v>
      </c>
    </row>
    <row r="347" spans="2:7" x14ac:dyDescent="0.2">
      <c r="B347" s="35">
        <v>44620</v>
      </c>
      <c r="C347">
        <v>101.07</v>
      </c>
      <c r="E347">
        <v>1.25</v>
      </c>
      <c r="F347">
        <f>Table3[[#This Row],[DivPay]]*4</f>
        <v>5</v>
      </c>
      <c r="G347" s="2">
        <f>Table3[[#This Row],[FwdDiv]]/Table3[[#This Row],[SharePrice]]</f>
        <v>4.947066389630949E-2</v>
      </c>
    </row>
    <row r="348" spans="2:7" x14ac:dyDescent="0.2">
      <c r="B348" s="35">
        <v>44617</v>
      </c>
      <c r="C348">
        <v>105.24</v>
      </c>
      <c r="E348">
        <v>1.25</v>
      </c>
      <c r="F348">
        <f>Table3[[#This Row],[DivPay]]*4</f>
        <v>5</v>
      </c>
      <c r="G348" s="2">
        <f>Table3[[#This Row],[FwdDiv]]/Table3[[#This Row],[SharePrice]]</f>
        <v>4.7510452299505894E-2</v>
      </c>
    </row>
    <row r="349" spans="2:7" x14ac:dyDescent="0.2">
      <c r="B349" s="35">
        <v>44616</v>
      </c>
      <c r="C349">
        <v>102.79</v>
      </c>
      <c r="E349">
        <v>1.25</v>
      </c>
      <c r="F349">
        <f>Table3[[#This Row],[DivPay]]*4</f>
        <v>5</v>
      </c>
      <c r="G349" s="2">
        <f>Table3[[#This Row],[FwdDiv]]/Table3[[#This Row],[SharePrice]]</f>
        <v>4.8642864091837726E-2</v>
      </c>
    </row>
    <row r="350" spans="2:7" x14ac:dyDescent="0.2">
      <c r="B350" s="35">
        <v>44615</v>
      </c>
      <c r="C350">
        <v>108.59</v>
      </c>
      <c r="E350">
        <v>1.25</v>
      </c>
      <c r="F350">
        <f>Table3[[#This Row],[DivPay]]*4</f>
        <v>5</v>
      </c>
      <c r="G350" s="2">
        <f>Table3[[#This Row],[FwdDiv]]/Table3[[#This Row],[SharePrice]]</f>
        <v>4.6044755502348281E-2</v>
      </c>
    </row>
    <row r="351" spans="2:7" x14ac:dyDescent="0.2">
      <c r="B351" s="35">
        <v>44614</v>
      </c>
      <c r="C351">
        <v>108.59</v>
      </c>
      <c r="E351">
        <v>1.25</v>
      </c>
      <c r="F351">
        <f>Table3[[#This Row],[DivPay]]*4</f>
        <v>5</v>
      </c>
      <c r="G351" s="2">
        <f>Table3[[#This Row],[FwdDiv]]/Table3[[#This Row],[SharePrice]]</f>
        <v>4.6044755502348281E-2</v>
      </c>
    </row>
    <row r="352" spans="2:7" x14ac:dyDescent="0.2">
      <c r="B352" s="35">
        <v>44610</v>
      </c>
      <c r="C352">
        <v>111.61</v>
      </c>
      <c r="E352">
        <v>1.25</v>
      </c>
      <c r="F352">
        <f>Table3[[#This Row],[DivPay]]*4</f>
        <v>5</v>
      </c>
      <c r="G352" s="2">
        <f>Table3[[#This Row],[FwdDiv]]/Table3[[#This Row],[SharePrice]]</f>
        <v>4.4798853149359379E-2</v>
      </c>
    </row>
    <row r="353" spans="2:7" x14ac:dyDescent="0.2">
      <c r="B353" s="35">
        <v>44609</v>
      </c>
      <c r="C353">
        <v>111.9</v>
      </c>
      <c r="E353">
        <v>1.25</v>
      </c>
      <c r="F353">
        <f>Table3[[#This Row],[DivPay]]*4</f>
        <v>5</v>
      </c>
      <c r="G353" s="2">
        <f>Table3[[#This Row],[FwdDiv]]/Table3[[#This Row],[SharePrice]]</f>
        <v>4.4682752457551385E-2</v>
      </c>
    </row>
    <row r="354" spans="2:7" x14ac:dyDescent="0.2">
      <c r="B354" s="35">
        <v>44608</v>
      </c>
      <c r="C354">
        <v>111.57</v>
      </c>
      <c r="E354">
        <v>1.25</v>
      </c>
      <c r="F354">
        <f>Table3[[#This Row],[DivPay]]*4</f>
        <v>5</v>
      </c>
      <c r="G354" s="2">
        <f>Table3[[#This Row],[FwdDiv]]/Table3[[#This Row],[SharePrice]]</f>
        <v>4.4814914403513491E-2</v>
      </c>
    </row>
    <row r="355" spans="2:7" x14ac:dyDescent="0.2">
      <c r="B355" s="35">
        <v>44607</v>
      </c>
      <c r="C355">
        <v>109.67</v>
      </c>
      <c r="E355">
        <v>1.25</v>
      </c>
      <c r="F355">
        <f>Table3[[#This Row],[DivPay]]*4</f>
        <v>5</v>
      </c>
      <c r="G355" s="2">
        <f>Table3[[#This Row],[FwdDiv]]/Table3[[#This Row],[SharePrice]]</f>
        <v>4.5591319412783805E-2</v>
      </c>
    </row>
    <row r="356" spans="2:7" x14ac:dyDescent="0.2">
      <c r="B356" s="35">
        <v>44606</v>
      </c>
      <c r="C356">
        <v>109.24</v>
      </c>
      <c r="E356">
        <v>1.25</v>
      </c>
      <c r="F356">
        <f>Table3[[#This Row],[DivPay]]*4</f>
        <v>5</v>
      </c>
      <c r="G356" s="2">
        <f>Table3[[#This Row],[FwdDiv]]/Table3[[#This Row],[SharePrice]]</f>
        <v>4.5770779934090081E-2</v>
      </c>
    </row>
    <row r="357" spans="2:7" x14ac:dyDescent="0.2">
      <c r="B357" s="35">
        <v>44603</v>
      </c>
      <c r="C357">
        <v>107.96</v>
      </c>
      <c r="E357">
        <v>1.25</v>
      </c>
      <c r="F357">
        <f>Table3[[#This Row],[DivPay]]*4</f>
        <v>5</v>
      </c>
      <c r="G357" s="2">
        <f>Table3[[#This Row],[FwdDiv]]/Table3[[#This Row],[SharePrice]]</f>
        <v>4.6313449425713228E-2</v>
      </c>
    </row>
    <row r="358" spans="2:7" x14ac:dyDescent="0.2">
      <c r="B358" s="35">
        <v>44602</v>
      </c>
      <c r="C358">
        <v>105.07</v>
      </c>
      <c r="E358">
        <v>1.25</v>
      </c>
      <c r="F358">
        <f>Table3[[#This Row],[DivPay]]*4</f>
        <v>5</v>
      </c>
      <c r="G358" s="2">
        <f>Table3[[#This Row],[FwdDiv]]/Table3[[#This Row],[SharePrice]]</f>
        <v>4.7587322737222805E-2</v>
      </c>
    </row>
    <row r="359" spans="2:7" x14ac:dyDescent="0.2">
      <c r="B359" s="35">
        <v>44601</v>
      </c>
      <c r="C359">
        <v>104.1</v>
      </c>
      <c r="E359">
        <v>1.25</v>
      </c>
      <c r="F359">
        <f>Table3[[#This Row],[DivPay]]*4</f>
        <v>5</v>
      </c>
      <c r="G359" s="2">
        <f>Table3[[#This Row],[FwdDiv]]/Table3[[#This Row],[SharePrice]]</f>
        <v>4.8030739673390971E-2</v>
      </c>
    </row>
    <row r="360" spans="2:7" x14ac:dyDescent="0.2">
      <c r="B360" s="35">
        <v>44600</v>
      </c>
      <c r="C360">
        <v>103.85</v>
      </c>
      <c r="E360">
        <v>1.25</v>
      </c>
      <c r="F360">
        <f>Table3[[#This Row],[DivPay]]*4</f>
        <v>5</v>
      </c>
      <c r="G360" s="2">
        <f>Table3[[#This Row],[FwdDiv]]/Table3[[#This Row],[SharePrice]]</f>
        <v>4.8146364949446317E-2</v>
      </c>
    </row>
    <row r="361" spans="2:7" x14ac:dyDescent="0.2">
      <c r="B361" s="35">
        <v>44599</v>
      </c>
      <c r="C361">
        <v>103.58</v>
      </c>
      <c r="E361">
        <v>1.25</v>
      </c>
      <c r="F361">
        <f>Table3[[#This Row],[DivPay]]*4</f>
        <v>5</v>
      </c>
      <c r="G361" s="2">
        <f>Table3[[#This Row],[FwdDiv]]/Table3[[#This Row],[SharePrice]]</f>
        <v>4.8271867155821588E-2</v>
      </c>
    </row>
    <row r="362" spans="2:7" x14ac:dyDescent="0.2">
      <c r="B362" s="35">
        <v>44596</v>
      </c>
      <c r="C362">
        <v>103.59</v>
      </c>
      <c r="E362">
        <v>1.25</v>
      </c>
      <c r="F362">
        <f>Table3[[#This Row],[DivPay]]*4</f>
        <v>5</v>
      </c>
      <c r="G362" s="2">
        <f>Table3[[#This Row],[FwdDiv]]/Table3[[#This Row],[SharePrice]]</f>
        <v>4.8267207259387969E-2</v>
      </c>
    </row>
    <row r="363" spans="2:7" x14ac:dyDescent="0.2">
      <c r="B363" s="35">
        <v>44595</v>
      </c>
      <c r="C363">
        <v>103.81</v>
      </c>
      <c r="E363">
        <v>1.25</v>
      </c>
      <c r="F363">
        <f>Table3[[#This Row],[DivPay]]*4</f>
        <v>5</v>
      </c>
      <c r="G363" s="2">
        <f>Table3[[#This Row],[FwdDiv]]/Table3[[#This Row],[SharePrice]]</f>
        <v>4.816491667469415E-2</v>
      </c>
    </row>
    <row r="364" spans="2:7" x14ac:dyDescent="0.2">
      <c r="B364" s="35">
        <v>44594</v>
      </c>
      <c r="C364">
        <v>103.9</v>
      </c>
      <c r="E364">
        <v>1.25</v>
      </c>
      <c r="F364">
        <f>Table3[[#This Row],[DivPay]]*4</f>
        <v>5</v>
      </c>
      <c r="G364" s="2">
        <f>Table3[[#This Row],[FwdDiv]]/Table3[[#This Row],[SharePrice]]</f>
        <v>4.8123195380173241E-2</v>
      </c>
    </row>
    <row r="365" spans="2:7" x14ac:dyDescent="0.2">
      <c r="B365" s="35">
        <v>44593</v>
      </c>
      <c r="C365">
        <v>103.25</v>
      </c>
      <c r="E365">
        <v>1.25</v>
      </c>
      <c r="F365">
        <f>Table3[[#This Row],[DivPay]]*4</f>
        <v>5</v>
      </c>
      <c r="G365" s="2">
        <f>Table3[[#This Row],[FwdDiv]]/Table3[[#This Row],[SharePrice]]</f>
        <v>4.8426150121065374E-2</v>
      </c>
    </row>
    <row r="366" spans="2:7" x14ac:dyDescent="0.2">
      <c r="B366" s="35">
        <v>44592</v>
      </c>
      <c r="C366">
        <v>102.85</v>
      </c>
      <c r="E366">
        <v>1.25</v>
      </c>
      <c r="F366">
        <f>Table3[[#This Row],[DivPay]]*4</f>
        <v>5</v>
      </c>
      <c r="G366" s="2">
        <f>Table3[[#This Row],[FwdDiv]]/Table3[[#This Row],[SharePrice]]</f>
        <v>4.8614487117160918E-2</v>
      </c>
    </row>
    <row r="367" spans="2:7" x14ac:dyDescent="0.2">
      <c r="B367" s="35">
        <v>44589</v>
      </c>
      <c r="C367">
        <v>103.52</v>
      </c>
      <c r="E367">
        <v>1.25</v>
      </c>
      <c r="F367">
        <f>Table3[[#This Row],[DivPay]]*4</f>
        <v>5</v>
      </c>
      <c r="G367" s="2">
        <f>Table3[[#This Row],[FwdDiv]]/Table3[[#This Row],[SharePrice]]</f>
        <v>4.8299845440494593E-2</v>
      </c>
    </row>
    <row r="368" spans="2:7" x14ac:dyDescent="0.2">
      <c r="B368" s="35">
        <v>44588</v>
      </c>
      <c r="C368">
        <v>102.25</v>
      </c>
      <c r="E368">
        <v>1.25</v>
      </c>
      <c r="F368">
        <f>Table3[[#This Row],[DivPay]]*4</f>
        <v>5</v>
      </c>
      <c r="G368" s="2">
        <f>Table3[[#This Row],[FwdDiv]]/Table3[[#This Row],[SharePrice]]</f>
        <v>4.8899755501222497E-2</v>
      </c>
    </row>
    <row r="369" spans="2:7" x14ac:dyDescent="0.2">
      <c r="B369" s="35">
        <v>44587</v>
      </c>
      <c r="C369">
        <v>101.38</v>
      </c>
      <c r="E369">
        <v>1.25</v>
      </c>
      <c r="F369">
        <f>Table3[[#This Row],[DivPay]]*4</f>
        <v>5</v>
      </c>
      <c r="G369" s="2">
        <f>Table3[[#This Row],[FwdDiv]]/Table3[[#This Row],[SharePrice]]</f>
        <v>4.9319392385085821E-2</v>
      </c>
    </row>
    <row r="370" spans="2:7" x14ac:dyDescent="0.2">
      <c r="B370" s="35">
        <v>44586</v>
      </c>
      <c r="C370">
        <v>102.14</v>
      </c>
      <c r="E370">
        <v>1.25</v>
      </c>
      <c r="F370">
        <f>Table3[[#This Row],[DivPay]]*4</f>
        <v>5</v>
      </c>
      <c r="G370" s="2">
        <f>Table3[[#This Row],[FwdDiv]]/Table3[[#This Row],[SharePrice]]</f>
        <v>4.8952418249461525E-2</v>
      </c>
    </row>
    <row r="371" spans="2:7" x14ac:dyDescent="0.2">
      <c r="B371" s="35">
        <v>44585</v>
      </c>
      <c r="C371">
        <v>100.58</v>
      </c>
      <c r="E371">
        <v>1.25</v>
      </c>
      <c r="F371">
        <f>Table3[[#This Row],[DivPay]]*4</f>
        <v>5</v>
      </c>
      <c r="G371" s="2">
        <f>Table3[[#This Row],[FwdDiv]]/Table3[[#This Row],[SharePrice]]</f>
        <v>4.9711672300656193E-2</v>
      </c>
    </row>
    <row r="372" spans="2:7" x14ac:dyDescent="0.2">
      <c r="B372" s="35">
        <v>44582</v>
      </c>
      <c r="C372">
        <v>102.92</v>
      </c>
      <c r="E372">
        <v>1.25</v>
      </c>
      <c r="F372">
        <f>Table3[[#This Row],[DivPay]]*4</f>
        <v>5</v>
      </c>
      <c r="G372" s="2">
        <f>Table3[[#This Row],[FwdDiv]]/Table3[[#This Row],[SharePrice]]</f>
        <v>4.8581422464049749E-2</v>
      </c>
    </row>
    <row r="373" spans="2:7" x14ac:dyDescent="0.2">
      <c r="B373" s="35">
        <v>44581</v>
      </c>
      <c r="C373">
        <v>102.02</v>
      </c>
      <c r="E373">
        <v>1.25</v>
      </c>
      <c r="F373">
        <f>Table3[[#This Row],[DivPay]]*4</f>
        <v>5</v>
      </c>
      <c r="G373" s="2">
        <f>Table3[[#This Row],[FwdDiv]]/Table3[[#This Row],[SharePrice]]</f>
        <v>4.9009998039600079E-2</v>
      </c>
    </row>
    <row r="374" spans="2:7" x14ac:dyDescent="0.2">
      <c r="B374" s="35">
        <v>44580</v>
      </c>
      <c r="C374">
        <v>101.49</v>
      </c>
      <c r="E374">
        <v>1.25</v>
      </c>
      <c r="F374">
        <f>Table3[[#This Row],[DivPay]]*4</f>
        <v>5</v>
      </c>
      <c r="G374" s="2">
        <f>Table3[[#This Row],[FwdDiv]]/Table3[[#This Row],[SharePrice]]</f>
        <v>4.9265937530791212E-2</v>
      </c>
    </row>
    <row r="375" spans="2:7" x14ac:dyDescent="0.2">
      <c r="B375" s="35">
        <v>44579</v>
      </c>
      <c r="C375">
        <v>101.73</v>
      </c>
      <c r="E375">
        <v>1.25</v>
      </c>
      <c r="F375">
        <f>Table3[[#This Row],[DivPay]]*4</f>
        <v>5</v>
      </c>
      <c r="G375" s="2">
        <f>Table3[[#This Row],[FwdDiv]]/Table3[[#This Row],[SharePrice]]</f>
        <v>4.9149710016710903E-2</v>
      </c>
    </row>
    <row r="376" spans="2:7" x14ac:dyDescent="0.2">
      <c r="B376" s="35">
        <v>44575</v>
      </c>
      <c r="C376">
        <v>103.38</v>
      </c>
      <c r="E376">
        <v>1.25</v>
      </c>
      <c r="F376">
        <f>Table3[[#This Row],[DivPay]]*4</f>
        <v>5</v>
      </c>
      <c r="G376" s="2">
        <f>Table3[[#This Row],[FwdDiv]]/Table3[[#This Row],[SharePrice]]</f>
        <v>4.836525440123815E-2</v>
      </c>
    </row>
    <row r="377" spans="2:7" x14ac:dyDescent="0.2">
      <c r="B377" s="35">
        <v>44574</v>
      </c>
      <c r="C377">
        <v>102.1</v>
      </c>
      <c r="E377">
        <v>1.25</v>
      </c>
      <c r="F377">
        <f>Table3[[#This Row],[DivPay]]*4</f>
        <v>5</v>
      </c>
      <c r="G377" s="2">
        <f>Table3[[#This Row],[FwdDiv]]/Table3[[#This Row],[SharePrice]]</f>
        <v>4.8971596474045059E-2</v>
      </c>
    </row>
    <row r="378" spans="2:7" x14ac:dyDescent="0.2">
      <c r="B378" s="35">
        <v>44573</v>
      </c>
      <c r="C378">
        <v>101.44</v>
      </c>
      <c r="E378">
        <v>1.25</v>
      </c>
      <c r="F378">
        <f>Table3[[#This Row],[DivPay]]*4</f>
        <v>5</v>
      </c>
      <c r="G378" s="2">
        <f>Table3[[#This Row],[FwdDiv]]/Table3[[#This Row],[SharePrice]]</f>
        <v>4.9290220820189273E-2</v>
      </c>
    </row>
    <row r="379" spans="2:7" x14ac:dyDescent="0.2">
      <c r="B379" s="35">
        <v>44572</v>
      </c>
      <c r="C379">
        <v>100.99</v>
      </c>
      <c r="E379">
        <v>1.25</v>
      </c>
      <c r="F379">
        <f>Table3[[#This Row],[DivPay]]*4</f>
        <v>5</v>
      </c>
      <c r="G379" s="2">
        <f>Table3[[#This Row],[FwdDiv]]/Table3[[#This Row],[SharePrice]]</f>
        <v>4.9509852460639672E-2</v>
      </c>
    </row>
    <row r="380" spans="2:7" x14ac:dyDescent="0.2">
      <c r="B380" s="35">
        <v>44571</v>
      </c>
      <c r="C380">
        <v>100.28</v>
      </c>
      <c r="E380">
        <v>1.25</v>
      </c>
      <c r="F380">
        <f>Table3[[#This Row],[DivPay]]*4</f>
        <v>5</v>
      </c>
      <c r="G380" s="2">
        <f>Table3[[#This Row],[FwdDiv]]/Table3[[#This Row],[SharePrice]]</f>
        <v>4.9860390905464701E-2</v>
      </c>
    </row>
    <row r="381" spans="2:7" x14ac:dyDescent="0.2">
      <c r="B381" s="35">
        <v>44568</v>
      </c>
      <c r="C381">
        <v>99.14</v>
      </c>
      <c r="E381">
        <v>1.25</v>
      </c>
      <c r="F381">
        <f>Table3[[#This Row],[DivPay]]*4</f>
        <v>5</v>
      </c>
      <c r="G381" s="2">
        <f>Table3[[#This Row],[FwdDiv]]/Table3[[#This Row],[SharePrice]]</f>
        <v>5.0433730078676617E-2</v>
      </c>
    </row>
    <row r="382" spans="2:7" x14ac:dyDescent="0.2">
      <c r="B382" s="35">
        <v>44567</v>
      </c>
      <c r="C382">
        <v>97.41</v>
      </c>
      <c r="E382">
        <v>1.25</v>
      </c>
      <c r="F382">
        <f>Table3[[#This Row],[DivPay]]*4</f>
        <v>5</v>
      </c>
      <c r="G382" s="2">
        <f>Table3[[#This Row],[FwdDiv]]/Table3[[#This Row],[SharePrice]]</f>
        <v>5.1329432296478801E-2</v>
      </c>
    </row>
    <row r="383" spans="2:7" x14ac:dyDescent="0.2">
      <c r="B383" s="35">
        <v>44566</v>
      </c>
      <c r="C383">
        <v>95.95</v>
      </c>
      <c r="E383">
        <v>1.25</v>
      </c>
      <c r="F383">
        <f>Table3[[#This Row],[DivPay]]*4</f>
        <v>5</v>
      </c>
      <c r="G383" s="2">
        <f>Table3[[#This Row],[FwdDiv]]/Table3[[#This Row],[SharePrice]]</f>
        <v>5.2110474205315269E-2</v>
      </c>
    </row>
    <row r="384" spans="2:7" x14ac:dyDescent="0.2">
      <c r="B384" s="35">
        <v>44565</v>
      </c>
      <c r="C384">
        <v>96.34</v>
      </c>
      <c r="E384">
        <v>1.25</v>
      </c>
      <c r="F384">
        <f>Table3[[#This Row],[DivPay]]*4</f>
        <v>5</v>
      </c>
      <c r="G384" s="2">
        <f>Table3[[#This Row],[FwdDiv]]/Table3[[#This Row],[SharePrice]]</f>
        <v>5.1899522524392776E-2</v>
      </c>
    </row>
    <row r="385" spans="2:7" x14ac:dyDescent="0.2">
      <c r="B385" s="35">
        <v>44564</v>
      </c>
      <c r="C385">
        <v>95.73</v>
      </c>
      <c r="E385">
        <v>1.25</v>
      </c>
      <c r="F385">
        <f>Table3[[#This Row],[DivPay]]*4</f>
        <v>5</v>
      </c>
      <c r="G385" s="2">
        <f>Table3[[#This Row],[FwdDiv]]/Table3[[#This Row],[SharePrice]]</f>
        <v>5.2230230857620387E-2</v>
      </c>
    </row>
    <row r="386" spans="2:7" x14ac:dyDescent="0.2">
      <c r="B386" s="35">
        <v>44561</v>
      </c>
      <c r="C386">
        <v>95</v>
      </c>
      <c r="E386">
        <v>1.25</v>
      </c>
      <c r="F386">
        <f>Table3[[#This Row],[DivPay]]*4</f>
        <v>5</v>
      </c>
      <c r="G386" s="2">
        <f>Table3[[#This Row],[FwdDiv]]/Table3[[#This Row],[SharePrice]]</f>
        <v>5.2631578947368418E-2</v>
      </c>
    </row>
    <row r="387" spans="2:7" x14ac:dyDescent="0.2">
      <c r="B387" s="35">
        <v>44560</v>
      </c>
      <c r="C387">
        <v>94.26</v>
      </c>
      <c r="E387">
        <v>1.25</v>
      </c>
      <c r="F387">
        <f>Table3[[#This Row],[DivPay]]*4</f>
        <v>5</v>
      </c>
      <c r="G387" s="2">
        <f>Table3[[#This Row],[FwdDiv]]/Table3[[#This Row],[SharePrice]]</f>
        <v>5.3044769785699129E-2</v>
      </c>
    </row>
    <row r="388" spans="2:7" x14ac:dyDescent="0.2">
      <c r="B388" s="35">
        <v>44559</v>
      </c>
      <c r="C388">
        <v>94.3</v>
      </c>
      <c r="E388">
        <v>1.25</v>
      </c>
      <c r="F388">
        <f>Table3[[#This Row],[DivPay]]*4</f>
        <v>5</v>
      </c>
      <c r="G388" s="2">
        <f>Table3[[#This Row],[FwdDiv]]/Table3[[#This Row],[SharePrice]]</f>
        <v>5.3022269353128315E-2</v>
      </c>
    </row>
    <row r="389" spans="2:7" x14ac:dyDescent="0.2">
      <c r="B389" s="35">
        <v>44558</v>
      </c>
      <c r="C389">
        <v>93.86</v>
      </c>
      <c r="E389">
        <v>1.25</v>
      </c>
      <c r="F389">
        <f>Table3[[#This Row],[DivPay]]*4</f>
        <v>5</v>
      </c>
      <c r="G389" s="2">
        <f>Table3[[#This Row],[FwdDiv]]/Table3[[#This Row],[SharePrice]]</f>
        <v>5.3270828894097594E-2</v>
      </c>
    </row>
    <row r="390" spans="2:7" x14ac:dyDescent="0.2">
      <c r="B390" s="35">
        <v>44557</v>
      </c>
      <c r="C390">
        <v>93.54</v>
      </c>
      <c r="E390">
        <v>1.25</v>
      </c>
      <c r="F390">
        <f>Table3[[#This Row],[DivPay]]*4</f>
        <v>5</v>
      </c>
      <c r="G390" s="2">
        <f>Table3[[#This Row],[FwdDiv]]/Table3[[#This Row],[SharePrice]]</f>
        <v>5.3453068206115027E-2</v>
      </c>
    </row>
    <row r="391" spans="2:7" x14ac:dyDescent="0.2">
      <c r="B391" s="35">
        <v>44553</v>
      </c>
      <c r="C391">
        <v>92.93</v>
      </c>
      <c r="E391">
        <v>1.25</v>
      </c>
      <c r="F391">
        <f>Table3[[#This Row],[DivPay]]*4</f>
        <v>5</v>
      </c>
      <c r="G391" s="2">
        <f>Table3[[#This Row],[FwdDiv]]/Table3[[#This Row],[SharePrice]]</f>
        <v>5.3803938448294411E-2</v>
      </c>
    </row>
    <row r="392" spans="2:7" x14ac:dyDescent="0.2">
      <c r="B392" s="35">
        <v>44552</v>
      </c>
      <c r="C392">
        <v>92.91</v>
      </c>
      <c r="D392">
        <v>1.25</v>
      </c>
      <c r="E392">
        <v>1.25</v>
      </c>
      <c r="F392">
        <f>Table3[[#This Row],[DivPay]]*4</f>
        <v>5</v>
      </c>
      <c r="G392" s="2">
        <f>Table3[[#This Row],[FwdDiv]]/Table3[[#This Row],[SharePrice]]</f>
        <v>5.3815520396082235E-2</v>
      </c>
    </row>
    <row r="393" spans="2:7" x14ac:dyDescent="0.2">
      <c r="B393" s="35">
        <v>44551</v>
      </c>
      <c r="C393">
        <v>93.04</v>
      </c>
      <c r="E393">
        <v>1.25</v>
      </c>
      <c r="F393">
        <f>Table3[[#This Row],[DivPay]]*4</f>
        <v>5</v>
      </c>
      <c r="G393" s="2">
        <f>Table3[[#This Row],[FwdDiv]]/Table3[[#This Row],[SharePrice]]</f>
        <v>5.3740326741186582E-2</v>
      </c>
    </row>
    <row r="394" spans="2:7" x14ac:dyDescent="0.2">
      <c r="B394" s="35">
        <v>44550</v>
      </c>
      <c r="C394">
        <v>92.86</v>
      </c>
      <c r="E394">
        <v>1.25</v>
      </c>
      <c r="F394">
        <f>Table3[[#This Row],[DivPay]]*4</f>
        <v>5</v>
      </c>
      <c r="G394" s="2">
        <f>Table3[[#This Row],[FwdDiv]]/Table3[[#This Row],[SharePrice]]</f>
        <v>5.3844497092397157E-2</v>
      </c>
    </row>
    <row r="395" spans="2:7" x14ac:dyDescent="0.2">
      <c r="B395" s="35">
        <v>44547</v>
      </c>
      <c r="C395">
        <v>93.45</v>
      </c>
      <c r="E395">
        <v>1.25</v>
      </c>
      <c r="F395">
        <f>Table3[[#This Row],[DivPay]]*4</f>
        <v>5</v>
      </c>
      <c r="G395" s="2">
        <f>Table3[[#This Row],[FwdDiv]]/Table3[[#This Row],[SharePrice]]</f>
        <v>5.3504547886570358E-2</v>
      </c>
    </row>
    <row r="396" spans="2:7" x14ac:dyDescent="0.2">
      <c r="B396" s="35">
        <v>44546</v>
      </c>
      <c r="C396">
        <v>94.38</v>
      </c>
      <c r="E396">
        <v>1.25</v>
      </c>
      <c r="F396">
        <f>Table3[[#This Row],[DivPay]]*4</f>
        <v>5</v>
      </c>
      <c r="G396" s="2">
        <f>Table3[[#This Row],[FwdDiv]]/Table3[[#This Row],[SharePrice]]</f>
        <v>5.2977325704598434E-2</v>
      </c>
    </row>
    <row r="397" spans="2:7" x14ac:dyDescent="0.2">
      <c r="B397" s="35">
        <v>44545</v>
      </c>
      <c r="C397">
        <v>92.73</v>
      </c>
      <c r="E397">
        <v>1.25</v>
      </c>
      <c r="F397">
        <f>Table3[[#This Row],[DivPay]]*4</f>
        <v>5</v>
      </c>
      <c r="G397" s="2">
        <f>Table3[[#This Row],[FwdDiv]]/Table3[[#This Row],[SharePrice]]</f>
        <v>5.391998274560552E-2</v>
      </c>
    </row>
    <row r="398" spans="2:7" x14ac:dyDescent="0.2">
      <c r="B398" s="35">
        <v>44544</v>
      </c>
      <c r="C398">
        <v>91.92</v>
      </c>
      <c r="E398">
        <v>1.25</v>
      </c>
      <c r="F398">
        <f>Table3[[#This Row],[DivPay]]*4</f>
        <v>5</v>
      </c>
      <c r="G398" s="2">
        <f>Table3[[#This Row],[FwdDiv]]/Table3[[#This Row],[SharePrice]]</f>
        <v>5.4395126196692775E-2</v>
      </c>
    </row>
    <row r="399" spans="2:7" x14ac:dyDescent="0.2">
      <c r="B399" s="35">
        <v>44543</v>
      </c>
      <c r="C399">
        <v>91.67</v>
      </c>
      <c r="E399">
        <v>1.25</v>
      </c>
      <c r="F399">
        <f>Table3[[#This Row],[DivPay]]*4</f>
        <v>5</v>
      </c>
      <c r="G399" s="2">
        <f>Table3[[#This Row],[FwdDiv]]/Table3[[#This Row],[SharePrice]]</f>
        <v>5.4543471146503764E-2</v>
      </c>
    </row>
    <row r="400" spans="2:7" x14ac:dyDescent="0.2">
      <c r="B400" s="35">
        <v>44540</v>
      </c>
      <c r="C400">
        <v>90.04</v>
      </c>
      <c r="E400">
        <v>1.25</v>
      </c>
      <c r="F400">
        <f>Table3[[#This Row],[DivPay]]*4</f>
        <v>5</v>
      </c>
      <c r="G400" s="2">
        <f>Table3[[#This Row],[FwdDiv]]/Table3[[#This Row],[SharePrice]]</f>
        <v>5.5530875166592622E-2</v>
      </c>
    </row>
    <row r="401" spans="2:7" x14ac:dyDescent="0.2">
      <c r="B401" s="35">
        <v>44539</v>
      </c>
      <c r="C401">
        <v>89.5</v>
      </c>
      <c r="E401">
        <v>1.25</v>
      </c>
      <c r="F401">
        <f>Table3[[#This Row],[DivPay]]*4</f>
        <v>5</v>
      </c>
      <c r="G401" s="2">
        <f>Table3[[#This Row],[FwdDiv]]/Table3[[#This Row],[SharePrice]]</f>
        <v>5.5865921787709494E-2</v>
      </c>
    </row>
    <row r="402" spans="2:7" x14ac:dyDescent="0.2">
      <c r="B402" s="35">
        <v>44538</v>
      </c>
      <c r="C402">
        <v>89.89</v>
      </c>
      <c r="E402">
        <v>1.25</v>
      </c>
      <c r="F402">
        <f>Table3[[#This Row],[DivPay]]*4</f>
        <v>5</v>
      </c>
      <c r="G402" s="2">
        <f>Table3[[#This Row],[FwdDiv]]/Table3[[#This Row],[SharePrice]]</f>
        <v>5.5623539882078098E-2</v>
      </c>
    </row>
    <row r="403" spans="2:7" x14ac:dyDescent="0.2">
      <c r="B403" s="35">
        <v>44537</v>
      </c>
      <c r="C403">
        <v>90.41</v>
      </c>
      <c r="E403">
        <v>1.25</v>
      </c>
      <c r="F403">
        <f>Table3[[#This Row],[DivPay]]*4</f>
        <v>5</v>
      </c>
      <c r="G403" s="2">
        <f>Table3[[#This Row],[FwdDiv]]/Table3[[#This Row],[SharePrice]]</f>
        <v>5.530361685654242E-2</v>
      </c>
    </row>
    <row r="404" spans="2:7" x14ac:dyDescent="0.2">
      <c r="B404" s="35">
        <v>44536</v>
      </c>
      <c r="C404">
        <v>91.39</v>
      </c>
      <c r="E404">
        <v>1.25</v>
      </c>
      <c r="F404">
        <f>Table3[[#This Row],[DivPay]]*4</f>
        <v>5</v>
      </c>
      <c r="G404" s="2">
        <f>Table3[[#This Row],[FwdDiv]]/Table3[[#This Row],[SharePrice]]</f>
        <v>5.4710581026370497E-2</v>
      </c>
    </row>
    <row r="405" spans="2:7" x14ac:dyDescent="0.2">
      <c r="B405" s="35">
        <v>44533</v>
      </c>
      <c r="C405">
        <v>89.38</v>
      </c>
      <c r="E405">
        <v>1.25</v>
      </c>
      <c r="F405">
        <f>Table3[[#This Row],[DivPay]]*4</f>
        <v>5</v>
      </c>
      <c r="G405" s="2">
        <f>Table3[[#This Row],[FwdDiv]]/Table3[[#This Row],[SharePrice]]</f>
        <v>5.5940926381740884E-2</v>
      </c>
    </row>
    <row r="406" spans="2:7" x14ac:dyDescent="0.2">
      <c r="B406" s="35">
        <v>44532</v>
      </c>
      <c r="C406">
        <v>87.84</v>
      </c>
      <c r="E406">
        <v>1.25</v>
      </c>
      <c r="F406">
        <f>Table3[[#This Row],[DivPay]]*4</f>
        <v>5</v>
      </c>
      <c r="G406" s="2">
        <f>Table3[[#This Row],[FwdDiv]]/Table3[[#This Row],[SharePrice]]</f>
        <v>5.6921675774134789E-2</v>
      </c>
    </row>
    <row r="407" spans="2:7" x14ac:dyDescent="0.2">
      <c r="B407" s="35">
        <v>44531</v>
      </c>
      <c r="C407">
        <v>86.87</v>
      </c>
      <c r="E407">
        <v>1.25</v>
      </c>
      <c r="F407">
        <f>Table3[[#This Row],[DivPay]]*4</f>
        <v>5</v>
      </c>
      <c r="G407" s="2">
        <f>Table3[[#This Row],[FwdDiv]]/Table3[[#This Row],[SharePrice]]</f>
        <v>5.755726948313572E-2</v>
      </c>
    </row>
    <row r="408" spans="2:7" x14ac:dyDescent="0.2">
      <c r="B408" s="35">
        <v>44530</v>
      </c>
      <c r="C408">
        <v>85.94</v>
      </c>
      <c r="E408">
        <v>1.25</v>
      </c>
      <c r="F408">
        <f>Table3[[#This Row],[DivPay]]*4</f>
        <v>5</v>
      </c>
      <c r="G408" s="2">
        <f>Table3[[#This Row],[FwdDiv]]/Table3[[#This Row],[SharePrice]]</f>
        <v>5.8180125669071443E-2</v>
      </c>
    </row>
    <row r="409" spans="2:7" x14ac:dyDescent="0.2">
      <c r="B409" s="35">
        <v>44529</v>
      </c>
      <c r="C409">
        <v>87.35</v>
      </c>
      <c r="E409">
        <v>1.25</v>
      </c>
      <c r="F409">
        <f>Table3[[#This Row],[DivPay]]*4</f>
        <v>5</v>
      </c>
      <c r="G409" s="2">
        <f>Table3[[#This Row],[FwdDiv]]/Table3[[#This Row],[SharePrice]]</f>
        <v>5.7240984544934176E-2</v>
      </c>
    </row>
    <row r="410" spans="2:7" x14ac:dyDescent="0.2">
      <c r="B410" s="35">
        <v>44526</v>
      </c>
      <c r="C410">
        <v>88.68</v>
      </c>
      <c r="E410">
        <v>1.25</v>
      </c>
      <c r="F410">
        <f>Table3[[#This Row],[DivPay]]*4</f>
        <v>5</v>
      </c>
      <c r="G410" s="2">
        <f>Table3[[#This Row],[FwdDiv]]/Table3[[#This Row],[SharePrice]]</f>
        <v>5.6382498872350015E-2</v>
      </c>
    </row>
    <row r="411" spans="2:7" x14ac:dyDescent="0.2">
      <c r="B411" s="35">
        <v>44524</v>
      </c>
      <c r="C411">
        <v>90.03</v>
      </c>
      <c r="E411">
        <v>1.25</v>
      </c>
      <c r="F411">
        <f>Table3[[#This Row],[DivPay]]*4</f>
        <v>5</v>
      </c>
      <c r="G411" s="2">
        <f>Table3[[#This Row],[FwdDiv]]/Table3[[#This Row],[SharePrice]]</f>
        <v>5.5537043207819617E-2</v>
      </c>
    </row>
    <row r="412" spans="2:7" x14ac:dyDescent="0.2">
      <c r="B412" s="35">
        <v>44523</v>
      </c>
      <c r="C412">
        <v>89.65</v>
      </c>
      <c r="E412">
        <v>1.25</v>
      </c>
      <c r="F412">
        <f>Table3[[#This Row],[DivPay]]*4</f>
        <v>5</v>
      </c>
      <c r="G412" s="2">
        <f>Table3[[#This Row],[FwdDiv]]/Table3[[#This Row],[SharePrice]]</f>
        <v>5.5772448410485218E-2</v>
      </c>
    </row>
    <row r="413" spans="2:7" x14ac:dyDescent="0.2">
      <c r="B413" s="35">
        <v>44522</v>
      </c>
      <c r="C413">
        <v>89.78</v>
      </c>
      <c r="E413">
        <v>1.25</v>
      </c>
      <c r="F413">
        <f>Table3[[#This Row],[DivPay]]*4</f>
        <v>5</v>
      </c>
      <c r="G413" s="2">
        <f>Table3[[#This Row],[FwdDiv]]/Table3[[#This Row],[SharePrice]]</f>
        <v>5.5691690799732678E-2</v>
      </c>
    </row>
    <row r="414" spans="2:7" x14ac:dyDescent="0.2">
      <c r="B414" s="35">
        <v>44519</v>
      </c>
      <c r="C414">
        <v>90.4</v>
      </c>
      <c r="E414">
        <v>1.25</v>
      </c>
      <c r="F414">
        <f>Table3[[#This Row],[DivPay]]*4</f>
        <v>5</v>
      </c>
      <c r="G414" s="2">
        <f>Table3[[#This Row],[FwdDiv]]/Table3[[#This Row],[SharePrice]]</f>
        <v>5.5309734513274332E-2</v>
      </c>
    </row>
    <row r="415" spans="2:7" x14ac:dyDescent="0.2">
      <c r="B415" s="35">
        <v>44518</v>
      </c>
      <c r="C415">
        <v>91.55</v>
      </c>
      <c r="E415">
        <v>1.25</v>
      </c>
      <c r="F415">
        <f>Table3[[#This Row],[DivPay]]*4</f>
        <v>5</v>
      </c>
      <c r="G415" s="2">
        <f>Table3[[#This Row],[FwdDiv]]/Table3[[#This Row],[SharePrice]]</f>
        <v>5.4614964500273075E-2</v>
      </c>
    </row>
    <row r="416" spans="2:7" x14ac:dyDescent="0.2">
      <c r="B416" s="35">
        <v>44517</v>
      </c>
      <c r="C416">
        <v>93.59</v>
      </c>
      <c r="E416">
        <v>1.25</v>
      </c>
      <c r="F416">
        <f>Table3[[#This Row],[DivPay]]*4</f>
        <v>5</v>
      </c>
      <c r="G416" s="2">
        <f>Table3[[#This Row],[FwdDiv]]/Table3[[#This Row],[SharePrice]]</f>
        <v>5.3424511165722832E-2</v>
      </c>
    </row>
    <row r="417" spans="2:7" x14ac:dyDescent="0.2">
      <c r="B417" s="35">
        <v>44516</v>
      </c>
      <c r="C417">
        <v>93.07</v>
      </c>
      <c r="E417">
        <v>1.25</v>
      </c>
      <c r="F417">
        <f>Table3[[#This Row],[DivPay]]*4</f>
        <v>5</v>
      </c>
      <c r="G417" s="2">
        <f>Table3[[#This Row],[FwdDiv]]/Table3[[#This Row],[SharePrice]]</f>
        <v>5.372300419039433E-2</v>
      </c>
    </row>
    <row r="418" spans="2:7" x14ac:dyDescent="0.2">
      <c r="B418" s="35">
        <v>44515</v>
      </c>
      <c r="C418">
        <v>95.36</v>
      </c>
      <c r="E418">
        <v>1.25</v>
      </c>
      <c r="F418">
        <f>Table3[[#This Row],[DivPay]]*4</f>
        <v>5</v>
      </c>
      <c r="G418" s="2">
        <f>Table3[[#This Row],[FwdDiv]]/Table3[[#This Row],[SharePrice]]</f>
        <v>5.2432885906040269E-2</v>
      </c>
    </row>
    <row r="419" spans="2:7" x14ac:dyDescent="0.2">
      <c r="B419" s="35">
        <v>44512</v>
      </c>
      <c r="C419">
        <v>94.76</v>
      </c>
      <c r="E419">
        <v>1.25</v>
      </c>
      <c r="F419">
        <f>Table3[[#This Row],[DivPay]]*4</f>
        <v>5</v>
      </c>
      <c r="G419" s="2">
        <f>Table3[[#This Row],[FwdDiv]]/Table3[[#This Row],[SharePrice]]</f>
        <v>5.2764879696074289E-2</v>
      </c>
    </row>
    <row r="420" spans="2:7" x14ac:dyDescent="0.2">
      <c r="B420" s="35">
        <v>44511</v>
      </c>
      <c r="C420">
        <v>95</v>
      </c>
      <c r="E420">
        <v>1.25</v>
      </c>
      <c r="F420">
        <f>Table3[[#This Row],[DivPay]]*4</f>
        <v>5</v>
      </c>
      <c r="G420" s="2">
        <f>Table3[[#This Row],[FwdDiv]]/Table3[[#This Row],[SharePrice]]</f>
        <v>5.2631578947368418E-2</v>
      </c>
    </row>
    <row r="421" spans="2:7" x14ac:dyDescent="0.2">
      <c r="B421" s="35">
        <v>44510</v>
      </c>
      <c r="C421">
        <v>94.38</v>
      </c>
      <c r="E421">
        <v>1.25</v>
      </c>
      <c r="F421">
        <f>Table3[[#This Row],[DivPay]]*4</f>
        <v>5</v>
      </c>
      <c r="G421" s="2">
        <f>Table3[[#This Row],[FwdDiv]]/Table3[[#This Row],[SharePrice]]</f>
        <v>5.2977325704598434E-2</v>
      </c>
    </row>
    <row r="422" spans="2:7" x14ac:dyDescent="0.2">
      <c r="B422" s="35">
        <v>44509</v>
      </c>
      <c r="C422">
        <v>93.67</v>
      </c>
      <c r="E422">
        <v>1.25</v>
      </c>
      <c r="F422">
        <f>Table3[[#This Row],[DivPay]]*4</f>
        <v>5</v>
      </c>
      <c r="G422" s="2">
        <f>Table3[[#This Row],[FwdDiv]]/Table3[[#This Row],[SharePrice]]</f>
        <v>5.3378883313761075E-2</v>
      </c>
    </row>
    <row r="423" spans="2:7" x14ac:dyDescent="0.2">
      <c r="B423" s="35">
        <v>44508</v>
      </c>
      <c r="C423">
        <v>92.89</v>
      </c>
      <c r="E423">
        <v>1.25</v>
      </c>
      <c r="F423">
        <f>Table3[[#This Row],[DivPay]]*4</f>
        <v>5</v>
      </c>
      <c r="G423" s="2">
        <f>Table3[[#This Row],[FwdDiv]]/Table3[[#This Row],[SharePrice]]</f>
        <v>5.3827107331252018E-2</v>
      </c>
    </row>
    <row r="424" spans="2:7" x14ac:dyDescent="0.2">
      <c r="B424" s="35">
        <v>44505</v>
      </c>
      <c r="C424">
        <v>94.3</v>
      </c>
      <c r="E424">
        <v>1.25</v>
      </c>
      <c r="F424">
        <f>Table3[[#This Row],[DivPay]]*4</f>
        <v>5</v>
      </c>
      <c r="G424" s="2">
        <f>Table3[[#This Row],[FwdDiv]]/Table3[[#This Row],[SharePrice]]</f>
        <v>5.3022269353128315E-2</v>
      </c>
    </row>
    <row r="425" spans="2:7" x14ac:dyDescent="0.2">
      <c r="B425" s="35">
        <v>44504</v>
      </c>
      <c r="C425">
        <v>93.72</v>
      </c>
      <c r="E425">
        <v>1.25</v>
      </c>
      <c r="F425">
        <f>Table3[[#This Row],[DivPay]]*4</f>
        <v>5</v>
      </c>
      <c r="G425" s="2">
        <f>Table3[[#This Row],[FwdDiv]]/Table3[[#This Row],[SharePrice]]</f>
        <v>5.3350405463081521E-2</v>
      </c>
    </row>
    <row r="426" spans="2:7" x14ac:dyDescent="0.2">
      <c r="B426" s="35">
        <v>44503</v>
      </c>
      <c r="C426">
        <v>94.73</v>
      </c>
      <c r="E426">
        <v>1.25</v>
      </c>
      <c r="F426">
        <f>Table3[[#This Row],[DivPay]]*4</f>
        <v>5</v>
      </c>
      <c r="G426" s="2">
        <f>Table3[[#This Row],[FwdDiv]]/Table3[[#This Row],[SharePrice]]</f>
        <v>5.2781589781484214E-2</v>
      </c>
    </row>
    <row r="427" spans="2:7" x14ac:dyDescent="0.2">
      <c r="B427" s="35">
        <v>44502</v>
      </c>
      <c r="C427">
        <v>94.02</v>
      </c>
      <c r="E427">
        <v>1.25</v>
      </c>
      <c r="F427">
        <f>Table3[[#This Row],[DivPay]]*4</f>
        <v>5</v>
      </c>
      <c r="G427" s="2">
        <f>Table3[[#This Row],[FwdDiv]]/Table3[[#This Row],[SharePrice]]</f>
        <v>5.3180174430972137E-2</v>
      </c>
    </row>
    <row r="428" spans="2:7" x14ac:dyDescent="0.2">
      <c r="B428" s="35">
        <v>44501</v>
      </c>
      <c r="C428">
        <v>93.42</v>
      </c>
      <c r="E428">
        <v>1.25</v>
      </c>
      <c r="F428">
        <f>Table3[[#This Row],[DivPay]]*4</f>
        <v>5</v>
      </c>
      <c r="G428" s="2">
        <f>Table3[[#This Row],[FwdDiv]]/Table3[[#This Row],[SharePrice]]</f>
        <v>5.3521729822307858E-2</v>
      </c>
    </row>
    <row r="429" spans="2:7" x14ac:dyDescent="0.2">
      <c r="B429" s="35">
        <v>44498</v>
      </c>
      <c r="C429">
        <v>94.54</v>
      </c>
      <c r="E429">
        <v>1.25</v>
      </c>
      <c r="F429">
        <f>Table3[[#This Row],[DivPay]]*4</f>
        <v>5</v>
      </c>
      <c r="G429" s="2">
        <f>Table3[[#This Row],[FwdDiv]]/Table3[[#This Row],[SharePrice]]</f>
        <v>5.2887666596149775E-2</v>
      </c>
    </row>
    <row r="430" spans="2:7" x14ac:dyDescent="0.2">
      <c r="B430" s="35">
        <v>44497</v>
      </c>
      <c r="C430">
        <v>95.97</v>
      </c>
      <c r="E430">
        <v>1.25</v>
      </c>
      <c r="F430">
        <f>Table3[[#This Row],[DivPay]]*4</f>
        <v>5</v>
      </c>
      <c r="G430" s="2">
        <f>Table3[[#This Row],[FwdDiv]]/Table3[[#This Row],[SharePrice]]</f>
        <v>5.2099614462852974E-2</v>
      </c>
    </row>
    <row r="431" spans="2:7" x14ac:dyDescent="0.2">
      <c r="B431" s="35">
        <v>44496</v>
      </c>
      <c r="C431">
        <v>94.87</v>
      </c>
      <c r="E431">
        <v>1.25</v>
      </c>
      <c r="F431">
        <f>Table3[[#This Row],[DivPay]]*4</f>
        <v>5</v>
      </c>
      <c r="G431" s="2">
        <f>Table3[[#This Row],[FwdDiv]]/Table3[[#This Row],[SharePrice]]</f>
        <v>5.2703699799725938E-2</v>
      </c>
    </row>
    <row r="432" spans="2:7" x14ac:dyDescent="0.2">
      <c r="B432" s="35">
        <v>44495</v>
      </c>
      <c r="C432">
        <v>96.2</v>
      </c>
      <c r="E432">
        <v>1.25</v>
      </c>
      <c r="F432">
        <f>Table3[[#This Row],[DivPay]]*4</f>
        <v>5</v>
      </c>
      <c r="G432" s="2">
        <f>Table3[[#This Row],[FwdDiv]]/Table3[[#This Row],[SharePrice]]</f>
        <v>5.1975051975051971E-2</v>
      </c>
    </row>
    <row r="433" spans="2:7" x14ac:dyDescent="0.2">
      <c r="B433" s="35">
        <v>44494</v>
      </c>
      <c r="C433">
        <v>96.54</v>
      </c>
      <c r="E433">
        <v>1.25</v>
      </c>
      <c r="F433">
        <f>Table3[[#This Row],[DivPay]]*4</f>
        <v>5</v>
      </c>
      <c r="G433" s="2">
        <f>Table3[[#This Row],[FwdDiv]]/Table3[[#This Row],[SharePrice]]</f>
        <v>5.1792003314688209E-2</v>
      </c>
    </row>
    <row r="434" spans="2:7" x14ac:dyDescent="0.2">
      <c r="B434" s="35">
        <v>44491</v>
      </c>
      <c r="C434">
        <v>96.88</v>
      </c>
      <c r="E434">
        <v>1.25</v>
      </c>
      <c r="F434">
        <f>Table3[[#This Row],[DivPay]]*4</f>
        <v>5</v>
      </c>
      <c r="G434" s="2">
        <f>Table3[[#This Row],[FwdDiv]]/Table3[[#This Row],[SharePrice]]</f>
        <v>5.1610239471511152E-2</v>
      </c>
    </row>
    <row r="435" spans="2:7" x14ac:dyDescent="0.2">
      <c r="B435" s="35">
        <v>44490</v>
      </c>
      <c r="C435">
        <v>96.52</v>
      </c>
      <c r="E435">
        <v>1.25</v>
      </c>
      <c r="F435">
        <f>Table3[[#This Row],[DivPay]]*4</f>
        <v>5</v>
      </c>
      <c r="G435" s="2">
        <f>Table3[[#This Row],[FwdDiv]]/Table3[[#This Row],[SharePrice]]</f>
        <v>5.1802735184417741E-2</v>
      </c>
    </row>
    <row r="436" spans="2:7" x14ac:dyDescent="0.2">
      <c r="B436" s="35">
        <v>44489</v>
      </c>
      <c r="C436">
        <v>97.02</v>
      </c>
      <c r="E436">
        <v>1.25</v>
      </c>
      <c r="F436">
        <f>Table3[[#This Row],[DivPay]]*4</f>
        <v>5</v>
      </c>
      <c r="G436" s="2">
        <f>Table3[[#This Row],[FwdDiv]]/Table3[[#This Row],[SharePrice]]</f>
        <v>5.153576582148011E-2</v>
      </c>
    </row>
    <row r="437" spans="2:7" x14ac:dyDescent="0.2">
      <c r="B437" s="35">
        <v>44488</v>
      </c>
      <c r="C437">
        <v>95.79</v>
      </c>
      <c r="E437">
        <v>1.25</v>
      </c>
      <c r="F437">
        <f>Table3[[#This Row],[DivPay]]*4</f>
        <v>5</v>
      </c>
      <c r="G437" s="2">
        <f>Table3[[#This Row],[FwdDiv]]/Table3[[#This Row],[SharePrice]]</f>
        <v>5.2197515398267037E-2</v>
      </c>
    </row>
    <row r="438" spans="2:7" x14ac:dyDescent="0.2">
      <c r="B438" s="35">
        <v>44487</v>
      </c>
      <c r="C438">
        <v>97.45</v>
      </c>
      <c r="E438">
        <v>1.25</v>
      </c>
      <c r="F438">
        <f>Table3[[#This Row],[DivPay]]*4</f>
        <v>5</v>
      </c>
      <c r="G438" s="2">
        <f>Table3[[#This Row],[FwdDiv]]/Table3[[#This Row],[SharePrice]]</f>
        <v>5.1308363263211899E-2</v>
      </c>
    </row>
    <row r="439" spans="2:7" x14ac:dyDescent="0.2">
      <c r="B439" s="35">
        <v>44484</v>
      </c>
      <c r="C439">
        <v>98.37</v>
      </c>
      <c r="E439">
        <v>1.25</v>
      </c>
      <c r="F439">
        <f>Table3[[#This Row],[DivPay]]*4</f>
        <v>5</v>
      </c>
      <c r="G439" s="2">
        <f>Table3[[#This Row],[FwdDiv]]/Table3[[#This Row],[SharePrice]]</f>
        <v>5.0828504625393921E-2</v>
      </c>
    </row>
    <row r="440" spans="2:7" x14ac:dyDescent="0.2">
      <c r="B440" s="35">
        <v>44483</v>
      </c>
      <c r="C440">
        <v>98.85</v>
      </c>
      <c r="E440">
        <v>1.25</v>
      </c>
      <c r="F440">
        <f>Table3[[#This Row],[DivPay]]*4</f>
        <v>5</v>
      </c>
      <c r="G440" s="2">
        <f>Table3[[#This Row],[FwdDiv]]/Table3[[#This Row],[SharePrice]]</f>
        <v>5.0581689428426911E-2</v>
      </c>
    </row>
    <row r="441" spans="2:7" x14ac:dyDescent="0.2">
      <c r="B441" s="35">
        <v>44482</v>
      </c>
      <c r="C441">
        <v>97.47</v>
      </c>
      <c r="E441">
        <v>1.25</v>
      </c>
      <c r="F441">
        <f>Table3[[#This Row],[DivPay]]*4</f>
        <v>5</v>
      </c>
      <c r="G441" s="2">
        <f>Table3[[#This Row],[FwdDiv]]/Table3[[#This Row],[SharePrice]]</f>
        <v>5.1297835231353235E-2</v>
      </c>
    </row>
    <row r="442" spans="2:7" x14ac:dyDescent="0.2">
      <c r="B442" s="35">
        <v>44481</v>
      </c>
      <c r="C442">
        <v>95.58</v>
      </c>
      <c r="E442">
        <v>1.25</v>
      </c>
      <c r="F442">
        <f>Table3[[#This Row],[DivPay]]*4</f>
        <v>5</v>
      </c>
      <c r="G442" s="2">
        <f>Table3[[#This Row],[FwdDiv]]/Table3[[#This Row],[SharePrice]]</f>
        <v>5.2312199204854574E-2</v>
      </c>
    </row>
    <row r="443" spans="2:7" x14ac:dyDescent="0.2">
      <c r="B443" s="35">
        <v>44480</v>
      </c>
      <c r="C443">
        <v>95.12</v>
      </c>
      <c r="E443">
        <v>1.25</v>
      </c>
      <c r="F443">
        <f>Table3[[#This Row],[DivPay]]*4</f>
        <v>5</v>
      </c>
      <c r="G443" s="2">
        <f>Table3[[#This Row],[FwdDiv]]/Table3[[#This Row],[SharePrice]]</f>
        <v>5.2565180824222034E-2</v>
      </c>
    </row>
    <row r="444" spans="2:7" x14ac:dyDescent="0.2">
      <c r="B444" s="35">
        <v>44477</v>
      </c>
      <c r="C444">
        <v>95.35</v>
      </c>
      <c r="E444">
        <v>1.25</v>
      </c>
      <c r="F444">
        <f>Table3[[#This Row],[DivPay]]*4</f>
        <v>5</v>
      </c>
      <c r="G444" s="2">
        <f>Table3[[#This Row],[FwdDiv]]/Table3[[#This Row],[SharePrice]]</f>
        <v>5.2438384897745154E-2</v>
      </c>
    </row>
    <row r="445" spans="2:7" x14ac:dyDescent="0.2">
      <c r="B445" s="35">
        <v>44476</v>
      </c>
      <c r="C445">
        <v>95.65</v>
      </c>
      <c r="E445">
        <v>1.25</v>
      </c>
      <c r="F445">
        <f>Table3[[#This Row],[DivPay]]*4</f>
        <v>5</v>
      </c>
      <c r="G445" s="2">
        <f>Table3[[#This Row],[FwdDiv]]/Table3[[#This Row],[SharePrice]]</f>
        <v>5.2273915316257184E-2</v>
      </c>
    </row>
    <row r="446" spans="2:7" x14ac:dyDescent="0.2">
      <c r="B446" s="35">
        <v>44475</v>
      </c>
      <c r="C446">
        <v>96.64</v>
      </c>
      <c r="E446">
        <v>1.25</v>
      </c>
      <c r="F446">
        <f>Table3[[#This Row],[DivPay]]*4</f>
        <v>5</v>
      </c>
      <c r="G446" s="2">
        <f>Table3[[#This Row],[FwdDiv]]/Table3[[#This Row],[SharePrice]]</f>
        <v>5.1738410596026491E-2</v>
      </c>
    </row>
    <row r="447" spans="2:7" x14ac:dyDescent="0.2">
      <c r="B447" s="35">
        <v>44474</v>
      </c>
      <c r="C447">
        <v>96.39</v>
      </c>
      <c r="E447">
        <v>1.25</v>
      </c>
      <c r="F447">
        <f>Table3[[#This Row],[DivPay]]*4</f>
        <v>5</v>
      </c>
      <c r="G447" s="2">
        <f>Table3[[#This Row],[FwdDiv]]/Table3[[#This Row],[SharePrice]]</f>
        <v>5.1872600892208735E-2</v>
      </c>
    </row>
    <row r="448" spans="2:7" x14ac:dyDescent="0.2">
      <c r="B448" s="35">
        <v>44473</v>
      </c>
      <c r="C448">
        <v>96.19</v>
      </c>
      <c r="E448">
        <v>1.25</v>
      </c>
      <c r="F448">
        <f>Table3[[#This Row],[DivPay]]*4</f>
        <v>5</v>
      </c>
      <c r="G448" s="2">
        <f>Table3[[#This Row],[FwdDiv]]/Table3[[#This Row],[SharePrice]]</f>
        <v>5.1980455348788854E-2</v>
      </c>
    </row>
    <row r="449" spans="2:7" x14ac:dyDescent="0.2">
      <c r="B449" s="35">
        <v>44470</v>
      </c>
      <c r="C449">
        <v>96.08</v>
      </c>
      <c r="E449">
        <v>1.25</v>
      </c>
      <c r="F449">
        <f>Table3[[#This Row],[DivPay]]*4</f>
        <v>5</v>
      </c>
      <c r="G449" s="2">
        <f>Table3[[#This Row],[FwdDiv]]/Table3[[#This Row],[SharePrice]]</f>
        <v>5.2039966694421319E-2</v>
      </c>
    </row>
    <row r="450" spans="2:7" x14ac:dyDescent="0.2">
      <c r="B450" s="35">
        <v>44469</v>
      </c>
      <c r="C450">
        <v>94.79</v>
      </c>
      <c r="E450">
        <v>1.25</v>
      </c>
      <c r="F450">
        <f>Table3[[#This Row],[DivPay]]*4</f>
        <v>5</v>
      </c>
      <c r="G450" s="2">
        <f>Table3[[#This Row],[FwdDiv]]/Table3[[#This Row],[SharePrice]]</f>
        <v>5.2748180187783517E-2</v>
      </c>
    </row>
    <row r="451" spans="2:7" x14ac:dyDescent="0.2">
      <c r="B451" s="35">
        <v>44468</v>
      </c>
      <c r="C451">
        <v>99.49</v>
      </c>
      <c r="E451">
        <v>1.25</v>
      </c>
      <c r="F451">
        <f>Table3[[#This Row],[DivPay]]*4</f>
        <v>5</v>
      </c>
      <c r="G451" s="2">
        <f>Table3[[#This Row],[FwdDiv]]/Table3[[#This Row],[SharePrice]]</f>
        <v>5.0256307166549406E-2</v>
      </c>
    </row>
    <row r="452" spans="2:7" x14ac:dyDescent="0.2">
      <c r="B452" s="35">
        <v>44467</v>
      </c>
      <c r="C452">
        <v>98.42</v>
      </c>
      <c r="D452">
        <v>1.25</v>
      </c>
      <c r="E452">
        <v>1.25</v>
      </c>
      <c r="F452">
        <f>Table3[[#This Row],[DivPay]]*4</f>
        <v>5</v>
      </c>
      <c r="G452" s="2">
        <f>Table3[[#This Row],[FwdDiv]]/Table3[[#This Row],[SharePrice]]</f>
        <v>5.080268238162975E-2</v>
      </c>
    </row>
    <row r="453" spans="2:7" x14ac:dyDescent="0.2">
      <c r="B453" s="35">
        <v>44466</v>
      </c>
      <c r="C453">
        <v>102.51</v>
      </c>
      <c r="E453">
        <v>1.2</v>
      </c>
      <c r="F453">
        <f>Table3[[#This Row],[DivPay]]*4</f>
        <v>4.8</v>
      </c>
      <c r="G453" s="2">
        <f>Table3[[#This Row],[FwdDiv]]/Table3[[#This Row],[SharePrice]]</f>
        <v>4.6824700029265434E-2</v>
      </c>
    </row>
    <row r="454" spans="2:7" x14ac:dyDescent="0.2">
      <c r="B454" s="35">
        <v>44463</v>
      </c>
      <c r="C454">
        <v>101.82</v>
      </c>
      <c r="E454">
        <v>1.2</v>
      </c>
      <c r="F454">
        <f>Table3[[#This Row],[DivPay]]*4</f>
        <v>4.8</v>
      </c>
      <c r="G454" s="2">
        <f>Table3[[#This Row],[FwdDiv]]/Table3[[#This Row],[SharePrice]]</f>
        <v>4.714201532115498E-2</v>
      </c>
    </row>
    <row r="455" spans="2:7" x14ac:dyDescent="0.2">
      <c r="B455" s="35">
        <v>44462</v>
      </c>
      <c r="C455">
        <v>101.45</v>
      </c>
      <c r="E455">
        <v>1.2</v>
      </c>
      <c r="F455">
        <f>Table3[[#This Row],[DivPay]]*4</f>
        <v>4.8</v>
      </c>
      <c r="G455" s="2">
        <f>Table3[[#This Row],[FwdDiv]]/Table3[[#This Row],[SharePrice]]</f>
        <v>4.7313947757516017E-2</v>
      </c>
    </row>
    <row r="456" spans="2:7" x14ac:dyDescent="0.2">
      <c r="B456" s="35">
        <v>44461</v>
      </c>
      <c r="C456">
        <v>100.51</v>
      </c>
      <c r="E456">
        <v>1.2</v>
      </c>
      <c r="F456">
        <f>Table3[[#This Row],[DivPay]]*4</f>
        <v>4.8</v>
      </c>
      <c r="G456" s="2">
        <f>Table3[[#This Row],[FwdDiv]]/Table3[[#This Row],[SharePrice]]</f>
        <v>4.7756442145060189E-2</v>
      </c>
    </row>
    <row r="457" spans="2:7" x14ac:dyDescent="0.2">
      <c r="B457" s="35">
        <v>44460</v>
      </c>
      <c r="C457">
        <v>100.51</v>
      </c>
      <c r="E457">
        <v>1.2</v>
      </c>
      <c r="F457">
        <f>Table3[[#This Row],[DivPay]]*4</f>
        <v>4.8</v>
      </c>
      <c r="G457" s="2">
        <f>Table3[[#This Row],[FwdDiv]]/Table3[[#This Row],[SharePrice]]</f>
        <v>4.7756442145060189E-2</v>
      </c>
    </row>
    <row r="458" spans="2:7" x14ac:dyDescent="0.2">
      <c r="B458" s="35">
        <v>44459</v>
      </c>
      <c r="C458">
        <v>100.99</v>
      </c>
      <c r="E458">
        <v>1.2</v>
      </c>
      <c r="F458">
        <f>Table3[[#This Row],[DivPay]]*4</f>
        <v>4.8</v>
      </c>
      <c r="G458" s="2">
        <f>Table3[[#This Row],[FwdDiv]]/Table3[[#This Row],[SharePrice]]</f>
        <v>4.7529458362214082E-2</v>
      </c>
    </row>
    <row r="459" spans="2:7" x14ac:dyDescent="0.2">
      <c r="B459" s="35">
        <v>44456</v>
      </c>
      <c r="C459">
        <v>101.86</v>
      </c>
      <c r="E459">
        <v>1.2</v>
      </c>
      <c r="F459">
        <f>Table3[[#This Row],[DivPay]]*4</f>
        <v>4.8</v>
      </c>
      <c r="G459" s="2">
        <f>Table3[[#This Row],[FwdDiv]]/Table3[[#This Row],[SharePrice]]</f>
        <v>4.712350284704496E-2</v>
      </c>
    </row>
    <row r="460" spans="2:7" x14ac:dyDescent="0.2">
      <c r="B460" s="35">
        <v>44455</v>
      </c>
      <c r="C460">
        <v>102.83</v>
      </c>
      <c r="E460">
        <v>1.2</v>
      </c>
      <c r="F460">
        <f>Table3[[#This Row],[DivPay]]*4</f>
        <v>4.8</v>
      </c>
      <c r="G460" s="2">
        <f>Table3[[#This Row],[FwdDiv]]/Table3[[#This Row],[SharePrice]]</f>
        <v>4.6678984732082075E-2</v>
      </c>
    </row>
    <row r="461" spans="2:7" x14ac:dyDescent="0.2">
      <c r="B461" s="35">
        <v>44454</v>
      </c>
      <c r="C461">
        <v>104</v>
      </c>
      <c r="E461">
        <v>1.2</v>
      </c>
      <c r="F461">
        <f>Table3[[#This Row],[DivPay]]*4</f>
        <v>4.8</v>
      </c>
      <c r="G461" s="2">
        <f>Table3[[#This Row],[FwdDiv]]/Table3[[#This Row],[SharePrice]]</f>
        <v>4.6153846153846149E-2</v>
      </c>
    </row>
    <row r="462" spans="2:7" x14ac:dyDescent="0.2">
      <c r="B462" s="35">
        <v>44453</v>
      </c>
      <c r="C462">
        <v>101.96</v>
      </c>
      <c r="E462">
        <v>1.2</v>
      </c>
      <c r="F462">
        <f>Table3[[#This Row],[DivPay]]*4</f>
        <v>4.8</v>
      </c>
      <c r="G462" s="2">
        <f>Table3[[#This Row],[FwdDiv]]/Table3[[#This Row],[SharePrice]]</f>
        <v>4.707728520988623E-2</v>
      </c>
    </row>
    <row r="463" spans="2:7" x14ac:dyDescent="0.2">
      <c r="B463" s="35">
        <v>44452</v>
      </c>
      <c r="C463">
        <v>102.59</v>
      </c>
      <c r="E463">
        <v>1.2</v>
      </c>
      <c r="F463">
        <f>Table3[[#This Row],[DivPay]]*4</f>
        <v>4.8</v>
      </c>
      <c r="G463" s="2">
        <f>Table3[[#This Row],[FwdDiv]]/Table3[[#This Row],[SharePrice]]</f>
        <v>4.6788185983039278E-2</v>
      </c>
    </row>
    <row r="464" spans="2:7" x14ac:dyDescent="0.2">
      <c r="B464" s="35">
        <v>44449</v>
      </c>
      <c r="C464">
        <v>103.57</v>
      </c>
      <c r="E464">
        <v>1.2</v>
      </c>
      <c r="F464">
        <f>Table3[[#This Row],[DivPay]]*4</f>
        <v>4.8</v>
      </c>
      <c r="G464" s="2">
        <f>Table3[[#This Row],[FwdDiv]]/Table3[[#This Row],[SharePrice]]</f>
        <v>4.6345466834025295E-2</v>
      </c>
    </row>
    <row r="465" spans="2:7" x14ac:dyDescent="0.2">
      <c r="B465" s="35">
        <v>44448</v>
      </c>
      <c r="C465">
        <v>102.58</v>
      </c>
      <c r="E465">
        <v>1.2</v>
      </c>
      <c r="F465">
        <f>Table3[[#This Row],[DivPay]]*4</f>
        <v>4.8</v>
      </c>
      <c r="G465" s="2">
        <f>Table3[[#This Row],[FwdDiv]]/Table3[[#This Row],[SharePrice]]</f>
        <v>4.6792747124195747E-2</v>
      </c>
    </row>
    <row r="466" spans="2:7" x14ac:dyDescent="0.2">
      <c r="B466" s="35">
        <v>44447</v>
      </c>
      <c r="C466">
        <v>103.68</v>
      </c>
      <c r="E466">
        <v>1.2</v>
      </c>
      <c r="F466">
        <f>Table3[[#This Row],[DivPay]]*4</f>
        <v>4.8</v>
      </c>
      <c r="G466" s="2">
        <f>Table3[[#This Row],[FwdDiv]]/Table3[[#This Row],[SharePrice]]</f>
        <v>4.6296296296296294E-2</v>
      </c>
    </row>
    <row r="467" spans="2:7" x14ac:dyDescent="0.2">
      <c r="B467" s="35">
        <v>44446</v>
      </c>
      <c r="C467">
        <v>106.06</v>
      </c>
      <c r="E467">
        <v>1.2</v>
      </c>
      <c r="F467">
        <f>Table3[[#This Row],[DivPay]]*4</f>
        <v>4.8</v>
      </c>
      <c r="G467" s="2">
        <f>Table3[[#This Row],[FwdDiv]]/Table3[[#This Row],[SharePrice]]</f>
        <v>4.5257401470865544E-2</v>
      </c>
    </row>
    <row r="468" spans="2:7" x14ac:dyDescent="0.2">
      <c r="B468" s="35">
        <v>44442</v>
      </c>
      <c r="C468">
        <v>106.1</v>
      </c>
      <c r="E468">
        <v>1.2</v>
      </c>
      <c r="F468">
        <f>Table3[[#This Row],[DivPay]]*4</f>
        <v>4.8</v>
      </c>
      <c r="G468" s="2">
        <f>Table3[[#This Row],[FwdDiv]]/Table3[[#This Row],[SharePrice]]</f>
        <v>4.5240339302544771E-2</v>
      </c>
    </row>
    <row r="469" spans="2:7" x14ac:dyDescent="0.2">
      <c r="B469" s="35">
        <v>44441</v>
      </c>
      <c r="C469">
        <v>105.64</v>
      </c>
      <c r="E469">
        <v>1.2</v>
      </c>
      <c r="F469">
        <f>Table3[[#This Row],[DivPay]]*4</f>
        <v>4.8</v>
      </c>
      <c r="G469" s="2">
        <f>Table3[[#This Row],[FwdDiv]]/Table3[[#This Row],[SharePrice]]</f>
        <v>4.5437334343051874E-2</v>
      </c>
    </row>
    <row r="470" spans="2:7" x14ac:dyDescent="0.2">
      <c r="B470" s="35">
        <v>44440</v>
      </c>
      <c r="C470">
        <v>103.56</v>
      </c>
      <c r="E470">
        <v>1.2</v>
      </c>
      <c r="F470">
        <f>Table3[[#This Row],[DivPay]]*4</f>
        <v>4.8</v>
      </c>
      <c r="G470" s="2">
        <f>Table3[[#This Row],[FwdDiv]]/Table3[[#This Row],[SharePrice]]</f>
        <v>4.6349942062572418E-2</v>
      </c>
    </row>
    <row r="471" spans="2:7" x14ac:dyDescent="0.2">
      <c r="B471" s="35">
        <v>44439</v>
      </c>
      <c r="C471">
        <v>103</v>
      </c>
      <c r="E471">
        <v>1.2</v>
      </c>
      <c r="F471">
        <f>Table3[[#This Row],[DivPay]]*4</f>
        <v>4.8</v>
      </c>
      <c r="G471" s="2">
        <f>Table3[[#This Row],[FwdDiv]]/Table3[[#This Row],[SharePrice]]</f>
        <v>4.6601941747572817E-2</v>
      </c>
    </row>
    <row r="472" spans="2:7" x14ac:dyDescent="0.2">
      <c r="B472" s="35">
        <v>44438</v>
      </c>
      <c r="C472">
        <v>103.07</v>
      </c>
      <c r="E472">
        <v>1.2</v>
      </c>
      <c r="F472">
        <f>Table3[[#This Row],[DivPay]]*4</f>
        <v>4.8</v>
      </c>
      <c r="G472" s="2">
        <f>Table3[[#This Row],[FwdDiv]]/Table3[[#This Row],[SharePrice]]</f>
        <v>4.6570292034539634E-2</v>
      </c>
    </row>
    <row r="473" spans="2:7" x14ac:dyDescent="0.2">
      <c r="B473" s="35">
        <v>44435</v>
      </c>
      <c r="C473">
        <v>102.1</v>
      </c>
      <c r="E473">
        <v>1.2</v>
      </c>
      <c r="F473">
        <f>Table3[[#This Row],[DivPay]]*4</f>
        <v>4.8</v>
      </c>
      <c r="G473" s="2">
        <f>Table3[[#This Row],[FwdDiv]]/Table3[[#This Row],[SharePrice]]</f>
        <v>4.701273261508325E-2</v>
      </c>
    </row>
    <row r="474" spans="2:7" x14ac:dyDescent="0.2">
      <c r="B474" s="35">
        <v>44434</v>
      </c>
      <c r="C474">
        <v>101.25</v>
      </c>
      <c r="E474">
        <v>1.2</v>
      </c>
      <c r="F474">
        <f>Table3[[#This Row],[DivPay]]*4</f>
        <v>4.8</v>
      </c>
      <c r="G474" s="2">
        <f>Table3[[#This Row],[FwdDiv]]/Table3[[#This Row],[SharePrice]]</f>
        <v>4.7407407407407405E-2</v>
      </c>
    </row>
    <row r="475" spans="2:7" x14ac:dyDescent="0.2">
      <c r="B475" s="35">
        <v>44433</v>
      </c>
      <c r="C475">
        <v>101.24</v>
      </c>
      <c r="E475">
        <v>1.2</v>
      </c>
      <c r="F475">
        <f>Table3[[#This Row],[DivPay]]*4</f>
        <v>4.8</v>
      </c>
      <c r="G475" s="2">
        <f>Table3[[#This Row],[FwdDiv]]/Table3[[#This Row],[SharePrice]]</f>
        <v>4.7412090082971162E-2</v>
      </c>
    </row>
    <row r="476" spans="2:7" x14ac:dyDescent="0.2">
      <c r="B476" s="35">
        <v>44432</v>
      </c>
      <c r="C476">
        <v>100.63</v>
      </c>
      <c r="E476">
        <v>1.2</v>
      </c>
      <c r="F476">
        <f>Table3[[#This Row],[DivPay]]*4</f>
        <v>4.8</v>
      </c>
      <c r="G476" s="2">
        <f>Table3[[#This Row],[FwdDiv]]/Table3[[#This Row],[SharePrice]]</f>
        <v>4.7699493192884829E-2</v>
      </c>
    </row>
    <row r="477" spans="2:7" x14ac:dyDescent="0.2">
      <c r="B477" s="35">
        <v>44431</v>
      </c>
      <c r="C477">
        <v>100.85</v>
      </c>
      <c r="E477">
        <v>1.2</v>
      </c>
      <c r="F477">
        <f>Table3[[#This Row],[DivPay]]*4</f>
        <v>4.8</v>
      </c>
      <c r="G477" s="2">
        <f>Table3[[#This Row],[FwdDiv]]/Table3[[#This Row],[SharePrice]]</f>
        <v>4.7595438770451165E-2</v>
      </c>
    </row>
    <row r="478" spans="2:7" x14ac:dyDescent="0.2">
      <c r="B478" s="35">
        <v>44428</v>
      </c>
      <c r="C478">
        <v>101.42</v>
      </c>
      <c r="E478">
        <v>1.2</v>
      </c>
      <c r="F478">
        <f>Table3[[#This Row],[DivPay]]*4</f>
        <v>4.8</v>
      </c>
      <c r="G478" s="2">
        <f>Table3[[#This Row],[FwdDiv]]/Table3[[#This Row],[SharePrice]]</f>
        <v>4.7327943206468152E-2</v>
      </c>
    </row>
    <row r="479" spans="2:7" x14ac:dyDescent="0.2">
      <c r="B479" s="35">
        <v>44427</v>
      </c>
      <c r="C479">
        <v>101.42</v>
      </c>
      <c r="E479">
        <v>1.2</v>
      </c>
      <c r="F479">
        <f>Table3[[#This Row],[DivPay]]*4</f>
        <v>4.8</v>
      </c>
      <c r="G479" s="2">
        <f>Table3[[#This Row],[FwdDiv]]/Table3[[#This Row],[SharePrice]]</f>
        <v>4.7327943206468152E-2</v>
      </c>
    </row>
    <row r="480" spans="2:7" x14ac:dyDescent="0.2">
      <c r="B480" s="35">
        <v>44426</v>
      </c>
      <c r="C480">
        <v>100.95</v>
      </c>
      <c r="E480">
        <v>1.2</v>
      </c>
      <c r="F480">
        <f>Table3[[#This Row],[DivPay]]*4</f>
        <v>4.8</v>
      </c>
      <c r="G480" s="2">
        <f>Table3[[#This Row],[FwdDiv]]/Table3[[#This Row],[SharePrice]]</f>
        <v>4.7548291233283801E-2</v>
      </c>
    </row>
    <row r="481" spans="2:7" x14ac:dyDescent="0.2">
      <c r="B481" s="35">
        <v>44425</v>
      </c>
      <c r="C481">
        <v>102.5</v>
      </c>
      <c r="E481">
        <v>1.2</v>
      </c>
      <c r="F481">
        <f>Table3[[#This Row],[DivPay]]*4</f>
        <v>4.8</v>
      </c>
      <c r="G481" s="2">
        <f>Table3[[#This Row],[FwdDiv]]/Table3[[#This Row],[SharePrice]]</f>
        <v>4.6829268292682927E-2</v>
      </c>
    </row>
    <row r="482" spans="2:7" x14ac:dyDescent="0.2">
      <c r="B482" s="35">
        <v>44424</v>
      </c>
      <c r="C482">
        <v>102.39</v>
      </c>
      <c r="E482">
        <v>1.2</v>
      </c>
      <c r="F482">
        <f>Table3[[#This Row],[DivPay]]*4</f>
        <v>4.8</v>
      </c>
      <c r="G482" s="2">
        <f>Table3[[#This Row],[FwdDiv]]/Table3[[#This Row],[SharePrice]]</f>
        <v>4.6879578083797245E-2</v>
      </c>
    </row>
    <row r="483" spans="2:7" x14ac:dyDescent="0.2">
      <c r="B483" s="35">
        <v>44421</v>
      </c>
      <c r="C483">
        <v>101.59</v>
      </c>
      <c r="E483">
        <v>1.2</v>
      </c>
      <c r="F483">
        <f>Table3[[#This Row],[DivPay]]*4</f>
        <v>4.8</v>
      </c>
      <c r="G483" s="2">
        <f>Table3[[#This Row],[FwdDiv]]/Table3[[#This Row],[SharePrice]]</f>
        <v>4.7248744955212127E-2</v>
      </c>
    </row>
    <row r="484" spans="2:7" x14ac:dyDescent="0.2">
      <c r="B484" s="35">
        <v>44420</v>
      </c>
      <c r="C484">
        <v>100.01</v>
      </c>
      <c r="E484">
        <v>1.2</v>
      </c>
      <c r="F484">
        <f>Table3[[#This Row],[DivPay]]*4</f>
        <v>4.8</v>
      </c>
      <c r="G484" s="2">
        <f>Table3[[#This Row],[FwdDiv]]/Table3[[#This Row],[SharePrice]]</f>
        <v>4.7995200479952004E-2</v>
      </c>
    </row>
    <row r="485" spans="2:7" x14ac:dyDescent="0.2">
      <c r="B485" s="35">
        <v>44419</v>
      </c>
      <c r="C485">
        <v>99.76</v>
      </c>
      <c r="E485">
        <v>1.2</v>
      </c>
      <c r="F485">
        <f>Table3[[#This Row],[DivPay]]*4</f>
        <v>4.8</v>
      </c>
      <c r="G485" s="2">
        <f>Table3[[#This Row],[FwdDiv]]/Table3[[#This Row],[SharePrice]]</f>
        <v>4.8115477145148348E-2</v>
      </c>
    </row>
    <row r="486" spans="2:7" x14ac:dyDescent="0.2">
      <c r="B486" s="35">
        <v>44418</v>
      </c>
      <c r="C486">
        <v>99.96</v>
      </c>
      <c r="E486">
        <v>1.2</v>
      </c>
      <c r="F486">
        <f>Table3[[#This Row],[DivPay]]*4</f>
        <v>4.8</v>
      </c>
      <c r="G486" s="2">
        <f>Table3[[#This Row],[FwdDiv]]/Table3[[#This Row],[SharePrice]]</f>
        <v>4.8019207683073231E-2</v>
      </c>
    </row>
    <row r="487" spans="2:7" x14ac:dyDescent="0.2">
      <c r="B487" s="35">
        <v>44417</v>
      </c>
      <c r="C487">
        <v>99.2</v>
      </c>
      <c r="E487">
        <v>1.2</v>
      </c>
      <c r="F487">
        <f>Table3[[#This Row],[DivPay]]*4</f>
        <v>4.8</v>
      </c>
      <c r="G487" s="2">
        <f>Table3[[#This Row],[FwdDiv]]/Table3[[#This Row],[SharePrice]]</f>
        <v>4.8387096774193547E-2</v>
      </c>
    </row>
    <row r="488" spans="2:7" x14ac:dyDescent="0.2">
      <c r="B488" s="35">
        <v>44414</v>
      </c>
      <c r="C488">
        <v>99.21</v>
      </c>
      <c r="E488">
        <v>1.2</v>
      </c>
      <c r="F488">
        <f>Table3[[#This Row],[DivPay]]*4</f>
        <v>4.8</v>
      </c>
      <c r="G488" s="2">
        <f>Table3[[#This Row],[FwdDiv]]/Table3[[#This Row],[SharePrice]]</f>
        <v>4.838221953432114E-2</v>
      </c>
    </row>
    <row r="489" spans="2:7" x14ac:dyDescent="0.2">
      <c r="B489" s="35">
        <v>44413</v>
      </c>
      <c r="C489">
        <v>99.59</v>
      </c>
      <c r="E489">
        <v>1.2</v>
      </c>
      <c r="F489">
        <f>Table3[[#This Row],[DivPay]]*4</f>
        <v>4.8</v>
      </c>
      <c r="G489" s="2">
        <f>Table3[[#This Row],[FwdDiv]]/Table3[[#This Row],[SharePrice]]</f>
        <v>4.8197610201827487E-2</v>
      </c>
    </row>
    <row r="490" spans="2:7" x14ac:dyDescent="0.2">
      <c r="B490" s="35">
        <v>44412</v>
      </c>
      <c r="C490">
        <v>99.49</v>
      </c>
      <c r="E490">
        <v>1.2</v>
      </c>
      <c r="F490">
        <f>Table3[[#This Row],[DivPay]]*4</f>
        <v>4.8</v>
      </c>
      <c r="G490" s="2">
        <f>Table3[[#This Row],[FwdDiv]]/Table3[[#This Row],[SharePrice]]</f>
        <v>4.8246054879887423E-2</v>
      </c>
    </row>
    <row r="491" spans="2:7" x14ac:dyDescent="0.2">
      <c r="B491" s="35">
        <v>44411</v>
      </c>
      <c r="C491">
        <v>100.44</v>
      </c>
      <c r="E491">
        <v>1.2</v>
      </c>
      <c r="F491">
        <f>Table3[[#This Row],[DivPay]]*4</f>
        <v>4.8</v>
      </c>
      <c r="G491" s="2">
        <f>Table3[[#This Row],[FwdDiv]]/Table3[[#This Row],[SharePrice]]</f>
        <v>4.778972520908005E-2</v>
      </c>
    </row>
    <row r="492" spans="2:7" x14ac:dyDescent="0.2">
      <c r="B492" s="35">
        <v>44410</v>
      </c>
      <c r="C492">
        <v>100.03</v>
      </c>
      <c r="E492">
        <v>1.2</v>
      </c>
      <c r="F492">
        <f>Table3[[#This Row],[DivPay]]*4</f>
        <v>4.8</v>
      </c>
      <c r="G492" s="2">
        <f>Table3[[#This Row],[FwdDiv]]/Table3[[#This Row],[SharePrice]]</f>
        <v>4.7985604318704383E-2</v>
      </c>
    </row>
    <row r="493" spans="2:7" x14ac:dyDescent="0.2">
      <c r="B493" s="35">
        <v>44407</v>
      </c>
      <c r="C493">
        <v>100.09</v>
      </c>
      <c r="E493">
        <v>1.2</v>
      </c>
      <c r="F493">
        <f>Table3[[#This Row],[DivPay]]*4</f>
        <v>4.8</v>
      </c>
      <c r="G493" s="2">
        <f>Table3[[#This Row],[FwdDiv]]/Table3[[#This Row],[SharePrice]]</f>
        <v>4.7956838845039464E-2</v>
      </c>
    </row>
    <row r="494" spans="2:7" x14ac:dyDescent="0.2">
      <c r="B494" s="35">
        <v>44406</v>
      </c>
      <c r="C494">
        <v>100.29</v>
      </c>
      <c r="E494">
        <v>1.2</v>
      </c>
      <c r="F494">
        <f>Table3[[#This Row],[DivPay]]*4</f>
        <v>4.8</v>
      </c>
      <c r="G494" s="2">
        <f>Table3[[#This Row],[FwdDiv]]/Table3[[#This Row],[SharePrice]]</f>
        <v>4.7861202512713127E-2</v>
      </c>
    </row>
    <row r="495" spans="2:7" x14ac:dyDescent="0.2">
      <c r="B495" s="35">
        <v>44405</v>
      </c>
      <c r="C495">
        <v>98.94</v>
      </c>
      <c r="E495">
        <v>1.2</v>
      </c>
      <c r="F495">
        <f>Table3[[#This Row],[DivPay]]*4</f>
        <v>4.8</v>
      </c>
      <c r="G495" s="2">
        <f>Table3[[#This Row],[FwdDiv]]/Table3[[#This Row],[SharePrice]]</f>
        <v>4.8514251061249243E-2</v>
      </c>
    </row>
    <row r="496" spans="2:7" x14ac:dyDescent="0.2">
      <c r="B496" s="35">
        <v>44404</v>
      </c>
      <c r="C496">
        <v>99.84</v>
      </c>
      <c r="E496">
        <v>1.2</v>
      </c>
      <c r="F496">
        <f>Table3[[#This Row],[DivPay]]*4</f>
        <v>4.8</v>
      </c>
      <c r="G496" s="2">
        <f>Table3[[#This Row],[FwdDiv]]/Table3[[#This Row],[SharePrice]]</f>
        <v>4.8076923076923073E-2</v>
      </c>
    </row>
    <row r="497" spans="2:7" x14ac:dyDescent="0.2">
      <c r="B497" s="35">
        <v>44403</v>
      </c>
      <c r="C497">
        <v>99.04</v>
      </c>
      <c r="E497">
        <v>1.2</v>
      </c>
      <c r="F497">
        <f>Table3[[#This Row],[DivPay]]*4</f>
        <v>4.8</v>
      </c>
      <c r="G497" s="2">
        <f>Table3[[#This Row],[FwdDiv]]/Table3[[#This Row],[SharePrice]]</f>
        <v>4.8465266558966068E-2</v>
      </c>
    </row>
    <row r="498" spans="2:7" x14ac:dyDescent="0.2">
      <c r="B498" s="35">
        <v>44400</v>
      </c>
      <c r="C498">
        <v>98.4</v>
      </c>
      <c r="E498">
        <v>1.2</v>
      </c>
      <c r="F498">
        <f>Table3[[#This Row],[DivPay]]*4</f>
        <v>4.8</v>
      </c>
      <c r="G498" s="2">
        <f>Table3[[#This Row],[FwdDiv]]/Table3[[#This Row],[SharePrice]]</f>
        <v>4.8780487804878044E-2</v>
      </c>
    </row>
    <row r="499" spans="2:7" x14ac:dyDescent="0.2">
      <c r="B499" s="35">
        <v>44399</v>
      </c>
      <c r="C499">
        <v>97.24</v>
      </c>
      <c r="E499">
        <v>1.2</v>
      </c>
      <c r="F499">
        <f>Table3[[#This Row],[DivPay]]*4</f>
        <v>4.8</v>
      </c>
      <c r="G499" s="2">
        <f>Table3[[#This Row],[FwdDiv]]/Table3[[#This Row],[SharePrice]]</f>
        <v>4.9362402303578773E-2</v>
      </c>
    </row>
    <row r="500" spans="2:7" x14ac:dyDescent="0.2">
      <c r="B500" s="35">
        <v>44398</v>
      </c>
      <c r="C500">
        <v>96.54</v>
      </c>
      <c r="E500">
        <v>1.2</v>
      </c>
      <c r="F500">
        <f>Table3[[#This Row],[DivPay]]*4</f>
        <v>4.8</v>
      </c>
      <c r="G500" s="2">
        <f>Table3[[#This Row],[FwdDiv]]/Table3[[#This Row],[SharePrice]]</f>
        <v>4.9720323182100679E-2</v>
      </c>
    </row>
    <row r="501" spans="2:7" x14ac:dyDescent="0.2">
      <c r="B501" s="35">
        <v>44397</v>
      </c>
      <c r="C501">
        <v>94.93</v>
      </c>
      <c r="E501">
        <v>1.2</v>
      </c>
      <c r="F501">
        <f>Table3[[#This Row],[DivPay]]*4</f>
        <v>4.8</v>
      </c>
      <c r="G501" s="2">
        <f>Table3[[#This Row],[FwdDiv]]/Table3[[#This Row],[SharePrice]]</f>
        <v>5.0563573159169907E-2</v>
      </c>
    </row>
    <row r="502" spans="2:7" x14ac:dyDescent="0.2">
      <c r="B502" s="35">
        <v>44396</v>
      </c>
      <c r="C502">
        <v>97.93</v>
      </c>
      <c r="E502">
        <v>1.2</v>
      </c>
      <c r="F502">
        <f>Table3[[#This Row],[DivPay]]*4</f>
        <v>4.8</v>
      </c>
      <c r="G502" s="2">
        <f>Table3[[#This Row],[FwdDiv]]/Table3[[#This Row],[SharePrice]]</f>
        <v>4.9014602266925347E-2</v>
      </c>
    </row>
    <row r="503" spans="2:7" x14ac:dyDescent="0.2">
      <c r="B503" s="35">
        <v>44393</v>
      </c>
      <c r="C503">
        <v>98.9</v>
      </c>
      <c r="E503">
        <v>1.2</v>
      </c>
      <c r="F503">
        <f>Table3[[#This Row],[DivPay]]*4</f>
        <v>4.8</v>
      </c>
      <c r="G503" s="2">
        <f>Table3[[#This Row],[FwdDiv]]/Table3[[#This Row],[SharePrice]]</f>
        <v>4.8533872598584424E-2</v>
      </c>
    </row>
    <row r="504" spans="2:7" x14ac:dyDescent="0.2">
      <c r="B504" s="35">
        <v>44392</v>
      </c>
      <c r="C504">
        <v>99.31</v>
      </c>
      <c r="E504">
        <v>1.2</v>
      </c>
      <c r="F504">
        <f>Table3[[#This Row],[DivPay]]*4</f>
        <v>4.8</v>
      </c>
      <c r="G504" s="2">
        <f>Table3[[#This Row],[FwdDiv]]/Table3[[#This Row],[SharePrice]]</f>
        <v>4.8333501157990129E-2</v>
      </c>
    </row>
    <row r="505" spans="2:7" x14ac:dyDescent="0.2">
      <c r="B505" s="35">
        <v>44391</v>
      </c>
      <c r="C505">
        <v>99.56</v>
      </c>
      <c r="E505">
        <v>1.2</v>
      </c>
      <c r="F505">
        <f>Table3[[#This Row],[DivPay]]*4</f>
        <v>4.8</v>
      </c>
      <c r="G505" s="2">
        <f>Table3[[#This Row],[FwdDiv]]/Table3[[#This Row],[SharePrice]]</f>
        <v>4.8212133386902369E-2</v>
      </c>
    </row>
    <row r="506" spans="2:7" x14ac:dyDescent="0.2">
      <c r="B506" s="35">
        <v>44390</v>
      </c>
      <c r="C506">
        <v>97.71</v>
      </c>
      <c r="E506">
        <v>1.2</v>
      </c>
      <c r="F506">
        <f>Table3[[#This Row],[DivPay]]*4</f>
        <v>4.8</v>
      </c>
      <c r="G506" s="2">
        <f>Table3[[#This Row],[FwdDiv]]/Table3[[#This Row],[SharePrice]]</f>
        <v>4.9124961621123737E-2</v>
      </c>
    </row>
    <row r="507" spans="2:7" x14ac:dyDescent="0.2">
      <c r="B507" s="35">
        <v>44389</v>
      </c>
      <c r="C507">
        <v>98.55</v>
      </c>
      <c r="E507">
        <v>1.2</v>
      </c>
      <c r="F507">
        <f>Table3[[#This Row],[DivPay]]*4</f>
        <v>4.8</v>
      </c>
      <c r="G507" s="2">
        <f>Table3[[#This Row],[FwdDiv]]/Table3[[#This Row],[SharePrice]]</f>
        <v>4.8706240487062402E-2</v>
      </c>
    </row>
    <row r="508" spans="2:7" x14ac:dyDescent="0.2">
      <c r="B508" s="35">
        <v>44386</v>
      </c>
      <c r="C508">
        <v>99.4</v>
      </c>
      <c r="E508">
        <v>1.2</v>
      </c>
      <c r="F508">
        <f>Table3[[#This Row],[DivPay]]*4</f>
        <v>4.8</v>
      </c>
      <c r="G508" s="2">
        <f>Table3[[#This Row],[FwdDiv]]/Table3[[#This Row],[SharePrice]]</f>
        <v>4.8289738430583498E-2</v>
      </c>
    </row>
    <row r="509" spans="2:7" x14ac:dyDescent="0.2">
      <c r="B509" s="35">
        <v>44385</v>
      </c>
      <c r="C509">
        <v>98.37</v>
      </c>
      <c r="E509">
        <v>1.2</v>
      </c>
      <c r="F509">
        <f>Table3[[#This Row],[DivPay]]*4</f>
        <v>4.8</v>
      </c>
      <c r="G509" s="2">
        <f>Table3[[#This Row],[FwdDiv]]/Table3[[#This Row],[SharePrice]]</f>
        <v>4.8795364440378158E-2</v>
      </c>
    </row>
    <row r="510" spans="2:7" x14ac:dyDescent="0.2">
      <c r="B510" s="35">
        <v>44384</v>
      </c>
      <c r="C510">
        <v>98.79</v>
      </c>
      <c r="E510">
        <v>1.2</v>
      </c>
      <c r="F510">
        <f>Table3[[#This Row],[DivPay]]*4</f>
        <v>4.8</v>
      </c>
      <c r="G510" s="2">
        <f>Table3[[#This Row],[FwdDiv]]/Table3[[#This Row],[SharePrice]]</f>
        <v>4.8587913756453077E-2</v>
      </c>
    </row>
    <row r="511" spans="2:7" x14ac:dyDescent="0.2">
      <c r="B511" s="35">
        <v>44383</v>
      </c>
      <c r="C511">
        <v>98.65</v>
      </c>
      <c r="E511">
        <v>1.2</v>
      </c>
      <c r="F511">
        <f>Table3[[#This Row],[DivPay]]*4</f>
        <v>4.8</v>
      </c>
      <c r="G511" s="2">
        <f>Table3[[#This Row],[FwdDiv]]/Table3[[#This Row],[SharePrice]]</f>
        <v>4.8656867714140899E-2</v>
      </c>
    </row>
    <row r="512" spans="2:7" x14ac:dyDescent="0.2">
      <c r="B512" s="35">
        <v>44379</v>
      </c>
      <c r="C512">
        <v>100.3</v>
      </c>
      <c r="E512">
        <v>1.2</v>
      </c>
      <c r="F512">
        <f>Table3[[#This Row],[DivPay]]*4</f>
        <v>4.8</v>
      </c>
      <c r="G512" s="2">
        <f>Table3[[#This Row],[FwdDiv]]/Table3[[#This Row],[SharePrice]]</f>
        <v>4.7856430707876367E-2</v>
      </c>
    </row>
    <row r="513" spans="2:7" x14ac:dyDescent="0.2">
      <c r="B513" s="35">
        <v>44378</v>
      </c>
      <c r="C513">
        <v>99.89</v>
      </c>
      <c r="E513">
        <v>1.2</v>
      </c>
      <c r="F513">
        <f>Table3[[#This Row],[DivPay]]*4</f>
        <v>4.8</v>
      </c>
      <c r="G513" s="2">
        <f>Table3[[#This Row],[FwdDiv]]/Table3[[#This Row],[SharePrice]]</f>
        <v>4.8052858143958349E-2</v>
      </c>
    </row>
    <row r="514" spans="2:7" x14ac:dyDescent="0.2">
      <c r="B514" s="35">
        <v>44377</v>
      </c>
      <c r="C514">
        <v>99.11</v>
      </c>
      <c r="E514">
        <v>1.2</v>
      </c>
      <c r="F514">
        <f>Table3[[#This Row],[DivPay]]*4</f>
        <v>4.8</v>
      </c>
      <c r="G514" s="2">
        <f>Table3[[#This Row],[FwdDiv]]/Table3[[#This Row],[SharePrice]]</f>
        <v>4.8431036222379174E-2</v>
      </c>
    </row>
    <row r="515" spans="2:7" x14ac:dyDescent="0.2">
      <c r="B515" s="35">
        <v>44376</v>
      </c>
      <c r="C515">
        <v>97.94</v>
      </c>
      <c r="E515">
        <v>1.2</v>
      </c>
      <c r="F515">
        <f>Table3[[#This Row],[DivPay]]*4</f>
        <v>4.8</v>
      </c>
      <c r="G515" s="2">
        <f>Table3[[#This Row],[FwdDiv]]/Table3[[#This Row],[SharePrice]]</f>
        <v>4.900959771288544E-2</v>
      </c>
    </row>
    <row r="516" spans="2:7" x14ac:dyDescent="0.2">
      <c r="B516" s="35">
        <v>44375</v>
      </c>
      <c r="C516">
        <v>98.67</v>
      </c>
      <c r="E516">
        <v>1.2</v>
      </c>
      <c r="F516">
        <f>Table3[[#This Row],[DivPay]]*4</f>
        <v>4.8</v>
      </c>
      <c r="G516" s="2">
        <f>Table3[[#This Row],[FwdDiv]]/Table3[[#This Row],[SharePrice]]</f>
        <v>4.8647005168744296E-2</v>
      </c>
    </row>
    <row r="517" spans="2:7" x14ac:dyDescent="0.2">
      <c r="B517" s="35">
        <v>44372</v>
      </c>
      <c r="C517">
        <v>99.04</v>
      </c>
      <c r="E517">
        <v>1.2</v>
      </c>
      <c r="F517">
        <f>Table3[[#This Row],[DivPay]]*4</f>
        <v>4.8</v>
      </c>
      <c r="G517" s="2">
        <f>Table3[[#This Row],[FwdDiv]]/Table3[[#This Row],[SharePrice]]</f>
        <v>4.8465266558966068E-2</v>
      </c>
    </row>
    <row r="518" spans="2:7" x14ac:dyDescent="0.2">
      <c r="B518" s="35">
        <v>44371</v>
      </c>
      <c r="C518">
        <v>99.03</v>
      </c>
      <c r="D518">
        <v>1.2</v>
      </c>
      <c r="E518">
        <v>1.2</v>
      </c>
      <c r="F518">
        <f>Table3[[#This Row],[DivPay]]*4</f>
        <v>4.8</v>
      </c>
      <c r="G518" s="2">
        <f>Table3[[#This Row],[FwdDiv]]/Table3[[#This Row],[SharePrice]]</f>
        <v>4.8470160557406841E-2</v>
      </c>
    </row>
    <row r="519" spans="2:7" x14ac:dyDescent="0.2">
      <c r="B519" s="35">
        <v>44370</v>
      </c>
      <c r="C519">
        <v>100.05</v>
      </c>
      <c r="E519">
        <v>1.2</v>
      </c>
      <c r="F519">
        <f>Table3[[#This Row],[DivPay]]*4</f>
        <v>4.8</v>
      </c>
      <c r="G519" s="2">
        <f>Table3[[#This Row],[FwdDiv]]/Table3[[#This Row],[SharePrice]]</f>
        <v>4.7976011994002997E-2</v>
      </c>
    </row>
    <row r="520" spans="2:7" x14ac:dyDescent="0.2">
      <c r="B520" s="35">
        <v>44369</v>
      </c>
      <c r="C520">
        <v>100</v>
      </c>
      <c r="E520">
        <v>1.2</v>
      </c>
      <c r="F520">
        <f>Table3[[#This Row],[DivPay]]*4</f>
        <v>4.8</v>
      </c>
      <c r="G520" s="2">
        <f>Table3[[#This Row],[FwdDiv]]/Table3[[#This Row],[SharePrice]]</f>
        <v>4.8000000000000001E-2</v>
      </c>
    </row>
    <row r="521" spans="2:7" x14ac:dyDescent="0.2">
      <c r="B521" s="35">
        <v>44368</v>
      </c>
      <c r="C521">
        <v>100.16</v>
      </c>
      <c r="E521">
        <v>1.2</v>
      </c>
      <c r="F521">
        <f>Table3[[#This Row],[DivPay]]*4</f>
        <v>4.8</v>
      </c>
      <c r="G521" s="2">
        <f>Table3[[#This Row],[FwdDiv]]/Table3[[#This Row],[SharePrice]]</f>
        <v>4.7923322683706068E-2</v>
      </c>
    </row>
    <row r="522" spans="2:7" x14ac:dyDescent="0.2">
      <c r="B522" s="35">
        <v>44365</v>
      </c>
      <c r="C522">
        <v>99.5</v>
      </c>
      <c r="E522">
        <v>1.2</v>
      </c>
      <c r="F522">
        <f>Table3[[#This Row],[DivPay]]*4</f>
        <v>4.8</v>
      </c>
      <c r="G522" s="2">
        <f>Table3[[#This Row],[FwdDiv]]/Table3[[#This Row],[SharePrice]]</f>
        <v>4.8241206030150752E-2</v>
      </c>
    </row>
    <row r="523" spans="2:7" x14ac:dyDescent="0.2">
      <c r="B523" s="35">
        <v>44364</v>
      </c>
      <c r="C523">
        <v>100</v>
      </c>
      <c r="E523">
        <v>1.2</v>
      </c>
      <c r="F523">
        <f>Table3[[#This Row],[DivPay]]*4</f>
        <v>4.8</v>
      </c>
      <c r="G523" s="2">
        <f>Table3[[#This Row],[FwdDiv]]/Table3[[#This Row],[SharePrice]]</f>
        <v>4.8000000000000001E-2</v>
      </c>
    </row>
    <row r="524" spans="2:7" x14ac:dyDescent="0.2">
      <c r="B524" s="35">
        <v>44363</v>
      </c>
      <c r="C524">
        <v>99.92</v>
      </c>
      <c r="E524">
        <v>1.2</v>
      </c>
      <c r="F524">
        <f>Table3[[#This Row],[DivPay]]*4</f>
        <v>4.8</v>
      </c>
      <c r="G524" s="2">
        <f>Table3[[#This Row],[FwdDiv]]/Table3[[#This Row],[SharePrice]]</f>
        <v>4.8038430744595677E-2</v>
      </c>
    </row>
    <row r="525" spans="2:7" x14ac:dyDescent="0.2">
      <c r="B525" s="35">
        <v>44362</v>
      </c>
      <c r="C525">
        <v>100.46</v>
      </c>
      <c r="E525">
        <v>1.2</v>
      </c>
      <c r="F525">
        <f>Table3[[#This Row],[DivPay]]*4</f>
        <v>4.8</v>
      </c>
      <c r="G525" s="2">
        <f>Table3[[#This Row],[FwdDiv]]/Table3[[#This Row],[SharePrice]]</f>
        <v>4.7780211029265378E-2</v>
      </c>
    </row>
    <row r="526" spans="2:7" x14ac:dyDescent="0.2">
      <c r="B526" s="35">
        <v>44361</v>
      </c>
      <c r="C526">
        <v>100.5</v>
      </c>
      <c r="E526">
        <v>1.2</v>
      </c>
      <c r="F526">
        <f>Table3[[#This Row],[DivPay]]*4</f>
        <v>4.8</v>
      </c>
      <c r="G526" s="2">
        <f>Table3[[#This Row],[FwdDiv]]/Table3[[#This Row],[SharePrice]]</f>
        <v>4.7761194029850747E-2</v>
      </c>
    </row>
    <row r="527" spans="2:7" x14ac:dyDescent="0.2">
      <c r="B527" s="35">
        <v>44358</v>
      </c>
      <c r="C527">
        <v>98.84</v>
      </c>
      <c r="E527">
        <v>1.2</v>
      </c>
      <c r="F527">
        <f>Table3[[#This Row],[DivPay]]*4</f>
        <v>4.8</v>
      </c>
      <c r="G527" s="2">
        <f>Table3[[#This Row],[FwdDiv]]/Table3[[#This Row],[SharePrice]]</f>
        <v>4.856333468231485E-2</v>
      </c>
    </row>
    <row r="528" spans="2:7" x14ac:dyDescent="0.2">
      <c r="B528" s="35">
        <v>44357</v>
      </c>
      <c r="C528">
        <v>97.55</v>
      </c>
      <c r="E528">
        <v>1.2</v>
      </c>
      <c r="F528">
        <f>Table3[[#This Row],[DivPay]]*4</f>
        <v>4.8</v>
      </c>
      <c r="G528" s="2">
        <f>Table3[[#This Row],[FwdDiv]]/Table3[[#This Row],[SharePrice]]</f>
        <v>4.9205535622757562E-2</v>
      </c>
    </row>
    <row r="529" spans="2:7" x14ac:dyDescent="0.2">
      <c r="B529" s="35">
        <v>44356</v>
      </c>
      <c r="C529">
        <v>96.75</v>
      </c>
      <c r="E529">
        <v>1.2</v>
      </c>
      <c r="F529">
        <f>Table3[[#This Row],[DivPay]]*4</f>
        <v>4.8</v>
      </c>
      <c r="G529" s="2">
        <f>Table3[[#This Row],[FwdDiv]]/Table3[[#This Row],[SharePrice]]</f>
        <v>4.9612403100775193E-2</v>
      </c>
    </row>
    <row r="530" spans="2:7" x14ac:dyDescent="0.2">
      <c r="B530" s="35">
        <v>44355</v>
      </c>
      <c r="C530">
        <v>96.4</v>
      </c>
      <c r="E530">
        <v>1.2</v>
      </c>
      <c r="F530">
        <f>Table3[[#This Row],[DivPay]]*4</f>
        <v>4.8</v>
      </c>
      <c r="G530" s="2">
        <f>Table3[[#This Row],[FwdDiv]]/Table3[[#This Row],[SharePrice]]</f>
        <v>4.9792531120331947E-2</v>
      </c>
    </row>
    <row r="531" spans="2:7" x14ac:dyDescent="0.2">
      <c r="B531" s="35">
        <v>44354</v>
      </c>
      <c r="C531">
        <v>98.56</v>
      </c>
      <c r="E531">
        <v>1.2</v>
      </c>
      <c r="F531">
        <f>Table3[[#This Row],[DivPay]]*4</f>
        <v>4.8</v>
      </c>
      <c r="G531" s="2">
        <f>Table3[[#This Row],[FwdDiv]]/Table3[[#This Row],[SharePrice]]</f>
        <v>4.8701298701298697E-2</v>
      </c>
    </row>
    <row r="532" spans="2:7" x14ac:dyDescent="0.2">
      <c r="B532" s="35">
        <v>44351</v>
      </c>
      <c r="C532">
        <v>97.9</v>
      </c>
      <c r="E532">
        <v>1.2</v>
      </c>
      <c r="F532">
        <f>Table3[[#This Row],[DivPay]]*4</f>
        <v>4.8</v>
      </c>
      <c r="G532" s="2">
        <f>Table3[[#This Row],[FwdDiv]]/Table3[[#This Row],[SharePrice]]</f>
        <v>4.9029622063329927E-2</v>
      </c>
    </row>
    <row r="533" spans="2:7" x14ac:dyDescent="0.2">
      <c r="B533" s="35">
        <v>44350</v>
      </c>
      <c r="C533">
        <v>97.37</v>
      </c>
      <c r="E533">
        <v>1.2</v>
      </c>
      <c r="F533">
        <f>Table3[[#This Row],[DivPay]]*4</f>
        <v>4.8</v>
      </c>
      <c r="G533" s="2">
        <f>Table3[[#This Row],[FwdDiv]]/Table3[[#This Row],[SharePrice]]</f>
        <v>4.9296497894628734E-2</v>
      </c>
    </row>
    <row r="534" spans="2:7" x14ac:dyDescent="0.2">
      <c r="B534" s="35">
        <v>44349</v>
      </c>
      <c r="C534">
        <v>96.81</v>
      </c>
      <c r="E534">
        <v>1.2</v>
      </c>
      <c r="F534">
        <f>Table3[[#This Row],[DivPay]]*4</f>
        <v>4.8</v>
      </c>
      <c r="G534" s="2">
        <f>Table3[[#This Row],[FwdDiv]]/Table3[[#This Row],[SharePrice]]</f>
        <v>4.9581654787728538E-2</v>
      </c>
    </row>
    <row r="535" spans="2:7" x14ac:dyDescent="0.2">
      <c r="B535" s="35">
        <v>44348</v>
      </c>
      <c r="C535">
        <v>96.78</v>
      </c>
      <c r="E535">
        <v>1.2</v>
      </c>
      <c r="F535">
        <f>Table3[[#This Row],[DivPay]]*4</f>
        <v>4.8</v>
      </c>
      <c r="G535" s="2">
        <f>Table3[[#This Row],[FwdDiv]]/Table3[[#This Row],[SharePrice]]</f>
        <v>4.9597024178549283E-2</v>
      </c>
    </row>
    <row r="536" spans="2:7" x14ac:dyDescent="0.2">
      <c r="B536" s="35">
        <v>44344</v>
      </c>
      <c r="C536">
        <v>96.43</v>
      </c>
      <c r="E536">
        <v>1.2</v>
      </c>
      <c r="F536">
        <f>Table3[[#This Row],[DivPay]]*4</f>
        <v>4.8</v>
      </c>
      <c r="G536" s="2">
        <f>Table3[[#This Row],[FwdDiv]]/Table3[[#This Row],[SharePrice]]</f>
        <v>4.9777040340143103E-2</v>
      </c>
    </row>
    <row r="537" spans="2:7" x14ac:dyDescent="0.2">
      <c r="B537" s="35">
        <v>44343</v>
      </c>
      <c r="C537">
        <v>96.68</v>
      </c>
      <c r="E537">
        <v>1.2</v>
      </c>
      <c r="F537">
        <f>Table3[[#This Row],[DivPay]]*4</f>
        <v>4.8</v>
      </c>
      <c r="G537" s="2">
        <f>Table3[[#This Row],[FwdDiv]]/Table3[[#This Row],[SharePrice]]</f>
        <v>4.9648324369052539E-2</v>
      </c>
    </row>
    <row r="538" spans="2:7" x14ac:dyDescent="0.2">
      <c r="B538" s="35">
        <v>44342</v>
      </c>
      <c r="C538">
        <v>97.31</v>
      </c>
      <c r="E538">
        <v>1.2</v>
      </c>
      <c r="F538">
        <f>Table3[[#This Row],[DivPay]]*4</f>
        <v>4.8</v>
      </c>
      <c r="G538" s="2">
        <f>Table3[[#This Row],[FwdDiv]]/Table3[[#This Row],[SharePrice]]</f>
        <v>4.9326893433357312E-2</v>
      </c>
    </row>
    <row r="539" spans="2:7" x14ac:dyDescent="0.2">
      <c r="B539" s="35">
        <v>44341</v>
      </c>
      <c r="C539">
        <v>97.52</v>
      </c>
      <c r="E539">
        <v>1.2</v>
      </c>
      <c r="F539">
        <f>Table3[[#This Row],[DivPay]]*4</f>
        <v>4.8</v>
      </c>
      <c r="G539" s="2">
        <f>Table3[[#This Row],[FwdDiv]]/Table3[[#This Row],[SharePrice]]</f>
        <v>4.922067268252666E-2</v>
      </c>
    </row>
    <row r="540" spans="2:7" x14ac:dyDescent="0.2">
      <c r="B540" s="35">
        <v>44340</v>
      </c>
      <c r="C540">
        <v>98.16</v>
      </c>
      <c r="E540">
        <v>1.2</v>
      </c>
      <c r="F540">
        <f>Table3[[#This Row],[DivPay]]*4</f>
        <v>4.8</v>
      </c>
      <c r="G540" s="2">
        <f>Table3[[#This Row],[FwdDiv]]/Table3[[#This Row],[SharePrice]]</f>
        <v>4.8899755501222497E-2</v>
      </c>
    </row>
    <row r="541" spans="2:7" x14ac:dyDescent="0.2">
      <c r="B541" s="35">
        <v>44337</v>
      </c>
      <c r="C541">
        <v>97.42</v>
      </c>
      <c r="E541">
        <v>1.2</v>
      </c>
      <c r="F541">
        <f>Table3[[#This Row],[DivPay]]*4</f>
        <v>4.8</v>
      </c>
      <c r="G541" s="2">
        <f>Table3[[#This Row],[FwdDiv]]/Table3[[#This Row],[SharePrice]]</f>
        <v>4.9271196879490858E-2</v>
      </c>
    </row>
    <row r="542" spans="2:7" x14ac:dyDescent="0.2">
      <c r="B542" s="35">
        <v>44336</v>
      </c>
      <c r="C542">
        <v>97.42</v>
      </c>
      <c r="E542">
        <v>1.2</v>
      </c>
      <c r="F542">
        <f>Table3[[#This Row],[DivPay]]*4</f>
        <v>4.8</v>
      </c>
      <c r="G542" s="2">
        <f>Table3[[#This Row],[FwdDiv]]/Table3[[#This Row],[SharePrice]]</f>
        <v>4.9271196879490858E-2</v>
      </c>
    </row>
    <row r="543" spans="2:7" x14ac:dyDescent="0.2">
      <c r="B543" s="35">
        <v>44335</v>
      </c>
      <c r="C543">
        <v>96.31</v>
      </c>
      <c r="E543">
        <v>1.2</v>
      </c>
      <c r="F543">
        <f>Table3[[#This Row],[DivPay]]*4</f>
        <v>4.8</v>
      </c>
      <c r="G543" s="2">
        <f>Table3[[#This Row],[FwdDiv]]/Table3[[#This Row],[SharePrice]]</f>
        <v>4.9839061364344302E-2</v>
      </c>
    </row>
    <row r="544" spans="2:7" x14ac:dyDescent="0.2">
      <c r="B544" s="35">
        <v>44334</v>
      </c>
      <c r="C544">
        <v>97.69</v>
      </c>
      <c r="E544">
        <v>1.2</v>
      </c>
      <c r="F544">
        <f>Table3[[#This Row],[DivPay]]*4</f>
        <v>4.8</v>
      </c>
      <c r="G544" s="2">
        <f>Table3[[#This Row],[FwdDiv]]/Table3[[#This Row],[SharePrice]]</f>
        <v>4.9135018937455213E-2</v>
      </c>
    </row>
    <row r="545" spans="2:7" x14ac:dyDescent="0.2">
      <c r="B545" s="35">
        <v>44333</v>
      </c>
      <c r="C545">
        <v>97.55</v>
      </c>
      <c r="E545">
        <v>1.2</v>
      </c>
      <c r="F545">
        <f>Table3[[#This Row],[DivPay]]*4</f>
        <v>4.8</v>
      </c>
      <c r="G545" s="2">
        <f>Table3[[#This Row],[FwdDiv]]/Table3[[#This Row],[SharePrice]]</f>
        <v>4.9205535622757562E-2</v>
      </c>
    </row>
    <row r="546" spans="2:7" x14ac:dyDescent="0.2">
      <c r="B546" s="35">
        <v>44330</v>
      </c>
      <c r="C546">
        <v>97.7</v>
      </c>
      <c r="E546">
        <v>1.2</v>
      </c>
      <c r="F546">
        <f>Table3[[#This Row],[DivPay]]*4</f>
        <v>4.8</v>
      </c>
      <c r="G546" s="2">
        <f>Table3[[#This Row],[FwdDiv]]/Table3[[#This Row],[SharePrice]]</f>
        <v>4.9129989764585463E-2</v>
      </c>
    </row>
    <row r="547" spans="2:7" x14ac:dyDescent="0.2">
      <c r="B547" s="35">
        <v>44329</v>
      </c>
      <c r="C547">
        <v>97.55</v>
      </c>
      <c r="E547">
        <v>1.2</v>
      </c>
      <c r="F547">
        <f>Table3[[#This Row],[DivPay]]*4</f>
        <v>4.8</v>
      </c>
      <c r="G547" s="2">
        <f>Table3[[#This Row],[FwdDiv]]/Table3[[#This Row],[SharePrice]]</f>
        <v>4.9205535622757562E-2</v>
      </c>
    </row>
    <row r="548" spans="2:7" x14ac:dyDescent="0.2">
      <c r="B548" s="35">
        <v>44328</v>
      </c>
      <c r="C548">
        <v>96.2</v>
      </c>
      <c r="E548">
        <v>1.2</v>
      </c>
      <c r="F548">
        <f>Table3[[#This Row],[DivPay]]*4</f>
        <v>4.8</v>
      </c>
      <c r="G548" s="2">
        <f>Table3[[#This Row],[FwdDiv]]/Table3[[#This Row],[SharePrice]]</f>
        <v>4.9896049896049892E-2</v>
      </c>
    </row>
    <row r="549" spans="2:7" x14ac:dyDescent="0.2">
      <c r="B549" s="35">
        <v>44327</v>
      </c>
      <c r="C549">
        <v>97.29</v>
      </c>
      <c r="E549">
        <v>1.2</v>
      </c>
      <c r="F549">
        <f>Table3[[#This Row],[DivPay]]*4</f>
        <v>4.8</v>
      </c>
      <c r="G549" s="2">
        <f>Table3[[#This Row],[FwdDiv]]/Table3[[#This Row],[SharePrice]]</f>
        <v>4.933703361085414E-2</v>
      </c>
    </row>
    <row r="550" spans="2:7" x14ac:dyDescent="0.2">
      <c r="B550" s="35">
        <v>44326</v>
      </c>
      <c r="C550">
        <v>98.06</v>
      </c>
      <c r="E550">
        <v>1.2</v>
      </c>
      <c r="F550">
        <f>Table3[[#This Row],[DivPay]]*4</f>
        <v>4.8</v>
      </c>
      <c r="G550" s="2">
        <f>Table3[[#This Row],[FwdDiv]]/Table3[[#This Row],[SharePrice]]</f>
        <v>4.8949622679991839E-2</v>
      </c>
    </row>
    <row r="551" spans="2:7" x14ac:dyDescent="0.2">
      <c r="B551" s="35">
        <v>44323</v>
      </c>
      <c r="C551">
        <v>97.41</v>
      </c>
      <c r="E551">
        <v>1.2</v>
      </c>
      <c r="F551">
        <f>Table3[[#This Row],[DivPay]]*4</f>
        <v>4.8</v>
      </c>
      <c r="G551" s="2">
        <f>Table3[[#This Row],[FwdDiv]]/Table3[[#This Row],[SharePrice]]</f>
        <v>4.927625500461965E-2</v>
      </c>
    </row>
    <row r="552" spans="2:7" x14ac:dyDescent="0.2">
      <c r="B552" s="35">
        <v>44322</v>
      </c>
      <c r="C552">
        <v>96.82</v>
      </c>
      <c r="E552">
        <v>1.2</v>
      </c>
      <c r="F552">
        <f>Table3[[#This Row],[DivPay]]*4</f>
        <v>4.8</v>
      </c>
      <c r="G552" s="2">
        <f>Table3[[#This Row],[FwdDiv]]/Table3[[#This Row],[SharePrice]]</f>
        <v>4.9576533774013637E-2</v>
      </c>
    </row>
    <row r="553" spans="2:7" x14ac:dyDescent="0.2">
      <c r="B553" s="35">
        <v>44321</v>
      </c>
      <c r="C553">
        <v>95.44</v>
      </c>
      <c r="E553">
        <v>1.2</v>
      </c>
      <c r="F553">
        <f>Table3[[#This Row],[DivPay]]*4</f>
        <v>4.8</v>
      </c>
      <c r="G553" s="2">
        <f>Table3[[#This Row],[FwdDiv]]/Table3[[#This Row],[SharePrice]]</f>
        <v>5.0293378038558254E-2</v>
      </c>
    </row>
    <row r="554" spans="2:7" x14ac:dyDescent="0.2">
      <c r="B554" s="35">
        <v>44320</v>
      </c>
      <c r="C554">
        <v>94.91</v>
      </c>
      <c r="E554">
        <v>1.2</v>
      </c>
      <c r="F554">
        <f>Table3[[#This Row],[DivPay]]*4</f>
        <v>4.8</v>
      </c>
      <c r="G554" s="2">
        <f>Table3[[#This Row],[FwdDiv]]/Table3[[#This Row],[SharePrice]]</f>
        <v>5.0574228216204824E-2</v>
      </c>
    </row>
    <row r="555" spans="2:7" x14ac:dyDescent="0.2">
      <c r="B555" s="35">
        <v>44319</v>
      </c>
      <c r="C555">
        <v>95.85</v>
      </c>
      <c r="E555">
        <v>1.2</v>
      </c>
      <c r="F555">
        <f>Table3[[#This Row],[DivPay]]*4</f>
        <v>4.8</v>
      </c>
      <c r="G555" s="2">
        <f>Table3[[#This Row],[FwdDiv]]/Table3[[#This Row],[SharePrice]]</f>
        <v>5.0078247261345854E-2</v>
      </c>
    </row>
    <row r="556" spans="2:7" x14ac:dyDescent="0.2">
      <c r="B556" s="35">
        <v>44316</v>
      </c>
      <c r="C556">
        <v>95</v>
      </c>
      <c r="E556">
        <v>1.2</v>
      </c>
      <c r="F556">
        <f>Table3[[#This Row],[DivPay]]*4</f>
        <v>4.8</v>
      </c>
      <c r="G556" s="2">
        <f>Table3[[#This Row],[FwdDiv]]/Table3[[#This Row],[SharePrice]]</f>
        <v>5.0526315789473683E-2</v>
      </c>
    </row>
    <row r="557" spans="2:7" x14ac:dyDescent="0.2">
      <c r="B557" s="35">
        <v>44315</v>
      </c>
      <c r="C557">
        <v>95.09</v>
      </c>
      <c r="E557">
        <v>1.2</v>
      </c>
      <c r="F557">
        <f>Table3[[#This Row],[DivPay]]*4</f>
        <v>4.8</v>
      </c>
      <c r="G557" s="2">
        <f>Table3[[#This Row],[FwdDiv]]/Table3[[#This Row],[SharePrice]]</f>
        <v>5.047849405826059E-2</v>
      </c>
    </row>
    <row r="558" spans="2:7" x14ac:dyDescent="0.2">
      <c r="B558" s="35">
        <v>44314</v>
      </c>
      <c r="C558">
        <v>94.15</v>
      </c>
      <c r="E558">
        <v>1.2</v>
      </c>
      <c r="F558">
        <f>Table3[[#This Row],[DivPay]]*4</f>
        <v>4.8</v>
      </c>
      <c r="G558" s="2">
        <f>Table3[[#This Row],[FwdDiv]]/Table3[[#This Row],[SharePrice]]</f>
        <v>5.0982474774296328E-2</v>
      </c>
    </row>
    <row r="559" spans="2:7" x14ac:dyDescent="0.2">
      <c r="B559" s="35">
        <v>44313</v>
      </c>
      <c r="C559">
        <v>94.51</v>
      </c>
      <c r="E559">
        <v>1.2</v>
      </c>
      <c r="F559">
        <f>Table3[[#This Row],[DivPay]]*4</f>
        <v>4.8</v>
      </c>
      <c r="G559" s="2">
        <f>Table3[[#This Row],[FwdDiv]]/Table3[[#This Row],[SharePrice]]</f>
        <v>5.0788276372870589E-2</v>
      </c>
    </row>
    <row r="560" spans="2:7" x14ac:dyDescent="0.2">
      <c r="B560" s="35">
        <v>44312</v>
      </c>
      <c r="C560">
        <v>94.39</v>
      </c>
      <c r="E560">
        <v>1.2</v>
      </c>
      <c r="F560">
        <f>Table3[[#This Row],[DivPay]]*4</f>
        <v>4.8</v>
      </c>
      <c r="G560" s="2">
        <f>Table3[[#This Row],[FwdDiv]]/Table3[[#This Row],[SharePrice]]</f>
        <v>5.0852844580993747E-2</v>
      </c>
    </row>
    <row r="561" spans="2:7" x14ac:dyDescent="0.2">
      <c r="B561" s="35">
        <v>44309</v>
      </c>
      <c r="C561">
        <v>94.61</v>
      </c>
      <c r="E561">
        <v>1.2</v>
      </c>
      <c r="F561">
        <f>Table3[[#This Row],[DivPay]]*4</f>
        <v>4.8</v>
      </c>
      <c r="G561" s="2">
        <f>Table3[[#This Row],[FwdDiv]]/Table3[[#This Row],[SharePrice]]</f>
        <v>5.0734594651728145E-2</v>
      </c>
    </row>
    <row r="562" spans="2:7" x14ac:dyDescent="0.2">
      <c r="B562" s="35">
        <v>44308</v>
      </c>
      <c r="C562">
        <v>94.01</v>
      </c>
      <c r="E562">
        <v>1.2</v>
      </c>
      <c r="F562">
        <f>Table3[[#This Row],[DivPay]]*4</f>
        <v>4.8</v>
      </c>
      <c r="G562" s="2">
        <f>Table3[[#This Row],[FwdDiv]]/Table3[[#This Row],[SharePrice]]</f>
        <v>5.1058398042761403E-2</v>
      </c>
    </row>
    <row r="563" spans="2:7" x14ac:dyDescent="0.2">
      <c r="B563" s="35">
        <v>44307</v>
      </c>
      <c r="C563">
        <v>94.19</v>
      </c>
      <c r="E563">
        <v>1.2</v>
      </c>
      <c r="F563">
        <f>Table3[[#This Row],[DivPay]]*4</f>
        <v>4.8</v>
      </c>
      <c r="G563" s="2">
        <f>Table3[[#This Row],[FwdDiv]]/Table3[[#This Row],[SharePrice]]</f>
        <v>5.0960823866652509E-2</v>
      </c>
    </row>
    <row r="564" spans="2:7" x14ac:dyDescent="0.2">
      <c r="B564" s="35">
        <v>44306</v>
      </c>
      <c r="C564">
        <v>94</v>
      </c>
      <c r="E564">
        <v>1.2</v>
      </c>
      <c r="F564">
        <f>Table3[[#This Row],[DivPay]]*4</f>
        <v>4.8</v>
      </c>
      <c r="G564" s="2">
        <f>Table3[[#This Row],[FwdDiv]]/Table3[[#This Row],[SharePrice]]</f>
        <v>5.106382978723404E-2</v>
      </c>
    </row>
    <row r="565" spans="2:7" x14ac:dyDescent="0.2">
      <c r="B565" s="35">
        <v>44305</v>
      </c>
      <c r="C565">
        <v>91.67</v>
      </c>
      <c r="E565">
        <v>1.2</v>
      </c>
      <c r="F565">
        <f>Table3[[#This Row],[DivPay]]*4</f>
        <v>4.8</v>
      </c>
      <c r="G565" s="2">
        <f>Table3[[#This Row],[FwdDiv]]/Table3[[#This Row],[SharePrice]]</f>
        <v>5.2361732300643608E-2</v>
      </c>
    </row>
    <row r="566" spans="2:7" x14ac:dyDescent="0.2">
      <c r="B566" s="35">
        <v>44302</v>
      </c>
      <c r="C566">
        <v>92.91</v>
      </c>
      <c r="E566">
        <v>1.2</v>
      </c>
      <c r="F566">
        <f>Table3[[#This Row],[DivPay]]*4</f>
        <v>4.8</v>
      </c>
      <c r="G566" s="2">
        <f>Table3[[#This Row],[FwdDiv]]/Table3[[#This Row],[SharePrice]]</f>
        <v>5.1662899580238938E-2</v>
      </c>
    </row>
    <row r="567" spans="2:7" x14ac:dyDescent="0.2">
      <c r="B567" s="35">
        <v>44301</v>
      </c>
      <c r="C567">
        <v>91.83</v>
      </c>
      <c r="E567">
        <v>1.2</v>
      </c>
      <c r="F567">
        <f>Table3[[#This Row],[DivPay]]*4</f>
        <v>4.8</v>
      </c>
      <c r="G567" s="2">
        <f>Table3[[#This Row],[FwdDiv]]/Table3[[#This Row],[SharePrice]]</f>
        <v>5.2270499836654688E-2</v>
      </c>
    </row>
    <row r="568" spans="2:7" x14ac:dyDescent="0.2">
      <c r="B568" s="35">
        <v>44300</v>
      </c>
      <c r="C568">
        <v>91.07</v>
      </c>
      <c r="E568">
        <v>1.2</v>
      </c>
      <c r="F568">
        <f>Table3[[#This Row],[DivPay]]*4</f>
        <v>4.8</v>
      </c>
      <c r="G568" s="2">
        <f>Table3[[#This Row],[FwdDiv]]/Table3[[#This Row],[SharePrice]]</f>
        <v>5.2706709124849017E-2</v>
      </c>
    </row>
    <row r="569" spans="2:7" x14ac:dyDescent="0.2">
      <c r="B569" s="35">
        <v>44299</v>
      </c>
      <c r="C569">
        <v>90.78</v>
      </c>
      <c r="E569">
        <v>1.2</v>
      </c>
      <c r="F569">
        <f>Table3[[#This Row],[DivPay]]*4</f>
        <v>4.8</v>
      </c>
      <c r="G569" s="2">
        <f>Table3[[#This Row],[FwdDiv]]/Table3[[#This Row],[SharePrice]]</f>
        <v>5.2875082617316584E-2</v>
      </c>
    </row>
    <row r="570" spans="2:7" x14ac:dyDescent="0.2">
      <c r="B570" s="35">
        <v>44298</v>
      </c>
      <c r="C570">
        <v>91.39</v>
      </c>
      <c r="E570">
        <v>1.2</v>
      </c>
      <c r="F570">
        <f>Table3[[#This Row],[DivPay]]*4</f>
        <v>4.8</v>
      </c>
      <c r="G570" s="2">
        <f>Table3[[#This Row],[FwdDiv]]/Table3[[#This Row],[SharePrice]]</f>
        <v>5.252215778531568E-2</v>
      </c>
    </row>
    <row r="571" spans="2:7" x14ac:dyDescent="0.2">
      <c r="B571" s="35">
        <v>44295</v>
      </c>
      <c r="C571">
        <v>91.07</v>
      </c>
      <c r="E571">
        <v>1.2</v>
      </c>
      <c r="F571">
        <f>Table3[[#This Row],[DivPay]]*4</f>
        <v>4.8</v>
      </c>
      <c r="G571" s="2">
        <f>Table3[[#This Row],[FwdDiv]]/Table3[[#This Row],[SharePrice]]</f>
        <v>5.2706709124849017E-2</v>
      </c>
    </row>
    <row r="572" spans="2:7" x14ac:dyDescent="0.2">
      <c r="B572" s="35">
        <v>44294</v>
      </c>
      <c r="C572">
        <v>89.44</v>
      </c>
      <c r="E572">
        <v>1.2</v>
      </c>
      <c r="F572">
        <f>Table3[[#This Row],[DivPay]]*4</f>
        <v>4.8</v>
      </c>
      <c r="G572" s="2">
        <f>Table3[[#This Row],[FwdDiv]]/Table3[[#This Row],[SharePrice]]</f>
        <v>5.3667262969588549E-2</v>
      </c>
    </row>
    <row r="573" spans="2:7" x14ac:dyDescent="0.2">
      <c r="B573" s="35">
        <v>44293</v>
      </c>
      <c r="C573">
        <v>88.28</v>
      </c>
      <c r="E573">
        <v>1.2</v>
      </c>
      <c r="F573">
        <f>Table3[[#This Row],[DivPay]]*4</f>
        <v>4.8</v>
      </c>
      <c r="G573" s="2">
        <f>Table3[[#This Row],[FwdDiv]]/Table3[[#This Row],[SharePrice]]</f>
        <v>5.4372451291345714E-2</v>
      </c>
    </row>
    <row r="574" spans="2:7" x14ac:dyDescent="0.2">
      <c r="B574" s="35">
        <v>44292</v>
      </c>
      <c r="C574">
        <v>88.63</v>
      </c>
      <c r="E574">
        <v>1.2</v>
      </c>
      <c r="F574">
        <f>Table3[[#This Row],[DivPay]]*4</f>
        <v>4.8</v>
      </c>
      <c r="G574" s="2">
        <f>Table3[[#This Row],[FwdDiv]]/Table3[[#This Row],[SharePrice]]</f>
        <v>5.415773440144421E-2</v>
      </c>
    </row>
    <row r="575" spans="2:7" x14ac:dyDescent="0.2">
      <c r="B575" s="35">
        <v>44291</v>
      </c>
      <c r="C575">
        <v>88.6</v>
      </c>
      <c r="E575">
        <v>1.2</v>
      </c>
      <c r="F575">
        <f>Table3[[#This Row],[DivPay]]*4</f>
        <v>4.8</v>
      </c>
      <c r="G575" s="2">
        <f>Table3[[#This Row],[FwdDiv]]/Table3[[#This Row],[SharePrice]]</f>
        <v>5.4176072234762979E-2</v>
      </c>
    </row>
    <row r="576" spans="2:7" x14ac:dyDescent="0.2">
      <c r="B576" s="35">
        <v>44287</v>
      </c>
      <c r="C576">
        <v>88.06</v>
      </c>
      <c r="E576">
        <v>1.2</v>
      </c>
      <c r="F576">
        <f>Table3[[#This Row],[DivPay]]*4</f>
        <v>4.8</v>
      </c>
      <c r="G576" s="2">
        <f>Table3[[#This Row],[FwdDiv]]/Table3[[#This Row],[SharePrice]]</f>
        <v>5.4508289802407447E-2</v>
      </c>
    </row>
    <row r="577" spans="2:7" x14ac:dyDescent="0.2">
      <c r="B577" s="35">
        <v>44286</v>
      </c>
      <c r="C577">
        <v>88.74</v>
      </c>
      <c r="E577">
        <v>1.2</v>
      </c>
      <c r="F577">
        <f>Table3[[#This Row],[DivPay]]*4</f>
        <v>4.8</v>
      </c>
      <c r="G577" s="2">
        <f>Table3[[#This Row],[FwdDiv]]/Table3[[#This Row],[SharePrice]]</f>
        <v>5.4090601757944556E-2</v>
      </c>
    </row>
    <row r="578" spans="2:7" x14ac:dyDescent="0.2">
      <c r="B578" s="35">
        <v>44285</v>
      </c>
      <c r="C578">
        <v>89.35</v>
      </c>
      <c r="E578">
        <v>1.2</v>
      </c>
      <c r="F578">
        <f>Table3[[#This Row],[DivPay]]*4</f>
        <v>4.8</v>
      </c>
      <c r="G578" s="2">
        <f>Table3[[#This Row],[FwdDiv]]/Table3[[#This Row],[SharePrice]]</f>
        <v>5.3721320649132626E-2</v>
      </c>
    </row>
    <row r="579" spans="2:7" x14ac:dyDescent="0.2">
      <c r="B579" s="35">
        <v>44284</v>
      </c>
      <c r="C579">
        <v>90.99</v>
      </c>
      <c r="E579">
        <v>1.2</v>
      </c>
      <c r="F579">
        <f>Table3[[#This Row],[DivPay]]*4</f>
        <v>4.8</v>
      </c>
      <c r="G579" s="2">
        <f>Table3[[#This Row],[FwdDiv]]/Table3[[#This Row],[SharePrice]]</f>
        <v>5.2753049785690738E-2</v>
      </c>
    </row>
    <row r="580" spans="2:7" x14ac:dyDescent="0.2">
      <c r="B580" s="35">
        <v>44281</v>
      </c>
      <c r="C580">
        <v>90.58</v>
      </c>
      <c r="E580">
        <v>1.2</v>
      </c>
      <c r="F580">
        <f>Table3[[#This Row],[DivPay]]*4</f>
        <v>4.8</v>
      </c>
      <c r="G580" s="2">
        <f>Table3[[#This Row],[FwdDiv]]/Table3[[#This Row],[SharePrice]]</f>
        <v>5.2991830426142639E-2</v>
      </c>
    </row>
    <row r="581" spans="2:7" x14ac:dyDescent="0.2">
      <c r="B581" s="35">
        <v>44280</v>
      </c>
      <c r="C581">
        <v>88.69</v>
      </c>
      <c r="E581">
        <v>1.2</v>
      </c>
      <c r="F581">
        <f>Table3[[#This Row],[DivPay]]*4</f>
        <v>4.8</v>
      </c>
      <c r="G581" s="2">
        <f>Table3[[#This Row],[FwdDiv]]/Table3[[#This Row],[SharePrice]]</f>
        <v>5.4121095952193034E-2</v>
      </c>
    </row>
    <row r="582" spans="2:7" x14ac:dyDescent="0.2">
      <c r="B582" s="35">
        <v>44279</v>
      </c>
      <c r="C582">
        <v>88.55</v>
      </c>
      <c r="E582">
        <v>1.2</v>
      </c>
      <c r="F582">
        <f>Table3[[#This Row],[DivPay]]*4</f>
        <v>4.8</v>
      </c>
      <c r="G582" s="2">
        <f>Table3[[#This Row],[FwdDiv]]/Table3[[#This Row],[SharePrice]]</f>
        <v>5.4206662902315073E-2</v>
      </c>
    </row>
    <row r="583" spans="2:7" x14ac:dyDescent="0.2">
      <c r="B583" s="35">
        <v>44278</v>
      </c>
      <c r="C583">
        <v>88.05</v>
      </c>
      <c r="E583">
        <v>1.2</v>
      </c>
      <c r="F583">
        <f>Table3[[#This Row],[DivPay]]*4</f>
        <v>4.8</v>
      </c>
      <c r="G583" s="2">
        <f>Table3[[#This Row],[FwdDiv]]/Table3[[#This Row],[SharePrice]]</f>
        <v>5.4514480408858604E-2</v>
      </c>
    </row>
    <row r="584" spans="2:7" x14ac:dyDescent="0.2">
      <c r="B584" s="35">
        <v>44277</v>
      </c>
      <c r="C584">
        <v>89.98</v>
      </c>
      <c r="E584">
        <v>1.2</v>
      </c>
      <c r="F584">
        <f>Table3[[#This Row],[DivPay]]*4</f>
        <v>4.8</v>
      </c>
      <c r="G584" s="2">
        <f>Table3[[#This Row],[FwdDiv]]/Table3[[#This Row],[SharePrice]]</f>
        <v>5.3345187819515444E-2</v>
      </c>
    </row>
    <row r="585" spans="2:7" x14ac:dyDescent="0.2">
      <c r="B585" s="35">
        <v>44274</v>
      </c>
      <c r="C585">
        <v>89.25</v>
      </c>
      <c r="D585">
        <v>1.2</v>
      </c>
      <c r="E585">
        <v>1.2</v>
      </c>
      <c r="F585">
        <f>Table3[[#This Row],[DivPay]]*4</f>
        <v>4.8</v>
      </c>
      <c r="G585" s="2">
        <f>Table3[[#This Row],[FwdDiv]]/Table3[[#This Row],[SharePrice]]</f>
        <v>5.3781512605042013E-2</v>
      </c>
    </row>
    <row r="586" spans="2:7" x14ac:dyDescent="0.2">
      <c r="B586" s="35">
        <v>44273</v>
      </c>
      <c r="C586">
        <v>90.56</v>
      </c>
      <c r="E586">
        <v>1.2</v>
      </c>
      <c r="F586">
        <f>Table3[[#This Row],[DivPay]]*4</f>
        <v>4.8</v>
      </c>
      <c r="G586" s="2">
        <f>Table3[[#This Row],[FwdDiv]]/Table3[[#This Row],[SharePrice]]</f>
        <v>5.3003533568904589E-2</v>
      </c>
    </row>
    <row r="587" spans="2:7" x14ac:dyDescent="0.2">
      <c r="B587" s="35">
        <v>44272</v>
      </c>
      <c r="C587">
        <v>89.2</v>
      </c>
      <c r="E587">
        <v>1.2</v>
      </c>
      <c r="F587">
        <f>Table3[[#This Row],[DivPay]]*4</f>
        <v>4.8</v>
      </c>
      <c r="G587" s="2">
        <f>Table3[[#This Row],[FwdDiv]]/Table3[[#This Row],[SharePrice]]</f>
        <v>5.3811659192825108E-2</v>
      </c>
    </row>
    <row r="588" spans="2:7" x14ac:dyDescent="0.2">
      <c r="B588" s="35">
        <v>44271</v>
      </c>
      <c r="C588">
        <v>88.2</v>
      </c>
      <c r="E588">
        <v>1.2</v>
      </c>
      <c r="F588">
        <f>Table3[[#This Row],[DivPay]]*4</f>
        <v>4.8</v>
      </c>
      <c r="G588" s="2">
        <f>Table3[[#This Row],[FwdDiv]]/Table3[[#This Row],[SharePrice]]</f>
        <v>5.4421768707482991E-2</v>
      </c>
    </row>
    <row r="589" spans="2:7" x14ac:dyDescent="0.2">
      <c r="B589" s="35">
        <v>44270</v>
      </c>
      <c r="C589">
        <v>87.68</v>
      </c>
      <c r="E589">
        <v>1.2</v>
      </c>
      <c r="F589">
        <f>Table3[[#This Row],[DivPay]]*4</f>
        <v>4.8</v>
      </c>
      <c r="G589" s="2">
        <f>Table3[[#This Row],[FwdDiv]]/Table3[[#This Row],[SharePrice]]</f>
        <v>5.4744525547445251E-2</v>
      </c>
    </row>
    <row r="590" spans="2:7" x14ac:dyDescent="0.2">
      <c r="B590" s="35">
        <v>44267</v>
      </c>
      <c r="C590">
        <v>87.72</v>
      </c>
      <c r="E590">
        <v>1.2</v>
      </c>
      <c r="F590">
        <f>Table3[[#This Row],[DivPay]]*4</f>
        <v>4.8</v>
      </c>
      <c r="G590" s="2">
        <f>Table3[[#This Row],[FwdDiv]]/Table3[[#This Row],[SharePrice]]</f>
        <v>5.4719562243502051E-2</v>
      </c>
    </row>
    <row r="591" spans="2:7" x14ac:dyDescent="0.2">
      <c r="B591" s="35">
        <v>44266</v>
      </c>
      <c r="C591">
        <v>86.63</v>
      </c>
      <c r="E591">
        <v>1.2</v>
      </c>
      <c r="F591">
        <f>Table3[[#This Row],[DivPay]]*4</f>
        <v>4.8</v>
      </c>
      <c r="G591" s="2">
        <f>Table3[[#This Row],[FwdDiv]]/Table3[[#This Row],[SharePrice]]</f>
        <v>5.5408057254992496E-2</v>
      </c>
    </row>
    <row r="592" spans="2:7" x14ac:dyDescent="0.2">
      <c r="B592" s="35">
        <v>44265</v>
      </c>
      <c r="C592">
        <v>86.76</v>
      </c>
      <c r="E592">
        <v>1.2</v>
      </c>
      <c r="F592">
        <f>Table3[[#This Row],[DivPay]]*4</f>
        <v>4.8</v>
      </c>
      <c r="G592" s="2">
        <f>Table3[[#This Row],[FwdDiv]]/Table3[[#This Row],[SharePrice]]</f>
        <v>5.5325034578146609E-2</v>
      </c>
    </row>
    <row r="593" spans="2:7" x14ac:dyDescent="0.2">
      <c r="B593" s="35">
        <v>44264</v>
      </c>
      <c r="C593">
        <v>87.07</v>
      </c>
      <c r="E593">
        <v>1.2</v>
      </c>
      <c r="F593">
        <f>Table3[[#This Row],[DivPay]]*4</f>
        <v>4.8</v>
      </c>
      <c r="G593" s="2">
        <f>Table3[[#This Row],[FwdDiv]]/Table3[[#This Row],[SharePrice]]</f>
        <v>5.5128057884460784E-2</v>
      </c>
    </row>
    <row r="594" spans="2:7" x14ac:dyDescent="0.2">
      <c r="B594" s="35">
        <v>44263</v>
      </c>
      <c r="C594">
        <v>86.36</v>
      </c>
      <c r="E594">
        <v>1.2</v>
      </c>
      <c r="F594">
        <f>Table3[[#This Row],[DivPay]]*4</f>
        <v>4.8</v>
      </c>
      <c r="G594" s="2">
        <f>Table3[[#This Row],[FwdDiv]]/Table3[[#This Row],[SharePrice]]</f>
        <v>5.5581287633163501E-2</v>
      </c>
    </row>
    <row r="595" spans="2:7" x14ac:dyDescent="0.2">
      <c r="B595" s="35">
        <v>44260</v>
      </c>
      <c r="C595">
        <v>86.16</v>
      </c>
      <c r="E595">
        <v>1.2</v>
      </c>
      <c r="F595">
        <f>Table3[[#This Row],[DivPay]]*4</f>
        <v>4.8</v>
      </c>
      <c r="G595" s="2">
        <f>Table3[[#This Row],[FwdDiv]]/Table3[[#This Row],[SharePrice]]</f>
        <v>5.5710306406685235E-2</v>
      </c>
    </row>
    <row r="596" spans="2:7" x14ac:dyDescent="0.2">
      <c r="B596" s="35">
        <v>44259</v>
      </c>
      <c r="C596">
        <v>84.61</v>
      </c>
      <c r="E596">
        <v>1.2</v>
      </c>
      <c r="F596">
        <f>Table3[[#This Row],[DivPay]]*4</f>
        <v>4.8</v>
      </c>
      <c r="G596" s="2">
        <f>Table3[[#This Row],[FwdDiv]]/Table3[[#This Row],[SharePrice]]</f>
        <v>5.673088287436473E-2</v>
      </c>
    </row>
    <row r="597" spans="2:7" x14ac:dyDescent="0.2">
      <c r="B597" s="35">
        <v>44258</v>
      </c>
      <c r="C597">
        <v>85.15</v>
      </c>
      <c r="E597">
        <v>1.2</v>
      </c>
      <c r="F597">
        <f>Table3[[#This Row],[DivPay]]*4</f>
        <v>4.8</v>
      </c>
      <c r="G597" s="2">
        <f>Table3[[#This Row],[FwdDiv]]/Table3[[#This Row],[SharePrice]]</f>
        <v>5.6371109806224305E-2</v>
      </c>
    </row>
    <row r="598" spans="2:7" x14ac:dyDescent="0.2">
      <c r="B598" s="35">
        <v>44257</v>
      </c>
      <c r="C598">
        <v>85.07</v>
      </c>
      <c r="E598">
        <v>1.2</v>
      </c>
      <c r="F598">
        <f>Table3[[#This Row],[DivPay]]*4</f>
        <v>4.8</v>
      </c>
      <c r="G598" s="2">
        <f>Table3[[#This Row],[FwdDiv]]/Table3[[#This Row],[SharePrice]]</f>
        <v>5.6424121311860823E-2</v>
      </c>
    </row>
    <row r="599" spans="2:7" x14ac:dyDescent="0.2">
      <c r="B599" s="35">
        <v>44256</v>
      </c>
      <c r="C599">
        <v>84.95</v>
      </c>
      <c r="E599">
        <v>1.2</v>
      </c>
      <c r="F599">
        <f>Table3[[#This Row],[DivPay]]*4</f>
        <v>4.8</v>
      </c>
      <c r="G599" s="2">
        <f>Table3[[#This Row],[FwdDiv]]/Table3[[#This Row],[SharePrice]]</f>
        <v>5.6503825779870509E-2</v>
      </c>
    </row>
    <row r="600" spans="2:7" x14ac:dyDescent="0.2">
      <c r="B600" s="35">
        <v>44253</v>
      </c>
      <c r="C600">
        <v>84.02</v>
      </c>
      <c r="E600">
        <v>1.2</v>
      </c>
      <c r="F600">
        <f>Table3[[#This Row],[DivPay]]*4</f>
        <v>4.8</v>
      </c>
      <c r="G600" s="2">
        <f>Table3[[#This Row],[FwdDiv]]/Table3[[#This Row],[SharePrice]]</f>
        <v>5.712925493930017E-2</v>
      </c>
    </row>
    <row r="601" spans="2:7" x14ac:dyDescent="0.2">
      <c r="B601" s="35">
        <v>44252</v>
      </c>
      <c r="C601">
        <v>86.52</v>
      </c>
      <c r="E601">
        <v>1.2</v>
      </c>
      <c r="F601">
        <f>Table3[[#This Row],[DivPay]]*4</f>
        <v>4.8</v>
      </c>
      <c r="G601" s="2">
        <f>Table3[[#This Row],[FwdDiv]]/Table3[[#This Row],[SharePrice]]</f>
        <v>5.5478502080443831E-2</v>
      </c>
    </row>
    <row r="602" spans="2:7" x14ac:dyDescent="0.2">
      <c r="B602" s="35">
        <v>44251</v>
      </c>
      <c r="C602">
        <v>87.56</v>
      </c>
      <c r="E602">
        <v>1.2</v>
      </c>
      <c r="F602">
        <f>Table3[[#This Row],[DivPay]]*4</f>
        <v>4.8</v>
      </c>
      <c r="G602" s="2">
        <f>Table3[[#This Row],[FwdDiv]]/Table3[[#This Row],[SharePrice]]</f>
        <v>5.481955230698949E-2</v>
      </c>
    </row>
    <row r="603" spans="2:7" x14ac:dyDescent="0.2">
      <c r="B603" s="35">
        <v>44250</v>
      </c>
      <c r="C603">
        <v>86.44</v>
      </c>
      <c r="E603">
        <v>1.2</v>
      </c>
      <c r="F603">
        <f>Table3[[#This Row],[DivPay]]*4</f>
        <v>4.8</v>
      </c>
      <c r="G603" s="2">
        <f>Table3[[#This Row],[FwdDiv]]/Table3[[#This Row],[SharePrice]]</f>
        <v>5.5529847292919945E-2</v>
      </c>
    </row>
    <row r="604" spans="2:7" x14ac:dyDescent="0.2">
      <c r="B604" s="35">
        <v>44249</v>
      </c>
      <c r="C604">
        <v>86.5</v>
      </c>
      <c r="E604">
        <v>1.2</v>
      </c>
      <c r="F604">
        <f>Table3[[#This Row],[DivPay]]*4</f>
        <v>4.8</v>
      </c>
      <c r="G604" s="2">
        <f>Table3[[#This Row],[FwdDiv]]/Table3[[#This Row],[SharePrice]]</f>
        <v>5.5491329479768786E-2</v>
      </c>
    </row>
    <row r="605" spans="2:7" x14ac:dyDescent="0.2">
      <c r="B605" s="35">
        <v>44246</v>
      </c>
      <c r="C605">
        <v>85.45</v>
      </c>
      <c r="E605">
        <v>1.2</v>
      </c>
      <c r="F605">
        <f>Table3[[#This Row],[DivPay]]*4</f>
        <v>4.8</v>
      </c>
      <c r="G605" s="2">
        <f>Table3[[#This Row],[FwdDiv]]/Table3[[#This Row],[SharePrice]]</f>
        <v>5.6173200702165006E-2</v>
      </c>
    </row>
    <row r="606" spans="2:7" x14ac:dyDescent="0.2">
      <c r="B606" s="35">
        <v>44245</v>
      </c>
      <c r="C606">
        <v>86.33</v>
      </c>
      <c r="E606">
        <v>1.2</v>
      </c>
      <c r="F606">
        <f>Table3[[#This Row],[DivPay]]*4</f>
        <v>4.8</v>
      </c>
      <c r="G606" s="2">
        <f>Table3[[#This Row],[FwdDiv]]/Table3[[#This Row],[SharePrice]]</f>
        <v>5.5600602339858682E-2</v>
      </c>
    </row>
    <row r="607" spans="2:7" x14ac:dyDescent="0.2">
      <c r="B607" s="35">
        <v>44244</v>
      </c>
      <c r="C607">
        <v>86.61</v>
      </c>
      <c r="E607">
        <v>1.2</v>
      </c>
      <c r="F607">
        <f>Table3[[#This Row],[DivPay]]*4</f>
        <v>4.8</v>
      </c>
      <c r="G607" s="2">
        <f>Table3[[#This Row],[FwdDiv]]/Table3[[#This Row],[SharePrice]]</f>
        <v>5.5420852095600971E-2</v>
      </c>
    </row>
    <row r="608" spans="2:7" x14ac:dyDescent="0.2">
      <c r="B608" s="35">
        <v>44243</v>
      </c>
      <c r="C608">
        <v>86</v>
      </c>
      <c r="E608">
        <v>1.2</v>
      </c>
      <c r="F608">
        <f>Table3[[#This Row],[DivPay]]*4</f>
        <v>4.8</v>
      </c>
      <c r="G608" s="2">
        <f>Table3[[#This Row],[FwdDiv]]/Table3[[#This Row],[SharePrice]]</f>
        <v>5.5813953488372092E-2</v>
      </c>
    </row>
    <row r="609" spans="2:7" x14ac:dyDescent="0.2">
      <c r="B609" s="35">
        <v>44239</v>
      </c>
      <c r="C609">
        <v>86.12</v>
      </c>
      <c r="E609">
        <v>1.2</v>
      </c>
      <c r="F609">
        <f>Table3[[#This Row],[DivPay]]*4</f>
        <v>4.8</v>
      </c>
      <c r="G609" s="2">
        <f>Table3[[#This Row],[FwdDiv]]/Table3[[#This Row],[SharePrice]]</f>
        <v>5.5736182071528098E-2</v>
      </c>
    </row>
    <row r="610" spans="2:7" x14ac:dyDescent="0.2">
      <c r="B610" s="35">
        <v>44238</v>
      </c>
      <c r="C610">
        <v>85.36</v>
      </c>
      <c r="E610">
        <v>1.2</v>
      </c>
      <c r="F610">
        <f>Table3[[#This Row],[DivPay]]*4</f>
        <v>4.8</v>
      </c>
      <c r="G610" s="2">
        <f>Table3[[#This Row],[FwdDiv]]/Table3[[#This Row],[SharePrice]]</f>
        <v>5.6232427366447985E-2</v>
      </c>
    </row>
    <row r="611" spans="2:7" x14ac:dyDescent="0.2">
      <c r="B611" s="35">
        <v>44237</v>
      </c>
      <c r="C611">
        <v>85.94</v>
      </c>
      <c r="E611">
        <v>1.2</v>
      </c>
      <c r="F611">
        <f>Table3[[#This Row],[DivPay]]*4</f>
        <v>4.8</v>
      </c>
      <c r="G611" s="2">
        <f>Table3[[#This Row],[FwdDiv]]/Table3[[#This Row],[SharePrice]]</f>
        <v>5.5852920642308589E-2</v>
      </c>
    </row>
    <row r="612" spans="2:7" x14ac:dyDescent="0.2">
      <c r="B612" s="35">
        <v>44236</v>
      </c>
      <c r="C612">
        <v>85.63</v>
      </c>
      <c r="E612">
        <v>1.2</v>
      </c>
      <c r="F612">
        <f>Table3[[#This Row],[DivPay]]*4</f>
        <v>4.8</v>
      </c>
      <c r="G612" s="2">
        <f>Table3[[#This Row],[FwdDiv]]/Table3[[#This Row],[SharePrice]]</f>
        <v>5.6055120868854377E-2</v>
      </c>
    </row>
    <row r="613" spans="2:7" x14ac:dyDescent="0.2">
      <c r="B613" s="35">
        <v>44235</v>
      </c>
      <c r="C613">
        <v>85.99</v>
      </c>
      <c r="E613">
        <v>1.2</v>
      </c>
      <c r="F613">
        <f>Table3[[#This Row],[DivPay]]*4</f>
        <v>4.8</v>
      </c>
      <c r="G613" s="2">
        <f>Table3[[#This Row],[FwdDiv]]/Table3[[#This Row],[SharePrice]]</f>
        <v>5.5820444237702056E-2</v>
      </c>
    </row>
    <row r="614" spans="2:7" x14ac:dyDescent="0.2">
      <c r="B614" s="35">
        <v>44232</v>
      </c>
      <c r="C614">
        <v>84.28</v>
      </c>
      <c r="E614">
        <v>1.2</v>
      </c>
      <c r="F614">
        <f>Table3[[#This Row],[DivPay]]*4</f>
        <v>4.8</v>
      </c>
      <c r="G614" s="2">
        <f>Table3[[#This Row],[FwdDiv]]/Table3[[#This Row],[SharePrice]]</f>
        <v>5.6953013763644991E-2</v>
      </c>
    </row>
    <row r="615" spans="2:7" x14ac:dyDescent="0.2">
      <c r="B615" s="35">
        <v>44231</v>
      </c>
      <c r="C615">
        <v>83.63</v>
      </c>
      <c r="E615">
        <v>1.2</v>
      </c>
      <c r="F615">
        <f>Table3[[#This Row],[DivPay]]*4</f>
        <v>4.8</v>
      </c>
      <c r="G615" s="2">
        <f>Table3[[#This Row],[FwdDiv]]/Table3[[#This Row],[SharePrice]]</f>
        <v>5.7395671409781177E-2</v>
      </c>
    </row>
    <row r="616" spans="2:7" x14ac:dyDescent="0.2">
      <c r="B616" s="35">
        <v>44230</v>
      </c>
      <c r="C616">
        <v>80.23</v>
      </c>
      <c r="E616">
        <v>1.2</v>
      </c>
      <c r="F616">
        <f>Table3[[#This Row],[DivPay]]*4</f>
        <v>4.8</v>
      </c>
      <c r="G616" s="2">
        <f>Table3[[#This Row],[FwdDiv]]/Table3[[#This Row],[SharePrice]]</f>
        <v>5.9827994515767167E-2</v>
      </c>
    </row>
    <row r="617" spans="2:7" x14ac:dyDescent="0.2">
      <c r="B617" s="35">
        <v>44229</v>
      </c>
      <c r="C617">
        <v>79.27</v>
      </c>
      <c r="E617">
        <v>1.2</v>
      </c>
      <c r="F617">
        <f>Table3[[#This Row],[DivPay]]*4</f>
        <v>4.8</v>
      </c>
      <c r="G617" s="2">
        <f>Table3[[#This Row],[FwdDiv]]/Table3[[#This Row],[SharePrice]]</f>
        <v>6.0552541945250414E-2</v>
      </c>
    </row>
    <row r="618" spans="2:7" x14ac:dyDescent="0.2">
      <c r="B618" s="35">
        <v>44228</v>
      </c>
      <c r="C618">
        <v>79.06</v>
      </c>
      <c r="E618">
        <v>1.2</v>
      </c>
      <c r="F618">
        <f>Table3[[#This Row],[DivPay]]*4</f>
        <v>4.8</v>
      </c>
      <c r="G618" s="2">
        <f>Table3[[#This Row],[FwdDiv]]/Table3[[#This Row],[SharePrice]]</f>
        <v>6.0713382241335691E-2</v>
      </c>
    </row>
    <row r="619" spans="2:7" x14ac:dyDescent="0.2">
      <c r="B619" s="35">
        <v>44225</v>
      </c>
      <c r="C619">
        <v>79.650000000000006</v>
      </c>
      <c r="E619">
        <v>1.2</v>
      </c>
      <c r="F619">
        <f>Table3[[#This Row],[DivPay]]*4</f>
        <v>4.8</v>
      </c>
      <c r="G619" s="2">
        <f>Table3[[#This Row],[FwdDiv]]/Table3[[#This Row],[SharePrice]]</f>
        <v>6.0263653483992458E-2</v>
      </c>
    </row>
    <row r="620" spans="2:7" x14ac:dyDescent="0.2">
      <c r="B620" s="35">
        <v>44224</v>
      </c>
      <c r="C620">
        <v>81.28</v>
      </c>
      <c r="E620">
        <v>1.2</v>
      </c>
      <c r="F620">
        <f>Table3[[#This Row],[DivPay]]*4</f>
        <v>4.8</v>
      </c>
      <c r="G620" s="2">
        <f>Table3[[#This Row],[FwdDiv]]/Table3[[#This Row],[SharePrice]]</f>
        <v>5.905511811023622E-2</v>
      </c>
    </row>
    <row r="621" spans="2:7" x14ac:dyDescent="0.2">
      <c r="B621" s="35">
        <v>44223</v>
      </c>
      <c r="C621">
        <v>79.8</v>
      </c>
      <c r="E621">
        <v>1.2</v>
      </c>
      <c r="F621">
        <f>Table3[[#This Row],[DivPay]]*4</f>
        <v>4.8</v>
      </c>
      <c r="G621" s="2">
        <f>Table3[[#This Row],[FwdDiv]]/Table3[[#This Row],[SharePrice]]</f>
        <v>6.0150375939849621E-2</v>
      </c>
    </row>
    <row r="622" spans="2:7" x14ac:dyDescent="0.2">
      <c r="B622" s="35">
        <v>44222</v>
      </c>
      <c r="C622">
        <v>81.99</v>
      </c>
      <c r="E622">
        <v>1.2</v>
      </c>
      <c r="F622">
        <f>Table3[[#This Row],[DivPay]]*4</f>
        <v>4.8</v>
      </c>
      <c r="G622" s="2">
        <f>Table3[[#This Row],[FwdDiv]]/Table3[[#This Row],[SharePrice]]</f>
        <v>5.8543724844493231E-2</v>
      </c>
    </row>
    <row r="623" spans="2:7" x14ac:dyDescent="0.2">
      <c r="B623" s="35">
        <v>44221</v>
      </c>
      <c r="C623">
        <v>81.34</v>
      </c>
      <c r="E623">
        <v>1.2</v>
      </c>
      <c r="F623">
        <f>Table3[[#This Row],[DivPay]]*4</f>
        <v>4.8</v>
      </c>
      <c r="G623" s="2">
        <f>Table3[[#This Row],[FwdDiv]]/Table3[[#This Row],[SharePrice]]</f>
        <v>5.9011556429800834E-2</v>
      </c>
    </row>
    <row r="624" spans="2:7" x14ac:dyDescent="0.2">
      <c r="B624" s="35">
        <v>44218</v>
      </c>
      <c r="C624">
        <v>80.680000000000007</v>
      </c>
      <c r="E624">
        <v>1.2</v>
      </c>
      <c r="F624">
        <f>Table3[[#This Row],[DivPay]]*4</f>
        <v>4.8</v>
      </c>
      <c r="G624" s="2">
        <f>Table3[[#This Row],[FwdDiv]]/Table3[[#This Row],[SharePrice]]</f>
        <v>5.9494298463063949E-2</v>
      </c>
    </row>
    <row r="625" spans="2:7" x14ac:dyDescent="0.2">
      <c r="B625" s="35">
        <v>44217</v>
      </c>
      <c r="C625">
        <v>81.33</v>
      </c>
      <c r="E625">
        <v>1.2</v>
      </c>
      <c r="F625">
        <f>Table3[[#This Row],[DivPay]]*4</f>
        <v>4.8</v>
      </c>
      <c r="G625" s="2">
        <f>Table3[[#This Row],[FwdDiv]]/Table3[[#This Row],[SharePrice]]</f>
        <v>5.901881224640354E-2</v>
      </c>
    </row>
    <row r="626" spans="2:7" x14ac:dyDescent="0.2">
      <c r="B626" s="35">
        <v>44216</v>
      </c>
      <c r="C626">
        <v>81.7</v>
      </c>
      <c r="E626">
        <v>1.2</v>
      </c>
      <c r="F626">
        <f>Table3[[#This Row],[DivPay]]*4</f>
        <v>4.8</v>
      </c>
      <c r="G626" s="2">
        <f>Table3[[#This Row],[FwdDiv]]/Table3[[#This Row],[SharePrice]]</f>
        <v>5.8751529987760093E-2</v>
      </c>
    </row>
    <row r="627" spans="2:7" x14ac:dyDescent="0.2">
      <c r="B627" s="35">
        <v>44215</v>
      </c>
      <c r="C627">
        <v>81.900000000000006</v>
      </c>
      <c r="E627">
        <v>1.2</v>
      </c>
      <c r="F627">
        <f>Table3[[#This Row],[DivPay]]*4</f>
        <v>4.8</v>
      </c>
      <c r="G627" s="2">
        <f>Table3[[#This Row],[FwdDiv]]/Table3[[#This Row],[SharePrice]]</f>
        <v>5.8608058608058601E-2</v>
      </c>
    </row>
    <row r="628" spans="2:7" x14ac:dyDescent="0.2">
      <c r="B628" s="35">
        <v>44211</v>
      </c>
      <c r="C628">
        <v>80.94</v>
      </c>
      <c r="E628">
        <v>1.2</v>
      </c>
      <c r="F628">
        <f>Table3[[#This Row],[DivPay]]*4</f>
        <v>4.8</v>
      </c>
      <c r="G628" s="2">
        <f>Table3[[#This Row],[FwdDiv]]/Table3[[#This Row],[SharePrice]]</f>
        <v>5.9303187546330613E-2</v>
      </c>
    </row>
    <row r="629" spans="2:7" x14ac:dyDescent="0.2">
      <c r="B629" s="35">
        <v>44210</v>
      </c>
      <c r="C629">
        <v>81.180000000000007</v>
      </c>
      <c r="E629">
        <v>1.2</v>
      </c>
      <c r="F629">
        <f>Table3[[#This Row],[DivPay]]*4</f>
        <v>4.8</v>
      </c>
      <c r="G629" s="2">
        <f>Table3[[#This Row],[FwdDiv]]/Table3[[#This Row],[SharePrice]]</f>
        <v>5.9127864005912779E-2</v>
      </c>
    </row>
    <row r="630" spans="2:7" x14ac:dyDescent="0.2">
      <c r="B630" s="35">
        <v>44209</v>
      </c>
      <c r="C630">
        <v>81.209999999999994</v>
      </c>
      <c r="E630">
        <v>1.2</v>
      </c>
      <c r="F630">
        <f>Table3[[#This Row],[DivPay]]*4</f>
        <v>4.8</v>
      </c>
      <c r="G630" s="2">
        <f>Table3[[#This Row],[FwdDiv]]/Table3[[#This Row],[SharePrice]]</f>
        <v>5.910602142593277E-2</v>
      </c>
    </row>
    <row r="631" spans="2:7" x14ac:dyDescent="0.2">
      <c r="B631" s="35">
        <v>44208</v>
      </c>
      <c r="C631">
        <v>81.069999999999993</v>
      </c>
      <c r="E631">
        <v>1.2</v>
      </c>
      <c r="F631">
        <f>Table3[[#This Row],[DivPay]]*4</f>
        <v>4.8</v>
      </c>
      <c r="G631" s="2">
        <f>Table3[[#This Row],[FwdDiv]]/Table3[[#This Row],[SharePrice]]</f>
        <v>5.920809177254225E-2</v>
      </c>
    </row>
    <row r="632" spans="2:7" x14ac:dyDescent="0.2">
      <c r="B632" s="35">
        <v>44207</v>
      </c>
      <c r="C632">
        <v>82.31</v>
      </c>
      <c r="E632">
        <v>1.2</v>
      </c>
      <c r="F632">
        <f>Table3[[#This Row],[DivPay]]*4</f>
        <v>4.8</v>
      </c>
      <c r="G632" s="2">
        <f>Table3[[#This Row],[FwdDiv]]/Table3[[#This Row],[SharePrice]]</f>
        <v>5.8316121977888463E-2</v>
      </c>
    </row>
    <row r="633" spans="2:7" x14ac:dyDescent="0.2">
      <c r="B633" s="35">
        <v>44204</v>
      </c>
      <c r="C633">
        <v>83.09</v>
      </c>
      <c r="E633">
        <v>1.2</v>
      </c>
      <c r="F633">
        <f>Table3[[#This Row],[DivPay]]*4</f>
        <v>4.8</v>
      </c>
      <c r="G633" s="2">
        <f>Table3[[#This Row],[FwdDiv]]/Table3[[#This Row],[SharePrice]]</f>
        <v>5.7768684558912022E-2</v>
      </c>
    </row>
    <row r="634" spans="2:7" x14ac:dyDescent="0.2">
      <c r="B634" s="35">
        <v>44203</v>
      </c>
      <c r="C634">
        <v>82.98</v>
      </c>
      <c r="E634">
        <v>1.2</v>
      </c>
      <c r="F634">
        <f>Table3[[#This Row],[DivPay]]*4</f>
        <v>4.8</v>
      </c>
      <c r="G634" s="2">
        <f>Table3[[#This Row],[FwdDiv]]/Table3[[#This Row],[SharePrice]]</f>
        <v>5.7845263919016628E-2</v>
      </c>
    </row>
    <row r="635" spans="2:7" x14ac:dyDescent="0.2">
      <c r="B635" s="35">
        <v>44202</v>
      </c>
      <c r="C635">
        <v>82.5</v>
      </c>
      <c r="E635">
        <v>1.2</v>
      </c>
      <c r="F635">
        <f>Table3[[#This Row],[DivPay]]*4</f>
        <v>4.8</v>
      </c>
      <c r="G635" s="2">
        <f>Table3[[#This Row],[FwdDiv]]/Table3[[#This Row],[SharePrice]]</f>
        <v>5.8181818181818182E-2</v>
      </c>
    </row>
    <row r="636" spans="2:7" x14ac:dyDescent="0.2">
      <c r="B636" s="35">
        <v>44201</v>
      </c>
      <c r="C636">
        <v>82.39</v>
      </c>
      <c r="E636">
        <v>1.2</v>
      </c>
      <c r="F636">
        <f>Table3[[#This Row],[DivPay]]*4</f>
        <v>4.8</v>
      </c>
      <c r="G636" s="2">
        <f>Table3[[#This Row],[FwdDiv]]/Table3[[#This Row],[SharePrice]]</f>
        <v>5.8259497511833958E-2</v>
      </c>
    </row>
    <row r="637" spans="2:7" x14ac:dyDescent="0.2">
      <c r="B637" s="35">
        <v>44200</v>
      </c>
      <c r="C637">
        <v>81.5</v>
      </c>
      <c r="E637">
        <v>1.2</v>
      </c>
      <c r="F637">
        <f>Table3[[#This Row],[DivPay]]*4</f>
        <v>4.8</v>
      </c>
      <c r="G637" s="2">
        <f>Table3[[#This Row],[FwdDiv]]/Table3[[#This Row],[SharePrice]]</f>
        <v>5.8895705521472393E-2</v>
      </c>
    </row>
    <row r="638" spans="2:7" x14ac:dyDescent="0.2">
      <c r="B638" s="35">
        <v>44196</v>
      </c>
      <c r="C638">
        <v>82.79</v>
      </c>
      <c r="E638">
        <v>1.2</v>
      </c>
      <c r="F638">
        <f>Table3[[#This Row],[DivPay]]*4</f>
        <v>4.8</v>
      </c>
      <c r="G638" s="2">
        <f>Table3[[#This Row],[FwdDiv]]/Table3[[#This Row],[SharePrice]]</f>
        <v>5.7978016668679785E-2</v>
      </c>
    </row>
    <row r="639" spans="2:7" x14ac:dyDescent="0.2">
      <c r="B639" s="35">
        <v>44195</v>
      </c>
      <c r="C639">
        <v>81.48</v>
      </c>
      <c r="E639">
        <v>1.2</v>
      </c>
      <c r="F639">
        <f>Table3[[#This Row],[DivPay]]*4</f>
        <v>4.8</v>
      </c>
      <c r="G639" s="2">
        <f>Table3[[#This Row],[FwdDiv]]/Table3[[#This Row],[SharePrice]]</f>
        <v>5.89101620029455E-2</v>
      </c>
    </row>
    <row r="640" spans="2:7" x14ac:dyDescent="0.2">
      <c r="B640" s="35">
        <v>44194</v>
      </c>
      <c r="C640">
        <v>81.87</v>
      </c>
      <c r="E640">
        <v>1.2</v>
      </c>
      <c r="F640">
        <f>Table3[[#This Row],[DivPay]]*4</f>
        <v>4.8</v>
      </c>
      <c r="G640" s="2">
        <f>Table3[[#This Row],[FwdDiv]]/Table3[[#This Row],[SharePrice]]</f>
        <v>5.8629534628068886E-2</v>
      </c>
    </row>
    <row r="641" spans="2:7" x14ac:dyDescent="0.2">
      <c r="B641" s="35">
        <v>44193</v>
      </c>
      <c r="C641">
        <v>82.49</v>
      </c>
      <c r="E641">
        <v>1.2</v>
      </c>
      <c r="F641">
        <f>Table3[[#This Row],[DivPay]]*4</f>
        <v>4.8</v>
      </c>
      <c r="G641" s="2">
        <f>Table3[[#This Row],[FwdDiv]]/Table3[[#This Row],[SharePrice]]</f>
        <v>5.818887137834889E-2</v>
      </c>
    </row>
    <row r="642" spans="2:7" x14ac:dyDescent="0.2">
      <c r="B642" s="35">
        <v>44189</v>
      </c>
      <c r="C642">
        <v>82.51</v>
      </c>
      <c r="E642">
        <v>1.2</v>
      </c>
      <c r="F642">
        <f>Table3[[#This Row],[DivPay]]*4</f>
        <v>4.8</v>
      </c>
      <c r="G642" s="2">
        <f>Table3[[#This Row],[FwdDiv]]/Table3[[#This Row],[SharePrice]]</f>
        <v>5.8174766694946062E-2</v>
      </c>
    </row>
    <row r="643" spans="2:7" x14ac:dyDescent="0.2">
      <c r="B643" s="35">
        <v>44188</v>
      </c>
      <c r="C643">
        <v>82.2</v>
      </c>
      <c r="E643">
        <v>1.2</v>
      </c>
      <c r="F643">
        <f>Table3[[#This Row],[DivPay]]*4</f>
        <v>4.8</v>
      </c>
      <c r="G643" s="2">
        <f>Table3[[#This Row],[FwdDiv]]/Table3[[#This Row],[SharePrice]]</f>
        <v>5.8394160583941604E-2</v>
      </c>
    </row>
    <row r="644" spans="2:7" x14ac:dyDescent="0.2">
      <c r="B644" s="35">
        <v>44187</v>
      </c>
      <c r="C644">
        <v>82.19</v>
      </c>
      <c r="D644">
        <v>1.2</v>
      </c>
      <c r="E644">
        <v>1.2</v>
      </c>
      <c r="F644">
        <f>Table3[[#This Row],[DivPay]]*4</f>
        <v>4.8</v>
      </c>
      <c r="G644" s="2">
        <f>Table3[[#This Row],[FwdDiv]]/Table3[[#This Row],[SharePrice]]</f>
        <v>5.840126536074948E-2</v>
      </c>
    </row>
    <row r="645" spans="2:7" x14ac:dyDescent="0.2">
      <c r="B645" s="35">
        <v>44186</v>
      </c>
      <c r="C645">
        <v>84.17</v>
      </c>
      <c r="E645">
        <v>1.2</v>
      </c>
      <c r="F645">
        <f>Table3[[#This Row],[DivPay]]*4</f>
        <v>4.8</v>
      </c>
      <c r="G645" s="2">
        <f>Table3[[#This Row],[FwdDiv]]/Table3[[#This Row],[SharePrice]]</f>
        <v>5.7027444457645238E-2</v>
      </c>
    </row>
    <row r="646" spans="2:7" x14ac:dyDescent="0.2">
      <c r="B646" s="35">
        <v>44183</v>
      </c>
      <c r="C646">
        <v>86.09</v>
      </c>
      <c r="E646">
        <v>1.2</v>
      </c>
      <c r="F646">
        <f>Table3[[#This Row],[DivPay]]*4</f>
        <v>4.8</v>
      </c>
      <c r="G646" s="2">
        <f>Table3[[#This Row],[FwdDiv]]/Table3[[#This Row],[SharePrice]]</f>
        <v>5.5755604599837374E-2</v>
      </c>
    </row>
    <row r="647" spans="2:7" x14ac:dyDescent="0.2">
      <c r="B647" s="35">
        <v>44182</v>
      </c>
      <c r="C647">
        <v>85.67</v>
      </c>
      <c r="E647">
        <v>1.2</v>
      </c>
      <c r="F647">
        <f>Table3[[#This Row],[DivPay]]*4</f>
        <v>4.8</v>
      </c>
      <c r="G647" s="2">
        <f>Table3[[#This Row],[FwdDiv]]/Table3[[#This Row],[SharePrice]]</f>
        <v>5.6028948289949802E-2</v>
      </c>
    </row>
    <row r="648" spans="2:7" x14ac:dyDescent="0.2">
      <c r="B648" s="35">
        <v>44181</v>
      </c>
      <c r="C648">
        <v>85.63</v>
      </c>
      <c r="E648">
        <v>1.2</v>
      </c>
      <c r="F648">
        <f>Table3[[#This Row],[DivPay]]*4</f>
        <v>4.8</v>
      </c>
      <c r="G648" s="2">
        <f>Table3[[#This Row],[FwdDiv]]/Table3[[#This Row],[SharePrice]]</f>
        <v>5.6055120868854377E-2</v>
      </c>
    </row>
    <row r="649" spans="2:7" x14ac:dyDescent="0.2">
      <c r="B649" s="35">
        <v>44180</v>
      </c>
      <c r="C649">
        <v>84.29</v>
      </c>
      <c r="E649">
        <v>1.2</v>
      </c>
      <c r="F649">
        <f>Table3[[#This Row],[DivPay]]*4</f>
        <v>4.8</v>
      </c>
      <c r="G649" s="2">
        <f>Table3[[#This Row],[FwdDiv]]/Table3[[#This Row],[SharePrice]]</f>
        <v>5.6946256969984572E-2</v>
      </c>
    </row>
    <row r="650" spans="2:7" x14ac:dyDescent="0.2">
      <c r="B650" s="35">
        <v>44179</v>
      </c>
      <c r="C650">
        <v>84.4</v>
      </c>
      <c r="E650">
        <v>1.2</v>
      </c>
      <c r="F650">
        <f>Table3[[#This Row],[DivPay]]*4</f>
        <v>4.8</v>
      </c>
      <c r="G650" s="2">
        <f>Table3[[#This Row],[FwdDiv]]/Table3[[#This Row],[SharePrice]]</f>
        <v>5.6872037914691941E-2</v>
      </c>
    </row>
    <row r="651" spans="2:7" x14ac:dyDescent="0.2">
      <c r="B651" s="35">
        <v>44176</v>
      </c>
      <c r="C651">
        <v>85</v>
      </c>
      <c r="E651">
        <v>1.2</v>
      </c>
      <c r="F651">
        <f>Table3[[#This Row],[DivPay]]*4</f>
        <v>4.8</v>
      </c>
      <c r="G651" s="2">
        <f>Table3[[#This Row],[FwdDiv]]/Table3[[#This Row],[SharePrice]]</f>
        <v>5.6470588235294113E-2</v>
      </c>
    </row>
    <row r="652" spans="2:7" x14ac:dyDescent="0.2">
      <c r="B652" s="35">
        <v>44175</v>
      </c>
      <c r="C652">
        <v>84.97</v>
      </c>
      <c r="E652">
        <v>1.2</v>
      </c>
      <c r="F652">
        <f>Table3[[#This Row],[DivPay]]*4</f>
        <v>4.8</v>
      </c>
      <c r="G652" s="2">
        <f>Table3[[#This Row],[FwdDiv]]/Table3[[#This Row],[SharePrice]]</f>
        <v>5.6490526068024009E-2</v>
      </c>
    </row>
    <row r="653" spans="2:7" x14ac:dyDescent="0.2">
      <c r="B653" s="35">
        <v>44174</v>
      </c>
      <c r="C653">
        <v>84.61</v>
      </c>
      <c r="E653">
        <v>1.2</v>
      </c>
      <c r="F653">
        <f>Table3[[#This Row],[DivPay]]*4</f>
        <v>4.8</v>
      </c>
      <c r="G653" s="2">
        <f>Table3[[#This Row],[FwdDiv]]/Table3[[#This Row],[SharePrice]]</f>
        <v>5.673088287436473E-2</v>
      </c>
    </row>
    <row r="654" spans="2:7" x14ac:dyDescent="0.2">
      <c r="B654" s="35">
        <v>44173</v>
      </c>
      <c r="C654">
        <v>82.64</v>
      </c>
      <c r="E654">
        <v>1.2</v>
      </c>
      <c r="F654">
        <f>Table3[[#This Row],[DivPay]]*4</f>
        <v>4.8</v>
      </c>
      <c r="G654" s="2">
        <f>Table3[[#This Row],[FwdDiv]]/Table3[[#This Row],[SharePrice]]</f>
        <v>5.8083252662149081E-2</v>
      </c>
    </row>
    <row r="655" spans="2:7" x14ac:dyDescent="0.2">
      <c r="B655" s="35">
        <v>44172</v>
      </c>
      <c r="C655">
        <v>81.680000000000007</v>
      </c>
      <c r="E655">
        <v>1.2</v>
      </c>
      <c r="F655">
        <f>Table3[[#This Row],[DivPay]]*4</f>
        <v>4.8</v>
      </c>
      <c r="G655" s="2">
        <f>Table3[[#This Row],[FwdDiv]]/Table3[[#This Row],[SharePrice]]</f>
        <v>5.8765915768854059E-2</v>
      </c>
    </row>
    <row r="656" spans="2:7" x14ac:dyDescent="0.2">
      <c r="B656" s="35">
        <v>44169</v>
      </c>
      <c r="C656">
        <v>80.75</v>
      </c>
      <c r="E656">
        <v>1.2</v>
      </c>
      <c r="F656">
        <f>Table3[[#This Row],[DivPay]]*4</f>
        <v>4.8</v>
      </c>
      <c r="G656" s="2">
        <f>Table3[[#This Row],[FwdDiv]]/Table3[[#This Row],[SharePrice]]</f>
        <v>5.9442724458204331E-2</v>
      </c>
    </row>
    <row r="657" spans="2:7" x14ac:dyDescent="0.2">
      <c r="B657" s="35">
        <v>44168</v>
      </c>
      <c r="C657">
        <v>78.5</v>
      </c>
      <c r="E657">
        <v>1.2</v>
      </c>
      <c r="F657">
        <f>Table3[[#This Row],[DivPay]]*4</f>
        <v>4.8</v>
      </c>
      <c r="G657" s="2">
        <f>Table3[[#This Row],[FwdDiv]]/Table3[[#This Row],[SharePrice]]</f>
        <v>6.1146496815286625E-2</v>
      </c>
    </row>
    <row r="658" spans="2:7" x14ac:dyDescent="0.2">
      <c r="B658" s="35">
        <v>44167</v>
      </c>
      <c r="C658">
        <v>78.069999999999993</v>
      </c>
      <c r="E658">
        <v>1.2</v>
      </c>
      <c r="F658">
        <f>Table3[[#This Row],[DivPay]]*4</f>
        <v>4.8</v>
      </c>
      <c r="G658" s="2">
        <f>Table3[[#This Row],[FwdDiv]]/Table3[[#This Row],[SharePrice]]</f>
        <v>6.1483284232099401E-2</v>
      </c>
    </row>
    <row r="659" spans="2:7" x14ac:dyDescent="0.2">
      <c r="B659" s="35">
        <v>44166</v>
      </c>
      <c r="C659">
        <v>77.03</v>
      </c>
      <c r="E659">
        <v>1.2</v>
      </c>
      <c r="F659">
        <f>Table3[[#This Row],[DivPay]]*4</f>
        <v>4.8</v>
      </c>
      <c r="G659" s="2">
        <f>Table3[[#This Row],[FwdDiv]]/Table3[[#This Row],[SharePrice]]</f>
        <v>6.2313384395689987E-2</v>
      </c>
    </row>
    <row r="660" spans="2:7" x14ac:dyDescent="0.2">
      <c r="B660" s="35">
        <v>44165</v>
      </c>
      <c r="C660">
        <v>75.75</v>
      </c>
      <c r="E660">
        <v>1.2</v>
      </c>
      <c r="F660">
        <f>Table3[[#This Row],[DivPay]]*4</f>
        <v>4.8</v>
      </c>
      <c r="G660" s="2">
        <f>Table3[[#This Row],[FwdDiv]]/Table3[[#This Row],[SharePrice]]</f>
        <v>6.3366336633663367E-2</v>
      </c>
    </row>
    <row r="661" spans="2:7" x14ac:dyDescent="0.2">
      <c r="B661" s="35">
        <v>44162</v>
      </c>
      <c r="C661">
        <v>75.900000000000006</v>
      </c>
      <c r="E661">
        <v>1.2</v>
      </c>
      <c r="F661">
        <f>Table3[[#This Row],[DivPay]]*4</f>
        <v>4.8</v>
      </c>
      <c r="G661" s="2">
        <f>Table3[[#This Row],[FwdDiv]]/Table3[[#This Row],[SharePrice]]</f>
        <v>6.3241106719367585E-2</v>
      </c>
    </row>
    <row r="662" spans="2:7" x14ac:dyDescent="0.2">
      <c r="B662" s="35">
        <v>44160</v>
      </c>
      <c r="C662">
        <v>76.89</v>
      </c>
      <c r="E662">
        <v>1.2</v>
      </c>
      <c r="F662">
        <f>Table3[[#This Row],[DivPay]]*4</f>
        <v>4.8</v>
      </c>
      <c r="G662" s="2">
        <f>Table3[[#This Row],[FwdDiv]]/Table3[[#This Row],[SharePrice]]</f>
        <v>6.2426843542723369E-2</v>
      </c>
    </row>
    <row r="663" spans="2:7" x14ac:dyDescent="0.2">
      <c r="B663" s="35">
        <v>44159</v>
      </c>
      <c r="C663">
        <v>78.02</v>
      </c>
      <c r="E663">
        <v>1.2</v>
      </c>
      <c r="F663">
        <f>Table3[[#This Row],[DivPay]]*4</f>
        <v>4.8</v>
      </c>
      <c r="G663" s="2">
        <f>Table3[[#This Row],[FwdDiv]]/Table3[[#This Row],[SharePrice]]</f>
        <v>6.1522686490643429E-2</v>
      </c>
    </row>
    <row r="664" spans="2:7" x14ac:dyDescent="0.2">
      <c r="B664" s="35">
        <v>44158</v>
      </c>
      <c r="C664">
        <v>76.63</v>
      </c>
      <c r="E664">
        <v>1.2</v>
      </c>
      <c r="F664">
        <f>Table3[[#This Row],[DivPay]]*4</f>
        <v>4.8</v>
      </c>
      <c r="G664" s="2">
        <f>Table3[[#This Row],[FwdDiv]]/Table3[[#This Row],[SharePrice]]</f>
        <v>6.2638653268954722E-2</v>
      </c>
    </row>
    <row r="665" spans="2:7" x14ac:dyDescent="0.2">
      <c r="B665" s="35">
        <v>44155</v>
      </c>
      <c r="C665">
        <v>76.73</v>
      </c>
      <c r="E665">
        <v>1.2</v>
      </c>
      <c r="F665">
        <f>Table3[[#This Row],[DivPay]]*4</f>
        <v>4.8</v>
      </c>
      <c r="G665" s="2">
        <f>Table3[[#This Row],[FwdDiv]]/Table3[[#This Row],[SharePrice]]</f>
        <v>6.255701811546982E-2</v>
      </c>
    </row>
    <row r="666" spans="2:7" x14ac:dyDescent="0.2">
      <c r="B666" s="35">
        <v>44154</v>
      </c>
      <c r="C666">
        <v>77.510000000000005</v>
      </c>
      <c r="E666">
        <v>1.2</v>
      </c>
      <c r="F666">
        <f>Table3[[#This Row],[DivPay]]*4</f>
        <v>4.8</v>
      </c>
      <c r="G666" s="2">
        <f>Table3[[#This Row],[FwdDiv]]/Table3[[#This Row],[SharePrice]]</f>
        <v>6.1927493226680425E-2</v>
      </c>
    </row>
    <row r="667" spans="2:7" x14ac:dyDescent="0.2">
      <c r="B667" s="35">
        <v>44153</v>
      </c>
      <c r="C667">
        <v>77.47</v>
      </c>
      <c r="E667">
        <v>1.2</v>
      </c>
      <c r="F667">
        <f>Table3[[#This Row],[DivPay]]*4</f>
        <v>4.8</v>
      </c>
      <c r="G667" s="2">
        <f>Table3[[#This Row],[FwdDiv]]/Table3[[#This Row],[SharePrice]]</f>
        <v>6.1959468181231443E-2</v>
      </c>
    </row>
    <row r="668" spans="2:7" x14ac:dyDescent="0.2">
      <c r="B668" s="35">
        <v>44152</v>
      </c>
      <c r="C668">
        <v>78.38</v>
      </c>
      <c r="E668">
        <v>1.2</v>
      </c>
      <c r="F668">
        <f>Table3[[#This Row],[DivPay]]*4</f>
        <v>4.8</v>
      </c>
      <c r="G668" s="2">
        <f>Table3[[#This Row],[FwdDiv]]/Table3[[#This Row],[SharePrice]]</f>
        <v>6.124011227353917E-2</v>
      </c>
    </row>
    <row r="669" spans="2:7" x14ac:dyDescent="0.2">
      <c r="B669" s="35">
        <v>44151</v>
      </c>
      <c r="C669">
        <v>78.63</v>
      </c>
      <c r="E669">
        <v>1.2</v>
      </c>
      <c r="F669">
        <f>Table3[[#This Row],[DivPay]]*4</f>
        <v>4.8</v>
      </c>
      <c r="G669" s="2">
        <f>Table3[[#This Row],[FwdDiv]]/Table3[[#This Row],[SharePrice]]</f>
        <v>6.1045402518122856E-2</v>
      </c>
    </row>
    <row r="670" spans="2:7" x14ac:dyDescent="0.2">
      <c r="B670" s="35">
        <v>44148</v>
      </c>
      <c r="C670">
        <v>75.89</v>
      </c>
      <c r="E670">
        <v>1.2</v>
      </c>
      <c r="F670">
        <f>Table3[[#This Row],[DivPay]]*4</f>
        <v>4.8</v>
      </c>
      <c r="G670" s="2">
        <f>Table3[[#This Row],[FwdDiv]]/Table3[[#This Row],[SharePrice]]</f>
        <v>6.3249439978916855E-2</v>
      </c>
    </row>
    <row r="671" spans="2:7" x14ac:dyDescent="0.2">
      <c r="B671" s="35">
        <v>44147</v>
      </c>
      <c r="C671">
        <v>74.5</v>
      </c>
      <c r="E671">
        <v>1.2</v>
      </c>
      <c r="F671">
        <f>Table3[[#This Row],[DivPay]]*4</f>
        <v>4.8</v>
      </c>
      <c r="G671" s="2">
        <f>Table3[[#This Row],[FwdDiv]]/Table3[[#This Row],[SharePrice]]</f>
        <v>6.4429530201342275E-2</v>
      </c>
    </row>
    <row r="672" spans="2:7" x14ac:dyDescent="0.2">
      <c r="B672" s="35">
        <v>44146</v>
      </c>
      <c r="C672">
        <v>75.11</v>
      </c>
      <c r="E672">
        <v>1.2</v>
      </c>
      <c r="F672">
        <f>Table3[[#This Row],[DivPay]]*4</f>
        <v>4.8</v>
      </c>
      <c r="G672" s="2">
        <f>Table3[[#This Row],[FwdDiv]]/Table3[[#This Row],[SharePrice]]</f>
        <v>6.3906270802822532E-2</v>
      </c>
    </row>
    <row r="673" spans="2:7" x14ac:dyDescent="0.2">
      <c r="B673" s="35">
        <v>44145</v>
      </c>
      <c r="C673">
        <v>74.75</v>
      </c>
      <c r="E673">
        <v>1.2</v>
      </c>
      <c r="F673">
        <f>Table3[[#This Row],[DivPay]]*4</f>
        <v>4.8</v>
      </c>
      <c r="G673" s="2">
        <f>Table3[[#This Row],[FwdDiv]]/Table3[[#This Row],[SharePrice]]</f>
        <v>6.4214046822742468E-2</v>
      </c>
    </row>
    <row r="674" spans="2:7" x14ac:dyDescent="0.2">
      <c r="B674" s="35">
        <v>44144</v>
      </c>
      <c r="C674">
        <v>71.63</v>
      </c>
      <c r="E674">
        <v>1.2</v>
      </c>
      <c r="F674">
        <f>Table3[[#This Row],[DivPay]]*4</f>
        <v>4.8</v>
      </c>
      <c r="G674" s="2">
        <f>Table3[[#This Row],[FwdDiv]]/Table3[[#This Row],[SharePrice]]</f>
        <v>6.7011028898506214E-2</v>
      </c>
    </row>
    <row r="675" spans="2:7" x14ac:dyDescent="0.2">
      <c r="B675" s="35">
        <v>44141</v>
      </c>
      <c r="C675">
        <v>70.45</v>
      </c>
      <c r="E675">
        <v>1.2</v>
      </c>
      <c r="F675">
        <f>Table3[[#This Row],[DivPay]]*4</f>
        <v>4.8</v>
      </c>
      <c r="G675" s="2">
        <f>Table3[[#This Row],[FwdDiv]]/Table3[[#This Row],[SharePrice]]</f>
        <v>6.8133427963094392E-2</v>
      </c>
    </row>
    <row r="676" spans="2:7" x14ac:dyDescent="0.2">
      <c r="B676" s="35">
        <v>44140</v>
      </c>
      <c r="C676">
        <v>70.900000000000006</v>
      </c>
      <c r="E676">
        <v>1.2</v>
      </c>
      <c r="F676">
        <f>Table3[[#This Row],[DivPay]]*4</f>
        <v>4.8</v>
      </c>
      <c r="G676" s="2">
        <f>Table3[[#This Row],[FwdDiv]]/Table3[[#This Row],[SharePrice]]</f>
        <v>6.7700987306064872E-2</v>
      </c>
    </row>
    <row r="677" spans="2:7" x14ac:dyDescent="0.2">
      <c r="B677" s="35">
        <v>44139</v>
      </c>
      <c r="C677">
        <v>71.540000000000006</v>
      </c>
      <c r="E677">
        <v>1.2</v>
      </c>
      <c r="F677">
        <f>Table3[[#This Row],[DivPay]]*4</f>
        <v>4.8</v>
      </c>
      <c r="G677" s="2">
        <f>Table3[[#This Row],[FwdDiv]]/Table3[[#This Row],[SharePrice]]</f>
        <v>6.7095331283198209E-2</v>
      </c>
    </row>
    <row r="678" spans="2:7" x14ac:dyDescent="0.2">
      <c r="B678" s="35">
        <v>44138</v>
      </c>
      <c r="C678">
        <v>71.819999999999993</v>
      </c>
      <c r="E678">
        <v>1.2</v>
      </c>
      <c r="F678">
        <f>Table3[[#This Row],[DivPay]]*4</f>
        <v>4.8</v>
      </c>
      <c r="G678" s="2">
        <f>Table3[[#This Row],[FwdDiv]]/Table3[[#This Row],[SharePrice]]</f>
        <v>6.683375104427737E-2</v>
      </c>
    </row>
    <row r="679" spans="2:7" x14ac:dyDescent="0.2">
      <c r="B679" s="35">
        <v>44137</v>
      </c>
      <c r="C679">
        <v>71.63</v>
      </c>
      <c r="E679">
        <v>1.2</v>
      </c>
      <c r="F679">
        <f>Table3[[#This Row],[DivPay]]*4</f>
        <v>4.8</v>
      </c>
      <c r="G679" s="2">
        <f>Table3[[#This Row],[FwdDiv]]/Table3[[#This Row],[SharePrice]]</f>
        <v>6.7011028898506214E-2</v>
      </c>
    </row>
    <row r="680" spans="2:7" x14ac:dyDescent="0.2">
      <c r="B680" s="35">
        <v>44134</v>
      </c>
      <c r="C680">
        <v>71.02</v>
      </c>
      <c r="E680">
        <v>1.2</v>
      </c>
      <c r="F680">
        <f>Table3[[#This Row],[DivPay]]*4</f>
        <v>4.8</v>
      </c>
      <c r="G680" s="2">
        <f>Table3[[#This Row],[FwdDiv]]/Table3[[#This Row],[SharePrice]]</f>
        <v>6.7586595325260485E-2</v>
      </c>
    </row>
    <row r="681" spans="2:7" x14ac:dyDescent="0.2">
      <c r="B681" s="35">
        <v>44133</v>
      </c>
      <c r="C681">
        <v>70.64</v>
      </c>
      <c r="E681">
        <v>1.2</v>
      </c>
      <c r="F681">
        <f>Table3[[#This Row],[DivPay]]*4</f>
        <v>4.8</v>
      </c>
      <c r="G681" s="2">
        <f>Table3[[#This Row],[FwdDiv]]/Table3[[#This Row],[SharePrice]]</f>
        <v>6.7950169875424682E-2</v>
      </c>
    </row>
    <row r="682" spans="2:7" x14ac:dyDescent="0.2">
      <c r="B682" s="35">
        <v>44132</v>
      </c>
      <c r="C682">
        <v>70.040000000000006</v>
      </c>
      <c r="E682">
        <v>1.2</v>
      </c>
      <c r="F682">
        <f>Table3[[#This Row],[DivPay]]*4</f>
        <v>4.8</v>
      </c>
      <c r="G682" s="2">
        <f>Table3[[#This Row],[FwdDiv]]/Table3[[#This Row],[SharePrice]]</f>
        <v>6.8532267275842371E-2</v>
      </c>
    </row>
    <row r="683" spans="2:7" x14ac:dyDescent="0.2">
      <c r="B683" s="35">
        <v>44131</v>
      </c>
      <c r="C683">
        <v>71.33</v>
      </c>
      <c r="E683">
        <v>1.2</v>
      </c>
      <c r="F683">
        <f>Table3[[#This Row],[DivPay]]*4</f>
        <v>4.8</v>
      </c>
      <c r="G683" s="2">
        <f>Table3[[#This Row],[FwdDiv]]/Table3[[#This Row],[SharePrice]]</f>
        <v>6.7292864152530496E-2</v>
      </c>
    </row>
    <row r="684" spans="2:7" x14ac:dyDescent="0.2">
      <c r="B684" s="35">
        <v>44130</v>
      </c>
      <c r="C684">
        <v>73.650000000000006</v>
      </c>
      <c r="E684">
        <v>1.2</v>
      </c>
      <c r="F684">
        <f>Table3[[#This Row],[DivPay]]*4</f>
        <v>4.8</v>
      </c>
      <c r="G684" s="2">
        <f>Table3[[#This Row],[FwdDiv]]/Table3[[#This Row],[SharePrice]]</f>
        <v>6.5173116089613028E-2</v>
      </c>
    </row>
    <row r="685" spans="2:7" x14ac:dyDescent="0.2">
      <c r="B685" s="35">
        <v>44127</v>
      </c>
      <c r="C685">
        <v>74.45</v>
      </c>
      <c r="E685">
        <v>1.2</v>
      </c>
      <c r="F685">
        <f>Table3[[#This Row],[DivPay]]*4</f>
        <v>4.8</v>
      </c>
      <c r="G685" s="2">
        <f>Table3[[#This Row],[FwdDiv]]/Table3[[#This Row],[SharePrice]]</f>
        <v>6.4472800537273334E-2</v>
      </c>
    </row>
    <row r="686" spans="2:7" x14ac:dyDescent="0.2">
      <c r="B686" s="35">
        <v>44126</v>
      </c>
      <c r="C686">
        <v>74.86</v>
      </c>
      <c r="E686">
        <v>1.2</v>
      </c>
      <c r="F686">
        <f>Table3[[#This Row],[DivPay]]*4</f>
        <v>4.8</v>
      </c>
      <c r="G686" s="2">
        <f>Table3[[#This Row],[FwdDiv]]/Table3[[#This Row],[SharePrice]]</f>
        <v>6.4119690088164566E-2</v>
      </c>
    </row>
    <row r="687" spans="2:7" x14ac:dyDescent="0.2">
      <c r="B687" s="35">
        <v>44125</v>
      </c>
      <c r="C687">
        <v>73.819999999999993</v>
      </c>
      <c r="E687">
        <v>1.2</v>
      </c>
      <c r="F687">
        <f>Table3[[#This Row],[DivPay]]*4</f>
        <v>4.8</v>
      </c>
      <c r="G687" s="2">
        <f>Table3[[#This Row],[FwdDiv]]/Table3[[#This Row],[SharePrice]]</f>
        <v>6.5023028989433768E-2</v>
      </c>
    </row>
    <row r="688" spans="2:7" x14ac:dyDescent="0.2">
      <c r="B688" s="35">
        <v>44124</v>
      </c>
      <c r="C688">
        <v>73.33</v>
      </c>
      <c r="E688">
        <v>1.2</v>
      </c>
      <c r="F688">
        <f>Table3[[#This Row],[DivPay]]*4</f>
        <v>4.8</v>
      </c>
      <c r="G688" s="2">
        <f>Table3[[#This Row],[FwdDiv]]/Table3[[#This Row],[SharePrice]]</f>
        <v>6.545752079639984E-2</v>
      </c>
    </row>
    <row r="689" spans="2:7" x14ac:dyDescent="0.2">
      <c r="B689" s="35">
        <v>44123</v>
      </c>
      <c r="C689">
        <v>77.84</v>
      </c>
      <c r="E689">
        <v>1.2</v>
      </c>
      <c r="F689">
        <f>Table3[[#This Row],[DivPay]]*4</f>
        <v>4.8</v>
      </c>
      <c r="G689" s="2">
        <f>Table3[[#This Row],[FwdDiv]]/Table3[[#This Row],[SharePrice]]</f>
        <v>6.1664953751284682E-2</v>
      </c>
    </row>
    <row r="690" spans="2:7" x14ac:dyDescent="0.2">
      <c r="B690" s="35">
        <v>44120</v>
      </c>
      <c r="C690">
        <v>79.27</v>
      </c>
      <c r="E690">
        <v>1.2</v>
      </c>
      <c r="F690">
        <f>Table3[[#This Row],[DivPay]]*4</f>
        <v>4.8</v>
      </c>
      <c r="G690" s="2">
        <f>Table3[[#This Row],[FwdDiv]]/Table3[[#This Row],[SharePrice]]</f>
        <v>6.0552541945250414E-2</v>
      </c>
    </row>
    <row r="691" spans="2:7" x14ac:dyDescent="0.2">
      <c r="B691" s="35">
        <v>44119</v>
      </c>
      <c r="C691">
        <v>79.14</v>
      </c>
      <c r="E691">
        <v>1.2</v>
      </c>
      <c r="F691">
        <f>Table3[[#This Row],[DivPay]]*4</f>
        <v>4.8</v>
      </c>
      <c r="G691" s="2">
        <f>Table3[[#This Row],[FwdDiv]]/Table3[[#This Row],[SharePrice]]</f>
        <v>6.0652009097801364E-2</v>
      </c>
    </row>
    <row r="692" spans="2:7" x14ac:dyDescent="0.2">
      <c r="B692" s="35">
        <v>44118</v>
      </c>
      <c r="C692">
        <v>78.91</v>
      </c>
      <c r="E692">
        <v>1.2</v>
      </c>
      <c r="F692">
        <f>Table3[[#This Row],[DivPay]]*4</f>
        <v>4.8</v>
      </c>
      <c r="G692" s="2">
        <f>Table3[[#This Row],[FwdDiv]]/Table3[[#This Row],[SharePrice]]</f>
        <v>6.082879229501964E-2</v>
      </c>
    </row>
    <row r="693" spans="2:7" x14ac:dyDescent="0.2">
      <c r="B693" s="35">
        <v>44117</v>
      </c>
      <c r="C693">
        <v>79.209999999999994</v>
      </c>
      <c r="E693">
        <v>1.2</v>
      </c>
      <c r="F693">
        <f>Table3[[#This Row],[DivPay]]*4</f>
        <v>4.8</v>
      </c>
      <c r="G693" s="2">
        <f>Table3[[#This Row],[FwdDiv]]/Table3[[#This Row],[SharePrice]]</f>
        <v>6.0598409291756097E-2</v>
      </c>
    </row>
    <row r="694" spans="2:7" x14ac:dyDescent="0.2">
      <c r="B694" s="35">
        <v>44116</v>
      </c>
      <c r="C694">
        <v>79.319999999999993</v>
      </c>
      <c r="E694">
        <v>1.2</v>
      </c>
      <c r="F694">
        <f>Table3[[#This Row],[DivPay]]*4</f>
        <v>4.8</v>
      </c>
      <c r="G694" s="2">
        <f>Table3[[#This Row],[FwdDiv]]/Table3[[#This Row],[SharePrice]]</f>
        <v>6.0514372163388806E-2</v>
      </c>
    </row>
    <row r="695" spans="2:7" x14ac:dyDescent="0.2">
      <c r="B695" s="35">
        <v>44113</v>
      </c>
      <c r="C695">
        <v>78.88</v>
      </c>
      <c r="E695">
        <v>1.2</v>
      </c>
      <c r="F695">
        <f>Table3[[#This Row],[DivPay]]*4</f>
        <v>4.8</v>
      </c>
      <c r="G695" s="2">
        <f>Table3[[#This Row],[FwdDiv]]/Table3[[#This Row],[SharePrice]]</f>
        <v>6.0851926977687626E-2</v>
      </c>
    </row>
    <row r="696" spans="2:7" x14ac:dyDescent="0.2">
      <c r="B696" s="35">
        <v>44112</v>
      </c>
      <c r="C696">
        <v>78.33</v>
      </c>
      <c r="E696">
        <v>1.2</v>
      </c>
      <c r="F696">
        <f>Table3[[#This Row],[DivPay]]*4</f>
        <v>4.8</v>
      </c>
      <c r="G696" s="2">
        <f>Table3[[#This Row],[FwdDiv]]/Table3[[#This Row],[SharePrice]]</f>
        <v>6.1279203370356188E-2</v>
      </c>
    </row>
    <row r="697" spans="2:7" x14ac:dyDescent="0.2">
      <c r="B697" s="35">
        <v>44111</v>
      </c>
      <c r="C697">
        <v>79.05</v>
      </c>
      <c r="E697">
        <v>1.2</v>
      </c>
      <c r="F697">
        <f>Table3[[#This Row],[DivPay]]*4</f>
        <v>4.8</v>
      </c>
      <c r="G697" s="2">
        <f>Table3[[#This Row],[FwdDiv]]/Table3[[#This Row],[SharePrice]]</f>
        <v>6.0721062618595827E-2</v>
      </c>
    </row>
    <row r="698" spans="2:7" x14ac:dyDescent="0.2">
      <c r="B698" s="35">
        <v>44110</v>
      </c>
      <c r="C698">
        <v>75.5</v>
      </c>
      <c r="E698">
        <v>1.2</v>
      </c>
      <c r="F698">
        <f>Table3[[#This Row],[DivPay]]*4</f>
        <v>4.8</v>
      </c>
      <c r="G698" s="2">
        <f>Table3[[#This Row],[FwdDiv]]/Table3[[#This Row],[SharePrice]]</f>
        <v>6.3576158940397351E-2</v>
      </c>
    </row>
    <row r="699" spans="2:7" x14ac:dyDescent="0.2">
      <c r="B699" s="35">
        <v>44109</v>
      </c>
      <c r="C699">
        <v>75.91</v>
      </c>
      <c r="E699">
        <v>1.2</v>
      </c>
      <c r="F699">
        <f>Table3[[#This Row],[DivPay]]*4</f>
        <v>4.8</v>
      </c>
      <c r="G699" s="2">
        <f>Table3[[#This Row],[FwdDiv]]/Table3[[#This Row],[SharePrice]]</f>
        <v>6.3232775655381379E-2</v>
      </c>
    </row>
    <row r="700" spans="2:7" x14ac:dyDescent="0.2">
      <c r="B700" s="35">
        <v>44106</v>
      </c>
      <c r="C700">
        <v>74.459999999999994</v>
      </c>
      <c r="E700">
        <v>1.2</v>
      </c>
      <c r="F700">
        <f>Table3[[#This Row],[DivPay]]*4</f>
        <v>4.8</v>
      </c>
      <c r="G700" s="2">
        <f>Table3[[#This Row],[FwdDiv]]/Table3[[#This Row],[SharePrice]]</f>
        <v>6.4464141821112014E-2</v>
      </c>
    </row>
    <row r="701" spans="2:7" x14ac:dyDescent="0.2">
      <c r="B701" s="35">
        <v>44105</v>
      </c>
      <c r="C701">
        <v>74.14</v>
      </c>
      <c r="E701">
        <v>1.2</v>
      </c>
      <c r="F701">
        <f>Table3[[#This Row],[DivPay]]*4</f>
        <v>4.8</v>
      </c>
      <c r="G701" s="2">
        <f>Table3[[#This Row],[FwdDiv]]/Table3[[#This Row],[SharePrice]]</f>
        <v>6.4742379282438631E-2</v>
      </c>
    </row>
    <row r="702" spans="2:7" x14ac:dyDescent="0.2">
      <c r="B702" s="35">
        <v>44104</v>
      </c>
      <c r="C702">
        <v>74.989999999999995</v>
      </c>
      <c r="E702">
        <v>1.2</v>
      </c>
      <c r="F702">
        <f>Table3[[#This Row],[DivPay]]*4</f>
        <v>4.8</v>
      </c>
      <c r="G702" s="2">
        <f>Table3[[#This Row],[FwdDiv]]/Table3[[#This Row],[SharePrice]]</f>
        <v>6.400853447126284E-2</v>
      </c>
    </row>
    <row r="703" spans="2:7" x14ac:dyDescent="0.2">
      <c r="B703" s="35">
        <v>44103</v>
      </c>
      <c r="C703">
        <v>74.34</v>
      </c>
      <c r="E703">
        <v>1.2</v>
      </c>
      <c r="F703">
        <f>Table3[[#This Row],[DivPay]]*4</f>
        <v>4.8</v>
      </c>
      <c r="G703" s="2">
        <f>Table3[[#This Row],[FwdDiv]]/Table3[[#This Row],[SharePrice]]</f>
        <v>6.4568200161420494E-2</v>
      </c>
    </row>
    <row r="704" spans="2:7" x14ac:dyDescent="0.2">
      <c r="B704" s="35">
        <v>44102</v>
      </c>
      <c r="C704">
        <v>76.31</v>
      </c>
      <c r="E704">
        <v>1.2</v>
      </c>
      <c r="F704">
        <f>Table3[[#This Row],[DivPay]]*4</f>
        <v>4.8</v>
      </c>
      <c r="G704" s="2">
        <f>Table3[[#This Row],[FwdDiv]]/Table3[[#This Row],[SharePrice]]</f>
        <v>6.2901323548682997E-2</v>
      </c>
    </row>
    <row r="705" spans="2:7" x14ac:dyDescent="0.2">
      <c r="B705" s="35">
        <v>44099</v>
      </c>
      <c r="C705">
        <v>75.400000000000006</v>
      </c>
      <c r="E705">
        <v>1.2</v>
      </c>
      <c r="F705">
        <f>Table3[[#This Row],[DivPay]]*4</f>
        <v>4.8</v>
      </c>
      <c r="G705" s="2">
        <f>Table3[[#This Row],[FwdDiv]]/Table3[[#This Row],[SharePrice]]</f>
        <v>6.3660477453580888E-2</v>
      </c>
    </row>
    <row r="706" spans="2:7" x14ac:dyDescent="0.2">
      <c r="B706" s="35">
        <v>44098</v>
      </c>
      <c r="C706">
        <v>76.349999999999994</v>
      </c>
      <c r="E706">
        <v>1.2</v>
      </c>
      <c r="F706">
        <f>Table3[[#This Row],[DivPay]]*4</f>
        <v>4.8</v>
      </c>
      <c r="G706" s="2">
        <f>Table3[[#This Row],[FwdDiv]]/Table3[[#This Row],[SharePrice]]</f>
        <v>6.2868369351669937E-2</v>
      </c>
    </row>
    <row r="707" spans="2:7" x14ac:dyDescent="0.2">
      <c r="B707" s="35">
        <v>44097</v>
      </c>
      <c r="C707">
        <v>75.5</v>
      </c>
      <c r="D707">
        <v>1.2</v>
      </c>
      <c r="E707">
        <v>1.2</v>
      </c>
      <c r="F707">
        <f>Table3[[#This Row],[DivPay]]*4</f>
        <v>4.8</v>
      </c>
      <c r="G707" s="2">
        <f>Table3[[#This Row],[FwdDiv]]/Table3[[#This Row],[SharePrice]]</f>
        <v>6.3576158940397351E-2</v>
      </c>
    </row>
    <row r="708" spans="2:7" x14ac:dyDescent="0.2">
      <c r="B708" s="35">
        <v>44096</v>
      </c>
      <c r="C708">
        <v>77.010000000000005</v>
      </c>
      <c r="E708">
        <v>1.17</v>
      </c>
      <c r="F708">
        <f>Table3[[#This Row],[DivPay]]*4</f>
        <v>4.68</v>
      </c>
      <c r="G708" s="2">
        <f>Table3[[#This Row],[FwdDiv]]/Table3[[#This Row],[SharePrice]]</f>
        <v>6.0771328398909225E-2</v>
      </c>
    </row>
    <row r="709" spans="2:7" x14ac:dyDescent="0.2">
      <c r="B709" s="35">
        <v>44095</v>
      </c>
      <c r="C709">
        <v>77.83</v>
      </c>
      <c r="E709">
        <v>1.17</v>
      </c>
      <c r="F709">
        <f>Table3[[#This Row],[DivPay]]*4</f>
        <v>4.68</v>
      </c>
      <c r="G709" s="2">
        <f>Table3[[#This Row],[FwdDiv]]/Table3[[#This Row],[SharePrice]]</f>
        <v>6.0131054863163301E-2</v>
      </c>
    </row>
    <row r="710" spans="2:7" x14ac:dyDescent="0.2">
      <c r="B710" s="35">
        <v>44092</v>
      </c>
      <c r="C710">
        <v>78.08</v>
      </c>
      <c r="E710">
        <v>1.17</v>
      </c>
      <c r="F710">
        <f>Table3[[#This Row],[DivPay]]*4</f>
        <v>4.68</v>
      </c>
      <c r="G710" s="2">
        <f>Table3[[#This Row],[FwdDiv]]/Table3[[#This Row],[SharePrice]]</f>
        <v>5.9938524590163932E-2</v>
      </c>
    </row>
    <row r="711" spans="2:7" x14ac:dyDescent="0.2">
      <c r="B711" s="35">
        <v>44091</v>
      </c>
      <c r="C711">
        <v>79.47</v>
      </c>
      <c r="E711">
        <v>1.17</v>
      </c>
      <c r="F711">
        <f>Table3[[#This Row],[DivPay]]*4</f>
        <v>4.68</v>
      </c>
      <c r="G711" s="2">
        <f>Table3[[#This Row],[FwdDiv]]/Table3[[#This Row],[SharePrice]]</f>
        <v>5.8890147225368061E-2</v>
      </c>
    </row>
    <row r="712" spans="2:7" x14ac:dyDescent="0.2">
      <c r="B712" s="35">
        <v>44090</v>
      </c>
      <c r="C712">
        <v>80.599999999999994</v>
      </c>
      <c r="E712">
        <v>1.17</v>
      </c>
      <c r="F712">
        <f>Table3[[#This Row],[DivPay]]*4</f>
        <v>4.68</v>
      </c>
      <c r="G712" s="2">
        <f>Table3[[#This Row],[FwdDiv]]/Table3[[#This Row],[SharePrice]]</f>
        <v>5.8064516129032261E-2</v>
      </c>
    </row>
    <row r="713" spans="2:7" x14ac:dyDescent="0.2">
      <c r="B713" s="35">
        <v>44089</v>
      </c>
      <c r="C713">
        <v>81.400000000000006</v>
      </c>
      <c r="E713">
        <v>1.17</v>
      </c>
      <c r="F713">
        <f>Table3[[#This Row],[DivPay]]*4</f>
        <v>4.68</v>
      </c>
      <c r="G713" s="2">
        <f>Table3[[#This Row],[FwdDiv]]/Table3[[#This Row],[SharePrice]]</f>
        <v>5.7493857493857485E-2</v>
      </c>
    </row>
    <row r="714" spans="2:7" x14ac:dyDescent="0.2">
      <c r="B714" s="35">
        <v>44088</v>
      </c>
      <c r="C714">
        <v>81.94</v>
      </c>
      <c r="E714">
        <v>1.17</v>
      </c>
      <c r="F714">
        <f>Table3[[#This Row],[DivPay]]*4</f>
        <v>4.68</v>
      </c>
      <c r="G714" s="2">
        <f>Table3[[#This Row],[FwdDiv]]/Table3[[#This Row],[SharePrice]]</f>
        <v>5.7114962167439588E-2</v>
      </c>
    </row>
    <row r="715" spans="2:7" x14ac:dyDescent="0.2">
      <c r="B715" s="35">
        <v>44085</v>
      </c>
      <c r="C715">
        <v>81.23</v>
      </c>
      <c r="E715">
        <v>1.17</v>
      </c>
      <c r="F715">
        <f>Table3[[#This Row],[DivPay]]*4</f>
        <v>4.68</v>
      </c>
      <c r="G715" s="2">
        <f>Table3[[#This Row],[FwdDiv]]/Table3[[#This Row],[SharePrice]]</f>
        <v>5.7614181952480602E-2</v>
      </c>
    </row>
    <row r="716" spans="2:7" x14ac:dyDescent="0.2">
      <c r="B716" s="35">
        <v>44084</v>
      </c>
      <c r="C716">
        <v>80.41</v>
      </c>
      <c r="E716">
        <v>1.17</v>
      </c>
      <c r="F716">
        <f>Table3[[#This Row],[DivPay]]*4</f>
        <v>4.68</v>
      </c>
      <c r="G716" s="2">
        <f>Table3[[#This Row],[FwdDiv]]/Table3[[#This Row],[SharePrice]]</f>
        <v>5.8201716204452185E-2</v>
      </c>
    </row>
    <row r="717" spans="2:7" x14ac:dyDescent="0.2">
      <c r="B717" s="35">
        <v>44083</v>
      </c>
      <c r="C717">
        <v>80.47</v>
      </c>
      <c r="E717">
        <v>1.17</v>
      </c>
      <c r="F717">
        <f>Table3[[#This Row],[DivPay]]*4</f>
        <v>4.68</v>
      </c>
      <c r="G717" s="2">
        <f>Table3[[#This Row],[FwdDiv]]/Table3[[#This Row],[SharePrice]]</f>
        <v>5.8158319870759284E-2</v>
      </c>
    </row>
    <row r="718" spans="2:7" x14ac:dyDescent="0.2">
      <c r="B718" s="35">
        <v>44082</v>
      </c>
      <c r="C718">
        <v>79.03</v>
      </c>
      <c r="E718">
        <v>1.17</v>
      </c>
      <c r="F718">
        <f>Table3[[#This Row],[DivPay]]*4</f>
        <v>4.68</v>
      </c>
      <c r="G718" s="2">
        <f>Table3[[#This Row],[FwdDiv]]/Table3[[#This Row],[SharePrice]]</f>
        <v>5.9218018473997214E-2</v>
      </c>
    </row>
    <row r="719" spans="2:7" x14ac:dyDescent="0.2">
      <c r="B719" s="35">
        <v>44078</v>
      </c>
      <c r="C719">
        <v>79.150000000000006</v>
      </c>
      <c r="E719">
        <v>1.17</v>
      </c>
      <c r="F719">
        <f>Table3[[#This Row],[DivPay]]*4</f>
        <v>4.68</v>
      </c>
      <c r="G719" s="2">
        <f>Table3[[#This Row],[FwdDiv]]/Table3[[#This Row],[SharePrice]]</f>
        <v>5.9128237523689189E-2</v>
      </c>
    </row>
    <row r="720" spans="2:7" x14ac:dyDescent="0.2">
      <c r="B720" s="35">
        <v>44077</v>
      </c>
      <c r="C720">
        <v>79.319999999999993</v>
      </c>
      <c r="E720">
        <v>1.17</v>
      </c>
      <c r="F720">
        <f>Table3[[#This Row],[DivPay]]*4</f>
        <v>4.68</v>
      </c>
      <c r="G720" s="2">
        <f>Table3[[#This Row],[FwdDiv]]/Table3[[#This Row],[SharePrice]]</f>
        <v>5.9001512859304085E-2</v>
      </c>
    </row>
    <row r="721" spans="2:7" x14ac:dyDescent="0.2">
      <c r="B721" s="35">
        <v>44076</v>
      </c>
      <c r="C721">
        <v>79.98</v>
      </c>
      <c r="E721">
        <v>1.17</v>
      </c>
      <c r="F721">
        <f>Table3[[#This Row],[DivPay]]*4</f>
        <v>4.68</v>
      </c>
      <c r="G721" s="2">
        <f>Table3[[#This Row],[FwdDiv]]/Table3[[#This Row],[SharePrice]]</f>
        <v>5.8514628657164287E-2</v>
      </c>
    </row>
    <row r="722" spans="2:7" x14ac:dyDescent="0.2">
      <c r="B722" s="35">
        <v>44075</v>
      </c>
      <c r="C722">
        <v>79.040000000000006</v>
      </c>
      <c r="E722">
        <v>1.17</v>
      </c>
      <c r="F722">
        <f>Table3[[#This Row],[DivPay]]*4</f>
        <v>4.68</v>
      </c>
      <c r="G722" s="2">
        <f>Table3[[#This Row],[FwdDiv]]/Table3[[#This Row],[SharePrice]]</f>
        <v>5.9210526315789463E-2</v>
      </c>
    </row>
    <row r="723" spans="2:7" x14ac:dyDescent="0.2">
      <c r="B723" s="35">
        <v>44074</v>
      </c>
      <c r="C723">
        <v>79.790000000000006</v>
      </c>
      <c r="E723">
        <v>1.17</v>
      </c>
      <c r="F723">
        <f>Table3[[#This Row],[DivPay]]*4</f>
        <v>4.68</v>
      </c>
      <c r="G723" s="2">
        <f>Table3[[#This Row],[FwdDiv]]/Table3[[#This Row],[SharePrice]]</f>
        <v>5.8653966662489024E-2</v>
      </c>
    </row>
    <row r="724" spans="2:7" x14ac:dyDescent="0.2">
      <c r="B724" s="35">
        <v>44071</v>
      </c>
      <c r="C724">
        <v>80.739999999999995</v>
      </c>
      <c r="E724">
        <v>1.17</v>
      </c>
      <c r="F724">
        <f>Table3[[#This Row],[DivPay]]*4</f>
        <v>4.68</v>
      </c>
      <c r="G724" s="2">
        <f>Table3[[#This Row],[FwdDiv]]/Table3[[#This Row],[SharePrice]]</f>
        <v>5.7963834530592021E-2</v>
      </c>
    </row>
    <row r="725" spans="2:7" x14ac:dyDescent="0.2">
      <c r="B725" s="35">
        <v>44070</v>
      </c>
      <c r="C725">
        <v>80</v>
      </c>
      <c r="E725">
        <v>1.17</v>
      </c>
      <c r="F725">
        <f>Table3[[#This Row],[DivPay]]*4</f>
        <v>4.68</v>
      </c>
      <c r="G725" s="2">
        <f>Table3[[#This Row],[FwdDiv]]/Table3[[#This Row],[SharePrice]]</f>
        <v>5.8499999999999996E-2</v>
      </c>
    </row>
    <row r="726" spans="2:7" x14ac:dyDescent="0.2">
      <c r="B726" s="35">
        <v>44069</v>
      </c>
      <c r="C726">
        <v>79.98</v>
      </c>
      <c r="E726">
        <v>1.17</v>
      </c>
      <c r="F726">
        <f>Table3[[#This Row],[DivPay]]*4</f>
        <v>4.68</v>
      </c>
      <c r="G726" s="2">
        <f>Table3[[#This Row],[FwdDiv]]/Table3[[#This Row],[SharePrice]]</f>
        <v>5.8514628657164287E-2</v>
      </c>
    </row>
    <row r="727" spans="2:7" x14ac:dyDescent="0.2">
      <c r="B727" s="35">
        <v>44068</v>
      </c>
      <c r="C727">
        <v>79.62</v>
      </c>
      <c r="E727">
        <v>1.17</v>
      </c>
      <c r="F727">
        <f>Table3[[#This Row],[DivPay]]*4</f>
        <v>4.68</v>
      </c>
      <c r="G727" s="2">
        <f>Table3[[#This Row],[FwdDiv]]/Table3[[#This Row],[SharePrice]]</f>
        <v>5.8779201205727195E-2</v>
      </c>
    </row>
    <row r="728" spans="2:7" x14ac:dyDescent="0.2">
      <c r="B728" s="35">
        <v>44067</v>
      </c>
      <c r="C728">
        <v>79.63</v>
      </c>
      <c r="E728">
        <v>1.17</v>
      </c>
      <c r="F728">
        <f>Table3[[#This Row],[DivPay]]*4</f>
        <v>4.68</v>
      </c>
      <c r="G728" s="2">
        <f>Table3[[#This Row],[FwdDiv]]/Table3[[#This Row],[SharePrice]]</f>
        <v>5.8771819665955044E-2</v>
      </c>
    </row>
    <row r="729" spans="2:7" x14ac:dyDescent="0.2">
      <c r="B729" s="35">
        <v>44064</v>
      </c>
      <c r="C729">
        <v>78.06</v>
      </c>
      <c r="E729">
        <v>1.17</v>
      </c>
      <c r="F729">
        <f>Table3[[#This Row],[DivPay]]*4</f>
        <v>4.68</v>
      </c>
      <c r="G729" s="2">
        <f>Table3[[#This Row],[FwdDiv]]/Table3[[#This Row],[SharePrice]]</f>
        <v>5.9953881629515753E-2</v>
      </c>
    </row>
    <row r="730" spans="2:7" x14ac:dyDescent="0.2">
      <c r="B730" s="35">
        <v>44063</v>
      </c>
      <c r="C730">
        <v>78.22</v>
      </c>
      <c r="E730">
        <v>1.17</v>
      </c>
      <c r="F730">
        <f>Table3[[#This Row],[DivPay]]*4</f>
        <v>4.68</v>
      </c>
      <c r="G730" s="2">
        <f>Table3[[#This Row],[FwdDiv]]/Table3[[#This Row],[SharePrice]]</f>
        <v>5.9831245205829706E-2</v>
      </c>
    </row>
    <row r="731" spans="2:7" x14ac:dyDescent="0.2">
      <c r="B731" s="35">
        <v>44062</v>
      </c>
      <c r="C731">
        <v>78.7</v>
      </c>
      <c r="E731">
        <v>1.17</v>
      </c>
      <c r="F731">
        <f>Table3[[#This Row],[DivPay]]*4</f>
        <v>4.68</v>
      </c>
      <c r="G731" s="2">
        <f>Table3[[#This Row],[FwdDiv]]/Table3[[#This Row],[SharePrice]]</f>
        <v>5.9466327827191863E-2</v>
      </c>
    </row>
    <row r="732" spans="2:7" x14ac:dyDescent="0.2">
      <c r="B732" s="35">
        <v>44061</v>
      </c>
      <c r="C732">
        <v>79.180000000000007</v>
      </c>
      <c r="E732">
        <v>1.17</v>
      </c>
      <c r="F732">
        <f>Table3[[#This Row],[DivPay]]*4</f>
        <v>4.68</v>
      </c>
      <c r="G732" s="2">
        <f>Table3[[#This Row],[FwdDiv]]/Table3[[#This Row],[SharePrice]]</f>
        <v>5.9105834806769376E-2</v>
      </c>
    </row>
    <row r="733" spans="2:7" x14ac:dyDescent="0.2">
      <c r="B733" s="35">
        <v>44060</v>
      </c>
      <c r="C733">
        <v>78.260000000000005</v>
      </c>
      <c r="E733">
        <v>1.17</v>
      </c>
      <c r="F733">
        <f>Table3[[#This Row],[DivPay]]*4</f>
        <v>4.68</v>
      </c>
      <c r="G733" s="2">
        <f>Table3[[#This Row],[FwdDiv]]/Table3[[#This Row],[SharePrice]]</f>
        <v>5.9800664451827232E-2</v>
      </c>
    </row>
    <row r="734" spans="2:7" x14ac:dyDescent="0.2">
      <c r="B734" s="35">
        <v>44057</v>
      </c>
      <c r="C734">
        <v>77.709999999999994</v>
      </c>
      <c r="E734">
        <v>1.17</v>
      </c>
      <c r="F734">
        <f>Table3[[#This Row],[DivPay]]*4</f>
        <v>4.68</v>
      </c>
      <c r="G734" s="2">
        <f>Table3[[#This Row],[FwdDiv]]/Table3[[#This Row],[SharePrice]]</f>
        <v>6.0223909406768757E-2</v>
      </c>
    </row>
    <row r="735" spans="2:7" x14ac:dyDescent="0.2">
      <c r="B735" s="35">
        <v>44056</v>
      </c>
      <c r="C735">
        <v>78.14</v>
      </c>
      <c r="E735">
        <v>1.17</v>
      </c>
      <c r="F735">
        <f>Table3[[#This Row],[DivPay]]*4</f>
        <v>4.68</v>
      </c>
      <c r="G735" s="2">
        <f>Table3[[#This Row],[FwdDiv]]/Table3[[#This Row],[SharePrice]]</f>
        <v>5.9892500639877139E-2</v>
      </c>
    </row>
    <row r="736" spans="2:7" x14ac:dyDescent="0.2">
      <c r="B736" s="35">
        <v>44055</v>
      </c>
      <c r="C736">
        <v>79.69</v>
      </c>
      <c r="E736">
        <v>1.17</v>
      </c>
      <c r="F736">
        <f>Table3[[#This Row],[DivPay]]*4</f>
        <v>4.68</v>
      </c>
      <c r="G736" s="2">
        <f>Table3[[#This Row],[FwdDiv]]/Table3[[#This Row],[SharePrice]]</f>
        <v>5.8727569331158233E-2</v>
      </c>
    </row>
    <row r="737" spans="2:7" x14ac:dyDescent="0.2">
      <c r="B737" s="35">
        <v>44054</v>
      </c>
      <c r="C737">
        <v>78.72</v>
      </c>
      <c r="E737">
        <v>1.17</v>
      </c>
      <c r="F737">
        <f>Table3[[#This Row],[DivPay]]*4</f>
        <v>4.68</v>
      </c>
      <c r="G737" s="2">
        <f>Table3[[#This Row],[FwdDiv]]/Table3[[#This Row],[SharePrice]]</f>
        <v>5.9451219512195119E-2</v>
      </c>
    </row>
    <row r="738" spans="2:7" x14ac:dyDescent="0.2">
      <c r="B738" s="35">
        <v>44053</v>
      </c>
      <c r="C738">
        <v>78.37</v>
      </c>
      <c r="E738">
        <v>1.17</v>
      </c>
      <c r="F738">
        <f>Table3[[#This Row],[DivPay]]*4</f>
        <v>4.68</v>
      </c>
      <c r="G738" s="2">
        <f>Table3[[#This Row],[FwdDiv]]/Table3[[#This Row],[SharePrice]]</f>
        <v>5.9716728339925987E-2</v>
      </c>
    </row>
    <row r="739" spans="2:7" x14ac:dyDescent="0.2">
      <c r="B739" s="35">
        <v>44050</v>
      </c>
      <c r="C739">
        <v>77.5</v>
      </c>
      <c r="E739">
        <v>1.17</v>
      </c>
      <c r="F739">
        <f>Table3[[#This Row],[DivPay]]*4</f>
        <v>4.68</v>
      </c>
      <c r="G739" s="2">
        <f>Table3[[#This Row],[FwdDiv]]/Table3[[#This Row],[SharePrice]]</f>
        <v>6.0387096774193544E-2</v>
      </c>
    </row>
    <row r="740" spans="2:7" x14ac:dyDescent="0.2">
      <c r="B740" s="35">
        <v>44049</v>
      </c>
      <c r="C740">
        <v>77.12</v>
      </c>
      <c r="E740">
        <v>1.17</v>
      </c>
      <c r="F740">
        <f>Table3[[#This Row],[DivPay]]*4</f>
        <v>4.68</v>
      </c>
      <c r="G740" s="2">
        <f>Table3[[#This Row],[FwdDiv]]/Table3[[#This Row],[SharePrice]]</f>
        <v>6.0684647302904557E-2</v>
      </c>
    </row>
    <row r="741" spans="2:7" x14ac:dyDescent="0.2">
      <c r="B741" s="35">
        <v>44048</v>
      </c>
      <c r="C741">
        <v>76.959999999999994</v>
      </c>
      <c r="E741">
        <v>1.17</v>
      </c>
      <c r="F741">
        <f>Table3[[#This Row],[DivPay]]*4</f>
        <v>4.68</v>
      </c>
      <c r="G741" s="2">
        <f>Table3[[#This Row],[FwdDiv]]/Table3[[#This Row],[SharePrice]]</f>
        <v>6.0810810810810814E-2</v>
      </c>
    </row>
    <row r="742" spans="2:7" x14ac:dyDescent="0.2">
      <c r="B742" s="35">
        <v>44047</v>
      </c>
      <c r="C742">
        <v>77.099999999999994</v>
      </c>
      <c r="E742">
        <v>1.17</v>
      </c>
      <c r="F742">
        <f>Table3[[#This Row],[DivPay]]*4</f>
        <v>4.68</v>
      </c>
      <c r="G742" s="2">
        <f>Table3[[#This Row],[FwdDiv]]/Table3[[#This Row],[SharePrice]]</f>
        <v>6.0700389105058365E-2</v>
      </c>
    </row>
    <row r="743" spans="2:7" x14ac:dyDescent="0.2">
      <c r="B743" s="35">
        <v>44046</v>
      </c>
      <c r="C743">
        <v>76.53</v>
      </c>
      <c r="E743">
        <v>1.17</v>
      </c>
      <c r="F743">
        <f>Table3[[#This Row],[DivPay]]*4</f>
        <v>4.68</v>
      </c>
      <c r="G743" s="2">
        <f>Table3[[#This Row],[FwdDiv]]/Table3[[#This Row],[SharePrice]]</f>
        <v>6.1152489219913751E-2</v>
      </c>
    </row>
    <row r="744" spans="2:7" x14ac:dyDescent="0.2">
      <c r="B744" s="35">
        <v>44043</v>
      </c>
      <c r="C744">
        <v>76.81</v>
      </c>
      <c r="E744">
        <v>1.17</v>
      </c>
      <c r="F744">
        <f>Table3[[#This Row],[DivPay]]*4</f>
        <v>4.68</v>
      </c>
      <c r="G744" s="2">
        <f>Table3[[#This Row],[FwdDiv]]/Table3[[#This Row],[SharePrice]]</f>
        <v>6.092956646270016E-2</v>
      </c>
    </row>
    <row r="745" spans="2:7" x14ac:dyDescent="0.2">
      <c r="B745" s="35">
        <v>44042</v>
      </c>
      <c r="C745">
        <v>77.45</v>
      </c>
      <c r="E745">
        <v>1.17</v>
      </c>
      <c r="F745">
        <f>Table3[[#This Row],[DivPay]]*4</f>
        <v>4.68</v>
      </c>
      <c r="G745" s="2">
        <f>Table3[[#This Row],[FwdDiv]]/Table3[[#This Row],[SharePrice]]</f>
        <v>6.04260813428018E-2</v>
      </c>
    </row>
    <row r="746" spans="2:7" x14ac:dyDescent="0.2">
      <c r="B746" s="35">
        <v>44041</v>
      </c>
      <c r="C746">
        <v>78.39</v>
      </c>
      <c r="E746">
        <v>1.17</v>
      </c>
      <c r="F746">
        <f>Table3[[#This Row],[DivPay]]*4</f>
        <v>4.68</v>
      </c>
      <c r="G746" s="2">
        <f>Table3[[#This Row],[FwdDiv]]/Table3[[#This Row],[SharePrice]]</f>
        <v>5.9701492537313432E-2</v>
      </c>
    </row>
    <row r="747" spans="2:7" x14ac:dyDescent="0.2">
      <c r="B747" s="35">
        <v>44040</v>
      </c>
      <c r="C747">
        <v>77.97</v>
      </c>
      <c r="E747">
        <v>1.17</v>
      </c>
      <c r="F747">
        <f>Table3[[#This Row],[DivPay]]*4</f>
        <v>4.68</v>
      </c>
      <c r="G747" s="2">
        <f>Table3[[#This Row],[FwdDiv]]/Table3[[#This Row],[SharePrice]]</f>
        <v>6.0023085802231625E-2</v>
      </c>
    </row>
    <row r="748" spans="2:7" x14ac:dyDescent="0.2">
      <c r="B748" s="35">
        <v>44039</v>
      </c>
      <c r="C748">
        <v>78.540000000000006</v>
      </c>
      <c r="E748">
        <v>1.17</v>
      </c>
      <c r="F748">
        <f>Table3[[#This Row],[DivPay]]*4</f>
        <v>4.68</v>
      </c>
      <c r="G748" s="2">
        <f>Table3[[#This Row],[FwdDiv]]/Table3[[#This Row],[SharePrice]]</f>
        <v>5.9587471352177228E-2</v>
      </c>
    </row>
    <row r="749" spans="2:7" x14ac:dyDescent="0.2">
      <c r="B749" s="35">
        <v>44036</v>
      </c>
      <c r="C749">
        <v>76.849999999999994</v>
      </c>
      <c r="E749">
        <v>1.17</v>
      </c>
      <c r="F749">
        <f>Table3[[#This Row],[DivPay]]*4</f>
        <v>4.68</v>
      </c>
      <c r="G749" s="2">
        <f>Table3[[#This Row],[FwdDiv]]/Table3[[#This Row],[SharePrice]]</f>
        <v>6.0897852960312297E-2</v>
      </c>
    </row>
    <row r="750" spans="2:7" x14ac:dyDescent="0.2">
      <c r="B750" s="35">
        <v>44035</v>
      </c>
      <c r="C750">
        <v>76.3</v>
      </c>
      <c r="E750">
        <v>1.17</v>
      </c>
      <c r="F750">
        <f>Table3[[#This Row],[DivPay]]*4</f>
        <v>4.68</v>
      </c>
      <c r="G750" s="2">
        <f>Table3[[#This Row],[FwdDiv]]/Table3[[#This Row],[SharePrice]]</f>
        <v>6.1336828309305369E-2</v>
      </c>
    </row>
    <row r="751" spans="2:7" x14ac:dyDescent="0.2">
      <c r="B751" s="35">
        <v>44034</v>
      </c>
      <c r="C751">
        <v>76</v>
      </c>
      <c r="E751">
        <v>1.17</v>
      </c>
      <c r="F751">
        <f>Table3[[#This Row],[DivPay]]*4</f>
        <v>4.68</v>
      </c>
      <c r="G751" s="2">
        <f>Table3[[#This Row],[FwdDiv]]/Table3[[#This Row],[SharePrice]]</f>
        <v>6.1578947368421046E-2</v>
      </c>
    </row>
    <row r="752" spans="2:7" x14ac:dyDescent="0.2">
      <c r="B752" s="35">
        <v>44033</v>
      </c>
      <c r="C752">
        <v>75.92</v>
      </c>
      <c r="E752">
        <v>1.17</v>
      </c>
      <c r="F752">
        <f>Table3[[#This Row],[DivPay]]*4</f>
        <v>4.68</v>
      </c>
      <c r="G752" s="2">
        <f>Table3[[#This Row],[FwdDiv]]/Table3[[#This Row],[SharePrice]]</f>
        <v>6.1643835616438353E-2</v>
      </c>
    </row>
    <row r="753" spans="2:7" x14ac:dyDescent="0.2">
      <c r="B753" s="35">
        <v>44032</v>
      </c>
      <c r="C753">
        <v>72.89</v>
      </c>
      <c r="E753">
        <v>1.17</v>
      </c>
      <c r="F753">
        <f>Table3[[#This Row],[DivPay]]*4</f>
        <v>4.68</v>
      </c>
      <c r="G753" s="2">
        <f>Table3[[#This Row],[FwdDiv]]/Table3[[#This Row],[SharePrice]]</f>
        <v>6.4206338318013437E-2</v>
      </c>
    </row>
    <row r="754" spans="2:7" x14ac:dyDescent="0.2">
      <c r="B754" s="35">
        <v>44029</v>
      </c>
      <c r="C754">
        <v>75.03</v>
      </c>
      <c r="E754">
        <v>1.17</v>
      </c>
      <c r="F754">
        <f>Table3[[#This Row],[DivPay]]*4</f>
        <v>4.68</v>
      </c>
      <c r="G754" s="2">
        <f>Table3[[#This Row],[FwdDiv]]/Table3[[#This Row],[SharePrice]]</f>
        <v>6.2375049980007993E-2</v>
      </c>
    </row>
    <row r="755" spans="2:7" x14ac:dyDescent="0.2">
      <c r="B755" s="35">
        <v>44028</v>
      </c>
      <c r="C755">
        <v>75.349999999999994</v>
      </c>
      <c r="E755">
        <v>1.17</v>
      </c>
      <c r="F755">
        <f>Table3[[#This Row],[DivPay]]*4</f>
        <v>4.68</v>
      </c>
      <c r="G755" s="2">
        <f>Table3[[#This Row],[FwdDiv]]/Table3[[#This Row],[SharePrice]]</f>
        <v>6.2110152621101526E-2</v>
      </c>
    </row>
    <row r="756" spans="2:7" x14ac:dyDescent="0.2">
      <c r="B756" s="35">
        <v>44027</v>
      </c>
      <c r="C756">
        <v>75</v>
      </c>
      <c r="E756">
        <v>1.17</v>
      </c>
      <c r="F756">
        <f>Table3[[#This Row],[DivPay]]*4</f>
        <v>4.68</v>
      </c>
      <c r="G756" s="2">
        <f>Table3[[#This Row],[FwdDiv]]/Table3[[#This Row],[SharePrice]]</f>
        <v>6.2399999999999997E-2</v>
      </c>
    </row>
    <row r="757" spans="2:7" x14ac:dyDescent="0.2">
      <c r="B757" s="35">
        <v>44026</v>
      </c>
      <c r="C757">
        <v>74.31</v>
      </c>
      <c r="E757">
        <v>1.17</v>
      </c>
      <c r="F757">
        <f>Table3[[#This Row],[DivPay]]*4</f>
        <v>4.68</v>
      </c>
      <c r="G757" s="2">
        <f>Table3[[#This Row],[FwdDiv]]/Table3[[#This Row],[SharePrice]]</f>
        <v>6.2979410577311254E-2</v>
      </c>
    </row>
    <row r="758" spans="2:7" x14ac:dyDescent="0.2">
      <c r="B758" s="35">
        <v>44025</v>
      </c>
      <c r="C758">
        <v>73.5</v>
      </c>
      <c r="E758">
        <v>1.17</v>
      </c>
      <c r="F758">
        <f>Table3[[#This Row],[DivPay]]*4</f>
        <v>4.68</v>
      </c>
      <c r="G758" s="2">
        <f>Table3[[#This Row],[FwdDiv]]/Table3[[#This Row],[SharePrice]]</f>
        <v>6.3673469387755102E-2</v>
      </c>
    </row>
    <row r="759" spans="2:7" x14ac:dyDescent="0.2">
      <c r="B759" s="35">
        <v>44022</v>
      </c>
      <c r="C759">
        <v>72.959999999999994</v>
      </c>
      <c r="E759">
        <v>1.17</v>
      </c>
      <c r="F759">
        <f>Table3[[#This Row],[DivPay]]*4</f>
        <v>4.68</v>
      </c>
      <c r="G759" s="2">
        <f>Table3[[#This Row],[FwdDiv]]/Table3[[#This Row],[SharePrice]]</f>
        <v>6.4144736842105268E-2</v>
      </c>
    </row>
    <row r="760" spans="2:7" x14ac:dyDescent="0.2">
      <c r="B760" s="35">
        <v>44021</v>
      </c>
      <c r="C760">
        <v>70.14</v>
      </c>
      <c r="E760">
        <v>1.17</v>
      </c>
      <c r="F760">
        <f>Table3[[#This Row],[DivPay]]*4</f>
        <v>4.68</v>
      </c>
      <c r="G760" s="2">
        <f>Table3[[#This Row],[FwdDiv]]/Table3[[#This Row],[SharePrice]]</f>
        <v>6.6723695466210431E-2</v>
      </c>
    </row>
    <row r="761" spans="2:7" x14ac:dyDescent="0.2">
      <c r="B761" s="35">
        <v>44020</v>
      </c>
      <c r="C761">
        <v>72.3</v>
      </c>
      <c r="E761">
        <v>1.17</v>
      </c>
      <c r="F761">
        <f>Table3[[#This Row],[DivPay]]*4</f>
        <v>4.68</v>
      </c>
      <c r="G761" s="2">
        <f>Table3[[#This Row],[FwdDiv]]/Table3[[#This Row],[SharePrice]]</f>
        <v>6.4730290456431527E-2</v>
      </c>
    </row>
    <row r="762" spans="2:7" x14ac:dyDescent="0.2">
      <c r="B762" s="35">
        <v>44019</v>
      </c>
      <c r="C762">
        <v>72.94</v>
      </c>
      <c r="E762">
        <v>1.17</v>
      </c>
      <c r="F762">
        <f>Table3[[#This Row],[DivPay]]*4</f>
        <v>4.68</v>
      </c>
      <c r="G762" s="2">
        <f>Table3[[#This Row],[FwdDiv]]/Table3[[#This Row],[SharePrice]]</f>
        <v>6.4162325198793529E-2</v>
      </c>
    </row>
    <row r="763" spans="2:7" x14ac:dyDescent="0.2">
      <c r="B763" s="35">
        <v>44018</v>
      </c>
      <c r="C763">
        <v>70.599999999999994</v>
      </c>
      <c r="E763">
        <v>1.17</v>
      </c>
      <c r="F763">
        <f>Table3[[#This Row],[DivPay]]*4</f>
        <v>4.68</v>
      </c>
      <c r="G763" s="2">
        <f>Table3[[#This Row],[FwdDiv]]/Table3[[#This Row],[SharePrice]]</f>
        <v>6.6288951841359772E-2</v>
      </c>
    </row>
    <row r="764" spans="2:7" x14ac:dyDescent="0.2">
      <c r="B764" s="35">
        <v>44014</v>
      </c>
      <c r="C764">
        <v>70.459999999999994</v>
      </c>
      <c r="E764">
        <v>1.17</v>
      </c>
      <c r="F764">
        <f>Table3[[#This Row],[DivPay]]*4</f>
        <v>4.68</v>
      </c>
      <c r="G764" s="2">
        <f>Table3[[#This Row],[FwdDiv]]/Table3[[#This Row],[SharePrice]]</f>
        <v>6.6420664206642069E-2</v>
      </c>
    </row>
    <row r="765" spans="2:7" x14ac:dyDescent="0.2">
      <c r="B765" s="35">
        <v>44013</v>
      </c>
      <c r="C765">
        <v>69.989999999999995</v>
      </c>
      <c r="E765">
        <v>1.17</v>
      </c>
      <c r="F765">
        <f>Table3[[#This Row],[DivPay]]*4</f>
        <v>4.68</v>
      </c>
      <c r="G765" s="2">
        <f>Table3[[#This Row],[FwdDiv]]/Table3[[#This Row],[SharePrice]]</f>
        <v>6.6866695242177449E-2</v>
      </c>
    </row>
    <row r="766" spans="2:7" x14ac:dyDescent="0.2">
      <c r="B766" s="35">
        <v>44012</v>
      </c>
      <c r="C766">
        <v>70.06</v>
      </c>
      <c r="E766">
        <v>1.17</v>
      </c>
      <c r="F766">
        <f>Table3[[#This Row],[DivPay]]*4</f>
        <v>4.68</v>
      </c>
      <c r="G766" s="2">
        <f>Table3[[#This Row],[FwdDiv]]/Table3[[#This Row],[SharePrice]]</f>
        <v>6.6799885812160995E-2</v>
      </c>
    </row>
    <row r="767" spans="2:7" x14ac:dyDescent="0.2">
      <c r="B767" s="35">
        <v>44011</v>
      </c>
      <c r="C767">
        <v>70.510000000000005</v>
      </c>
      <c r="E767">
        <v>1.17</v>
      </c>
      <c r="F767">
        <f>Table3[[#This Row],[DivPay]]*4</f>
        <v>4.68</v>
      </c>
      <c r="G767" s="2">
        <f>Table3[[#This Row],[FwdDiv]]/Table3[[#This Row],[SharePrice]]</f>
        <v>6.6373564033470417E-2</v>
      </c>
    </row>
    <row r="768" spans="2:7" x14ac:dyDescent="0.2">
      <c r="B768" s="35">
        <v>44008</v>
      </c>
      <c r="C768">
        <v>68.87</v>
      </c>
      <c r="E768">
        <v>1.17</v>
      </c>
      <c r="F768">
        <f>Table3[[#This Row],[DivPay]]*4</f>
        <v>4.68</v>
      </c>
      <c r="G768" s="2">
        <f>Table3[[#This Row],[FwdDiv]]/Table3[[#This Row],[SharePrice]]</f>
        <v>6.7954116451285018E-2</v>
      </c>
    </row>
    <row r="769" spans="2:7" x14ac:dyDescent="0.2">
      <c r="B769" s="35">
        <v>44007</v>
      </c>
      <c r="C769">
        <v>70.67</v>
      </c>
      <c r="E769">
        <v>1.17</v>
      </c>
      <c r="F769">
        <f>Table3[[#This Row],[DivPay]]*4</f>
        <v>4.68</v>
      </c>
      <c r="G769" s="2">
        <f>Table3[[#This Row],[FwdDiv]]/Table3[[#This Row],[SharePrice]]</f>
        <v>6.6223291354181396E-2</v>
      </c>
    </row>
    <row r="770" spans="2:7" x14ac:dyDescent="0.2">
      <c r="B770" s="35">
        <v>44006</v>
      </c>
      <c r="C770">
        <v>70.09</v>
      </c>
      <c r="E770">
        <v>1.17</v>
      </c>
      <c r="F770">
        <f>Table3[[#This Row],[DivPay]]*4</f>
        <v>4.68</v>
      </c>
      <c r="G770" s="2">
        <f>Table3[[#This Row],[FwdDiv]]/Table3[[#This Row],[SharePrice]]</f>
        <v>6.6771294050506483E-2</v>
      </c>
    </row>
    <row r="771" spans="2:7" x14ac:dyDescent="0.2">
      <c r="B771" s="35">
        <v>44005</v>
      </c>
      <c r="C771">
        <v>71.489999999999995</v>
      </c>
      <c r="E771">
        <v>1.17</v>
      </c>
      <c r="F771">
        <f>Table3[[#This Row],[DivPay]]*4</f>
        <v>4.68</v>
      </c>
      <c r="G771" s="2">
        <f>Table3[[#This Row],[FwdDiv]]/Table3[[#This Row],[SharePrice]]</f>
        <v>6.5463701216953427E-2</v>
      </c>
    </row>
    <row r="772" spans="2:7" x14ac:dyDescent="0.2">
      <c r="B772" s="35">
        <v>44004</v>
      </c>
      <c r="C772">
        <v>72.040000000000006</v>
      </c>
      <c r="E772">
        <v>1.17</v>
      </c>
      <c r="F772">
        <f>Table3[[#This Row],[DivPay]]*4</f>
        <v>4.68</v>
      </c>
      <c r="G772" s="2">
        <f>Table3[[#This Row],[FwdDiv]]/Table3[[#This Row],[SharePrice]]</f>
        <v>6.4963908939478052E-2</v>
      </c>
    </row>
    <row r="773" spans="2:7" x14ac:dyDescent="0.2">
      <c r="B773" s="35">
        <v>44001</v>
      </c>
      <c r="C773">
        <v>72.2</v>
      </c>
      <c r="D773">
        <v>1.17</v>
      </c>
      <c r="E773">
        <v>1.17</v>
      </c>
      <c r="F773">
        <f>Table3[[#This Row],[DivPay]]*4</f>
        <v>4.68</v>
      </c>
      <c r="G773" s="2">
        <f>Table3[[#This Row],[FwdDiv]]/Table3[[#This Row],[SharePrice]]</f>
        <v>6.4819944598337939E-2</v>
      </c>
    </row>
    <row r="774" spans="2:7" x14ac:dyDescent="0.2">
      <c r="B774" s="35">
        <v>44000</v>
      </c>
      <c r="C774">
        <v>74.599999999999994</v>
      </c>
      <c r="E774">
        <v>1.17</v>
      </c>
      <c r="F774">
        <f>Table3[[#This Row],[DivPay]]*4</f>
        <v>4.68</v>
      </c>
      <c r="G774" s="2">
        <f>Table3[[#This Row],[FwdDiv]]/Table3[[#This Row],[SharePrice]]</f>
        <v>6.2734584450402142E-2</v>
      </c>
    </row>
    <row r="775" spans="2:7" x14ac:dyDescent="0.2">
      <c r="B775" s="35">
        <v>43999</v>
      </c>
      <c r="C775">
        <v>74.09</v>
      </c>
      <c r="E775">
        <v>1.17</v>
      </c>
      <c r="F775">
        <f>Table3[[#This Row],[DivPay]]*4</f>
        <v>4.68</v>
      </c>
      <c r="G775" s="2">
        <f>Table3[[#This Row],[FwdDiv]]/Table3[[#This Row],[SharePrice]]</f>
        <v>6.3166419219867723E-2</v>
      </c>
    </row>
    <row r="776" spans="2:7" x14ac:dyDescent="0.2">
      <c r="B776" s="35">
        <v>43998</v>
      </c>
      <c r="C776">
        <v>74.66</v>
      </c>
      <c r="E776">
        <v>1.17</v>
      </c>
      <c r="F776">
        <f>Table3[[#This Row],[DivPay]]*4</f>
        <v>4.68</v>
      </c>
      <c r="G776" s="2">
        <f>Table3[[#This Row],[FwdDiv]]/Table3[[#This Row],[SharePrice]]</f>
        <v>6.2684168229306184E-2</v>
      </c>
    </row>
    <row r="777" spans="2:7" x14ac:dyDescent="0.2">
      <c r="B777" s="35">
        <v>43997</v>
      </c>
      <c r="C777">
        <v>72.2</v>
      </c>
      <c r="E777">
        <v>1.17</v>
      </c>
      <c r="F777">
        <f>Table3[[#This Row],[DivPay]]*4</f>
        <v>4.68</v>
      </c>
      <c r="G777" s="2">
        <f>Table3[[#This Row],[FwdDiv]]/Table3[[#This Row],[SharePrice]]</f>
        <v>6.4819944598337939E-2</v>
      </c>
    </row>
    <row r="778" spans="2:7" x14ac:dyDescent="0.2">
      <c r="B778" s="35">
        <v>43994</v>
      </c>
      <c r="C778">
        <v>70.42</v>
      </c>
      <c r="E778">
        <v>1.17</v>
      </c>
      <c r="F778">
        <f>Table3[[#This Row],[DivPay]]*4</f>
        <v>4.68</v>
      </c>
      <c r="G778" s="2">
        <f>Table3[[#This Row],[FwdDiv]]/Table3[[#This Row],[SharePrice]]</f>
        <v>6.6458392502130065E-2</v>
      </c>
    </row>
    <row r="779" spans="2:7" x14ac:dyDescent="0.2">
      <c r="B779" s="35">
        <v>43993</v>
      </c>
      <c r="C779">
        <v>71.25</v>
      </c>
      <c r="E779">
        <v>1.17</v>
      </c>
      <c r="F779">
        <f>Table3[[#This Row],[DivPay]]*4</f>
        <v>4.68</v>
      </c>
      <c r="G779" s="2">
        <f>Table3[[#This Row],[FwdDiv]]/Table3[[#This Row],[SharePrice]]</f>
        <v>6.5684210526315789E-2</v>
      </c>
    </row>
    <row r="780" spans="2:7" x14ac:dyDescent="0.2">
      <c r="B780" s="35">
        <v>43992</v>
      </c>
      <c r="C780">
        <v>75.14</v>
      </c>
      <c r="E780">
        <v>1.17</v>
      </c>
      <c r="F780">
        <f>Table3[[#This Row],[DivPay]]*4</f>
        <v>4.68</v>
      </c>
      <c r="G780" s="2">
        <f>Table3[[#This Row],[FwdDiv]]/Table3[[#This Row],[SharePrice]]</f>
        <v>6.228373702422145E-2</v>
      </c>
    </row>
    <row r="781" spans="2:7" x14ac:dyDescent="0.2">
      <c r="B781" s="35">
        <v>43991</v>
      </c>
      <c r="C781">
        <v>75.650000000000006</v>
      </c>
      <c r="E781">
        <v>1.17</v>
      </c>
      <c r="F781">
        <f>Table3[[#This Row],[DivPay]]*4</f>
        <v>4.68</v>
      </c>
      <c r="G781" s="2">
        <f>Table3[[#This Row],[FwdDiv]]/Table3[[#This Row],[SharePrice]]</f>
        <v>6.1863846662260399E-2</v>
      </c>
    </row>
    <row r="782" spans="2:7" x14ac:dyDescent="0.2">
      <c r="B782" s="35">
        <v>43990</v>
      </c>
      <c r="C782">
        <v>77.7</v>
      </c>
      <c r="E782">
        <v>1.17</v>
      </c>
      <c r="F782">
        <f>Table3[[#This Row],[DivPay]]*4</f>
        <v>4.68</v>
      </c>
      <c r="G782" s="2">
        <f>Table3[[#This Row],[FwdDiv]]/Table3[[#This Row],[SharePrice]]</f>
        <v>6.0231660231660225E-2</v>
      </c>
    </row>
    <row r="783" spans="2:7" x14ac:dyDescent="0.2">
      <c r="B783" s="35">
        <v>43987</v>
      </c>
      <c r="C783">
        <v>75.91</v>
      </c>
      <c r="E783">
        <v>1.17</v>
      </c>
      <c r="F783">
        <f>Table3[[#This Row],[DivPay]]*4</f>
        <v>4.68</v>
      </c>
      <c r="G783" s="2">
        <f>Table3[[#This Row],[FwdDiv]]/Table3[[#This Row],[SharePrice]]</f>
        <v>6.1651956263996839E-2</v>
      </c>
    </row>
    <row r="784" spans="2:7" x14ac:dyDescent="0.2">
      <c r="B784" s="35">
        <v>43986</v>
      </c>
      <c r="C784">
        <v>75.19</v>
      </c>
      <c r="E784">
        <v>1.17</v>
      </c>
      <c r="F784">
        <f>Table3[[#This Row],[DivPay]]*4</f>
        <v>4.68</v>
      </c>
      <c r="G784" s="2">
        <f>Table3[[#This Row],[FwdDiv]]/Table3[[#This Row],[SharePrice]]</f>
        <v>6.2242319457374649E-2</v>
      </c>
    </row>
    <row r="785" spans="2:7" x14ac:dyDescent="0.2">
      <c r="B785" s="35">
        <v>43985</v>
      </c>
      <c r="C785">
        <v>74.209999999999994</v>
      </c>
      <c r="E785">
        <v>1.17</v>
      </c>
      <c r="F785">
        <f>Table3[[#This Row],[DivPay]]*4</f>
        <v>4.68</v>
      </c>
      <c r="G785" s="2">
        <f>Table3[[#This Row],[FwdDiv]]/Table3[[#This Row],[SharePrice]]</f>
        <v>6.3064277051610301E-2</v>
      </c>
    </row>
    <row r="786" spans="2:7" x14ac:dyDescent="0.2">
      <c r="B786" s="35">
        <v>43984</v>
      </c>
      <c r="C786">
        <v>73.73</v>
      </c>
      <c r="E786">
        <v>1.17</v>
      </c>
      <c r="F786">
        <f>Table3[[#This Row],[DivPay]]*4</f>
        <v>4.68</v>
      </c>
      <c r="G786" s="2">
        <f>Table3[[#This Row],[FwdDiv]]/Table3[[#This Row],[SharePrice]]</f>
        <v>6.3474840634748397E-2</v>
      </c>
    </row>
    <row r="787" spans="2:7" x14ac:dyDescent="0.2">
      <c r="B787" s="35">
        <v>43983</v>
      </c>
      <c r="C787">
        <v>73.790000000000006</v>
      </c>
      <c r="E787">
        <v>1.17</v>
      </c>
      <c r="F787">
        <f>Table3[[#This Row],[DivPay]]*4</f>
        <v>4.68</v>
      </c>
      <c r="G787" s="2">
        <f>Table3[[#This Row],[FwdDiv]]/Table3[[#This Row],[SharePrice]]</f>
        <v>6.342322807968559E-2</v>
      </c>
    </row>
    <row r="788" spans="2:7" x14ac:dyDescent="0.2">
      <c r="B788" s="35">
        <v>43980</v>
      </c>
      <c r="C788">
        <v>73.36</v>
      </c>
      <c r="E788">
        <v>1.17</v>
      </c>
      <c r="F788">
        <f>Table3[[#This Row],[DivPay]]*4</f>
        <v>4.68</v>
      </c>
      <c r="G788" s="2">
        <f>Table3[[#This Row],[FwdDiv]]/Table3[[#This Row],[SharePrice]]</f>
        <v>6.3794983642311884E-2</v>
      </c>
    </row>
    <row r="789" spans="2:7" x14ac:dyDescent="0.2">
      <c r="B789" s="35">
        <v>43979</v>
      </c>
      <c r="C789">
        <v>73.510000000000005</v>
      </c>
      <c r="E789">
        <v>1.17</v>
      </c>
      <c r="F789">
        <f>Table3[[#This Row],[DivPay]]*4</f>
        <v>4.68</v>
      </c>
      <c r="G789" s="2">
        <f>Table3[[#This Row],[FwdDiv]]/Table3[[#This Row],[SharePrice]]</f>
        <v>6.3664807509182422E-2</v>
      </c>
    </row>
    <row r="790" spans="2:7" x14ac:dyDescent="0.2">
      <c r="B790" s="35">
        <v>43978</v>
      </c>
      <c r="C790">
        <v>73.91</v>
      </c>
      <c r="E790">
        <v>1.17</v>
      </c>
      <c r="F790">
        <f>Table3[[#This Row],[DivPay]]*4</f>
        <v>4.68</v>
      </c>
      <c r="G790" s="2">
        <f>Table3[[#This Row],[FwdDiv]]/Table3[[#This Row],[SharePrice]]</f>
        <v>6.3320254363414957E-2</v>
      </c>
    </row>
    <row r="791" spans="2:7" x14ac:dyDescent="0.2">
      <c r="B791" s="35">
        <v>43977</v>
      </c>
      <c r="C791">
        <v>72.13</v>
      </c>
      <c r="E791">
        <v>1.17</v>
      </c>
      <c r="F791">
        <f>Table3[[#This Row],[DivPay]]*4</f>
        <v>4.68</v>
      </c>
      <c r="G791" s="2">
        <f>Table3[[#This Row],[FwdDiv]]/Table3[[#This Row],[SharePrice]]</f>
        <v>6.4882850408983783E-2</v>
      </c>
    </row>
    <row r="792" spans="2:7" x14ac:dyDescent="0.2">
      <c r="B792" s="35">
        <v>43973</v>
      </c>
      <c r="C792">
        <v>70.45</v>
      </c>
      <c r="E792">
        <v>1.17</v>
      </c>
      <c r="F792">
        <f>Table3[[#This Row],[DivPay]]*4</f>
        <v>4.68</v>
      </c>
      <c r="G792" s="2">
        <f>Table3[[#This Row],[FwdDiv]]/Table3[[#This Row],[SharePrice]]</f>
        <v>6.6430092264017027E-2</v>
      </c>
    </row>
    <row r="793" spans="2:7" x14ac:dyDescent="0.2">
      <c r="B793" s="35">
        <v>43972</v>
      </c>
      <c r="C793">
        <v>70.5</v>
      </c>
      <c r="E793">
        <v>1.17</v>
      </c>
      <c r="F793">
        <f>Table3[[#This Row],[DivPay]]*4</f>
        <v>4.68</v>
      </c>
      <c r="G793" s="2">
        <f>Table3[[#This Row],[FwdDiv]]/Table3[[#This Row],[SharePrice]]</f>
        <v>6.6382978723404248E-2</v>
      </c>
    </row>
    <row r="794" spans="2:7" x14ac:dyDescent="0.2">
      <c r="B794" s="35">
        <v>43971</v>
      </c>
      <c r="C794">
        <v>70.47</v>
      </c>
      <c r="E794">
        <v>1.17</v>
      </c>
      <c r="F794">
        <f>Table3[[#This Row],[DivPay]]*4</f>
        <v>4.68</v>
      </c>
      <c r="G794" s="2">
        <f>Table3[[#This Row],[FwdDiv]]/Table3[[#This Row],[SharePrice]]</f>
        <v>6.6411238825031929E-2</v>
      </c>
    </row>
    <row r="795" spans="2:7" x14ac:dyDescent="0.2">
      <c r="B795" s="35">
        <v>43970</v>
      </c>
      <c r="C795">
        <v>68.510000000000005</v>
      </c>
      <c r="E795">
        <v>1.17</v>
      </c>
      <c r="F795">
        <f>Table3[[#This Row],[DivPay]]*4</f>
        <v>4.68</v>
      </c>
      <c r="G795" s="2">
        <f>Table3[[#This Row],[FwdDiv]]/Table3[[#This Row],[SharePrice]]</f>
        <v>6.8311195445920292E-2</v>
      </c>
    </row>
    <row r="796" spans="2:7" x14ac:dyDescent="0.2">
      <c r="B796" s="35">
        <v>43969</v>
      </c>
      <c r="C796">
        <v>68.25</v>
      </c>
      <c r="E796">
        <v>1.17</v>
      </c>
      <c r="F796">
        <f>Table3[[#This Row],[DivPay]]*4</f>
        <v>4.68</v>
      </c>
      <c r="G796" s="2">
        <f>Table3[[#This Row],[FwdDiv]]/Table3[[#This Row],[SharePrice]]</f>
        <v>6.8571428571428561E-2</v>
      </c>
    </row>
    <row r="797" spans="2:7" x14ac:dyDescent="0.2">
      <c r="B797" s="35">
        <v>43966</v>
      </c>
      <c r="C797">
        <v>67.78</v>
      </c>
      <c r="E797">
        <v>1.17</v>
      </c>
      <c r="F797">
        <f>Table3[[#This Row],[DivPay]]*4</f>
        <v>4.68</v>
      </c>
      <c r="G797" s="2">
        <f>Table3[[#This Row],[FwdDiv]]/Table3[[#This Row],[SharePrice]]</f>
        <v>6.9046916494541158E-2</v>
      </c>
    </row>
    <row r="798" spans="2:7" x14ac:dyDescent="0.2">
      <c r="B798" s="35">
        <v>43965</v>
      </c>
      <c r="C798">
        <v>67.959999999999994</v>
      </c>
      <c r="E798">
        <v>1.17</v>
      </c>
      <c r="F798">
        <f>Table3[[#This Row],[DivPay]]*4</f>
        <v>4.68</v>
      </c>
      <c r="G798" s="2">
        <f>Table3[[#This Row],[FwdDiv]]/Table3[[#This Row],[SharePrice]]</f>
        <v>6.8864037669217185E-2</v>
      </c>
    </row>
    <row r="799" spans="2:7" x14ac:dyDescent="0.2">
      <c r="B799" s="35">
        <v>43964</v>
      </c>
      <c r="C799">
        <v>68.790000000000006</v>
      </c>
      <c r="E799">
        <v>1.17</v>
      </c>
      <c r="F799">
        <f>Table3[[#This Row],[DivPay]]*4</f>
        <v>4.68</v>
      </c>
      <c r="G799" s="2">
        <f>Table3[[#This Row],[FwdDiv]]/Table3[[#This Row],[SharePrice]]</f>
        <v>6.8033144352376784E-2</v>
      </c>
    </row>
    <row r="800" spans="2:7" x14ac:dyDescent="0.2">
      <c r="B800" s="35">
        <v>43963</v>
      </c>
      <c r="C800">
        <v>69.87</v>
      </c>
      <c r="E800">
        <v>1.17</v>
      </c>
      <c r="F800">
        <f>Table3[[#This Row],[DivPay]]*4</f>
        <v>4.68</v>
      </c>
      <c r="G800" s="2">
        <f>Table3[[#This Row],[FwdDiv]]/Table3[[#This Row],[SharePrice]]</f>
        <v>6.6981537140403599E-2</v>
      </c>
    </row>
    <row r="801" spans="2:7" x14ac:dyDescent="0.2">
      <c r="B801" s="35">
        <v>43962</v>
      </c>
      <c r="C801">
        <v>71.28</v>
      </c>
      <c r="E801">
        <v>1.17</v>
      </c>
      <c r="F801">
        <f>Table3[[#This Row],[DivPay]]*4</f>
        <v>4.68</v>
      </c>
      <c r="G801" s="2">
        <f>Table3[[#This Row],[FwdDiv]]/Table3[[#This Row],[SharePrice]]</f>
        <v>6.5656565656565649E-2</v>
      </c>
    </row>
    <row r="802" spans="2:7" x14ac:dyDescent="0.2">
      <c r="B802" s="35">
        <v>43959</v>
      </c>
      <c r="C802">
        <v>72</v>
      </c>
      <c r="E802">
        <v>1.17</v>
      </c>
      <c r="F802">
        <f>Table3[[#This Row],[DivPay]]*4</f>
        <v>4.68</v>
      </c>
      <c r="G802" s="2">
        <f>Table3[[#This Row],[FwdDiv]]/Table3[[#This Row],[SharePrice]]</f>
        <v>6.5000000000000002E-2</v>
      </c>
    </row>
    <row r="803" spans="2:7" x14ac:dyDescent="0.2">
      <c r="B803" s="35">
        <v>43958</v>
      </c>
      <c r="C803">
        <v>70.14</v>
      </c>
      <c r="E803">
        <v>1.17</v>
      </c>
      <c r="F803">
        <f>Table3[[#This Row],[DivPay]]*4</f>
        <v>4.68</v>
      </c>
      <c r="G803" s="2">
        <f>Table3[[#This Row],[FwdDiv]]/Table3[[#This Row],[SharePrice]]</f>
        <v>6.6723695466210431E-2</v>
      </c>
    </row>
    <row r="804" spans="2:7" x14ac:dyDescent="0.2">
      <c r="B804" s="35">
        <v>43957</v>
      </c>
      <c r="C804">
        <v>71.5</v>
      </c>
      <c r="E804">
        <v>1.17</v>
      </c>
      <c r="F804">
        <f>Table3[[#This Row],[DivPay]]*4</f>
        <v>4.68</v>
      </c>
      <c r="G804" s="2">
        <f>Table3[[#This Row],[FwdDiv]]/Table3[[#This Row],[SharePrice]]</f>
        <v>6.5454545454545446E-2</v>
      </c>
    </row>
    <row r="805" spans="2:7" x14ac:dyDescent="0.2">
      <c r="B805" s="35">
        <v>43956</v>
      </c>
      <c r="C805">
        <v>72.2</v>
      </c>
      <c r="E805">
        <v>1.17</v>
      </c>
      <c r="F805">
        <f>Table3[[#This Row],[DivPay]]*4</f>
        <v>4.68</v>
      </c>
      <c r="G805" s="2">
        <f>Table3[[#This Row],[FwdDiv]]/Table3[[#This Row],[SharePrice]]</f>
        <v>6.4819944598337939E-2</v>
      </c>
    </row>
    <row r="806" spans="2:7" x14ac:dyDescent="0.2">
      <c r="B806" s="35">
        <v>43955</v>
      </c>
      <c r="C806">
        <v>73.31</v>
      </c>
      <c r="E806">
        <v>1.17</v>
      </c>
      <c r="F806">
        <f>Table3[[#This Row],[DivPay]]*4</f>
        <v>4.68</v>
      </c>
      <c r="G806" s="2">
        <f>Table3[[#This Row],[FwdDiv]]/Table3[[#This Row],[SharePrice]]</f>
        <v>6.3838494066293813E-2</v>
      </c>
    </row>
    <row r="807" spans="2:7" x14ac:dyDescent="0.2">
      <c r="B807" s="35">
        <v>43952</v>
      </c>
      <c r="C807">
        <v>73.28</v>
      </c>
      <c r="E807">
        <v>1.17</v>
      </c>
      <c r="F807">
        <f>Table3[[#This Row],[DivPay]]*4</f>
        <v>4.68</v>
      </c>
      <c r="G807" s="2">
        <f>Table3[[#This Row],[FwdDiv]]/Table3[[#This Row],[SharePrice]]</f>
        <v>6.3864628820960695E-2</v>
      </c>
    </row>
    <row r="808" spans="2:7" x14ac:dyDescent="0.2">
      <c r="B808" s="35">
        <v>43951</v>
      </c>
      <c r="C808">
        <v>74.599999999999994</v>
      </c>
      <c r="E808">
        <v>1.17</v>
      </c>
      <c r="F808">
        <f>Table3[[#This Row],[DivPay]]*4</f>
        <v>4.68</v>
      </c>
      <c r="G808" s="2">
        <f>Table3[[#This Row],[FwdDiv]]/Table3[[#This Row],[SharePrice]]</f>
        <v>6.2734584450402142E-2</v>
      </c>
    </row>
    <row r="809" spans="2:7" x14ac:dyDescent="0.2">
      <c r="B809" s="35">
        <v>43950</v>
      </c>
      <c r="C809">
        <v>76.5</v>
      </c>
      <c r="E809">
        <v>1.17</v>
      </c>
      <c r="F809">
        <f>Table3[[#This Row],[DivPay]]*4</f>
        <v>4.68</v>
      </c>
      <c r="G809" s="2">
        <f>Table3[[#This Row],[FwdDiv]]/Table3[[#This Row],[SharePrice]]</f>
        <v>6.117647058823529E-2</v>
      </c>
    </row>
    <row r="810" spans="2:7" x14ac:dyDescent="0.2">
      <c r="B810" s="35">
        <v>43949</v>
      </c>
      <c r="C810">
        <v>77.25</v>
      </c>
      <c r="E810">
        <v>1.17</v>
      </c>
      <c r="F810">
        <f>Table3[[#This Row],[DivPay]]*4</f>
        <v>4.68</v>
      </c>
      <c r="G810" s="2">
        <f>Table3[[#This Row],[FwdDiv]]/Table3[[#This Row],[SharePrice]]</f>
        <v>6.0582524271844657E-2</v>
      </c>
    </row>
    <row r="811" spans="2:7" x14ac:dyDescent="0.2">
      <c r="B811" s="35">
        <v>43948</v>
      </c>
      <c r="C811">
        <v>74.92</v>
      </c>
      <c r="E811">
        <v>1.17</v>
      </c>
      <c r="F811">
        <f>Table3[[#This Row],[DivPay]]*4</f>
        <v>4.68</v>
      </c>
      <c r="G811" s="2">
        <f>Table3[[#This Row],[FwdDiv]]/Table3[[#This Row],[SharePrice]]</f>
        <v>6.2466631073144679E-2</v>
      </c>
    </row>
    <row r="812" spans="2:7" x14ac:dyDescent="0.2">
      <c r="B812" s="35">
        <v>43945</v>
      </c>
      <c r="C812">
        <v>73.67</v>
      </c>
      <c r="E812">
        <v>1.17</v>
      </c>
      <c r="F812">
        <f>Table3[[#This Row],[DivPay]]*4</f>
        <v>4.68</v>
      </c>
      <c r="G812" s="2">
        <f>Table3[[#This Row],[FwdDiv]]/Table3[[#This Row],[SharePrice]]</f>
        <v>6.3526537260757424E-2</v>
      </c>
    </row>
    <row r="813" spans="2:7" x14ac:dyDescent="0.2">
      <c r="B813" s="35">
        <v>43944</v>
      </c>
      <c r="C813">
        <v>71.78</v>
      </c>
      <c r="E813">
        <v>1.17</v>
      </c>
      <c r="F813">
        <f>Table3[[#This Row],[DivPay]]*4</f>
        <v>4.68</v>
      </c>
      <c r="G813" s="2">
        <f>Table3[[#This Row],[FwdDiv]]/Table3[[#This Row],[SharePrice]]</f>
        <v>6.5199219838395092E-2</v>
      </c>
    </row>
    <row r="814" spans="2:7" x14ac:dyDescent="0.2">
      <c r="B814" s="35">
        <v>43943</v>
      </c>
      <c r="C814">
        <v>73.06</v>
      </c>
      <c r="E814">
        <v>1.17</v>
      </c>
      <c r="F814">
        <f>Table3[[#This Row],[DivPay]]*4</f>
        <v>4.68</v>
      </c>
      <c r="G814" s="2">
        <f>Table3[[#This Row],[FwdDiv]]/Table3[[#This Row],[SharePrice]]</f>
        <v>6.4056939501779347E-2</v>
      </c>
    </row>
    <row r="815" spans="2:7" x14ac:dyDescent="0.2">
      <c r="B815" s="35">
        <v>43942</v>
      </c>
      <c r="C815">
        <v>72.28</v>
      </c>
      <c r="E815">
        <v>1.17</v>
      </c>
      <c r="F815">
        <f>Table3[[#This Row],[DivPay]]*4</f>
        <v>4.68</v>
      </c>
      <c r="G815" s="2">
        <f>Table3[[#This Row],[FwdDiv]]/Table3[[#This Row],[SharePrice]]</f>
        <v>6.4748201438848921E-2</v>
      </c>
    </row>
    <row r="816" spans="2:7" x14ac:dyDescent="0.2">
      <c r="B816" s="35">
        <v>43941</v>
      </c>
      <c r="C816">
        <v>76.86</v>
      </c>
      <c r="E816">
        <v>1.17</v>
      </c>
      <c r="F816">
        <f>Table3[[#This Row],[DivPay]]*4</f>
        <v>4.68</v>
      </c>
      <c r="G816" s="2">
        <f>Table3[[#This Row],[FwdDiv]]/Table3[[#This Row],[SharePrice]]</f>
        <v>6.0889929742388757E-2</v>
      </c>
    </row>
    <row r="817" spans="2:7" x14ac:dyDescent="0.2">
      <c r="B817" s="35">
        <v>43938</v>
      </c>
      <c r="C817">
        <v>77.959999999999994</v>
      </c>
      <c r="E817">
        <v>1.17</v>
      </c>
      <c r="F817">
        <f>Table3[[#This Row],[DivPay]]*4</f>
        <v>4.68</v>
      </c>
      <c r="G817" s="2">
        <f>Table3[[#This Row],[FwdDiv]]/Table3[[#This Row],[SharePrice]]</f>
        <v>6.003078501795793E-2</v>
      </c>
    </row>
    <row r="818" spans="2:7" x14ac:dyDescent="0.2">
      <c r="B818" s="35">
        <v>43937</v>
      </c>
      <c r="C818">
        <v>75.39</v>
      </c>
      <c r="E818">
        <v>1.17</v>
      </c>
      <c r="F818">
        <f>Table3[[#This Row],[DivPay]]*4</f>
        <v>4.68</v>
      </c>
      <c r="G818" s="2">
        <f>Table3[[#This Row],[FwdDiv]]/Table3[[#This Row],[SharePrice]]</f>
        <v>6.2077198567449261E-2</v>
      </c>
    </row>
    <row r="819" spans="2:7" x14ac:dyDescent="0.2">
      <c r="B819" s="35">
        <v>43936</v>
      </c>
      <c r="C819">
        <v>75.44</v>
      </c>
      <c r="E819">
        <v>1.17</v>
      </c>
      <c r="F819">
        <f>Table3[[#This Row],[DivPay]]*4</f>
        <v>4.68</v>
      </c>
      <c r="G819" s="2">
        <f>Table3[[#This Row],[FwdDiv]]/Table3[[#This Row],[SharePrice]]</f>
        <v>6.2036055143160122E-2</v>
      </c>
    </row>
    <row r="820" spans="2:7" x14ac:dyDescent="0.2">
      <c r="B820" s="35">
        <v>43935</v>
      </c>
      <c r="C820">
        <v>77.180000000000007</v>
      </c>
      <c r="E820">
        <v>1.17</v>
      </c>
      <c r="F820">
        <f>Table3[[#This Row],[DivPay]]*4</f>
        <v>4.68</v>
      </c>
      <c r="G820" s="2">
        <f>Table3[[#This Row],[FwdDiv]]/Table3[[#This Row],[SharePrice]]</f>
        <v>6.0637470847369777E-2</v>
      </c>
    </row>
    <row r="821" spans="2:7" x14ac:dyDescent="0.2">
      <c r="B821" s="35">
        <v>43934</v>
      </c>
      <c r="C821">
        <v>73.95</v>
      </c>
      <c r="E821">
        <v>1.17</v>
      </c>
      <c r="F821">
        <f>Table3[[#This Row],[DivPay]]*4</f>
        <v>4.68</v>
      </c>
      <c r="G821" s="2">
        <f>Table3[[#This Row],[FwdDiv]]/Table3[[#This Row],[SharePrice]]</f>
        <v>6.3286004056795131E-2</v>
      </c>
    </row>
    <row r="822" spans="2:7" x14ac:dyDescent="0.2">
      <c r="B822" s="35">
        <v>43930</v>
      </c>
      <c r="C822">
        <v>75.34</v>
      </c>
      <c r="E822">
        <v>1.17</v>
      </c>
      <c r="F822">
        <f>Table3[[#This Row],[DivPay]]*4</f>
        <v>4.68</v>
      </c>
      <c r="G822" s="2">
        <f>Table3[[#This Row],[FwdDiv]]/Table3[[#This Row],[SharePrice]]</f>
        <v>6.2118396602070608E-2</v>
      </c>
    </row>
    <row r="823" spans="2:7" x14ac:dyDescent="0.2">
      <c r="B823" s="35">
        <v>43929</v>
      </c>
      <c r="C823">
        <v>74.66</v>
      </c>
      <c r="E823">
        <v>1.17</v>
      </c>
      <c r="F823">
        <f>Table3[[#This Row],[DivPay]]*4</f>
        <v>4.68</v>
      </c>
      <c r="G823" s="2">
        <f>Table3[[#This Row],[FwdDiv]]/Table3[[#This Row],[SharePrice]]</f>
        <v>6.2684168229306184E-2</v>
      </c>
    </row>
    <row r="824" spans="2:7" x14ac:dyDescent="0.2">
      <c r="B824" s="35">
        <v>43928</v>
      </c>
      <c r="C824">
        <v>74.510000000000005</v>
      </c>
      <c r="E824">
        <v>1.17</v>
      </c>
      <c r="F824">
        <f>Table3[[#This Row],[DivPay]]*4</f>
        <v>4.68</v>
      </c>
      <c r="G824" s="2">
        <f>Table3[[#This Row],[FwdDiv]]/Table3[[#This Row],[SharePrice]]</f>
        <v>6.2810361025365719E-2</v>
      </c>
    </row>
    <row r="825" spans="2:7" x14ac:dyDescent="0.2">
      <c r="B825" s="35">
        <v>43927</v>
      </c>
      <c r="C825">
        <v>75.680000000000007</v>
      </c>
      <c r="E825">
        <v>1.17</v>
      </c>
      <c r="F825">
        <f>Table3[[#This Row],[DivPay]]*4</f>
        <v>4.68</v>
      </c>
      <c r="G825" s="2">
        <f>Table3[[#This Row],[FwdDiv]]/Table3[[#This Row],[SharePrice]]</f>
        <v>6.1839323467230436E-2</v>
      </c>
    </row>
    <row r="826" spans="2:7" x14ac:dyDescent="0.2">
      <c r="B826" s="35">
        <v>43924</v>
      </c>
      <c r="C826">
        <v>73.459999999999994</v>
      </c>
      <c r="E826">
        <v>1.17</v>
      </c>
      <c r="F826">
        <f>Table3[[#This Row],[DivPay]]*4</f>
        <v>4.68</v>
      </c>
      <c r="G826" s="2">
        <f>Table3[[#This Row],[FwdDiv]]/Table3[[#This Row],[SharePrice]]</f>
        <v>6.3708140484617481E-2</v>
      </c>
    </row>
    <row r="827" spans="2:7" x14ac:dyDescent="0.2">
      <c r="B827" s="35">
        <v>43923</v>
      </c>
      <c r="C827">
        <v>74.34</v>
      </c>
      <c r="E827">
        <v>1.17</v>
      </c>
      <c r="F827">
        <f>Table3[[#This Row],[DivPay]]*4</f>
        <v>4.68</v>
      </c>
      <c r="G827" s="2">
        <f>Table3[[#This Row],[FwdDiv]]/Table3[[#This Row],[SharePrice]]</f>
        <v>6.2953995157384979E-2</v>
      </c>
    </row>
    <row r="828" spans="2:7" x14ac:dyDescent="0.2">
      <c r="B828" s="35">
        <v>43922</v>
      </c>
      <c r="C828">
        <v>71.12</v>
      </c>
      <c r="E828">
        <v>1.17</v>
      </c>
      <c r="F828">
        <f>Table3[[#This Row],[DivPay]]*4</f>
        <v>4.68</v>
      </c>
      <c r="G828" s="2">
        <f>Table3[[#This Row],[FwdDiv]]/Table3[[#This Row],[SharePrice]]</f>
        <v>6.5804274465691787E-2</v>
      </c>
    </row>
    <row r="829" spans="2:7" x14ac:dyDescent="0.2">
      <c r="B829" s="35">
        <v>43921</v>
      </c>
      <c r="C829">
        <v>72.959999999999994</v>
      </c>
      <c r="E829">
        <v>1.17</v>
      </c>
      <c r="F829">
        <f>Table3[[#This Row],[DivPay]]*4</f>
        <v>4.68</v>
      </c>
      <c r="G829" s="2">
        <f>Table3[[#This Row],[FwdDiv]]/Table3[[#This Row],[SharePrice]]</f>
        <v>6.4144736842105268E-2</v>
      </c>
    </row>
    <row r="830" spans="2:7" x14ac:dyDescent="0.2">
      <c r="B830" s="35">
        <v>43920</v>
      </c>
      <c r="C830">
        <v>72.55</v>
      </c>
      <c r="E830">
        <v>1.17</v>
      </c>
      <c r="F830">
        <f>Table3[[#This Row],[DivPay]]*4</f>
        <v>4.68</v>
      </c>
      <c r="G830" s="2">
        <f>Table3[[#This Row],[FwdDiv]]/Table3[[#This Row],[SharePrice]]</f>
        <v>6.4507236388697445E-2</v>
      </c>
    </row>
    <row r="831" spans="2:7" x14ac:dyDescent="0.2">
      <c r="B831" s="35">
        <v>43917</v>
      </c>
      <c r="C831">
        <v>69.150000000000006</v>
      </c>
      <c r="E831">
        <v>1.17</v>
      </c>
      <c r="F831">
        <f>Table3[[#This Row],[DivPay]]*4</f>
        <v>4.68</v>
      </c>
      <c r="G831" s="2">
        <f>Table3[[#This Row],[FwdDiv]]/Table3[[#This Row],[SharePrice]]</f>
        <v>6.7678958785249446E-2</v>
      </c>
    </row>
    <row r="832" spans="2:7" x14ac:dyDescent="0.2">
      <c r="B832" s="35">
        <v>43916</v>
      </c>
      <c r="C832">
        <v>71.16</v>
      </c>
      <c r="E832">
        <v>1.17</v>
      </c>
      <c r="F832">
        <f>Table3[[#This Row],[DivPay]]*4</f>
        <v>4.68</v>
      </c>
      <c r="G832" s="2">
        <f>Table3[[#This Row],[FwdDiv]]/Table3[[#This Row],[SharePrice]]</f>
        <v>6.5767284991568295E-2</v>
      </c>
    </row>
    <row r="833" spans="2:7" x14ac:dyDescent="0.2">
      <c r="B833" s="35">
        <v>43915</v>
      </c>
      <c r="C833">
        <v>66.069999999999993</v>
      </c>
      <c r="E833">
        <v>1.17</v>
      </c>
      <c r="F833">
        <f>Table3[[#This Row],[DivPay]]*4</f>
        <v>4.68</v>
      </c>
      <c r="G833" s="2">
        <f>Table3[[#This Row],[FwdDiv]]/Table3[[#This Row],[SharePrice]]</f>
        <v>7.0833963977599515E-2</v>
      </c>
    </row>
    <row r="834" spans="2:7" x14ac:dyDescent="0.2">
      <c r="B834" s="35">
        <v>43914</v>
      </c>
      <c r="C834">
        <v>63.6</v>
      </c>
      <c r="E834">
        <v>1.17</v>
      </c>
      <c r="F834">
        <f>Table3[[#This Row],[DivPay]]*4</f>
        <v>4.68</v>
      </c>
      <c r="G834" s="2">
        <f>Table3[[#This Row],[FwdDiv]]/Table3[[#This Row],[SharePrice]]</f>
        <v>7.3584905660377356E-2</v>
      </c>
    </row>
    <row r="835" spans="2:7" x14ac:dyDescent="0.2">
      <c r="B835" s="35">
        <v>43913</v>
      </c>
      <c r="C835">
        <v>59.98</v>
      </c>
      <c r="E835">
        <v>1.17</v>
      </c>
      <c r="F835">
        <f>Table3[[#This Row],[DivPay]]*4</f>
        <v>4.68</v>
      </c>
      <c r="G835" s="2">
        <f>Table3[[#This Row],[FwdDiv]]/Table3[[#This Row],[SharePrice]]</f>
        <v>7.8026008669556515E-2</v>
      </c>
    </row>
    <row r="836" spans="2:7" x14ac:dyDescent="0.2">
      <c r="B836" s="35">
        <v>43910</v>
      </c>
      <c r="C836">
        <v>61.09</v>
      </c>
      <c r="D836">
        <v>1.17</v>
      </c>
      <c r="E836">
        <v>1.17</v>
      </c>
      <c r="F836">
        <f>Table3[[#This Row],[DivPay]]*4</f>
        <v>4.68</v>
      </c>
      <c r="G836" s="2">
        <f>Table3[[#This Row],[FwdDiv]]/Table3[[#This Row],[SharePrice]]</f>
        <v>7.6608282861352101E-2</v>
      </c>
    </row>
    <row r="837" spans="2:7" x14ac:dyDescent="0.2">
      <c r="B837" s="35">
        <v>43909</v>
      </c>
      <c r="C837">
        <v>66.430000000000007</v>
      </c>
      <c r="E837">
        <v>1.17</v>
      </c>
      <c r="F837">
        <f>Table3[[#This Row],[DivPay]]*4</f>
        <v>4.68</v>
      </c>
      <c r="G837" s="2">
        <f>Table3[[#This Row],[FwdDiv]]/Table3[[#This Row],[SharePrice]]</f>
        <v>7.0450097847358104E-2</v>
      </c>
    </row>
    <row r="838" spans="2:7" x14ac:dyDescent="0.2">
      <c r="B838" s="35">
        <v>43908</v>
      </c>
      <c r="C838">
        <v>64.91</v>
      </c>
      <c r="E838">
        <v>1.17</v>
      </c>
      <c r="F838">
        <f>Table3[[#This Row],[DivPay]]*4</f>
        <v>4.68</v>
      </c>
      <c r="G838" s="2">
        <f>Table3[[#This Row],[FwdDiv]]/Table3[[#This Row],[SharePrice]]</f>
        <v>7.2099830534586351E-2</v>
      </c>
    </row>
    <row r="839" spans="2:7" x14ac:dyDescent="0.2">
      <c r="B839" s="35">
        <v>43907</v>
      </c>
      <c r="C839">
        <v>73.989999999999995</v>
      </c>
      <c r="E839">
        <v>1.17</v>
      </c>
      <c r="F839">
        <f>Table3[[#This Row],[DivPay]]*4</f>
        <v>4.68</v>
      </c>
      <c r="G839" s="2">
        <f>Table3[[#This Row],[FwdDiv]]/Table3[[#This Row],[SharePrice]]</f>
        <v>6.3251790782538175E-2</v>
      </c>
    </row>
    <row r="840" spans="2:7" x14ac:dyDescent="0.2">
      <c r="B840" s="35">
        <v>43906</v>
      </c>
      <c r="C840">
        <v>69.599999999999994</v>
      </c>
      <c r="E840">
        <v>1.17</v>
      </c>
      <c r="F840">
        <f>Table3[[#This Row],[DivPay]]*4</f>
        <v>4.68</v>
      </c>
      <c r="G840" s="2">
        <f>Table3[[#This Row],[FwdDiv]]/Table3[[#This Row],[SharePrice]]</f>
        <v>6.7241379310344823E-2</v>
      </c>
    </row>
    <row r="841" spans="2:7" x14ac:dyDescent="0.2">
      <c r="B841" s="35">
        <v>43903</v>
      </c>
      <c r="C841">
        <v>79.5</v>
      </c>
      <c r="E841">
        <v>1.17</v>
      </c>
      <c r="F841">
        <f>Table3[[#This Row],[DivPay]]*4</f>
        <v>4.68</v>
      </c>
      <c r="G841" s="2">
        <f>Table3[[#This Row],[FwdDiv]]/Table3[[#This Row],[SharePrice]]</f>
        <v>5.8867924528301883E-2</v>
      </c>
    </row>
    <row r="842" spans="2:7" x14ac:dyDescent="0.2">
      <c r="B842" s="35">
        <v>43902</v>
      </c>
      <c r="C842">
        <v>72.25</v>
      </c>
      <c r="E842">
        <v>1.17</v>
      </c>
      <c r="F842">
        <f>Table3[[#This Row],[DivPay]]*4</f>
        <v>4.68</v>
      </c>
      <c r="G842" s="2">
        <f>Table3[[#This Row],[FwdDiv]]/Table3[[#This Row],[SharePrice]]</f>
        <v>6.4775086505190302E-2</v>
      </c>
    </row>
    <row r="843" spans="2:7" x14ac:dyDescent="0.2">
      <c r="B843" s="35">
        <v>43901</v>
      </c>
      <c r="C843">
        <v>79.84</v>
      </c>
      <c r="E843">
        <v>1.17</v>
      </c>
      <c r="F843">
        <f>Table3[[#This Row],[DivPay]]*4</f>
        <v>4.68</v>
      </c>
      <c r="G843" s="2">
        <f>Table3[[#This Row],[FwdDiv]]/Table3[[#This Row],[SharePrice]]</f>
        <v>5.8617234468937872E-2</v>
      </c>
    </row>
    <row r="844" spans="2:7" x14ac:dyDescent="0.2">
      <c r="B844" s="35">
        <v>43900</v>
      </c>
      <c r="C844">
        <v>84.73</v>
      </c>
      <c r="E844">
        <v>1.17</v>
      </c>
      <c r="F844">
        <f>Table3[[#This Row],[DivPay]]*4</f>
        <v>4.68</v>
      </c>
      <c r="G844" s="2">
        <f>Table3[[#This Row],[FwdDiv]]/Table3[[#This Row],[SharePrice]]</f>
        <v>5.5234273574884925E-2</v>
      </c>
    </row>
    <row r="845" spans="2:7" x14ac:dyDescent="0.2">
      <c r="B845" s="35">
        <v>43899</v>
      </c>
      <c r="C845">
        <v>81.63</v>
      </c>
      <c r="E845">
        <v>1.17</v>
      </c>
      <c r="F845">
        <f>Table3[[#This Row],[DivPay]]*4</f>
        <v>4.68</v>
      </c>
      <c r="G845" s="2">
        <f>Table3[[#This Row],[FwdDiv]]/Table3[[#This Row],[SharePrice]]</f>
        <v>5.7331863285556783E-2</v>
      </c>
    </row>
    <row r="846" spans="2:7" x14ac:dyDescent="0.2">
      <c r="B846" s="35">
        <v>43896</v>
      </c>
      <c r="C846">
        <v>87.27</v>
      </c>
      <c r="E846">
        <v>1.17</v>
      </c>
      <c r="F846">
        <f>Table3[[#This Row],[DivPay]]*4</f>
        <v>4.68</v>
      </c>
      <c r="G846" s="2">
        <f>Table3[[#This Row],[FwdDiv]]/Table3[[#This Row],[SharePrice]]</f>
        <v>5.3626675833619797E-2</v>
      </c>
    </row>
    <row r="847" spans="2:7" x14ac:dyDescent="0.2">
      <c r="B847" s="35">
        <v>43895</v>
      </c>
      <c r="C847">
        <v>87.86</v>
      </c>
      <c r="E847">
        <v>1.17</v>
      </c>
      <c r="F847">
        <f>Table3[[#This Row],[DivPay]]*4</f>
        <v>4.68</v>
      </c>
      <c r="G847" s="2">
        <f>Table3[[#This Row],[FwdDiv]]/Table3[[#This Row],[SharePrice]]</f>
        <v>5.3266560437058956E-2</v>
      </c>
    </row>
    <row r="848" spans="2:7" x14ac:dyDescent="0.2">
      <c r="B848" s="35">
        <v>43894</v>
      </c>
      <c r="C848">
        <v>88.74</v>
      </c>
      <c r="E848">
        <v>1.17</v>
      </c>
      <c r="F848">
        <f>Table3[[#This Row],[DivPay]]*4</f>
        <v>4.68</v>
      </c>
      <c r="G848" s="2">
        <f>Table3[[#This Row],[FwdDiv]]/Table3[[#This Row],[SharePrice]]</f>
        <v>5.2738336713995942E-2</v>
      </c>
    </row>
    <row r="849" spans="2:7" x14ac:dyDescent="0.2">
      <c r="B849" s="35">
        <v>43893</v>
      </c>
      <c r="C849">
        <v>83.5</v>
      </c>
      <c r="E849">
        <v>1.17</v>
      </c>
      <c r="F849">
        <f>Table3[[#This Row],[DivPay]]*4</f>
        <v>4.68</v>
      </c>
      <c r="G849" s="2">
        <f>Table3[[#This Row],[FwdDiv]]/Table3[[#This Row],[SharePrice]]</f>
        <v>5.604790419161676E-2</v>
      </c>
    </row>
    <row r="850" spans="2:7" x14ac:dyDescent="0.2">
      <c r="B850" s="35">
        <v>43892</v>
      </c>
      <c r="C850">
        <v>84.97</v>
      </c>
      <c r="E850">
        <v>1.17</v>
      </c>
      <c r="F850">
        <f>Table3[[#This Row],[DivPay]]*4</f>
        <v>4.68</v>
      </c>
      <c r="G850" s="2">
        <f>Table3[[#This Row],[FwdDiv]]/Table3[[#This Row],[SharePrice]]</f>
        <v>5.5078262916323409E-2</v>
      </c>
    </row>
    <row r="851" spans="2:7" x14ac:dyDescent="0.2">
      <c r="B851" s="35">
        <v>43889</v>
      </c>
      <c r="C851">
        <v>81.87</v>
      </c>
      <c r="E851">
        <v>1.17</v>
      </c>
      <c r="F851">
        <f>Table3[[#This Row],[DivPay]]*4</f>
        <v>4.68</v>
      </c>
      <c r="G851" s="2">
        <f>Table3[[#This Row],[FwdDiv]]/Table3[[#This Row],[SharePrice]]</f>
        <v>5.7163796262367159E-2</v>
      </c>
    </row>
    <row r="852" spans="2:7" x14ac:dyDescent="0.2">
      <c r="B852" s="35">
        <v>43888</v>
      </c>
      <c r="C852">
        <v>83.07</v>
      </c>
      <c r="E852">
        <v>1.17</v>
      </c>
      <c r="F852">
        <f>Table3[[#This Row],[DivPay]]*4</f>
        <v>4.68</v>
      </c>
      <c r="G852" s="2">
        <f>Table3[[#This Row],[FwdDiv]]/Table3[[#This Row],[SharePrice]]</f>
        <v>5.6338028169014086E-2</v>
      </c>
    </row>
    <row r="853" spans="2:7" x14ac:dyDescent="0.2">
      <c r="B853" s="35">
        <v>43887</v>
      </c>
      <c r="C853">
        <v>86.25</v>
      </c>
      <c r="E853">
        <v>1.17</v>
      </c>
      <c r="F853">
        <f>Table3[[#This Row],[DivPay]]*4</f>
        <v>4.68</v>
      </c>
      <c r="G853" s="2">
        <f>Table3[[#This Row],[FwdDiv]]/Table3[[#This Row],[SharePrice]]</f>
        <v>5.426086956521739E-2</v>
      </c>
    </row>
    <row r="854" spans="2:7" x14ac:dyDescent="0.2">
      <c r="B854" s="35">
        <v>43886</v>
      </c>
      <c r="C854">
        <v>85</v>
      </c>
      <c r="E854">
        <v>1.17</v>
      </c>
      <c r="F854">
        <f>Table3[[#This Row],[DivPay]]*4</f>
        <v>4.68</v>
      </c>
      <c r="G854" s="2">
        <f>Table3[[#This Row],[FwdDiv]]/Table3[[#This Row],[SharePrice]]</f>
        <v>5.5058823529411764E-2</v>
      </c>
    </row>
    <row r="855" spans="2:7" x14ac:dyDescent="0.2">
      <c r="B855" s="35">
        <v>43885</v>
      </c>
      <c r="C855">
        <v>85.57</v>
      </c>
      <c r="E855">
        <v>1.17</v>
      </c>
      <c r="F855">
        <f>Table3[[#This Row],[DivPay]]*4</f>
        <v>4.68</v>
      </c>
      <c r="G855" s="2">
        <f>Table3[[#This Row],[FwdDiv]]/Table3[[#This Row],[SharePrice]]</f>
        <v>5.4692064976043009E-2</v>
      </c>
    </row>
    <row r="856" spans="2:7" x14ac:dyDescent="0.2">
      <c r="B856" s="35">
        <v>43882</v>
      </c>
      <c r="C856">
        <v>89.64</v>
      </c>
      <c r="E856">
        <v>1.17</v>
      </c>
      <c r="F856">
        <f>Table3[[#This Row],[DivPay]]*4</f>
        <v>4.68</v>
      </c>
      <c r="G856" s="2">
        <f>Table3[[#This Row],[FwdDiv]]/Table3[[#This Row],[SharePrice]]</f>
        <v>5.2208835341365459E-2</v>
      </c>
    </row>
    <row r="857" spans="2:7" x14ac:dyDescent="0.2">
      <c r="B857" s="35">
        <v>43881</v>
      </c>
      <c r="C857">
        <v>87.44</v>
      </c>
      <c r="E857">
        <v>1.17</v>
      </c>
      <c r="F857">
        <f>Table3[[#This Row],[DivPay]]*4</f>
        <v>4.68</v>
      </c>
      <c r="G857" s="2">
        <f>Table3[[#This Row],[FwdDiv]]/Table3[[#This Row],[SharePrice]]</f>
        <v>5.3522415370539797E-2</v>
      </c>
    </row>
    <row r="858" spans="2:7" x14ac:dyDescent="0.2">
      <c r="B858" s="35">
        <v>43880</v>
      </c>
      <c r="C858">
        <v>87.88</v>
      </c>
      <c r="E858">
        <v>1.17</v>
      </c>
      <c r="F858">
        <f>Table3[[#This Row],[DivPay]]*4</f>
        <v>4.68</v>
      </c>
      <c r="G858" s="2">
        <f>Table3[[#This Row],[FwdDiv]]/Table3[[#This Row],[SharePrice]]</f>
        <v>5.3254437869822487E-2</v>
      </c>
    </row>
    <row r="859" spans="2:7" x14ac:dyDescent="0.2">
      <c r="B859" s="35">
        <v>43879</v>
      </c>
      <c r="C859">
        <v>87.44</v>
      </c>
      <c r="E859">
        <v>1.17</v>
      </c>
      <c r="F859">
        <f>Table3[[#This Row],[DivPay]]*4</f>
        <v>4.68</v>
      </c>
      <c r="G859" s="2">
        <f>Table3[[#This Row],[FwdDiv]]/Table3[[#This Row],[SharePrice]]</f>
        <v>5.3522415370539797E-2</v>
      </c>
    </row>
    <row r="860" spans="2:7" x14ac:dyDescent="0.2">
      <c r="B860" s="35">
        <v>43875</v>
      </c>
      <c r="C860">
        <v>88.5</v>
      </c>
      <c r="E860">
        <v>1.17</v>
      </c>
      <c r="F860">
        <f>Table3[[#This Row],[DivPay]]*4</f>
        <v>4.68</v>
      </c>
      <c r="G860" s="2">
        <f>Table3[[#This Row],[FwdDiv]]/Table3[[#This Row],[SharePrice]]</f>
        <v>5.2881355932203389E-2</v>
      </c>
    </row>
    <row r="861" spans="2:7" x14ac:dyDescent="0.2">
      <c r="B861" s="35">
        <v>43874</v>
      </c>
      <c r="C861">
        <v>88.82</v>
      </c>
      <c r="E861">
        <v>1.17</v>
      </c>
      <c r="F861">
        <f>Table3[[#This Row],[DivPay]]*4</f>
        <v>4.68</v>
      </c>
      <c r="G861" s="2">
        <f>Table3[[#This Row],[FwdDiv]]/Table3[[#This Row],[SharePrice]]</f>
        <v>5.2690835397433008E-2</v>
      </c>
    </row>
    <row r="862" spans="2:7" x14ac:dyDescent="0.2">
      <c r="B862" s="35">
        <v>43873</v>
      </c>
      <c r="C862">
        <v>87.9</v>
      </c>
      <c r="E862">
        <v>1.17</v>
      </c>
      <c r="F862">
        <f>Table3[[#This Row],[DivPay]]*4</f>
        <v>4.68</v>
      </c>
      <c r="G862" s="2">
        <f>Table3[[#This Row],[FwdDiv]]/Table3[[#This Row],[SharePrice]]</f>
        <v>5.3242320819112621E-2</v>
      </c>
    </row>
    <row r="863" spans="2:7" x14ac:dyDescent="0.2">
      <c r="B863" s="35">
        <v>43872</v>
      </c>
      <c r="C863">
        <v>89.44</v>
      </c>
      <c r="E863">
        <v>1.17</v>
      </c>
      <c r="F863">
        <f>Table3[[#This Row],[DivPay]]*4</f>
        <v>4.68</v>
      </c>
      <c r="G863" s="2">
        <f>Table3[[#This Row],[FwdDiv]]/Table3[[#This Row],[SharePrice]]</f>
        <v>5.2325581395348833E-2</v>
      </c>
    </row>
    <row r="864" spans="2:7" x14ac:dyDescent="0.2">
      <c r="B864" s="35">
        <v>43871</v>
      </c>
      <c r="C864">
        <v>88.75</v>
      </c>
      <c r="E864">
        <v>1.17</v>
      </c>
      <c r="F864">
        <f>Table3[[#This Row],[DivPay]]*4</f>
        <v>4.68</v>
      </c>
      <c r="G864" s="2">
        <f>Table3[[#This Row],[FwdDiv]]/Table3[[#This Row],[SharePrice]]</f>
        <v>5.2732394366197179E-2</v>
      </c>
    </row>
    <row r="865" spans="2:7" x14ac:dyDescent="0.2">
      <c r="B865" s="35">
        <v>43868</v>
      </c>
      <c r="C865">
        <v>87.45</v>
      </c>
      <c r="E865">
        <v>1.17</v>
      </c>
      <c r="F865">
        <f>Table3[[#This Row],[DivPay]]*4</f>
        <v>4.68</v>
      </c>
      <c r="G865" s="2">
        <f>Table3[[#This Row],[FwdDiv]]/Table3[[#This Row],[SharePrice]]</f>
        <v>5.351629502572898E-2</v>
      </c>
    </row>
    <row r="866" spans="2:7" x14ac:dyDescent="0.2">
      <c r="B866" s="35">
        <v>43867</v>
      </c>
      <c r="C866">
        <v>86.18</v>
      </c>
      <c r="E866">
        <v>1.17</v>
      </c>
      <c r="F866">
        <f>Table3[[#This Row],[DivPay]]*4</f>
        <v>4.68</v>
      </c>
      <c r="G866" s="2">
        <f>Table3[[#This Row],[FwdDiv]]/Table3[[#This Row],[SharePrice]]</f>
        <v>5.4304943142260378E-2</v>
      </c>
    </row>
    <row r="867" spans="2:7" x14ac:dyDescent="0.2">
      <c r="B867" s="35">
        <v>43866</v>
      </c>
      <c r="C867">
        <v>83.94</v>
      </c>
      <c r="E867">
        <v>1.17</v>
      </c>
      <c r="F867">
        <f>Table3[[#This Row],[DivPay]]*4</f>
        <v>4.68</v>
      </c>
      <c r="G867" s="2">
        <f>Table3[[#This Row],[FwdDiv]]/Table3[[#This Row],[SharePrice]]</f>
        <v>5.5754110078627586E-2</v>
      </c>
    </row>
    <row r="868" spans="2:7" x14ac:dyDescent="0.2">
      <c r="B868" s="35">
        <v>43865</v>
      </c>
      <c r="C868">
        <v>83.6</v>
      </c>
      <c r="E868">
        <v>1.17</v>
      </c>
      <c r="F868">
        <f>Table3[[#This Row],[DivPay]]*4</f>
        <v>4.68</v>
      </c>
      <c r="G868" s="2">
        <f>Table3[[#This Row],[FwdDiv]]/Table3[[#This Row],[SharePrice]]</f>
        <v>5.5980861244019138E-2</v>
      </c>
    </row>
    <row r="869" spans="2:7" x14ac:dyDescent="0.2">
      <c r="B869" s="35">
        <v>43864</v>
      </c>
      <c r="C869">
        <v>83</v>
      </c>
      <c r="E869">
        <v>1.17</v>
      </c>
      <c r="F869">
        <f>Table3[[#This Row],[DivPay]]*4</f>
        <v>4.68</v>
      </c>
      <c r="G869" s="2">
        <f>Table3[[#This Row],[FwdDiv]]/Table3[[#This Row],[SharePrice]]</f>
        <v>5.6385542168674696E-2</v>
      </c>
    </row>
    <row r="870" spans="2:7" x14ac:dyDescent="0.2">
      <c r="B870" s="35">
        <v>43861</v>
      </c>
      <c r="C870">
        <v>82.7</v>
      </c>
      <c r="E870">
        <v>1.17</v>
      </c>
      <c r="F870">
        <f>Table3[[#This Row],[DivPay]]*4</f>
        <v>4.68</v>
      </c>
      <c r="G870" s="2">
        <f>Table3[[#This Row],[FwdDiv]]/Table3[[#This Row],[SharePrice]]</f>
        <v>5.659008464328899E-2</v>
      </c>
    </row>
    <row r="871" spans="2:7" x14ac:dyDescent="0.2">
      <c r="B871" s="35">
        <v>43860</v>
      </c>
      <c r="C871">
        <v>84.33</v>
      </c>
      <c r="E871">
        <v>1.17</v>
      </c>
      <c r="F871">
        <f>Table3[[#This Row],[DivPay]]*4</f>
        <v>4.68</v>
      </c>
      <c r="G871" s="2">
        <f>Table3[[#This Row],[FwdDiv]]/Table3[[#This Row],[SharePrice]]</f>
        <v>5.5496264674493062E-2</v>
      </c>
    </row>
    <row r="872" spans="2:7" x14ac:dyDescent="0.2">
      <c r="B872" s="35">
        <v>43859</v>
      </c>
      <c r="C872">
        <v>83.96</v>
      </c>
      <c r="E872">
        <v>1.17</v>
      </c>
      <c r="F872">
        <f>Table3[[#This Row],[DivPay]]*4</f>
        <v>4.68</v>
      </c>
      <c r="G872" s="2">
        <f>Table3[[#This Row],[FwdDiv]]/Table3[[#This Row],[SharePrice]]</f>
        <v>5.5740828966174369E-2</v>
      </c>
    </row>
    <row r="873" spans="2:7" x14ac:dyDescent="0.2">
      <c r="B873" s="35">
        <v>43858</v>
      </c>
      <c r="C873">
        <v>84.68</v>
      </c>
      <c r="E873">
        <v>1.17</v>
      </c>
      <c r="F873">
        <f>Table3[[#This Row],[DivPay]]*4</f>
        <v>4.68</v>
      </c>
      <c r="G873" s="2">
        <f>Table3[[#This Row],[FwdDiv]]/Table3[[#This Row],[SharePrice]]</f>
        <v>5.5266887104393002E-2</v>
      </c>
    </row>
    <row r="874" spans="2:7" x14ac:dyDescent="0.2">
      <c r="B874" s="35">
        <v>43857</v>
      </c>
      <c r="C874">
        <v>84.71</v>
      </c>
      <c r="E874">
        <v>1.17</v>
      </c>
      <c r="F874">
        <f>Table3[[#This Row],[DivPay]]*4</f>
        <v>4.68</v>
      </c>
      <c r="G874" s="2">
        <f>Table3[[#This Row],[FwdDiv]]/Table3[[#This Row],[SharePrice]]</f>
        <v>5.5247314366662734E-2</v>
      </c>
    </row>
    <row r="875" spans="2:7" x14ac:dyDescent="0.2">
      <c r="B875" s="35">
        <v>43854</v>
      </c>
      <c r="C875">
        <v>86.15</v>
      </c>
      <c r="E875">
        <v>1.17</v>
      </c>
      <c r="F875">
        <f>Table3[[#This Row],[DivPay]]*4</f>
        <v>4.68</v>
      </c>
      <c r="G875" s="2">
        <f>Table3[[#This Row],[FwdDiv]]/Table3[[#This Row],[SharePrice]]</f>
        <v>5.4323853743470686E-2</v>
      </c>
    </row>
    <row r="876" spans="2:7" x14ac:dyDescent="0.2">
      <c r="B876" s="35">
        <v>43853</v>
      </c>
      <c r="C876">
        <v>87.08</v>
      </c>
      <c r="E876">
        <v>1.17</v>
      </c>
      <c r="F876">
        <f>Table3[[#This Row],[DivPay]]*4</f>
        <v>4.68</v>
      </c>
      <c r="G876" s="2">
        <f>Table3[[#This Row],[FwdDiv]]/Table3[[#This Row],[SharePrice]]</f>
        <v>5.3743683968764354E-2</v>
      </c>
    </row>
    <row r="877" spans="2:7" x14ac:dyDescent="0.2">
      <c r="B877" s="35">
        <v>43852</v>
      </c>
      <c r="C877">
        <v>88.98</v>
      </c>
      <c r="E877">
        <v>1.17</v>
      </c>
      <c r="F877">
        <f>Table3[[#This Row],[DivPay]]*4</f>
        <v>4.68</v>
      </c>
      <c r="G877" s="2">
        <f>Table3[[#This Row],[FwdDiv]]/Table3[[#This Row],[SharePrice]]</f>
        <v>5.2596089008766007E-2</v>
      </c>
    </row>
    <row r="878" spans="2:7" x14ac:dyDescent="0.2">
      <c r="B878" s="35">
        <v>43851</v>
      </c>
      <c r="C878">
        <v>88.87</v>
      </c>
      <c r="E878">
        <v>1.17</v>
      </c>
      <c r="F878">
        <f>Table3[[#This Row],[DivPay]]*4</f>
        <v>4.68</v>
      </c>
      <c r="G878" s="2">
        <f>Table3[[#This Row],[FwdDiv]]/Table3[[#This Row],[SharePrice]]</f>
        <v>5.2661190502981875E-2</v>
      </c>
    </row>
    <row r="879" spans="2:7" x14ac:dyDescent="0.2">
      <c r="B879" s="35">
        <v>43847</v>
      </c>
      <c r="C879">
        <v>88.69</v>
      </c>
      <c r="E879">
        <v>1.17</v>
      </c>
      <c r="F879">
        <f>Table3[[#This Row],[DivPay]]*4</f>
        <v>4.68</v>
      </c>
      <c r="G879" s="2">
        <f>Table3[[#This Row],[FwdDiv]]/Table3[[#This Row],[SharePrice]]</f>
        <v>5.2768068553388205E-2</v>
      </c>
    </row>
    <row r="880" spans="2:7" x14ac:dyDescent="0.2">
      <c r="B880" s="35">
        <v>43846</v>
      </c>
      <c r="C880">
        <v>88.56</v>
      </c>
      <c r="E880">
        <v>1.17</v>
      </c>
      <c r="F880">
        <f>Table3[[#This Row],[DivPay]]*4</f>
        <v>4.68</v>
      </c>
      <c r="G880" s="2">
        <f>Table3[[#This Row],[FwdDiv]]/Table3[[#This Row],[SharePrice]]</f>
        <v>5.2845528455284549E-2</v>
      </c>
    </row>
    <row r="881" spans="2:7" x14ac:dyDescent="0.2">
      <c r="B881" s="35">
        <v>43845</v>
      </c>
      <c r="C881">
        <v>88.32</v>
      </c>
      <c r="E881">
        <v>1.17</v>
      </c>
      <c r="F881">
        <f>Table3[[#This Row],[DivPay]]*4</f>
        <v>4.68</v>
      </c>
      <c r="G881" s="2">
        <f>Table3[[#This Row],[FwdDiv]]/Table3[[#This Row],[SharePrice]]</f>
        <v>5.2989130434782608E-2</v>
      </c>
    </row>
    <row r="882" spans="2:7" x14ac:dyDescent="0.2">
      <c r="B882" s="35">
        <v>43844</v>
      </c>
      <c r="C882">
        <v>87.58</v>
      </c>
      <c r="E882">
        <v>1.17</v>
      </c>
      <c r="F882">
        <f>Table3[[#This Row],[DivPay]]*4</f>
        <v>4.68</v>
      </c>
      <c r="G882" s="2">
        <f>Table3[[#This Row],[FwdDiv]]/Table3[[#This Row],[SharePrice]]</f>
        <v>5.3436857730075359E-2</v>
      </c>
    </row>
    <row r="883" spans="2:7" x14ac:dyDescent="0.2">
      <c r="B883" s="35">
        <v>43843</v>
      </c>
      <c r="C883">
        <v>87.82</v>
      </c>
      <c r="E883">
        <v>1.17</v>
      </c>
      <c r="F883">
        <f>Table3[[#This Row],[DivPay]]*4</f>
        <v>4.68</v>
      </c>
      <c r="G883" s="2">
        <f>Table3[[#This Row],[FwdDiv]]/Table3[[#This Row],[SharePrice]]</f>
        <v>5.329082213618766E-2</v>
      </c>
    </row>
    <row r="884" spans="2:7" x14ac:dyDescent="0.2">
      <c r="B884" s="35">
        <v>43840</v>
      </c>
      <c r="C884">
        <v>87.46</v>
      </c>
      <c r="E884">
        <v>1.17</v>
      </c>
      <c r="F884">
        <f>Table3[[#This Row],[DivPay]]*4</f>
        <v>4.68</v>
      </c>
      <c r="G884" s="2">
        <f>Table3[[#This Row],[FwdDiv]]/Table3[[#This Row],[SharePrice]]</f>
        <v>5.3510176080493937E-2</v>
      </c>
    </row>
    <row r="885" spans="2:7" x14ac:dyDescent="0.2">
      <c r="B885" s="35">
        <v>43839</v>
      </c>
      <c r="C885">
        <v>88.28</v>
      </c>
      <c r="E885">
        <v>1.17</v>
      </c>
      <c r="F885">
        <f>Table3[[#This Row],[DivPay]]*4</f>
        <v>4.68</v>
      </c>
      <c r="G885" s="2">
        <f>Table3[[#This Row],[FwdDiv]]/Table3[[#This Row],[SharePrice]]</f>
        <v>5.3013140009062071E-2</v>
      </c>
    </row>
    <row r="886" spans="2:7" x14ac:dyDescent="0.2">
      <c r="B886" s="35">
        <v>43838</v>
      </c>
      <c r="C886">
        <v>88.04</v>
      </c>
      <c r="E886">
        <v>1.17</v>
      </c>
      <c r="F886">
        <f>Table3[[#This Row],[DivPay]]*4</f>
        <v>4.68</v>
      </c>
      <c r="G886" s="2">
        <f>Table3[[#This Row],[FwdDiv]]/Table3[[#This Row],[SharePrice]]</f>
        <v>5.3157655611085861E-2</v>
      </c>
    </row>
    <row r="887" spans="2:7" x14ac:dyDescent="0.2">
      <c r="B887" s="35">
        <v>43837</v>
      </c>
      <c r="C887">
        <v>86.4</v>
      </c>
      <c r="E887">
        <v>1.17</v>
      </c>
      <c r="F887">
        <f>Table3[[#This Row],[DivPay]]*4</f>
        <v>4.68</v>
      </c>
      <c r="G887" s="2">
        <f>Table3[[#This Row],[FwdDiv]]/Table3[[#This Row],[SharePrice]]</f>
        <v>5.4166666666666662E-2</v>
      </c>
    </row>
    <row r="888" spans="2:7" x14ac:dyDescent="0.2">
      <c r="B888" s="35">
        <v>43836</v>
      </c>
      <c r="C888">
        <v>86.02</v>
      </c>
      <c r="E888">
        <v>1.17</v>
      </c>
      <c r="F888">
        <f>Table3[[#This Row],[DivPay]]*4</f>
        <v>4.68</v>
      </c>
      <c r="G888" s="2">
        <f>Table3[[#This Row],[FwdDiv]]/Table3[[#This Row],[SharePrice]]</f>
        <v>5.4405952104161825E-2</v>
      </c>
    </row>
    <row r="889" spans="2:7" x14ac:dyDescent="0.2">
      <c r="B889" s="35">
        <v>43833</v>
      </c>
      <c r="C889">
        <v>85.03</v>
      </c>
      <c r="E889">
        <v>1.17</v>
      </c>
      <c r="F889">
        <f>Table3[[#This Row],[DivPay]]*4</f>
        <v>4.68</v>
      </c>
      <c r="G889" s="2">
        <f>Table3[[#This Row],[FwdDiv]]/Table3[[#This Row],[SharePrice]]</f>
        <v>5.5039397859578967E-2</v>
      </c>
    </row>
    <row r="890" spans="2:7" x14ac:dyDescent="0.2">
      <c r="B890" s="35">
        <v>43832</v>
      </c>
      <c r="C890">
        <v>85.19</v>
      </c>
      <c r="E890">
        <v>1.17</v>
      </c>
      <c r="F890">
        <f>Table3[[#This Row],[DivPay]]*4</f>
        <v>4.68</v>
      </c>
      <c r="G890" s="2">
        <f>Table3[[#This Row],[FwdDiv]]/Table3[[#This Row],[SharePrice]]</f>
        <v>5.4936025355088625E-2</v>
      </c>
    </row>
    <row r="891" spans="2:7" x14ac:dyDescent="0.2">
      <c r="B891" s="35">
        <v>43830</v>
      </c>
      <c r="C891">
        <v>85.09</v>
      </c>
      <c r="E891">
        <v>1.17</v>
      </c>
      <c r="F891">
        <f>Table3[[#This Row],[DivPay]]*4</f>
        <v>4.68</v>
      </c>
      <c r="G891" s="2">
        <f>Table3[[#This Row],[FwdDiv]]/Table3[[#This Row],[SharePrice]]</f>
        <v>5.500058761311552E-2</v>
      </c>
    </row>
    <row r="892" spans="2:7" x14ac:dyDescent="0.2">
      <c r="B892" s="35">
        <v>43829</v>
      </c>
      <c r="C892">
        <v>85.7</v>
      </c>
      <c r="E892">
        <v>1.17</v>
      </c>
      <c r="F892">
        <f>Table3[[#This Row],[DivPay]]*4</f>
        <v>4.68</v>
      </c>
      <c r="G892" s="2">
        <f>Table3[[#This Row],[FwdDiv]]/Table3[[#This Row],[SharePrice]]</f>
        <v>5.460910151691948E-2</v>
      </c>
    </row>
    <row r="893" spans="2:7" x14ac:dyDescent="0.2">
      <c r="B893" s="35">
        <v>43826</v>
      </c>
      <c r="C893">
        <v>86.31</v>
      </c>
      <c r="E893">
        <v>1.17</v>
      </c>
      <c r="F893">
        <f>Table3[[#This Row],[DivPay]]*4</f>
        <v>4.68</v>
      </c>
      <c r="G893" s="2">
        <f>Table3[[#This Row],[FwdDiv]]/Table3[[#This Row],[SharePrice]]</f>
        <v>5.4223149113660059E-2</v>
      </c>
    </row>
    <row r="894" spans="2:7" x14ac:dyDescent="0.2">
      <c r="B894" s="35">
        <v>43825</v>
      </c>
      <c r="C894">
        <v>86.03</v>
      </c>
      <c r="E894">
        <v>1.17</v>
      </c>
      <c r="F894">
        <f>Table3[[#This Row],[DivPay]]*4</f>
        <v>4.68</v>
      </c>
      <c r="G894" s="2">
        <f>Table3[[#This Row],[FwdDiv]]/Table3[[#This Row],[SharePrice]]</f>
        <v>5.4399628036731366E-2</v>
      </c>
    </row>
    <row r="895" spans="2:7" x14ac:dyDescent="0.2">
      <c r="B895" s="35">
        <v>43823</v>
      </c>
      <c r="C895">
        <v>86.11</v>
      </c>
      <c r="E895">
        <v>1.17</v>
      </c>
      <c r="F895">
        <f>Table3[[#This Row],[DivPay]]*4</f>
        <v>4.68</v>
      </c>
      <c r="G895" s="2">
        <f>Table3[[#This Row],[FwdDiv]]/Table3[[#This Row],[SharePrice]]</f>
        <v>5.4349088375333872E-2</v>
      </c>
    </row>
    <row r="896" spans="2:7" x14ac:dyDescent="0.2">
      <c r="B896" s="35">
        <v>43822</v>
      </c>
      <c r="C896">
        <v>86.02</v>
      </c>
      <c r="E896">
        <v>1.17</v>
      </c>
      <c r="F896">
        <f>Table3[[#This Row],[DivPay]]*4</f>
        <v>4.68</v>
      </c>
      <c r="G896" s="2">
        <f>Table3[[#This Row],[FwdDiv]]/Table3[[#This Row],[SharePrice]]</f>
        <v>5.4405952104161825E-2</v>
      </c>
    </row>
    <row r="897" spans="2:7" x14ac:dyDescent="0.2">
      <c r="B897" s="35">
        <v>43819</v>
      </c>
      <c r="C897">
        <v>85.27</v>
      </c>
      <c r="E897">
        <v>1.17</v>
      </c>
      <c r="F897">
        <f>Table3[[#This Row],[DivPay]]*4</f>
        <v>4.68</v>
      </c>
      <c r="G897" s="2">
        <f>Table3[[#This Row],[FwdDiv]]/Table3[[#This Row],[SharePrice]]</f>
        <v>5.4884484578398028E-2</v>
      </c>
    </row>
    <row r="898" spans="2:7" x14ac:dyDescent="0.2">
      <c r="B898" s="35">
        <v>43818</v>
      </c>
      <c r="C898">
        <v>85.99</v>
      </c>
      <c r="E898">
        <v>1.17</v>
      </c>
      <c r="F898">
        <f>Table3[[#This Row],[DivPay]]*4</f>
        <v>4.68</v>
      </c>
      <c r="G898" s="2">
        <f>Table3[[#This Row],[FwdDiv]]/Table3[[#This Row],[SharePrice]]</f>
        <v>5.4424933131759508E-2</v>
      </c>
    </row>
    <row r="899" spans="2:7" x14ac:dyDescent="0.2">
      <c r="B899" s="35">
        <v>43817</v>
      </c>
      <c r="C899">
        <v>85.7</v>
      </c>
      <c r="D899">
        <v>1.17</v>
      </c>
      <c r="E899">
        <v>1.17</v>
      </c>
      <c r="F899">
        <f>Table3[[#This Row],[DivPay]]*4</f>
        <v>4.68</v>
      </c>
      <c r="G899" s="2">
        <f>Table3[[#This Row],[FwdDiv]]/Table3[[#This Row],[SharePrice]]</f>
        <v>5.460910151691948E-2</v>
      </c>
    </row>
    <row r="900" spans="2:7" x14ac:dyDescent="0.2">
      <c r="B900" s="35">
        <v>43816</v>
      </c>
      <c r="C900">
        <v>85.95</v>
      </c>
      <c r="E900">
        <v>1.17</v>
      </c>
      <c r="F900">
        <f>Table3[[#This Row],[DivPay]]*4</f>
        <v>4.68</v>
      </c>
      <c r="G900" s="2">
        <f>Table3[[#This Row],[FwdDiv]]/Table3[[#This Row],[SharePrice]]</f>
        <v>5.445026178010471E-2</v>
      </c>
    </row>
    <row r="901" spans="2:7" x14ac:dyDescent="0.2">
      <c r="B901" s="35">
        <v>43815</v>
      </c>
      <c r="C901">
        <v>86.25</v>
      </c>
      <c r="E901">
        <v>1.17</v>
      </c>
      <c r="F901">
        <f>Table3[[#This Row],[DivPay]]*4</f>
        <v>4.68</v>
      </c>
      <c r="G901" s="2">
        <f>Table3[[#This Row],[FwdDiv]]/Table3[[#This Row],[SharePrice]]</f>
        <v>5.426086956521739E-2</v>
      </c>
    </row>
    <row r="902" spans="2:7" x14ac:dyDescent="0.2">
      <c r="B902" s="35">
        <v>43812</v>
      </c>
      <c r="C902">
        <v>84.67</v>
      </c>
      <c r="E902">
        <v>1.17</v>
      </c>
      <c r="F902">
        <f>Table3[[#This Row],[DivPay]]*4</f>
        <v>4.68</v>
      </c>
      <c r="G902" s="2">
        <f>Table3[[#This Row],[FwdDiv]]/Table3[[#This Row],[SharePrice]]</f>
        <v>5.5273414432502652E-2</v>
      </c>
    </row>
    <row r="903" spans="2:7" x14ac:dyDescent="0.2">
      <c r="B903" s="35">
        <v>43811</v>
      </c>
      <c r="C903">
        <v>84.05</v>
      </c>
      <c r="E903">
        <v>1.17</v>
      </c>
      <c r="F903">
        <f>Table3[[#This Row],[DivPay]]*4</f>
        <v>4.68</v>
      </c>
      <c r="G903" s="2">
        <f>Table3[[#This Row],[FwdDiv]]/Table3[[#This Row],[SharePrice]]</f>
        <v>5.5681142177275426E-2</v>
      </c>
    </row>
    <row r="904" spans="2:7" x14ac:dyDescent="0.2">
      <c r="B904" s="35">
        <v>43810</v>
      </c>
      <c r="C904">
        <v>84.84</v>
      </c>
      <c r="E904">
        <v>1.17</v>
      </c>
      <c r="F904">
        <f>Table3[[#This Row],[DivPay]]*4</f>
        <v>4.68</v>
      </c>
      <c r="G904" s="2">
        <f>Table3[[#This Row],[FwdDiv]]/Table3[[#This Row],[SharePrice]]</f>
        <v>5.5162659123055159E-2</v>
      </c>
    </row>
    <row r="905" spans="2:7" x14ac:dyDescent="0.2">
      <c r="B905" s="35">
        <v>43809</v>
      </c>
      <c r="C905">
        <v>83.9</v>
      </c>
      <c r="E905">
        <v>1.17</v>
      </c>
      <c r="F905">
        <f>Table3[[#This Row],[DivPay]]*4</f>
        <v>4.68</v>
      </c>
      <c r="G905" s="2">
        <f>Table3[[#This Row],[FwdDiv]]/Table3[[#This Row],[SharePrice]]</f>
        <v>5.5780691299165665E-2</v>
      </c>
    </row>
    <row r="906" spans="2:7" x14ac:dyDescent="0.2">
      <c r="B906" s="35">
        <v>43808</v>
      </c>
      <c r="C906">
        <v>83.59</v>
      </c>
      <c r="E906">
        <v>1.17</v>
      </c>
      <c r="F906">
        <f>Table3[[#This Row],[DivPay]]*4</f>
        <v>4.68</v>
      </c>
      <c r="G906" s="2">
        <f>Table3[[#This Row],[FwdDiv]]/Table3[[#This Row],[SharePrice]]</f>
        <v>5.5987558320373242E-2</v>
      </c>
    </row>
    <row r="907" spans="2:7" x14ac:dyDescent="0.2">
      <c r="B907" s="35">
        <v>43805</v>
      </c>
      <c r="C907">
        <v>83.25</v>
      </c>
      <c r="E907">
        <v>1.17</v>
      </c>
      <c r="F907">
        <f>Table3[[#This Row],[DivPay]]*4</f>
        <v>4.68</v>
      </c>
      <c r="G907" s="2">
        <f>Table3[[#This Row],[FwdDiv]]/Table3[[#This Row],[SharePrice]]</f>
        <v>5.6216216216216211E-2</v>
      </c>
    </row>
    <row r="908" spans="2:7" x14ac:dyDescent="0.2">
      <c r="B908" s="35">
        <v>43804</v>
      </c>
      <c r="C908">
        <v>82.38</v>
      </c>
      <c r="E908">
        <v>1.17</v>
      </c>
      <c r="F908">
        <f>Table3[[#This Row],[DivPay]]*4</f>
        <v>4.68</v>
      </c>
      <c r="G908" s="2">
        <f>Table3[[#This Row],[FwdDiv]]/Table3[[#This Row],[SharePrice]]</f>
        <v>5.680990531682447E-2</v>
      </c>
    </row>
    <row r="909" spans="2:7" x14ac:dyDescent="0.2">
      <c r="B909" s="35">
        <v>43803</v>
      </c>
      <c r="C909">
        <v>82.1</v>
      </c>
      <c r="E909">
        <v>1.17</v>
      </c>
      <c r="F909">
        <f>Table3[[#This Row],[DivPay]]*4</f>
        <v>4.68</v>
      </c>
      <c r="G909" s="2">
        <f>Table3[[#This Row],[FwdDiv]]/Table3[[#This Row],[SharePrice]]</f>
        <v>5.7003654080389772E-2</v>
      </c>
    </row>
    <row r="910" spans="2:7" x14ac:dyDescent="0.2">
      <c r="B910" s="35">
        <v>43802</v>
      </c>
      <c r="C910">
        <v>82.97</v>
      </c>
      <c r="E910">
        <v>1.17</v>
      </c>
      <c r="F910">
        <f>Table3[[#This Row],[DivPay]]*4</f>
        <v>4.68</v>
      </c>
      <c r="G910" s="2">
        <f>Table3[[#This Row],[FwdDiv]]/Table3[[#This Row],[SharePrice]]</f>
        <v>5.640592985416415E-2</v>
      </c>
    </row>
    <row r="911" spans="2:7" x14ac:dyDescent="0.2">
      <c r="B911" s="35">
        <v>43801</v>
      </c>
      <c r="C911">
        <v>82.6</v>
      </c>
      <c r="E911">
        <v>1.17</v>
      </c>
      <c r="F911">
        <f>Table3[[#This Row],[DivPay]]*4</f>
        <v>4.68</v>
      </c>
      <c r="G911" s="2">
        <f>Table3[[#This Row],[FwdDiv]]/Table3[[#This Row],[SharePrice]]</f>
        <v>5.6658595641646492E-2</v>
      </c>
    </row>
    <row r="912" spans="2:7" x14ac:dyDescent="0.2">
      <c r="B912" s="35">
        <v>43798</v>
      </c>
      <c r="C912">
        <v>82.93</v>
      </c>
      <c r="E912">
        <v>1.17</v>
      </c>
      <c r="F912">
        <f>Table3[[#This Row],[DivPay]]*4</f>
        <v>4.68</v>
      </c>
      <c r="G912" s="2">
        <f>Table3[[#This Row],[FwdDiv]]/Table3[[#This Row],[SharePrice]]</f>
        <v>5.6433136380079574E-2</v>
      </c>
    </row>
    <row r="913" spans="2:7" x14ac:dyDescent="0.2">
      <c r="B913" s="35">
        <v>43796</v>
      </c>
      <c r="C913">
        <v>82.48</v>
      </c>
      <c r="E913">
        <v>1.17</v>
      </c>
      <c r="F913">
        <f>Table3[[#This Row],[DivPay]]*4</f>
        <v>4.68</v>
      </c>
      <c r="G913" s="2">
        <f>Table3[[#This Row],[FwdDiv]]/Table3[[#This Row],[SharePrice]]</f>
        <v>5.6741028128031029E-2</v>
      </c>
    </row>
    <row r="914" spans="2:7" x14ac:dyDescent="0.2">
      <c r="B914" s="35">
        <v>43795</v>
      </c>
      <c r="C914">
        <v>82.27</v>
      </c>
      <c r="E914">
        <v>1.17</v>
      </c>
      <c r="F914">
        <f>Table3[[#This Row],[DivPay]]*4</f>
        <v>4.68</v>
      </c>
      <c r="G914" s="2">
        <f>Table3[[#This Row],[FwdDiv]]/Table3[[#This Row],[SharePrice]]</f>
        <v>5.68858636197885E-2</v>
      </c>
    </row>
    <row r="915" spans="2:7" x14ac:dyDescent="0.2">
      <c r="B915" s="35">
        <v>43794</v>
      </c>
      <c r="C915">
        <v>82.37</v>
      </c>
      <c r="E915">
        <v>1.17</v>
      </c>
      <c r="F915">
        <f>Table3[[#This Row],[DivPay]]*4</f>
        <v>4.68</v>
      </c>
      <c r="G915" s="2">
        <f>Table3[[#This Row],[FwdDiv]]/Table3[[#This Row],[SharePrice]]</f>
        <v>5.6816802233822988E-2</v>
      </c>
    </row>
    <row r="916" spans="2:7" x14ac:dyDescent="0.2">
      <c r="B916" s="35">
        <v>43791</v>
      </c>
      <c r="C916">
        <v>82.38</v>
      </c>
      <c r="E916">
        <v>1.17</v>
      </c>
      <c r="F916">
        <f>Table3[[#This Row],[DivPay]]*4</f>
        <v>4.68</v>
      </c>
      <c r="G916" s="2">
        <f>Table3[[#This Row],[FwdDiv]]/Table3[[#This Row],[SharePrice]]</f>
        <v>5.680990531682447E-2</v>
      </c>
    </row>
    <row r="917" spans="2:7" x14ac:dyDescent="0.2">
      <c r="B917" s="35">
        <v>43790</v>
      </c>
      <c r="C917">
        <v>83.46</v>
      </c>
      <c r="E917">
        <v>1.17</v>
      </c>
      <c r="F917">
        <f>Table3[[#This Row],[DivPay]]*4</f>
        <v>4.68</v>
      </c>
      <c r="G917" s="2">
        <f>Table3[[#This Row],[FwdDiv]]/Table3[[#This Row],[SharePrice]]</f>
        <v>5.6074766355140186E-2</v>
      </c>
    </row>
    <row r="918" spans="2:7" x14ac:dyDescent="0.2">
      <c r="B918" s="35">
        <v>43789</v>
      </c>
      <c r="C918">
        <v>83.48</v>
      </c>
      <c r="E918">
        <v>1.17</v>
      </c>
      <c r="F918">
        <f>Table3[[#This Row],[DivPay]]*4</f>
        <v>4.68</v>
      </c>
      <c r="G918" s="2">
        <f>Table3[[#This Row],[FwdDiv]]/Table3[[#This Row],[SharePrice]]</f>
        <v>5.6061332055582169E-2</v>
      </c>
    </row>
    <row r="919" spans="2:7" x14ac:dyDescent="0.2">
      <c r="B919" s="35">
        <v>43788</v>
      </c>
      <c r="C919">
        <v>83.46</v>
      </c>
      <c r="E919">
        <v>1.17</v>
      </c>
      <c r="F919">
        <f>Table3[[#This Row],[DivPay]]*4</f>
        <v>4.68</v>
      </c>
      <c r="G919" s="2">
        <f>Table3[[#This Row],[FwdDiv]]/Table3[[#This Row],[SharePrice]]</f>
        <v>5.6074766355140186E-2</v>
      </c>
    </row>
    <row r="920" spans="2:7" x14ac:dyDescent="0.2">
      <c r="B920" s="35">
        <v>43787</v>
      </c>
      <c r="C920">
        <v>84.79</v>
      </c>
      <c r="E920">
        <v>1.17</v>
      </c>
      <c r="F920">
        <f>Table3[[#This Row],[DivPay]]*4</f>
        <v>4.68</v>
      </c>
      <c r="G920" s="2">
        <f>Table3[[#This Row],[FwdDiv]]/Table3[[#This Row],[SharePrice]]</f>
        <v>5.5195188111805633E-2</v>
      </c>
    </row>
    <row r="921" spans="2:7" x14ac:dyDescent="0.2">
      <c r="B921" s="35">
        <v>43784</v>
      </c>
      <c r="C921">
        <v>84.79</v>
      </c>
      <c r="E921">
        <v>1.17</v>
      </c>
      <c r="F921">
        <f>Table3[[#This Row],[DivPay]]*4</f>
        <v>4.68</v>
      </c>
      <c r="G921" s="2">
        <f>Table3[[#This Row],[FwdDiv]]/Table3[[#This Row],[SharePrice]]</f>
        <v>5.5195188111805633E-2</v>
      </c>
    </row>
    <row r="922" spans="2:7" x14ac:dyDescent="0.2">
      <c r="B922" s="35">
        <v>43783</v>
      </c>
      <c r="C922">
        <v>83.64</v>
      </c>
      <c r="E922">
        <v>1.17</v>
      </c>
      <c r="F922">
        <f>Table3[[#This Row],[DivPay]]*4</f>
        <v>4.68</v>
      </c>
      <c r="G922" s="2">
        <f>Table3[[#This Row],[FwdDiv]]/Table3[[#This Row],[SharePrice]]</f>
        <v>5.5954088952654225E-2</v>
      </c>
    </row>
    <row r="923" spans="2:7" x14ac:dyDescent="0.2">
      <c r="B923" s="35">
        <v>43782</v>
      </c>
      <c r="C923">
        <v>84.73</v>
      </c>
      <c r="E923">
        <v>1.17</v>
      </c>
      <c r="F923">
        <f>Table3[[#This Row],[DivPay]]*4</f>
        <v>4.68</v>
      </c>
      <c r="G923" s="2">
        <f>Table3[[#This Row],[FwdDiv]]/Table3[[#This Row],[SharePrice]]</f>
        <v>5.5234273574884925E-2</v>
      </c>
    </row>
    <row r="924" spans="2:7" x14ac:dyDescent="0.2">
      <c r="B924" s="35">
        <v>43781</v>
      </c>
      <c r="C924">
        <v>84.46</v>
      </c>
      <c r="E924">
        <v>1.17</v>
      </c>
      <c r="F924">
        <f>Table3[[#This Row],[DivPay]]*4</f>
        <v>4.68</v>
      </c>
      <c r="G924" s="2">
        <f>Table3[[#This Row],[FwdDiv]]/Table3[[#This Row],[SharePrice]]</f>
        <v>5.5410845370589629E-2</v>
      </c>
    </row>
    <row r="925" spans="2:7" x14ac:dyDescent="0.2">
      <c r="B925" s="35">
        <v>43780</v>
      </c>
      <c r="C925">
        <v>83.74</v>
      </c>
      <c r="E925">
        <v>1.17</v>
      </c>
      <c r="F925">
        <f>Table3[[#This Row],[DivPay]]*4</f>
        <v>4.68</v>
      </c>
      <c r="G925" s="2">
        <f>Table3[[#This Row],[FwdDiv]]/Table3[[#This Row],[SharePrice]]</f>
        <v>5.5887270121805589E-2</v>
      </c>
    </row>
    <row r="926" spans="2:7" x14ac:dyDescent="0.2">
      <c r="B926" s="35">
        <v>43777</v>
      </c>
      <c r="C926">
        <v>83.57</v>
      </c>
      <c r="E926">
        <v>1.17</v>
      </c>
      <c r="F926">
        <f>Table3[[#This Row],[DivPay]]*4</f>
        <v>4.68</v>
      </c>
      <c r="G926" s="2">
        <f>Table3[[#This Row],[FwdDiv]]/Table3[[#This Row],[SharePrice]]</f>
        <v>5.6000957281321047E-2</v>
      </c>
    </row>
    <row r="927" spans="2:7" x14ac:dyDescent="0.2">
      <c r="B927" s="35">
        <v>43776</v>
      </c>
      <c r="C927">
        <v>82.25</v>
      </c>
      <c r="E927">
        <v>1.17</v>
      </c>
      <c r="F927">
        <f>Table3[[#This Row],[DivPay]]*4</f>
        <v>4.68</v>
      </c>
      <c r="G927" s="2">
        <f>Table3[[#This Row],[FwdDiv]]/Table3[[#This Row],[SharePrice]]</f>
        <v>5.6899696048632216E-2</v>
      </c>
    </row>
    <row r="928" spans="2:7" x14ac:dyDescent="0.2">
      <c r="B928" s="35">
        <v>43775</v>
      </c>
      <c r="C928">
        <v>83.7</v>
      </c>
      <c r="E928">
        <v>1.17</v>
      </c>
      <c r="F928">
        <f>Table3[[#This Row],[DivPay]]*4</f>
        <v>4.68</v>
      </c>
      <c r="G928" s="2">
        <f>Table3[[#This Row],[FwdDiv]]/Table3[[#This Row],[SharePrice]]</f>
        <v>5.5913978494623651E-2</v>
      </c>
    </row>
    <row r="929" spans="2:7" x14ac:dyDescent="0.2">
      <c r="B929" s="35">
        <v>43774</v>
      </c>
      <c r="C929">
        <v>84.2</v>
      </c>
      <c r="E929">
        <v>1.17</v>
      </c>
      <c r="F929">
        <f>Table3[[#This Row],[DivPay]]*4</f>
        <v>4.68</v>
      </c>
      <c r="G929" s="2">
        <f>Table3[[#This Row],[FwdDiv]]/Table3[[#This Row],[SharePrice]]</f>
        <v>5.5581947743467926E-2</v>
      </c>
    </row>
    <row r="930" spans="2:7" x14ac:dyDescent="0.2">
      <c r="B930" s="35">
        <v>43773</v>
      </c>
      <c r="C930">
        <v>83.44</v>
      </c>
      <c r="E930">
        <v>1.17</v>
      </c>
      <c r="F930">
        <f>Table3[[#This Row],[DivPay]]*4</f>
        <v>4.68</v>
      </c>
      <c r="G930" s="2">
        <f>Table3[[#This Row],[FwdDiv]]/Table3[[#This Row],[SharePrice]]</f>
        <v>5.6088207094918505E-2</v>
      </c>
    </row>
    <row r="931" spans="2:7" x14ac:dyDescent="0.2">
      <c r="B931" s="35">
        <v>43770</v>
      </c>
      <c r="C931">
        <v>82.97</v>
      </c>
      <c r="E931">
        <v>1.17</v>
      </c>
      <c r="F931">
        <f>Table3[[#This Row],[DivPay]]*4</f>
        <v>4.68</v>
      </c>
      <c r="G931" s="2">
        <f>Table3[[#This Row],[FwdDiv]]/Table3[[#This Row],[SharePrice]]</f>
        <v>5.640592985416415E-2</v>
      </c>
    </row>
    <row r="932" spans="2:7" x14ac:dyDescent="0.2">
      <c r="B932" s="35">
        <v>43769</v>
      </c>
      <c r="C932">
        <v>81.44</v>
      </c>
      <c r="E932">
        <v>1.17</v>
      </c>
      <c r="F932">
        <f>Table3[[#This Row],[DivPay]]*4</f>
        <v>4.68</v>
      </c>
      <c r="G932" s="2">
        <f>Table3[[#This Row],[FwdDiv]]/Table3[[#This Row],[SharePrice]]</f>
        <v>5.7465618860510805E-2</v>
      </c>
    </row>
    <row r="933" spans="2:7" x14ac:dyDescent="0.2">
      <c r="B933" s="35">
        <v>43768</v>
      </c>
      <c r="C933">
        <v>81.209999999999994</v>
      </c>
      <c r="E933">
        <v>1.17</v>
      </c>
      <c r="F933">
        <f>Table3[[#This Row],[DivPay]]*4</f>
        <v>4.68</v>
      </c>
      <c r="G933" s="2">
        <f>Table3[[#This Row],[FwdDiv]]/Table3[[#This Row],[SharePrice]]</f>
        <v>5.7628370890284449E-2</v>
      </c>
    </row>
    <row r="934" spans="2:7" x14ac:dyDescent="0.2">
      <c r="B934" s="35">
        <v>43767</v>
      </c>
      <c r="C934">
        <v>81.849999999999994</v>
      </c>
      <c r="E934">
        <v>1.17</v>
      </c>
      <c r="F934">
        <f>Table3[[#This Row],[DivPay]]*4</f>
        <v>4.68</v>
      </c>
      <c r="G934" s="2">
        <f>Table3[[#This Row],[FwdDiv]]/Table3[[#This Row],[SharePrice]]</f>
        <v>5.7177764202810018E-2</v>
      </c>
    </row>
    <row r="935" spans="2:7" x14ac:dyDescent="0.2">
      <c r="B935" s="35">
        <v>43766</v>
      </c>
      <c r="C935">
        <v>82.09</v>
      </c>
      <c r="E935">
        <v>1.17</v>
      </c>
      <c r="F935">
        <f>Table3[[#This Row],[DivPay]]*4</f>
        <v>4.68</v>
      </c>
      <c r="G935" s="2">
        <f>Table3[[#This Row],[FwdDiv]]/Table3[[#This Row],[SharePrice]]</f>
        <v>5.7010598124010228E-2</v>
      </c>
    </row>
    <row r="936" spans="2:7" x14ac:dyDescent="0.2">
      <c r="B936" s="35">
        <v>43763</v>
      </c>
      <c r="C936">
        <v>81.98</v>
      </c>
      <c r="E936">
        <v>1.17</v>
      </c>
      <c r="F936">
        <f>Table3[[#This Row],[DivPay]]*4</f>
        <v>4.68</v>
      </c>
      <c r="G936" s="2">
        <f>Table3[[#This Row],[FwdDiv]]/Table3[[#This Row],[SharePrice]]</f>
        <v>5.7087094413271526E-2</v>
      </c>
    </row>
    <row r="937" spans="2:7" x14ac:dyDescent="0.2">
      <c r="B937" s="35">
        <v>43762</v>
      </c>
      <c r="C937">
        <v>81.45</v>
      </c>
      <c r="E937">
        <v>1.17</v>
      </c>
      <c r="F937">
        <f>Table3[[#This Row],[DivPay]]*4</f>
        <v>4.68</v>
      </c>
      <c r="G937" s="2">
        <f>Table3[[#This Row],[FwdDiv]]/Table3[[#This Row],[SharePrice]]</f>
        <v>5.7458563535911597E-2</v>
      </c>
    </row>
    <row r="938" spans="2:7" x14ac:dyDescent="0.2">
      <c r="B938" s="35">
        <v>43761</v>
      </c>
      <c r="C938">
        <v>81.78</v>
      </c>
      <c r="E938">
        <v>1.17</v>
      </c>
      <c r="F938">
        <f>Table3[[#This Row],[DivPay]]*4</f>
        <v>4.68</v>
      </c>
      <c r="G938" s="2">
        <f>Table3[[#This Row],[FwdDiv]]/Table3[[#This Row],[SharePrice]]</f>
        <v>5.7226705796038148E-2</v>
      </c>
    </row>
    <row r="939" spans="2:7" x14ac:dyDescent="0.2">
      <c r="B939" s="35">
        <v>43760</v>
      </c>
      <c r="C939">
        <v>81.17</v>
      </c>
      <c r="E939">
        <v>1.17</v>
      </c>
      <c r="F939">
        <f>Table3[[#This Row],[DivPay]]*4</f>
        <v>4.68</v>
      </c>
      <c r="G939" s="2">
        <f>Table3[[#This Row],[FwdDiv]]/Table3[[#This Row],[SharePrice]]</f>
        <v>5.7656769742515705E-2</v>
      </c>
    </row>
    <row r="940" spans="2:7" x14ac:dyDescent="0.2">
      <c r="B940" s="35">
        <v>43759</v>
      </c>
      <c r="C940">
        <v>81.8</v>
      </c>
      <c r="E940">
        <v>1.17</v>
      </c>
      <c r="F940">
        <f>Table3[[#This Row],[DivPay]]*4</f>
        <v>4.68</v>
      </c>
      <c r="G940" s="2">
        <f>Table3[[#This Row],[FwdDiv]]/Table3[[#This Row],[SharePrice]]</f>
        <v>5.7212713936430314E-2</v>
      </c>
    </row>
    <row r="941" spans="2:7" x14ac:dyDescent="0.2">
      <c r="B941" s="35">
        <v>43756</v>
      </c>
      <c r="C941">
        <v>80.55</v>
      </c>
      <c r="E941">
        <v>1.17</v>
      </c>
      <c r="F941">
        <f>Table3[[#This Row],[DivPay]]*4</f>
        <v>4.68</v>
      </c>
      <c r="G941" s="2">
        <f>Table3[[#This Row],[FwdDiv]]/Table3[[#This Row],[SharePrice]]</f>
        <v>5.8100558659217878E-2</v>
      </c>
    </row>
    <row r="942" spans="2:7" x14ac:dyDescent="0.2">
      <c r="B942" s="35">
        <v>43755</v>
      </c>
      <c r="C942">
        <v>79.849999999999994</v>
      </c>
      <c r="E942">
        <v>1.17</v>
      </c>
      <c r="F942">
        <f>Table3[[#This Row],[DivPay]]*4</f>
        <v>4.68</v>
      </c>
      <c r="G942" s="2">
        <f>Table3[[#This Row],[FwdDiv]]/Table3[[#This Row],[SharePrice]]</f>
        <v>5.8609893550407015E-2</v>
      </c>
    </row>
    <row r="943" spans="2:7" x14ac:dyDescent="0.2">
      <c r="B943" s="35">
        <v>43754</v>
      </c>
      <c r="C943">
        <v>79.099999999999994</v>
      </c>
      <c r="E943">
        <v>1.17</v>
      </c>
      <c r="F943">
        <f>Table3[[#This Row],[DivPay]]*4</f>
        <v>4.68</v>
      </c>
      <c r="G943" s="2">
        <f>Table3[[#This Row],[FwdDiv]]/Table3[[#This Row],[SharePrice]]</f>
        <v>5.9165613147914034E-2</v>
      </c>
    </row>
    <row r="944" spans="2:7" x14ac:dyDescent="0.2">
      <c r="B944" s="35">
        <v>43753</v>
      </c>
      <c r="C944">
        <v>78.319999999999993</v>
      </c>
      <c r="E944">
        <v>1.17</v>
      </c>
      <c r="F944">
        <f>Table3[[#This Row],[DivPay]]*4</f>
        <v>4.68</v>
      </c>
      <c r="G944" s="2">
        <f>Table3[[#This Row],[FwdDiv]]/Table3[[#This Row],[SharePrice]]</f>
        <v>5.9754851889683352E-2</v>
      </c>
    </row>
    <row r="945" spans="2:7" x14ac:dyDescent="0.2">
      <c r="B945" s="35">
        <v>43752</v>
      </c>
      <c r="C945">
        <v>78.03</v>
      </c>
      <c r="E945">
        <v>1.17</v>
      </c>
      <c r="F945">
        <f>Table3[[#This Row],[DivPay]]*4</f>
        <v>4.68</v>
      </c>
      <c r="G945" s="2">
        <f>Table3[[#This Row],[FwdDiv]]/Table3[[#This Row],[SharePrice]]</f>
        <v>5.9976931949250287E-2</v>
      </c>
    </row>
    <row r="946" spans="2:7" x14ac:dyDescent="0.2">
      <c r="B946" s="35">
        <v>43749</v>
      </c>
      <c r="C946">
        <v>77.95</v>
      </c>
      <c r="E946">
        <v>1.17</v>
      </c>
      <c r="F946">
        <f>Table3[[#This Row],[DivPay]]*4</f>
        <v>4.68</v>
      </c>
      <c r="G946" s="2">
        <f>Table3[[#This Row],[FwdDiv]]/Table3[[#This Row],[SharePrice]]</f>
        <v>6.0038486209108399E-2</v>
      </c>
    </row>
    <row r="947" spans="2:7" x14ac:dyDescent="0.2">
      <c r="B947" s="35">
        <v>43748</v>
      </c>
      <c r="C947">
        <v>77.75</v>
      </c>
      <c r="E947">
        <v>1.17</v>
      </c>
      <c r="F947">
        <f>Table3[[#This Row],[DivPay]]*4</f>
        <v>4.68</v>
      </c>
      <c r="G947" s="2">
        <f>Table3[[#This Row],[FwdDiv]]/Table3[[#This Row],[SharePrice]]</f>
        <v>6.0192926045016075E-2</v>
      </c>
    </row>
    <row r="948" spans="2:7" x14ac:dyDescent="0.2">
      <c r="B948" s="35">
        <v>43747</v>
      </c>
      <c r="C948">
        <v>77.45</v>
      </c>
      <c r="E948">
        <v>1.17</v>
      </c>
      <c r="F948">
        <f>Table3[[#This Row],[DivPay]]*4</f>
        <v>4.68</v>
      </c>
      <c r="G948" s="2">
        <f>Table3[[#This Row],[FwdDiv]]/Table3[[#This Row],[SharePrice]]</f>
        <v>6.04260813428018E-2</v>
      </c>
    </row>
    <row r="949" spans="2:7" x14ac:dyDescent="0.2">
      <c r="B949" s="35">
        <v>43746</v>
      </c>
      <c r="C949">
        <v>76.37</v>
      </c>
      <c r="E949">
        <v>1.17</v>
      </c>
      <c r="F949">
        <f>Table3[[#This Row],[DivPay]]*4</f>
        <v>4.68</v>
      </c>
      <c r="G949" s="2">
        <f>Table3[[#This Row],[FwdDiv]]/Table3[[#This Row],[SharePrice]]</f>
        <v>6.1280607568416912E-2</v>
      </c>
    </row>
    <row r="950" spans="2:7" x14ac:dyDescent="0.2">
      <c r="B950" s="35">
        <v>43745</v>
      </c>
      <c r="C950">
        <v>77.17</v>
      </c>
      <c r="E950">
        <v>1.17</v>
      </c>
      <c r="F950">
        <f>Table3[[#This Row],[DivPay]]*4</f>
        <v>4.68</v>
      </c>
      <c r="G950" s="2">
        <f>Table3[[#This Row],[FwdDiv]]/Table3[[#This Row],[SharePrice]]</f>
        <v>6.0645328495529345E-2</v>
      </c>
    </row>
    <row r="951" spans="2:7" x14ac:dyDescent="0.2">
      <c r="B951" s="35">
        <v>43742</v>
      </c>
      <c r="C951">
        <v>78.28</v>
      </c>
      <c r="E951">
        <v>1.17</v>
      </c>
      <c r="F951">
        <f>Table3[[#This Row],[DivPay]]*4</f>
        <v>4.68</v>
      </c>
      <c r="G951" s="2">
        <f>Table3[[#This Row],[FwdDiv]]/Table3[[#This Row],[SharePrice]]</f>
        <v>5.9785385794583541E-2</v>
      </c>
    </row>
    <row r="952" spans="2:7" x14ac:dyDescent="0.2">
      <c r="B952" s="35">
        <v>43741</v>
      </c>
      <c r="C952">
        <v>76.77</v>
      </c>
      <c r="E952">
        <v>1.17</v>
      </c>
      <c r="F952">
        <f>Table3[[#This Row],[DivPay]]*4</f>
        <v>4.68</v>
      </c>
      <c r="G952" s="2">
        <f>Table3[[#This Row],[FwdDiv]]/Table3[[#This Row],[SharePrice]]</f>
        <v>6.096131301289566E-2</v>
      </c>
    </row>
    <row r="953" spans="2:7" x14ac:dyDescent="0.2">
      <c r="B953" s="35">
        <v>43740</v>
      </c>
      <c r="C953">
        <v>76.72</v>
      </c>
      <c r="E953">
        <v>1.17</v>
      </c>
      <c r="F953">
        <f>Table3[[#This Row],[DivPay]]*4</f>
        <v>4.68</v>
      </c>
      <c r="G953" s="2">
        <f>Table3[[#This Row],[FwdDiv]]/Table3[[#This Row],[SharePrice]]</f>
        <v>6.1001042752867565E-2</v>
      </c>
    </row>
    <row r="954" spans="2:7" x14ac:dyDescent="0.2">
      <c r="B954" s="35">
        <v>43739</v>
      </c>
      <c r="C954">
        <v>77.83</v>
      </c>
      <c r="E954">
        <v>1.17</v>
      </c>
      <c r="F954">
        <f>Table3[[#This Row],[DivPay]]*4</f>
        <v>4.68</v>
      </c>
      <c r="G954" s="2">
        <f>Table3[[#This Row],[FwdDiv]]/Table3[[#This Row],[SharePrice]]</f>
        <v>6.0131054863163301E-2</v>
      </c>
    </row>
    <row r="955" spans="2:7" x14ac:dyDescent="0.2">
      <c r="B955" s="35">
        <v>43738</v>
      </c>
      <c r="C955">
        <v>75.930000000000007</v>
      </c>
      <c r="E955">
        <v>1.17</v>
      </c>
      <c r="F955">
        <f>Table3[[#This Row],[DivPay]]*4</f>
        <v>4.68</v>
      </c>
      <c r="G955" s="2">
        <f>Table3[[#This Row],[FwdDiv]]/Table3[[#This Row],[SharePrice]]</f>
        <v>6.1635717107862496E-2</v>
      </c>
    </row>
    <row r="956" spans="2:7" x14ac:dyDescent="0.2">
      <c r="B956" s="35">
        <v>43735</v>
      </c>
      <c r="C956">
        <v>75.13</v>
      </c>
      <c r="E956">
        <v>1.17</v>
      </c>
      <c r="F956">
        <f>Table3[[#This Row],[DivPay]]*4</f>
        <v>4.68</v>
      </c>
      <c r="G956" s="2">
        <f>Table3[[#This Row],[FwdDiv]]/Table3[[#This Row],[SharePrice]]</f>
        <v>6.2292027152934915E-2</v>
      </c>
    </row>
    <row r="957" spans="2:7" x14ac:dyDescent="0.2">
      <c r="B957" s="35">
        <v>43734</v>
      </c>
      <c r="C957">
        <v>75.290000000000006</v>
      </c>
      <c r="E957">
        <v>1.17</v>
      </c>
      <c r="F957">
        <f>Table3[[#This Row],[DivPay]]*4</f>
        <v>4.68</v>
      </c>
      <c r="G957" s="2">
        <f>Table3[[#This Row],[FwdDiv]]/Table3[[#This Row],[SharePrice]]</f>
        <v>6.2159649355824138E-2</v>
      </c>
    </row>
    <row r="958" spans="2:7" x14ac:dyDescent="0.2">
      <c r="B958" s="35">
        <v>43733</v>
      </c>
      <c r="C958">
        <v>75.28</v>
      </c>
      <c r="E958">
        <v>1.17</v>
      </c>
      <c r="F958">
        <f>Table3[[#This Row],[DivPay]]*4</f>
        <v>4.68</v>
      </c>
      <c r="G958" s="2">
        <f>Table3[[#This Row],[FwdDiv]]/Table3[[#This Row],[SharePrice]]</f>
        <v>6.2167906482465458E-2</v>
      </c>
    </row>
    <row r="959" spans="2:7" x14ac:dyDescent="0.2">
      <c r="B959" s="35">
        <v>43732</v>
      </c>
      <c r="C959">
        <v>71.56</v>
      </c>
      <c r="D959">
        <v>1.17</v>
      </c>
      <c r="E959">
        <v>1.17</v>
      </c>
      <c r="F959">
        <f>Table3[[#This Row],[DivPay]]*4</f>
        <v>4.68</v>
      </c>
      <c r="G959" s="2">
        <f>Table3[[#This Row],[FwdDiv]]/Table3[[#This Row],[SharePrice]]</f>
        <v>6.5399664617104517E-2</v>
      </c>
    </row>
    <row r="960" spans="2:7" x14ac:dyDescent="0.2">
      <c r="B960" s="35">
        <v>43731</v>
      </c>
      <c r="C960">
        <v>72</v>
      </c>
      <c r="E960">
        <v>1.1399999999999999</v>
      </c>
      <c r="F960">
        <f>Table3[[#This Row],[DivPay]]*4</f>
        <v>4.5599999999999996</v>
      </c>
      <c r="G960" s="2">
        <f>Table3[[#This Row],[FwdDiv]]/Table3[[#This Row],[SharePrice]]</f>
        <v>6.3333333333333325E-2</v>
      </c>
    </row>
    <row r="961" spans="2:7" x14ac:dyDescent="0.2">
      <c r="B961" s="35">
        <v>43728</v>
      </c>
      <c r="C961">
        <v>71.2</v>
      </c>
      <c r="E961">
        <v>1.1399999999999999</v>
      </c>
      <c r="F961">
        <f>Table3[[#This Row],[DivPay]]*4</f>
        <v>4.5599999999999996</v>
      </c>
      <c r="G961" s="2">
        <f>Table3[[#This Row],[FwdDiv]]/Table3[[#This Row],[SharePrice]]</f>
        <v>6.4044943820224715E-2</v>
      </c>
    </row>
    <row r="962" spans="2:7" x14ac:dyDescent="0.2">
      <c r="B962" s="35">
        <v>43727</v>
      </c>
      <c r="C962">
        <v>71.709999999999994</v>
      </c>
      <c r="E962">
        <v>1.1399999999999999</v>
      </c>
      <c r="F962">
        <f>Table3[[#This Row],[DivPay]]*4</f>
        <v>4.5599999999999996</v>
      </c>
      <c r="G962" s="2">
        <f>Table3[[#This Row],[FwdDiv]]/Table3[[#This Row],[SharePrice]]</f>
        <v>6.3589457537303024E-2</v>
      </c>
    </row>
    <row r="963" spans="2:7" x14ac:dyDescent="0.2">
      <c r="B963" s="35">
        <v>43726</v>
      </c>
      <c r="C963">
        <v>71.56</v>
      </c>
      <c r="E963">
        <v>1.1399999999999999</v>
      </c>
      <c r="F963">
        <f>Table3[[#This Row],[DivPay]]*4</f>
        <v>4.5599999999999996</v>
      </c>
      <c r="G963" s="2">
        <f>Table3[[#This Row],[FwdDiv]]/Table3[[#This Row],[SharePrice]]</f>
        <v>6.3722750139742865E-2</v>
      </c>
    </row>
    <row r="964" spans="2:7" x14ac:dyDescent="0.2">
      <c r="B964" s="35">
        <v>43725</v>
      </c>
      <c r="C964">
        <v>72.02</v>
      </c>
      <c r="E964">
        <v>1.1399999999999999</v>
      </c>
      <c r="F964">
        <f>Table3[[#This Row],[DivPay]]*4</f>
        <v>4.5599999999999996</v>
      </c>
      <c r="G964" s="2">
        <f>Table3[[#This Row],[FwdDiv]]/Table3[[#This Row],[SharePrice]]</f>
        <v>6.3315745626214934E-2</v>
      </c>
    </row>
    <row r="965" spans="2:7" x14ac:dyDescent="0.2">
      <c r="B965" s="35">
        <v>43724</v>
      </c>
      <c r="C965">
        <v>72.599999999999994</v>
      </c>
      <c r="E965">
        <v>1.1399999999999999</v>
      </c>
      <c r="F965">
        <f>Table3[[#This Row],[DivPay]]*4</f>
        <v>4.5599999999999996</v>
      </c>
      <c r="G965" s="2">
        <f>Table3[[#This Row],[FwdDiv]]/Table3[[#This Row],[SharePrice]]</f>
        <v>6.2809917355371905E-2</v>
      </c>
    </row>
    <row r="966" spans="2:7" x14ac:dyDescent="0.2">
      <c r="B966" s="35">
        <v>43721</v>
      </c>
      <c r="C966">
        <v>73.05</v>
      </c>
      <c r="E966">
        <v>1.1399999999999999</v>
      </c>
      <c r="F966">
        <f>Table3[[#This Row],[DivPay]]*4</f>
        <v>4.5599999999999996</v>
      </c>
      <c r="G966" s="2">
        <f>Table3[[#This Row],[FwdDiv]]/Table3[[#This Row],[SharePrice]]</f>
        <v>6.2422997946611908E-2</v>
      </c>
    </row>
    <row r="967" spans="2:7" x14ac:dyDescent="0.2">
      <c r="B967" s="35">
        <v>43720</v>
      </c>
      <c r="C967">
        <v>74.900000000000006</v>
      </c>
      <c r="E967">
        <v>1.1399999999999999</v>
      </c>
      <c r="F967">
        <f>Table3[[#This Row],[DivPay]]*4</f>
        <v>4.5599999999999996</v>
      </c>
      <c r="G967" s="2">
        <f>Table3[[#This Row],[FwdDiv]]/Table3[[#This Row],[SharePrice]]</f>
        <v>6.0881174899866476E-2</v>
      </c>
    </row>
    <row r="968" spans="2:7" x14ac:dyDescent="0.2">
      <c r="B968" s="35">
        <v>43719</v>
      </c>
      <c r="C968">
        <v>75.069999999999993</v>
      </c>
      <c r="E968">
        <v>1.1399999999999999</v>
      </c>
      <c r="F968">
        <f>Table3[[#This Row],[DivPay]]*4</f>
        <v>4.5599999999999996</v>
      </c>
      <c r="G968" s="2">
        <f>Table3[[#This Row],[FwdDiv]]/Table3[[#This Row],[SharePrice]]</f>
        <v>6.0743306247502328E-2</v>
      </c>
    </row>
    <row r="969" spans="2:7" x14ac:dyDescent="0.2">
      <c r="B969" s="35">
        <v>43718</v>
      </c>
      <c r="C969">
        <v>74.5</v>
      </c>
      <c r="E969">
        <v>1.1399999999999999</v>
      </c>
      <c r="F969">
        <f>Table3[[#This Row],[DivPay]]*4</f>
        <v>4.5599999999999996</v>
      </c>
      <c r="G969" s="2">
        <f>Table3[[#This Row],[FwdDiv]]/Table3[[#This Row],[SharePrice]]</f>
        <v>6.120805369127516E-2</v>
      </c>
    </row>
    <row r="970" spans="2:7" x14ac:dyDescent="0.2">
      <c r="B970" s="35">
        <v>43717</v>
      </c>
      <c r="C970">
        <v>73.3</v>
      </c>
      <c r="E970">
        <v>1.1399999999999999</v>
      </c>
      <c r="F970">
        <f>Table3[[#This Row],[DivPay]]*4</f>
        <v>4.5599999999999996</v>
      </c>
      <c r="G970" s="2">
        <f>Table3[[#This Row],[FwdDiv]]/Table3[[#This Row],[SharePrice]]</f>
        <v>6.2210095497953616E-2</v>
      </c>
    </row>
    <row r="971" spans="2:7" x14ac:dyDescent="0.2">
      <c r="B971" s="35">
        <v>43714</v>
      </c>
      <c r="C971">
        <v>72.97</v>
      </c>
      <c r="E971">
        <v>1.1399999999999999</v>
      </c>
      <c r="F971">
        <f>Table3[[#This Row],[DivPay]]*4</f>
        <v>4.5599999999999996</v>
      </c>
      <c r="G971" s="2">
        <f>Table3[[#This Row],[FwdDiv]]/Table3[[#This Row],[SharePrice]]</f>
        <v>6.2491434836234067E-2</v>
      </c>
    </row>
    <row r="972" spans="2:7" x14ac:dyDescent="0.2">
      <c r="B972" s="35">
        <v>43713</v>
      </c>
      <c r="C972">
        <v>71.95</v>
      </c>
      <c r="E972">
        <v>1.1399999999999999</v>
      </c>
      <c r="F972">
        <f>Table3[[#This Row],[DivPay]]*4</f>
        <v>4.5599999999999996</v>
      </c>
      <c r="G972" s="2">
        <f>Table3[[#This Row],[FwdDiv]]/Table3[[#This Row],[SharePrice]]</f>
        <v>6.3377345378735225E-2</v>
      </c>
    </row>
    <row r="973" spans="2:7" x14ac:dyDescent="0.2">
      <c r="B973" s="35">
        <v>43712</v>
      </c>
      <c r="C973">
        <v>73.02</v>
      </c>
      <c r="E973">
        <v>1.1399999999999999</v>
      </c>
      <c r="F973">
        <f>Table3[[#This Row],[DivPay]]*4</f>
        <v>4.5599999999999996</v>
      </c>
      <c r="G973" s="2">
        <f>Table3[[#This Row],[FwdDiv]]/Table3[[#This Row],[SharePrice]]</f>
        <v>6.2448644207066556E-2</v>
      </c>
    </row>
    <row r="974" spans="2:7" x14ac:dyDescent="0.2">
      <c r="B974" s="35">
        <v>43711</v>
      </c>
      <c r="C974">
        <v>72.66</v>
      </c>
      <c r="E974">
        <v>1.1399999999999999</v>
      </c>
      <c r="F974">
        <f>Table3[[#This Row],[DivPay]]*4</f>
        <v>4.5599999999999996</v>
      </c>
      <c r="G974" s="2">
        <f>Table3[[#This Row],[FwdDiv]]/Table3[[#This Row],[SharePrice]]</f>
        <v>6.2758051197357556E-2</v>
      </c>
    </row>
    <row r="975" spans="2:7" x14ac:dyDescent="0.2">
      <c r="B975" s="35">
        <v>43707</v>
      </c>
      <c r="C975">
        <v>72.09</v>
      </c>
      <c r="E975">
        <v>1.1399999999999999</v>
      </c>
      <c r="F975">
        <f>Table3[[#This Row],[DivPay]]*4</f>
        <v>4.5599999999999996</v>
      </c>
      <c r="G975" s="2">
        <f>Table3[[#This Row],[FwdDiv]]/Table3[[#This Row],[SharePrice]]</f>
        <v>6.3254265501456505E-2</v>
      </c>
    </row>
    <row r="976" spans="2:7" x14ac:dyDescent="0.2">
      <c r="B976" s="35">
        <v>43706</v>
      </c>
      <c r="C976">
        <v>72.72</v>
      </c>
      <c r="E976">
        <v>1.1399999999999999</v>
      </c>
      <c r="F976">
        <f>Table3[[#This Row],[DivPay]]*4</f>
        <v>4.5599999999999996</v>
      </c>
      <c r="G976" s="2">
        <f>Table3[[#This Row],[FwdDiv]]/Table3[[#This Row],[SharePrice]]</f>
        <v>6.2706270627062702E-2</v>
      </c>
    </row>
    <row r="977" spans="2:7" x14ac:dyDescent="0.2">
      <c r="B977" s="35">
        <v>43705</v>
      </c>
      <c r="C977">
        <v>74.319999999999993</v>
      </c>
      <c r="E977">
        <v>1.1399999999999999</v>
      </c>
      <c r="F977">
        <f>Table3[[#This Row],[DivPay]]*4</f>
        <v>4.5599999999999996</v>
      </c>
      <c r="G977" s="2">
        <f>Table3[[#This Row],[FwdDiv]]/Table3[[#This Row],[SharePrice]]</f>
        <v>6.1356297093649086E-2</v>
      </c>
    </row>
    <row r="978" spans="2:7" x14ac:dyDescent="0.2">
      <c r="B978" s="35">
        <v>43704</v>
      </c>
      <c r="C978">
        <v>71.7</v>
      </c>
      <c r="E978">
        <v>1.1399999999999999</v>
      </c>
      <c r="F978">
        <f>Table3[[#This Row],[DivPay]]*4</f>
        <v>4.5599999999999996</v>
      </c>
      <c r="G978" s="2">
        <f>Table3[[#This Row],[FwdDiv]]/Table3[[#This Row],[SharePrice]]</f>
        <v>6.3598326359832633E-2</v>
      </c>
    </row>
    <row r="979" spans="2:7" x14ac:dyDescent="0.2">
      <c r="B979" s="35">
        <v>43703</v>
      </c>
      <c r="C979">
        <v>77.73</v>
      </c>
      <c r="E979">
        <v>1.1399999999999999</v>
      </c>
      <c r="F979">
        <f>Table3[[#This Row],[DivPay]]*4</f>
        <v>4.5599999999999996</v>
      </c>
      <c r="G979" s="2">
        <f>Table3[[#This Row],[FwdDiv]]/Table3[[#This Row],[SharePrice]]</f>
        <v>5.8664608259359312E-2</v>
      </c>
    </row>
    <row r="980" spans="2:7" x14ac:dyDescent="0.2">
      <c r="B980" s="35">
        <v>43700</v>
      </c>
      <c r="C980">
        <v>81.22</v>
      </c>
      <c r="E980">
        <v>1.1399999999999999</v>
      </c>
      <c r="F980">
        <f>Table3[[#This Row],[DivPay]]*4</f>
        <v>4.5599999999999996</v>
      </c>
      <c r="G980" s="2">
        <f>Table3[[#This Row],[FwdDiv]]/Table3[[#This Row],[SharePrice]]</f>
        <v>5.6143806944102433E-2</v>
      </c>
    </row>
    <row r="981" spans="2:7" x14ac:dyDescent="0.2">
      <c r="B981" s="35">
        <v>43699</v>
      </c>
      <c r="C981">
        <v>82.95</v>
      </c>
      <c r="E981">
        <v>1.1399999999999999</v>
      </c>
      <c r="F981">
        <f>Table3[[#This Row],[DivPay]]*4</f>
        <v>4.5599999999999996</v>
      </c>
      <c r="G981" s="2">
        <f>Table3[[#This Row],[FwdDiv]]/Table3[[#This Row],[SharePrice]]</f>
        <v>5.4972875226039775E-2</v>
      </c>
    </row>
    <row r="982" spans="2:7" x14ac:dyDescent="0.2">
      <c r="B982" s="35">
        <v>43698</v>
      </c>
      <c r="C982">
        <v>83.05</v>
      </c>
      <c r="E982">
        <v>1.1399999999999999</v>
      </c>
      <c r="F982">
        <f>Table3[[#This Row],[DivPay]]*4</f>
        <v>4.5599999999999996</v>
      </c>
      <c r="G982" s="2">
        <f>Table3[[#This Row],[FwdDiv]]/Table3[[#This Row],[SharePrice]]</f>
        <v>5.4906682721252258E-2</v>
      </c>
    </row>
    <row r="983" spans="2:7" x14ac:dyDescent="0.2">
      <c r="B983" s="35">
        <v>43697</v>
      </c>
      <c r="C983">
        <v>83</v>
      </c>
      <c r="E983">
        <v>1.1399999999999999</v>
      </c>
      <c r="F983">
        <f>Table3[[#This Row],[DivPay]]*4</f>
        <v>4.5599999999999996</v>
      </c>
      <c r="G983" s="2">
        <f>Table3[[#This Row],[FwdDiv]]/Table3[[#This Row],[SharePrice]]</f>
        <v>5.4939759036144571E-2</v>
      </c>
    </row>
    <row r="984" spans="2:7" x14ac:dyDescent="0.2">
      <c r="B984" s="35">
        <v>43696</v>
      </c>
      <c r="C984">
        <v>85.01</v>
      </c>
      <c r="E984">
        <v>1.1399999999999999</v>
      </c>
      <c r="F984">
        <f>Table3[[#This Row],[DivPay]]*4</f>
        <v>4.5599999999999996</v>
      </c>
      <c r="G984" s="2">
        <f>Table3[[#This Row],[FwdDiv]]/Table3[[#This Row],[SharePrice]]</f>
        <v>5.3640748147276783E-2</v>
      </c>
    </row>
    <row r="985" spans="2:7" x14ac:dyDescent="0.2">
      <c r="B985" s="35">
        <v>43693</v>
      </c>
      <c r="C985">
        <v>84.91</v>
      </c>
      <c r="E985">
        <v>1.1399999999999999</v>
      </c>
      <c r="F985">
        <f>Table3[[#This Row],[DivPay]]*4</f>
        <v>4.5599999999999996</v>
      </c>
      <c r="G985" s="2">
        <f>Table3[[#This Row],[FwdDiv]]/Table3[[#This Row],[SharePrice]]</f>
        <v>5.3703921799552468E-2</v>
      </c>
    </row>
    <row r="986" spans="2:7" x14ac:dyDescent="0.2">
      <c r="B986" s="35">
        <v>43692</v>
      </c>
      <c r="C986">
        <v>84.49</v>
      </c>
      <c r="E986">
        <v>1.1399999999999999</v>
      </c>
      <c r="F986">
        <f>Table3[[#This Row],[DivPay]]*4</f>
        <v>4.5599999999999996</v>
      </c>
      <c r="G986" s="2">
        <f>Table3[[#This Row],[FwdDiv]]/Table3[[#This Row],[SharePrice]]</f>
        <v>5.3970884128299208E-2</v>
      </c>
    </row>
    <row r="987" spans="2:7" x14ac:dyDescent="0.2">
      <c r="B987" s="35">
        <v>43691</v>
      </c>
      <c r="C987">
        <v>83.33</v>
      </c>
      <c r="E987">
        <v>1.1399999999999999</v>
      </c>
      <c r="F987">
        <f>Table3[[#This Row],[DivPay]]*4</f>
        <v>4.5599999999999996</v>
      </c>
      <c r="G987" s="2">
        <f>Table3[[#This Row],[FwdDiv]]/Table3[[#This Row],[SharePrice]]</f>
        <v>5.4722188887555499E-2</v>
      </c>
    </row>
    <row r="988" spans="2:7" x14ac:dyDescent="0.2">
      <c r="B988" s="35">
        <v>43690</v>
      </c>
      <c r="C988">
        <v>83.95</v>
      </c>
      <c r="E988">
        <v>1.1399999999999999</v>
      </c>
      <c r="F988">
        <f>Table3[[#This Row],[DivPay]]*4</f>
        <v>4.5599999999999996</v>
      </c>
      <c r="G988" s="2">
        <f>Table3[[#This Row],[FwdDiv]]/Table3[[#This Row],[SharePrice]]</f>
        <v>5.4318046456223935E-2</v>
      </c>
    </row>
    <row r="989" spans="2:7" x14ac:dyDescent="0.2">
      <c r="B989" s="35">
        <v>43689</v>
      </c>
      <c r="C989">
        <v>82.38</v>
      </c>
      <c r="E989">
        <v>1.1399999999999999</v>
      </c>
      <c r="F989">
        <f>Table3[[#This Row],[DivPay]]*4</f>
        <v>4.5599999999999996</v>
      </c>
      <c r="G989" s="2">
        <f>Table3[[#This Row],[FwdDiv]]/Table3[[#This Row],[SharePrice]]</f>
        <v>5.5353241077931534E-2</v>
      </c>
    </row>
    <row r="990" spans="2:7" x14ac:dyDescent="0.2">
      <c r="B990" s="35">
        <v>43686</v>
      </c>
      <c r="C990">
        <v>82.59</v>
      </c>
      <c r="E990">
        <v>1.1399999999999999</v>
      </c>
      <c r="F990">
        <f>Table3[[#This Row],[DivPay]]*4</f>
        <v>4.5599999999999996</v>
      </c>
      <c r="G990" s="2">
        <f>Table3[[#This Row],[FwdDiv]]/Table3[[#This Row],[SharePrice]]</f>
        <v>5.5212495459498724E-2</v>
      </c>
    </row>
    <row r="991" spans="2:7" x14ac:dyDescent="0.2">
      <c r="B991" s="35">
        <v>43685</v>
      </c>
      <c r="C991">
        <v>82.48</v>
      </c>
      <c r="E991">
        <v>1.1399999999999999</v>
      </c>
      <c r="F991">
        <f>Table3[[#This Row],[DivPay]]*4</f>
        <v>4.5599999999999996</v>
      </c>
      <c r="G991" s="2">
        <f>Table3[[#This Row],[FwdDiv]]/Table3[[#This Row],[SharePrice]]</f>
        <v>5.5286129970902029E-2</v>
      </c>
    </row>
    <row r="992" spans="2:7" x14ac:dyDescent="0.2">
      <c r="B992" s="35">
        <v>43684</v>
      </c>
      <c r="C992">
        <v>81.36</v>
      </c>
      <c r="E992">
        <v>1.1399999999999999</v>
      </c>
      <c r="F992">
        <f>Table3[[#This Row],[DivPay]]*4</f>
        <v>4.5599999999999996</v>
      </c>
      <c r="G992" s="2">
        <f>Table3[[#This Row],[FwdDiv]]/Table3[[#This Row],[SharePrice]]</f>
        <v>5.6047197640117986E-2</v>
      </c>
    </row>
    <row r="993" spans="2:7" x14ac:dyDescent="0.2">
      <c r="B993" s="35">
        <v>43683</v>
      </c>
      <c r="C993">
        <v>81.319999999999993</v>
      </c>
      <c r="E993">
        <v>1.1399999999999999</v>
      </c>
      <c r="F993">
        <f>Table3[[#This Row],[DivPay]]*4</f>
        <v>4.5599999999999996</v>
      </c>
      <c r="G993" s="2">
        <f>Table3[[#This Row],[FwdDiv]]/Table3[[#This Row],[SharePrice]]</f>
        <v>5.6074766355140186E-2</v>
      </c>
    </row>
    <row r="994" spans="2:7" x14ac:dyDescent="0.2">
      <c r="B994" s="35">
        <v>43682</v>
      </c>
      <c r="C994">
        <v>80.260000000000005</v>
      </c>
      <c r="E994">
        <v>1.1399999999999999</v>
      </c>
      <c r="F994">
        <f>Table3[[#This Row],[DivPay]]*4</f>
        <v>4.5599999999999996</v>
      </c>
      <c r="G994" s="2">
        <f>Table3[[#This Row],[FwdDiv]]/Table3[[#This Row],[SharePrice]]</f>
        <v>5.6815350112135551E-2</v>
      </c>
    </row>
    <row r="995" spans="2:7" x14ac:dyDescent="0.2">
      <c r="B995" s="35">
        <v>43679</v>
      </c>
      <c r="C995">
        <v>84.17</v>
      </c>
      <c r="E995">
        <v>1.1399999999999999</v>
      </c>
      <c r="F995">
        <f>Table3[[#This Row],[DivPay]]*4</f>
        <v>4.5599999999999996</v>
      </c>
      <c r="G995" s="2">
        <f>Table3[[#This Row],[FwdDiv]]/Table3[[#This Row],[SharePrice]]</f>
        <v>5.4176072234762972E-2</v>
      </c>
    </row>
    <row r="996" spans="2:7" x14ac:dyDescent="0.2">
      <c r="B996" s="35">
        <v>43678</v>
      </c>
      <c r="C996">
        <v>82.45</v>
      </c>
      <c r="E996">
        <v>1.1399999999999999</v>
      </c>
      <c r="F996">
        <f>Table3[[#This Row],[DivPay]]*4</f>
        <v>4.5599999999999996</v>
      </c>
      <c r="G996" s="2">
        <f>Table3[[#This Row],[FwdDiv]]/Table3[[#This Row],[SharePrice]]</f>
        <v>5.5306246209824127E-2</v>
      </c>
    </row>
    <row r="997" spans="2:7" x14ac:dyDescent="0.2">
      <c r="B997" s="35">
        <v>43677</v>
      </c>
      <c r="C997">
        <v>83.61</v>
      </c>
      <c r="E997">
        <v>1.1399999999999999</v>
      </c>
      <c r="F997">
        <f>Table3[[#This Row],[DivPay]]*4</f>
        <v>4.5599999999999996</v>
      </c>
      <c r="G997" s="2">
        <f>Table3[[#This Row],[FwdDiv]]/Table3[[#This Row],[SharePrice]]</f>
        <v>5.4538930749910293E-2</v>
      </c>
    </row>
    <row r="998" spans="2:7" x14ac:dyDescent="0.2">
      <c r="B998" s="35">
        <v>43676</v>
      </c>
      <c r="C998">
        <v>86.3</v>
      </c>
      <c r="E998">
        <v>1.1399999999999999</v>
      </c>
      <c r="F998">
        <f>Table3[[#This Row],[DivPay]]*4</f>
        <v>4.5599999999999996</v>
      </c>
      <c r="G998" s="2">
        <f>Table3[[#This Row],[FwdDiv]]/Table3[[#This Row],[SharePrice]]</f>
        <v>5.2838933951332559E-2</v>
      </c>
    </row>
    <row r="999" spans="2:7" x14ac:dyDescent="0.2">
      <c r="B999" s="35">
        <v>43675</v>
      </c>
      <c r="C999">
        <v>86.76</v>
      </c>
      <c r="E999">
        <v>1.1399999999999999</v>
      </c>
      <c r="F999">
        <f>Table3[[#This Row],[DivPay]]*4</f>
        <v>4.5599999999999996</v>
      </c>
      <c r="G999" s="2">
        <f>Table3[[#This Row],[FwdDiv]]/Table3[[#This Row],[SharePrice]]</f>
        <v>5.2558782849239274E-2</v>
      </c>
    </row>
    <row r="1000" spans="2:7" x14ac:dyDescent="0.2">
      <c r="B1000" s="35">
        <v>43672</v>
      </c>
      <c r="C1000">
        <v>85.98</v>
      </c>
      <c r="E1000">
        <v>1.1399999999999999</v>
      </c>
      <c r="F1000">
        <f>Table3[[#This Row],[DivPay]]*4</f>
        <v>4.5599999999999996</v>
      </c>
      <c r="G1000" s="2">
        <f>Table3[[#This Row],[FwdDiv]]/Table3[[#This Row],[SharePrice]]</f>
        <v>5.3035589672016742E-2</v>
      </c>
    </row>
    <row r="1001" spans="2:7" x14ac:dyDescent="0.2">
      <c r="B1001" s="35">
        <v>43671</v>
      </c>
      <c r="C1001">
        <v>85.63</v>
      </c>
      <c r="E1001">
        <v>1.1399999999999999</v>
      </c>
      <c r="F1001">
        <f>Table3[[#This Row],[DivPay]]*4</f>
        <v>4.5599999999999996</v>
      </c>
      <c r="G1001" s="2">
        <f>Table3[[#This Row],[FwdDiv]]/Table3[[#This Row],[SharePrice]]</f>
        <v>5.3252364825411652E-2</v>
      </c>
    </row>
    <row r="1002" spans="2:7" x14ac:dyDescent="0.2">
      <c r="B1002" s="35">
        <v>43670</v>
      </c>
      <c r="C1002">
        <v>85.02</v>
      </c>
      <c r="E1002">
        <v>1.1399999999999999</v>
      </c>
      <c r="F1002">
        <f>Table3[[#This Row],[DivPay]]*4</f>
        <v>4.5599999999999996</v>
      </c>
      <c r="G1002" s="2">
        <f>Table3[[#This Row],[FwdDiv]]/Table3[[#This Row],[SharePrice]]</f>
        <v>5.3634438955539869E-2</v>
      </c>
    </row>
    <row r="1003" spans="2:7" x14ac:dyDescent="0.2">
      <c r="B1003" s="35">
        <v>43669</v>
      </c>
      <c r="C1003">
        <v>86.75</v>
      </c>
      <c r="E1003">
        <v>1.1399999999999999</v>
      </c>
      <c r="F1003">
        <f>Table3[[#This Row],[DivPay]]*4</f>
        <v>4.5599999999999996</v>
      </c>
      <c r="G1003" s="2">
        <f>Table3[[#This Row],[FwdDiv]]/Table3[[#This Row],[SharePrice]]</f>
        <v>5.256484149855907E-2</v>
      </c>
    </row>
    <row r="1004" spans="2:7" x14ac:dyDescent="0.2">
      <c r="B1004" s="35">
        <v>43668</v>
      </c>
      <c r="C1004">
        <v>86.95</v>
      </c>
      <c r="E1004">
        <v>1.1399999999999999</v>
      </c>
      <c r="F1004">
        <f>Table3[[#This Row],[DivPay]]*4</f>
        <v>4.5599999999999996</v>
      </c>
      <c r="G1004" s="2">
        <f>Table3[[#This Row],[FwdDiv]]/Table3[[#This Row],[SharePrice]]</f>
        <v>5.2443933294997115E-2</v>
      </c>
    </row>
    <row r="1005" spans="2:7" x14ac:dyDescent="0.2">
      <c r="B1005" s="35">
        <v>43665</v>
      </c>
      <c r="C1005">
        <v>88.73</v>
      </c>
      <c r="E1005">
        <v>1.1399999999999999</v>
      </c>
      <c r="F1005">
        <f>Table3[[#This Row],[DivPay]]*4</f>
        <v>4.5599999999999996</v>
      </c>
      <c r="G1005" s="2">
        <f>Table3[[#This Row],[FwdDiv]]/Table3[[#This Row],[SharePrice]]</f>
        <v>5.1391862955032112E-2</v>
      </c>
    </row>
    <row r="1006" spans="2:7" x14ac:dyDescent="0.2">
      <c r="B1006" s="35">
        <v>43664</v>
      </c>
      <c r="C1006">
        <v>87.71</v>
      </c>
      <c r="E1006">
        <v>1.1399999999999999</v>
      </c>
      <c r="F1006">
        <f>Table3[[#This Row],[DivPay]]*4</f>
        <v>4.5599999999999996</v>
      </c>
      <c r="G1006" s="2">
        <f>Table3[[#This Row],[FwdDiv]]/Table3[[#This Row],[SharePrice]]</f>
        <v>5.1989510888154143E-2</v>
      </c>
    </row>
    <row r="1007" spans="2:7" x14ac:dyDescent="0.2">
      <c r="B1007" s="35">
        <v>43663</v>
      </c>
      <c r="C1007">
        <v>81.05</v>
      </c>
      <c r="E1007">
        <v>1.1399999999999999</v>
      </c>
      <c r="F1007">
        <f>Table3[[#This Row],[DivPay]]*4</f>
        <v>4.5599999999999996</v>
      </c>
      <c r="G1007" s="2">
        <f>Table3[[#This Row],[FwdDiv]]/Table3[[#This Row],[SharePrice]]</f>
        <v>5.6261566933991362E-2</v>
      </c>
    </row>
    <row r="1008" spans="2:7" x14ac:dyDescent="0.2">
      <c r="B1008" s="35">
        <v>43662</v>
      </c>
      <c r="C1008">
        <v>81.58</v>
      </c>
      <c r="E1008">
        <v>1.1399999999999999</v>
      </c>
      <c r="F1008">
        <f>Table3[[#This Row],[DivPay]]*4</f>
        <v>4.5599999999999996</v>
      </c>
      <c r="G1008" s="2">
        <f>Table3[[#This Row],[FwdDiv]]/Table3[[#This Row],[SharePrice]]</f>
        <v>5.589605295415543E-2</v>
      </c>
    </row>
    <row r="1009" spans="2:7" x14ac:dyDescent="0.2">
      <c r="B1009" s="35">
        <v>43661</v>
      </c>
      <c r="C1009">
        <v>81.47</v>
      </c>
      <c r="E1009">
        <v>1.1399999999999999</v>
      </c>
      <c r="F1009">
        <f>Table3[[#This Row],[DivPay]]*4</f>
        <v>4.5599999999999996</v>
      </c>
      <c r="G1009" s="2">
        <f>Table3[[#This Row],[FwdDiv]]/Table3[[#This Row],[SharePrice]]</f>
        <v>5.5971523260095739E-2</v>
      </c>
    </row>
    <row r="1010" spans="2:7" x14ac:dyDescent="0.2">
      <c r="B1010" s="35">
        <v>43658</v>
      </c>
      <c r="C1010">
        <v>81.89</v>
      </c>
      <c r="E1010">
        <v>1.1399999999999999</v>
      </c>
      <c r="F1010">
        <f>Table3[[#This Row],[DivPay]]*4</f>
        <v>4.5599999999999996</v>
      </c>
      <c r="G1010" s="2">
        <f>Table3[[#This Row],[FwdDiv]]/Table3[[#This Row],[SharePrice]]</f>
        <v>5.5684454756380508E-2</v>
      </c>
    </row>
    <row r="1011" spans="2:7" x14ac:dyDescent="0.2">
      <c r="B1011" s="35">
        <v>43657</v>
      </c>
      <c r="C1011">
        <v>81.260000000000005</v>
      </c>
      <c r="E1011">
        <v>1.1399999999999999</v>
      </c>
      <c r="F1011">
        <f>Table3[[#This Row],[DivPay]]*4</f>
        <v>4.5599999999999996</v>
      </c>
      <c r="G1011" s="2">
        <f>Table3[[#This Row],[FwdDiv]]/Table3[[#This Row],[SharePrice]]</f>
        <v>5.6116170317499374E-2</v>
      </c>
    </row>
    <row r="1012" spans="2:7" x14ac:dyDescent="0.2">
      <c r="B1012" s="35">
        <v>43656</v>
      </c>
      <c r="C1012">
        <v>80.28</v>
      </c>
      <c r="E1012">
        <v>1.1399999999999999</v>
      </c>
      <c r="F1012">
        <f>Table3[[#This Row],[DivPay]]*4</f>
        <v>4.5599999999999996</v>
      </c>
      <c r="G1012" s="2">
        <f>Table3[[#This Row],[FwdDiv]]/Table3[[#This Row],[SharePrice]]</f>
        <v>5.6801195814648722E-2</v>
      </c>
    </row>
    <row r="1013" spans="2:7" x14ac:dyDescent="0.2">
      <c r="B1013" s="35">
        <v>43655</v>
      </c>
      <c r="C1013">
        <v>79.44</v>
      </c>
      <c r="E1013">
        <v>1.1399999999999999</v>
      </c>
      <c r="F1013">
        <f>Table3[[#This Row],[DivPay]]*4</f>
        <v>4.5599999999999996</v>
      </c>
      <c r="G1013" s="2">
        <f>Table3[[#This Row],[FwdDiv]]/Table3[[#This Row],[SharePrice]]</f>
        <v>5.7401812688821746E-2</v>
      </c>
    </row>
    <row r="1014" spans="2:7" x14ac:dyDescent="0.2">
      <c r="B1014" s="35">
        <v>43654</v>
      </c>
      <c r="C1014">
        <v>79.61</v>
      </c>
      <c r="E1014">
        <v>1.1399999999999999</v>
      </c>
      <c r="F1014">
        <f>Table3[[#This Row],[DivPay]]*4</f>
        <v>4.5599999999999996</v>
      </c>
      <c r="G1014" s="2">
        <f>Table3[[#This Row],[FwdDiv]]/Table3[[#This Row],[SharePrice]]</f>
        <v>5.7279236276849638E-2</v>
      </c>
    </row>
    <row r="1015" spans="2:7" x14ac:dyDescent="0.2">
      <c r="B1015" s="35">
        <v>43651</v>
      </c>
      <c r="C1015">
        <v>80.12</v>
      </c>
      <c r="E1015">
        <v>1.1399999999999999</v>
      </c>
      <c r="F1015">
        <f>Table3[[#This Row],[DivPay]]*4</f>
        <v>4.5599999999999996</v>
      </c>
      <c r="G1015" s="2">
        <f>Table3[[#This Row],[FwdDiv]]/Table3[[#This Row],[SharePrice]]</f>
        <v>5.6914628057913121E-2</v>
      </c>
    </row>
    <row r="1016" spans="2:7" x14ac:dyDescent="0.2">
      <c r="B1016" s="35">
        <v>43649</v>
      </c>
      <c r="C1016">
        <v>80.63</v>
      </c>
      <c r="E1016">
        <v>1.1399999999999999</v>
      </c>
      <c r="F1016">
        <f>Table3[[#This Row],[DivPay]]*4</f>
        <v>4.5599999999999996</v>
      </c>
      <c r="G1016" s="2">
        <f>Table3[[#This Row],[FwdDiv]]/Table3[[#This Row],[SharePrice]]</f>
        <v>5.655463227086692E-2</v>
      </c>
    </row>
    <row r="1017" spans="2:7" x14ac:dyDescent="0.2">
      <c r="B1017" s="35">
        <v>43648</v>
      </c>
      <c r="C1017">
        <v>79.75</v>
      </c>
      <c r="E1017">
        <v>1.1399999999999999</v>
      </c>
      <c r="F1017">
        <f>Table3[[#This Row],[DivPay]]*4</f>
        <v>4.5599999999999996</v>
      </c>
      <c r="G1017" s="2">
        <f>Table3[[#This Row],[FwdDiv]]/Table3[[#This Row],[SharePrice]]</f>
        <v>5.717868338557993E-2</v>
      </c>
    </row>
    <row r="1018" spans="2:7" x14ac:dyDescent="0.2">
      <c r="B1018" s="35">
        <v>43647</v>
      </c>
      <c r="C1018">
        <v>77.98</v>
      </c>
      <c r="E1018">
        <v>1.1399999999999999</v>
      </c>
      <c r="F1018">
        <f>Table3[[#This Row],[DivPay]]*4</f>
        <v>4.5599999999999996</v>
      </c>
      <c r="G1018" s="2">
        <f>Table3[[#This Row],[FwdDiv]]/Table3[[#This Row],[SharePrice]]</f>
        <v>5.847653244421646E-2</v>
      </c>
    </row>
    <row r="1019" spans="2:7" x14ac:dyDescent="0.2">
      <c r="B1019" s="35">
        <v>43644</v>
      </c>
      <c r="C1019">
        <v>78.53</v>
      </c>
      <c r="E1019">
        <v>1.1399999999999999</v>
      </c>
      <c r="F1019">
        <f>Table3[[#This Row],[DivPay]]*4</f>
        <v>4.5599999999999996</v>
      </c>
      <c r="G1019" s="2">
        <f>Table3[[#This Row],[FwdDiv]]/Table3[[#This Row],[SharePrice]]</f>
        <v>5.8066980771679606E-2</v>
      </c>
    </row>
    <row r="1020" spans="2:7" x14ac:dyDescent="0.2">
      <c r="B1020" s="35">
        <v>43643</v>
      </c>
      <c r="C1020">
        <v>77.92</v>
      </c>
      <c r="E1020">
        <v>1.1399999999999999</v>
      </c>
      <c r="F1020">
        <f>Table3[[#This Row],[DivPay]]*4</f>
        <v>4.5599999999999996</v>
      </c>
      <c r="G1020" s="2">
        <f>Table3[[#This Row],[FwdDiv]]/Table3[[#This Row],[SharePrice]]</f>
        <v>5.8521560574948658E-2</v>
      </c>
    </row>
    <row r="1021" spans="2:7" x14ac:dyDescent="0.2">
      <c r="B1021" s="35">
        <v>43642</v>
      </c>
      <c r="C1021">
        <v>77.38</v>
      </c>
      <c r="E1021">
        <v>1.1399999999999999</v>
      </c>
      <c r="F1021">
        <f>Table3[[#This Row],[DivPay]]*4</f>
        <v>4.5599999999999996</v>
      </c>
      <c r="G1021" s="2">
        <f>Table3[[#This Row],[FwdDiv]]/Table3[[#This Row],[SharePrice]]</f>
        <v>5.8929956060997671E-2</v>
      </c>
    </row>
    <row r="1022" spans="2:7" x14ac:dyDescent="0.2">
      <c r="B1022" s="35">
        <v>43641</v>
      </c>
      <c r="C1022">
        <v>78.819999999999993</v>
      </c>
      <c r="E1022">
        <v>1.1399999999999999</v>
      </c>
      <c r="F1022">
        <f>Table3[[#This Row],[DivPay]]*4</f>
        <v>4.5599999999999996</v>
      </c>
      <c r="G1022" s="2">
        <f>Table3[[#This Row],[FwdDiv]]/Table3[[#This Row],[SharePrice]]</f>
        <v>5.7853336716569399E-2</v>
      </c>
    </row>
    <row r="1023" spans="2:7" x14ac:dyDescent="0.2">
      <c r="B1023" s="35">
        <v>43640</v>
      </c>
      <c r="C1023">
        <v>77.83</v>
      </c>
      <c r="E1023">
        <v>1.1399999999999999</v>
      </c>
      <c r="F1023">
        <f>Table3[[#This Row],[DivPay]]*4</f>
        <v>4.5599999999999996</v>
      </c>
      <c r="G1023" s="2">
        <f>Table3[[#This Row],[FwdDiv]]/Table3[[#This Row],[SharePrice]]</f>
        <v>5.8589232943595013E-2</v>
      </c>
    </row>
    <row r="1024" spans="2:7" x14ac:dyDescent="0.2">
      <c r="B1024" s="35">
        <v>43637</v>
      </c>
      <c r="C1024">
        <v>79.22</v>
      </c>
      <c r="E1024">
        <v>1.1399999999999999</v>
      </c>
      <c r="F1024">
        <f>Table3[[#This Row],[DivPay]]*4</f>
        <v>4.5599999999999996</v>
      </c>
      <c r="G1024" s="2">
        <f>Table3[[#This Row],[FwdDiv]]/Table3[[#This Row],[SharePrice]]</f>
        <v>5.7561221913658166E-2</v>
      </c>
    </row>
    <row r="1025" spans="2:7" x14ac:dyDescent="0.2">
      <c r="B1025" s="35">
        <v>43636</v>
      </c>
      <c r="C1025">
        <v>77.180000000000007</v>
      </c>
      <c r="D1025">
        <v>1.1399999999999999</v>
      </c>
      <c r="E1025">
        <v>1.1399999999999999</v>
      </c>
      <c r="F1025">
        <f>Table3[[#This Row],[DivPay]]*4</f>
        <v>4.5599999999999996</v>
      </c>
      <c r="G1025" s="2">
        <f>Table3[[#This Row],[FwdDiv]]/Table3[[#This Row],[SharePrice]]</f>
        <v>5.9082663902565419E-2</v>
      </c>
    </row>
    <row r="1026" spans="2:7" x14ac:dyDescent="0.2">
      <c r="B1026" s="35">
        <v>43635</v>
      </c>
      <c r="C1026">
        <v>76.650000000000006</v>
      </c>
      <c r="E1026">
        <v>1.1399999999999999</v>
      </c>
      <c r="F1026">
        <f>Table3[[#This Row],[DivPay]]*4</f>
        <v>4.5599999999999996</v>
      </c>
      <c r="G1026" s="2">
        <f>Table3[[#This Row],[FwdDiv]]/Table3[[#This Row],[SharePrice]]</f>
        <v>5.9491193737769073E-2</v>
      </c>
    </row>
    <row r="1027" spans="2:7" x14ac:dyDescent="0.2">
      <c r="B1027" s="35">
        <v>43634</v>
      </c>
      <c r="C1027">
        <v>77.11</v>
      </c>
      <c r="E1027">
        <v>1.1399999999999999</v>
      </c>
      <c r="F1027">
        <f>Table3[[#This Row],[DivPay]]*4</f>
        <v>4.5599999999999996</v>
      </c>
      <c r="G1027" s="2">
        <f>Table3[[#This Row],[FwdDiv]]/Table3[[#This Row],[SharePrice]]</f>
        <v>5.9136298793930744E-2</v>
      </c>
    </row>
    <row r="1028" spans="2:7" x14ac:dyDescent="0.2">
      <c r="B1028" s="35">
        <v>43633</v>
      </c>
      <c r="C1028">
        <v>77.989999999999995</v>
      </c>
      <c r="E1028">
        <v>1.1399999999999999</v>
      </c>
      <c r="F1028">
        <f>Table3[[#This Row],[DivPay]]*4</f>
        <v>4.5599999999999996</v>
      </c>
      <c r="G1028" s="2">
        <f>Table3[[#This Row],[FwdDiv]]/Table3[[#This Row],[SharePrice]]</f>
        <v>5.8469034491601485E-2</v>
      </c>
    </row>
    <row r="1029" spans="2:7" x14ac:dyDescent="0.2">
      <c r="B1029" s="35">
        <v>43630</v>
      </c>
      <c r="C1029">
        <v>77.2</v>
      </c>
      <c r="E1029">
        <v>1.1399999999999999</v>
      </c>
      <c r="F1029">
        <f>Table3[[#This Row],[DivPay]]*4</f>
        <v>4.5599999999999996</v>
      </c>
      <c r="G1029" s="2">
        <f>Table3[[#This Row],[FwdDiv]]/Table3[[#This Row],[SharePrice]]</f>
        <v>5.9067357512953361E-2</v>
      </c>
    </row>
    <row r="1030" spans="2:7" x14ac:dyDescent="0.2">
      <c r="B1030" s="35">
        <v>43629</v>
      </c>
      <c r="C1030">
        <v>77.59</v>
      </c>
      <c r="E1030">
        <v>1.1399999999999999</v>
      </c>
      <c r="F1030">
        <f>Table3[[#This Row],[DivPay]]*4</f>
        <v>4.5599999999999996</v>
      </c>
      <c r="G1030" s="2">
        <f>Table3[[#This Row],[FwdDiv]]/Table3[[#This Row],[SharePrice]]</f>
        <v>5.8770460110839015E-2</v>
      </c>
    </row>
    <row r="1031" spans="2:7" x14ac:dyDescent="0.2">
      <c r="B1031" s="35">
        <v>43628</v>
      </c>
      <c r="C1031">
        <v>77.209999999999994</v>
      </c>
      <c r="E1031">
        <v>1.1399999999999999</v>
      </c>
      <c r="F1031">
        <f>Table3[[#This Row],[DivPay]]*4</f>
        <v>4.5599999999999996</v>
      </c>
      <c r="G1031" s="2">
        <f>Table3[[#This Row],[FwdDiv]]/Table3[[#This Row],[SharePrice]]</f>
        <v>5.9059707291801579E-2</v>
      </c>
    </row>
    <row r="1032" spans="2:7" x14ac:dyDescent="0.2">
      <c r="B1032" s="35">
        <v>43627</v>
      </c>
      <c r="C1032">
        <v>78.14</v>
      </c>
      <c r="E1032">
        <v>1.1399999999999999</v>
      </c>
      <c r="F1032">
        <f>Table3[[#This Row],[DivPay]]*4</f>
        <v>4.5599999999999996</v>
      </c>
      <c r="G1032" s="2">
        <f>Table3[[#This Row],[FwdDiv]]/Table3[[#This Row],[SharePrice]]</f>
        <v>5.8356795495264902E-2</v>
      </c>
    </row>
    <row r="1033" spans="2:7" x14ac:dyDescent="0.2">
      <c r="B1033" s="35">
        <v>43626</v>
      </c>
      <c r="C1033">
        <v>76.959999999999994</v>
      </c>
      <c r="E1033">
        <v>1.1399999999999999</v>
      </c>
      <c r="F1033">
        <f>Table3[[#This Row],[DivPay]]*4</f>
        <v>4.5599999999999996</v>
      </c>
      <c r="G1033" s="2">
        <f>Table3[[#This Row],[FwdDiv]]/Table3[[#This Row],[SharePrice]]</f>
        <v>5.9251559251559248E-2</v>
      </c>
    </row>
    <row r="1034" spans="2:7" x14ac:dyDescent="0.2">
      <c r="B1034" s="35">
        <v>43623</v>
      </c>
      <c r="C1034">
        <v>78.17</v>
      </c>
      <c r="E1034">
        <v>1.1399999999999999</v>
      </c>
      <c r="F1034">
        <f>Table3[[#This Row],[DivPay]]*4</f>
        <v>4.5599999999999996</v>
      </c>
      <c r="G1034" s="2">
        <f>Table3[[#This Row],[FwdDiv]]/Table3[[#This Row],[SharePrice]]</f>
        <v>5.8334399385953688E-2</v>
      </c>
    </row>
    <row r="1035" spans="2:7" x14ac:dyDescent="0.2">
      <c r="B1035" s="35">
        <v>43622</v>
      </c>
      <c r="C1035">
        <v>77.2</v>
      </c>
      <c r="E1035">
        <v>1.1399999999999999</v>
      </c>
      <c r="F1035">
        <f>Table3[[#This Row],[DivPay]]*4</f>
        <v>4.5599999999999996</v>
      </c>
      <c r="G1035" s="2">
        <f>Table3[[#This Row],[FwdDiv]]/Table3[[#This Row],[SharePrice]]</f>
        <v>5.9067357512953361E-2</v>
      </c>
    </row>
    <row r="1036" spans="2:7" x14ac:dyDescent="0.2">
      <c r="B1036" s="35">
        <v>43621</v>
      </c>
      <c r="C1036">
        <v>77.25</v>
      </c>
      <c r="E1036">
        <v>1.1399999999999999</v>
      </c>
      <c r="F1036">
        <f>Table3[[#This Row],[DivPay]]*4</f>
        <v>4.5599999999999996</v>
      </c>
      <c r="G1036" s="2">
        <f>Table3[[#This Row],[FwdDiv]]/Table3[[#This Row],[SharePrice]]</f>
        <v>5.9029126213592228E-2</v>
      </c>
    </row>
    <row r="1037" spans="2:7" x14ac:dyDescent="0.2">
      <c r="B1037" s="35">
        <v>43620</v>
      </c>
      <c r="C1037">
        <v>78.5</v>
      </c>
      <c r="E1037">
        <v>1.1399999999999999</v>
      </c>
      <c r="F1037">
        <f>Table3[[#This Row],[DivPay]]*4</f>
        <v>4.5599999999999996</v>
      </c>
      <c r="G1037" s="2">
        <f>Table3[[#This Row],[FwdDiv]]/Table3[[#This Row],[SharePrice]]</f>
        <v>5.8089171974522291E-2</v>
      </c>
    </row>
    <row r="1038" spans="2:7" x14ac:dyDescent="0.2">
      <c r="B1038" s="35">
        <v>43619</v>
      </c>
      <c r="C1038">
        <v>78.61</v>
      </c>
      <c r="E1038">
        <v>1.1399999999999999</v>
      </c>
      <c r="F1038">
        <f>Table3[[#This Row],[DivPay]]*4</f>
        <v>4.5599999999999996</v>
      </c>
      <c r="G1038" s="2">
        <f>Table3[[#This Row],[FwdDiv]]/Table3[[#This Row],[SharePrice]]</f>
        <v>5.800788703727261E-2</v>
      </c>
    </row>
    <row r="1039" spans="2:7" x14ac:dyDescent="0.2">
      <c r="B1039" s="35">
        <v>43616</v>
      </c>
      <c r="C1039">
        <v>77.13</v>
      </c>
      <c r="E1039">
        <v>1.1399999999999999</v>
      </c>
      <c r="F1039">
        <f>Table3[[#This Row],[DivPay]]*4</f>
        <v>4.5599999999999996</v>
      </c>
      <c r="G1039" s="2">
        <f>Table3[[#This Row],[FwdDiv]]/Table3[[#This Row],[SharePrice]]</f>
        <v>5.9120964605211976E-2</v>
      </c>
    </row>
    <row r="1040" spans="2:7" x14ac:dyDescent="0.2">
      <c r="B1040" s="35">
        <v>43615</v>
      </c>
      <c r="C1040">
        <v>79.599999999999994</v>
      </c>
      <c r="E1040">
        <v>1.1399999999999999</v>
      </c>
      <c r="F1040">
        <f>Table3[[#This Row],[DivPay]]*4</f>
        <v>4.5599999999999996</v>
      </c>
      <c r="G1040" s="2">
        <f>Table3[[#This Row],[FwdDiv]]/Table3[[#This Row],[SharePrice]]</f>
        <v>5.7286432160804021E-2</v>
      </c>
    </row>
    <row r="1041" spans="2:7" x14ac:dyDescent="0.2">
      <c r="B1041" s="35">
        <v>43614</v>
      </c>
      <c r="C1041">
        <v>81.14</v>
      </c>
      <c r="E1041">
        <v>1.1399999999999999</v>
      </c>
      <c r="F1041">
        <f>Table3[[#This Row],[DivPay]]*4</f>
        <v>4.5599999999999996</v>
      </c>
      <c r="G1041" s="2">
        <f>Table3[[#This Row],[FwdDiv]]/Table3[[#This Row],[SharePrice]]</f>
        <v>5.6199161942321905E-2</v>
      </c>
    </row>
    <row r="1042" spans="2:7" x14ac:dyDescent="0.2">
      <c r="B1042" s="35">
        <v>43613</v>
      </c>
      <c r="C1042">
        <v>81.55</v>
      </c>
      <c r="E1042">
        <v>1.1399999999999999</v>
      </c>
      <c r="F1042">
        <f>Table3[[#This Row],[DivPay]]*4</f>
        <v>4.5599999999999996</v>
      </c>
      <c r="G1042" s="2">
        <f>Table3[[#This Row],[FwdDiv]]/Table3[[#This Row],[SharePrice]]</f>
        <v>5.5916615573267929E-2</v>
      </c>
    </row>
    <row r="1043" spans="2:7" x14ac:dyDescent="0.2">
      <c r="B1043" s="35">
        <v>43609</v>
      </c>
      <c r="C1043">
        <v>84.64</v>
      </c>
      <c r="E1043">
        <v>1.1399999999999999</v>
      </c>
      <c r="F1043">
        <f>Table3[[#This Row],[DivPay]]*4</f>
        <v>4.5599999999999996</v>
      </c>
      <c r="G1043" s="2">
        <f>Table3[[#This Row],[FwdDiv]]/Table3[[#This Row],[SharePrice]]</f>
        <v>5.3875236294896024E-2</v>
      </c>
    </row>
    <row r="1044" spans="2:7" x14ac:dyDescent="0.2">
      <c r="B1044" s="35">
        <v>43608</v>
      </c>
      <c r="C1044">
        <v>86.24</v>
      </c>
      <c r="E1044">
        <v>1.1399999999999999</v>
      </c>
      <c r="F1044">
        <f>Table3[[#This Row],[DivPay]]*4</f>
        <v>4.5599999999999996</v>
      </c>
      <c r="G1044" s="2">
        <f>Table3[[#This Row],[FwdDiv]]/Table3[[#This Row],[SharePrice]]</f>
        <v>5.2875695732838589E-2</v>
      </c>
    </row>
    <row r="1045" spans="2:7" x14ac:dyDescent="0.2">
      <c r="B1045" s="35">
        <v>43607</v>
      </c>
      <c r="C1045">
        <v>85.49</v>
      </c>
      <c r="E1045">
        <v>1.1399999999999999</v>
      </c>
      <c r="F1045">
        <f>Table3[[#This Row],[DivPay]]*4</f>
        <v>4.5599999999999996</v>
      </c>
      <c r="G1045" s="2">
        <f>Table3[[#This Row],[FwdDiv]]/Table3[[#This Row],[SharePrice]]</f>
        <v>5.3339571879752017E-2</v>
      </c>
    </row>
    <row r="1046" spans="2:7" x14ac:dyDescent="0.2">
      <c r="B1046" s="35">
        <v>43606</v>
      </c>
      <c r="C1046">
        <v>85.76</v>
      </c>
      <c r="E1046">
        <v>1.1399999999999999</v>
      </c>
      <c r="F1046">
        <f>Table3[[#This Row],[DivPay]]*4</f>
        <v>4.5599999999999996</v>
      </c>
      <c r="G1046" s="2">
        <f>Table3[[#This Row],[FwdDiv]]/Table3[[#This Row],[SharePrice]]</f>
        <v>5.317164179104477E-2</v>
      </c>
    </row>
    <row r="1047" spans="2:7" x14ac:dyDescent="0.2">
      <c r="B1047" s="35">
        <v>43605</v>
      </c>
      <c r="C1047">
        <v>86.23</v>
      </c>
      <c r="E1047">
        <v>1.1399999999999999</v>
      </c>
      <c r="F1047">
        <f>Table3[[#This Row],[DivPay]]*4</f>
        <v>4.5599999999999996</v>
      </c>
      <c r="G1047" s="2">
        <f>Table3[[#This Row],[FwdDiv]]/Table3[[#This Row],[SharePrice]]</f>
        <v>5.2881827670184386E-2</v>
      </c>
    </row>
    <row r="1048" spans="2:7" x14ac:dyDescent="0.2">
      <c r="B1048" s="35">
        <v>43602</v>
      </c>
      <c r="C1048">
        <v>86.81</v>
      </c>
      <c r="E1048">
        <v>1.1399999999999999</v>
      </c>
      <c r="F1048">
        <f>Table3[[#This Row],[DivPay]]*4</f>
        <v>4.5599999999999996</v>
      </c>
      <c r="G1048" s="2">
        <f>Table3[[#This Row],[FwdDiv]]/Table3[[#This Row],[SharePrice]]</f>
        <v>5.252851054026033E-2</v>
      </c>
    </row>
    <row r="1049" spans="2:7" x14ac:dyDescent="0.2">
      <c r="B1049" s="35">
        <v>43601</v>
      </c>
      <c r="C1049">
        <v>85.51</v>
      </c>
      <c r="E1049">
        <v>1.1399999999999999</v>
      </c>
      <c r="F1049">
        <f>Table3[[#This Row],[DivPay]]*4</f>
        <v>4.5599999999999996</v>
      </c>
      <c r="G1049" s="2">
        <f>Table3[[#This Row],[FwdDiv]]/Table3[[#This Row],[SharePrice]]</f>
        <v>5.3327096246053085E-2</v>
      </c>
    </row>
    <row r="1050" spans="2:7" x14ac:dyDescent="0.2">
      <c r="B1050" s="35">
        <v>43600</v>
      </c>
      <c r="C1050">
        <v>85.34</v>
      </c>
      <c r="E1050">
        <v>1.1399999999999999</v>
      </c>
      <c r="F1050">
        <f>Table3[[#This Row],[DivPay]]*4</f>
        <v>4.5599999999999996</v>
      </c>
      <c r="G1050" s="2">
        <f>Table3[[#This Row],[FwdDiv]]/Table3[[#This Row],[SharePrice]]</f>
        <v>5.3433325521443628E-2</v>
      </c>
    </row>
    <row r="1051" spans="2:7" x14ac:dyDescent="0.2">
      <c r="B1051" s="35">
        <v>43599</v>
      </c>
      <c r="C1051">
        <v>84.09</v>
      </c>
      <c r="E1051">
        <v>1.1399999999999999</v>
      </c>
      <c r="F1051">
        <f>Table3[[#This Row],[DivPay]]*4</f>
        <v>4.5599999999999996</v>
      </c>
      <c r="G1051" s="2">
        <f>Table3[[#This Row],[FwdDiv]]/Table3[[#This Row],[SharePrice]]</f>
        <v>5.4227613271494821E-2</v>
      </c>
    </row>
    <row r="1052" spans="2:7" x14ac:dyDescent="0.2">
      <c r="B1052" s="35">
        <v>43598</v>
      </c>
      <c r="C1052">
        <v>83.7</v>
      </c>
      <c r="E1052">
        <v>1.1399999999999999</v>
      </c>
      <c r="F1052">
        <f>Table3[[#This Row],[DivPay]]*4</f>
        <v>4.5599999999999996</v>
      </c>
      <c r="G1052" s="2">
        <f>Table3[[#This Row],[FwdDiv]]/Table3[[#This Row],[SharePrice]]</f>
        <v>5.4480286738351251E-2</v>
      </c>
    </row>
    <row r="1053" spans="2:7" x14ac:dyDescent="0.2">
      <c r="B1053" s="35">
        <v>43595</v>
      </c>
      <c r="C1053">
        <v>84.54</v>
      </c>
      <c r="E1053">
        <v>1.1399999999999999</v>
      </c>
      <c r="F1053">
        <f>Table3[[#This Row],[DivPay]]*4</f>
        <v>4.5599999999999996</v>
      </c>
      <c r="G1053" s="2">
        <f>Table3[[#This Row],[FwdDiv]]/Table3[[#This Row],[SharePrice]]</f>
        <v>5.3938963804116384E-2</v>
      </c>
    </row>
    <row r="1054" spans="2:7" x14ac:dyDescent="0.2">
      <c r="B1054" s="35">
        <v>43594</v>
      </c>
      <c r="C1054">
        <v>83.93</v>
      </c>
      <c r="E1054">
        <v>1.1399999999999999</v>
      </c>
      <c r="F1054">
        <f>Table3[[#This Row],[DivPay]]*4</f>
        <v>4.5599999999999996</v>
      </c>
      <c r="G1054" s="2">
        <f>Table3[[#This Row],[FwdDiv]]/Table3[[#This Row],[SharePrice]]</f>
        <v>5.4330990110806616E-2</v>
      </c>
    </row>
    <row r="1055" spans="2:7" x14ac:dyDescent="0.2">
      <c r="B1055" s="35">
        <v>43593</v>
      </c>
      <c r="C1055">
        <v>83.81</v>
      </c>
      <c r="E1055">
        <v>1.1399999999999999</v>
      </c>
      <c r="F1055">
        <f>Table3[[#This Row],[DivPay]]*4</f>
        <v>4.5599999999999996</v>
      </c>
      <c r="G1055" s="2">
        <f>Table3[[#This Row],[FwdDiv]]/Table3[[#This Row],[SharePrice]]</f>
        <v>5.4408781768285404E-2</v>
      </c>
    </row>
    <row r="1056" spans="2:7" x14ac:dyDescent="0.2">
      <c r="B1056" s="35">
        <v>43592</v>
      </c>
      <c r="C1056">
        <v>84.43</v>
      </c>
      <c r="E1056">
        <v>1.1399999999999999</v>
      </c>
      <c r="F1056">
        <f>Table3[[#This Row],[DivPay]]*4</f>
        <v>4.5599999999999996</v>
      </c>
      <c r="G1056" s="2">
        <f>Table3[[#This Row],[FwdDiv]]/Table3[[#This Row],[SharePrice]]</f>
        <v>5.4009238422361709E-2</v>
      </c>
    </row>
    <row r="1057" spans="2:7" x14ac:dyDescent="0.2">
      <c r="B1057" s="35">
        <v>43591</v>
      </c>
      <c r="C1057">
        <v>85.12</v>
      </c>
      <c r="E1057">
        <v>1.1399999999999999</v>
      </c>
      <c r="F1057">
        <f>Table3[[#This Row],[DivPay]]*4</f>
        <v>4.5599999999999996</v>
      </c>
      <c r="G1057" s="2">
        <f>Table3[[#This Row],[FwdDiv]]/Table3[[#This Row],[SharePrice]]</f>
        <v>5.3571428571428562E-2</v>
      </c>
    </row>
    <row r="1058" spans="2:7" x14ac:dyDescent="0.2">
      <c r="B1058" s="35">
        <v>43588</v>
      </c>
      <c r="C1058">
        <v>85.7</v>
      </c>
      <c r="E1058">
        <v>1.1399999999999999</v>
      </c>
      <c r="F1058">
        <f>Table3[[#This Row],[DivPay]]*4</f>
        <v>4.5599999999999996</v>
      </c>
      <c r="G1058" s="2">
        <f>Table3[[#This Row],[FwdDiv]]/Table3[[#This Row],[SharePrice]]</f>
        <v>5.3208868144690773E-2</v>
      </c>
    </row>
    <row r="1059" spans="2:7" x14ac:dyDescent="0.2">
      <c r="B1059" s="35">
        <v>43587</v>
      </c>
      <c r="C1059">
        <v>84.92</v>
      </c>
      <c r="E1059">
        <v>1.1399999999999999</v>
      </c>
      <c r="F1059">
        <f>Table3[[#This Row],[DivPay]]*4</f>
        <v>4.5599999999999996</v>
      </c>
      <c r="G1059" s="2">
        <f>Table3[[#This Row],[FwdDiv]]/Table3[[#This Row],[SharePrice]]</f>
        <v>5.369759773904851E-2</v>
      </c>
    </row>
    <row r="1060" spans="2:7" x14ac:dyDescent="0.2">
      <c r="B1060" s="35">
        <v>43586</v>
      </c>
      <c r="C1060">
        <v>85.78</v>
      </c>
      <c r="E1060">
        <v>1.1399999999999999</v>
      </c>
      <c r="F1060">
        <f>Table3[[#This Row],[DivPay]]*4</f>
        <v>4.5599999999999996</v>
      </c>
      <c r="G1060" s="2">
        <f>Table3[[#This Row],[FwdDiv]]/Table3[[#This Row],[SharePrice]]</f>
        <v>5.3159244579155975E-2</v>
      </c>
    </row>
    <row r="1061" spans="2:7" x14ac:dyDescent="0.2">
      <c r="B1061" s="35">
        <v>43585</v>
      </c>
      <c r="C1061">
        <v>86.56</v>
      </c>
      <c r="E1061">
        <v>1.1399999999999999</v>
      </c>
      <c r="F1061">
        <f>Table3[[#This Row],[DivPay]]*4</f>
        <v>4.5599999999999996</v>
      </c>
      <c r="G1061" s="2">
        <f>Table3[[#This Row],[FwdDiv]]/Table3[[#This Row],[SharePrice]]</f>
        <v>5.2680221811460252E-2</v>
      </c>
    </row>
    <row r="1062" spans="2:7" x14ac:dyDescent="0.2">
      <c r="B1062" s="35">
        <v>43584</v>
      </c>
      <c r="C1062">
        <v>84.9</v>
      </c>
      <c r="E1062">
        <v>1.1399999999999999</v>
      </c>
      <c r="F1062">
        <f>Table3[[#This Row],[DivPay]]*4</f>
        <v>4.5599999999999996</v>
      </c>
      <c r="G1062" s="2">
        <f>Table3[[#This Row],[FwdDiv]]/Table3[[#This Row],[SharePrice]]</f>
        <v>5.3710247349823312E-2</v>
      </c>
    </row>
    <row r="1063" spans="2:7" x14ac:dyDescent="0.2">
      <c r="B1063" s="35">
        <v>43581</v>
      </c>
      <c r="C1063">
        <v>84.76</v>
      </c>
      <c r="E1063">
        <v>1.1399999999999999</v>
      </c>
      <c r="F1063">
        <f>Table3[[#This Row],[DivPay]]*4</f>
        <v>4.5599999999999996</v>
      </c>
      <c r="G1063" s="2">
        <f>Table3[[#This Row],[FwdDiv]]/Table3[[#This Row],[SharePrice]]</f>
        <v>5.3798961774421887E-2</v>
      </c>
    </row>
    <row r="1064" spans="2:7" x14ac:dyDescent="0.2">
      <c r="B1064" s="35">
        <v>43580</v>
      </c>
      <c r="C1064">
        <v>83.59</v>
      </c>
      <c r="E1064">
        <v>1.1399999999999999</v>
      </c>
      <c r="F1064">
        <f>Table3[[#This Row],[DivPay]]*4</f>
        <v>4.5599999999999996</v>
      </c>
      <c r="G1064" s="2">
        <f>Table3[[#This Row],[FwdDiv]]/Table3[[#This Row],[SharePrice]]</f>
        <v>5.4551979901902137E-2</v>
      </c>
    </row>
    <row r="1065" spans="2:7" x14ac:dyDescent="0.2">
      <c r="B1065" s="35">
        <v>43579</v>
      </c>
      <c r="C1065">
        <v>84.45</v>
      </c>
      <c r="E1065">
        <v>1.1399999999999999</v>
      </c>
      <c r="F1065">
        <f>Table3[[#This Row],[DivPay]]*4</f>
        <v>4.5599999999999996</v>
      </c>
      <c r="G1065" s="2">
        <f>Table3[[#This Row],[FwdDiv]]/Table3[[#This Row],[SharePrice]]</f>
        <v>5.3996447602131431E-2</v>
      </c>
    </row>
    <row r="1066" spans="2:7" x14ac:dyDescent="0.2">
      <c r="B1066" s="35">
        <v>43578</v>
      </c>
      <c r="C1066">
        <v>84.91</v>
      </c>
      <c r="E1066">
        <v>1.1399999999999999</v>
      </c>
      <c r="F1066">
        <f>Table3[[#This Row],[DivPay]]*4</f>
        <v>4.5599999999999996</v>
      </c>
      <c r="G1066" s="2">
        <f>Table3[[#This Row],[FwdDiv]]/Table3[[#This Row],[SharePrice]]</f>
        <v>5.3703921799552468E-2</v>
      </c>
    </row>
    <row r="1067" spans="2:7" x14ac:dyDescent="0.2">
      <c r="B1067" s="35">
        <v>43577</v>
      </c>
      <c r="C1067">
        <v>84.29</v>
      </c>
      <c r="E1067">
        <v>1.1399999999999999</v>
      </c>
      <c r="F1067">
        <f>Table3[[#This Row],[DivPay]]*4</f>
        <v>4.5599999999999996</v>
      </c>
      <c r="G1067" s="2">
        <f>Table3[[#This Row],[FwdDiv]]/Table3[[#This Row],[SharePrice]]</f>
        <v>5.4098944121485339E-2</v>
      </c>
    </row>
    <row r="1068" spans="2:7" x14ac:dyDescent="0.2">
      <c r="B1068" s="35">
        <v>43573</v>
      </c>
      <c r="C1068">
        <v>84.49</v>
      </c>
      <c r="E1068">
        <v>1.1399999999999999</v>
      </c>
      <c r="F1068">
        <f>Table3[[#This Row],[DivPay]]*4</f>
        <v>4.5599999999999996</v>
      </c>
      <c r="G1068" s="2">
        <f>Table3[[#This Row],[FwdDiv]]/Table3[[#This Row],[SharePrice]]</f>
        <v>5.3970884128299208E-2</v>
      </c>
    </row>
    <row r="1069" spans="2:7" x14ac:dyDescent="0.2">
      <c r="B1069" s="35">
        <v>43572</v>
      </c>
      <c r="C1069">
        <v>85.48</v>
      </c>
      <c r="E1069">
        <v>1.1399999999999999</v>
      </c>
      <c r="F1069">
        <f>Table3[[#This Row],[DivPay]]*4</f>
        <v>4.5599999999999996</v>
      </c>
      <c r="G1069" s="2">
        <f>Table3[[#This Row],[FwdDiv]]/Table3[[#This Row],[SharePrice]]</f>
        <v>5.3345811885821236E-2</v>
      </c>
    </row>
    <row r="1070" spans="2:7" x14ac:dyDescent="0.2">
      <c r="B1070" s="35">
        <v>43571</v>
      </c>
      <c r="C1070">
        <v>86.21</v>
      </c>
      <c r="E1070">
        <v>1.1399999999999999</v>
      </c>
      <c r="F1070">
        <f>Table3[[#This Row],[DivPay]]*4</f>
        <v>4.5599999999999996</v>
      </c>
      <c r="G1070" s="2">
        <f>Table3[[#This Row],[FwdDiv]]/Table3[[#This Row],[SharePrice]]</f>
        <v>5.2894095812550744E-2</v>
      </c>
    </row>
    <row r="1071" spans="2:7" x14ac:dyDescent="0.2">
      <c r="B1071" s="35">
        <v>43570</v>
      </c>
      <c r="C1071">
        <v>86.19</v>
      </c>
      <c r="E1071">
        <v>1.1399999999999999</v>
      </c>
      <c r="F1071">
        <f>Table3[[#This Row],[DivPay]]*4</f>
        <v>4.5599999999999996</v>
      </c>
      <c r="G1071" s="2">
        <f>Table3[[#This Row],[FwdDiv]]/Table3[[#This Row],[SharePrice]]</f>
        <v>5.2906369648451093E-2</v>
      </c>
    </row>
    <row r="1072" spans="2:7" x14ac:dyDescent="0.2">
      <c r="B1072" s="35">
        <v>43567</v>
      </c>
      <c r="C1072">
        <v>85.77</v>
      </c>
      <c r="E1072">
        <v>1.1399999999999999</v>
      </c>
      <c r="F1072">
        <f>Table3[[#This Row],[DivPay]]*4</f>
        <v>4.5599999999999996</v>
      </c>
      <c r="G1072" s="2">
        <f>Table3[[#This Row],[FwdDiv]]/Table3[[#This Row],[SharePrice]]</f>
        <v>5.3165442462399438E-2</v>
      </c>
    </row>
    <row r="1073" spans="2:7" x14ac:dyDescent="0.2">
      <c r="B1073" s="35">
        <v>43566</v>
      </c>
      <c r="C1073">
        <v>85.51</v>
      </c>
      <c r="E1073">
        <v>1.1399999999999999</v>
      </c>
      <c r="F1073">
        <f>Table3[[#This Row],[DivPay]]*4</f>
        <v>4.5599999999999996</v>
      </c>
      <c r="G1073" s="2">
        <f>Table3[[#This Row],[FwdDiv]]/Table3[[#This Row],[SharePrice]]</f>
        <v>5.3327096246053085E-2</v>
      </c>
    </row>
    <row r="1074" spans="2:7" x14ac:dyDescent="0.2">
      <c r="B1074" s="35">
        <v>43565</v>
      </c>
      <c r="C1074">
        <v>85.71</v>
      </c>
      <c r="E1074">
        <v>1.1399999999999999</v>
      </c>
      <c r="F1074">
        <f>Table3[[#This Row],[DivPay]]*4</f>
        <v>4.5599999999999996</v>
      </c>
      <c r="G1074" s="2">
        <f>Table3[[#This Row],[FwdDiv]]/Table3[[#This Row],[SharePrice]]</f>
        <v>5.3202660133006646E-2</v>
      </c>
    </row>
    <row r="1075" spans="2:7" x14ac:dyDescent="0.2">
      <c r="B1075" s="35">
        <v>43564</v>
      </c>
      <c r="C1075">
        <v>85.84</v>
      </c>
      <c r="E1075">
        <v>1.1399999999999999</v>
      </c>
      <c r="F1075">
        <f>Table3[[#This Row],[DivPay]]*4</f>
        <v>4.5599999999999996</v>
      </c>
      <c r="G1075" s="2">
        <f>Table3[[#This Row],[FwdDiv]]/Table3[[#This Row],[SharePrice]]</f>
        <v>5.312208760484622E-2</v>
      </c>
    </row>
    <row r="1076" spans="2:7" x14ac:dyDescent="0.2">
      <c r="B1076" s="35">
        <v>43563</v>
      </c>
      <c r="C1076">
        <v>85.31</v>
      </c>
      <c r="E1076">
        <v>1.1399999999999999</v>
      </c>
      <c r="F1076">
        <f>Table3[[#This Row],[DivPay]]*4</f>
        <v>4.5599999999999996</v>
      </c>
      <c r="G1076" s="2">
        <f>Table3[[#This Row],[FwdDiv]]/Table3[[#This Row],[SharePrice]]</f>
        <v>5.3452115812917589E-2</v>
      </c>
    </row>
    <row r="1077" spans="2:7" x14ac:dyDescent="0.2">
      <c r="B1077" s="35">
        <v>43560</v>
      </c>
      <c r="C1077">
        <v>85.44</v>
      </c>
      <c r="E1077">
        <v>1.1399999999999999</v>
      </c>
      <c r="F1077">
        <f>Table3[[#This Row],[DivPay]]*4</f>
        <v>4.5599999999999996</v>
      </c>
      <c r="G1077" s="2">
        <f>Table3[[#This Row],[FwdDiv]]/Table3[[#This Row],[SharePrice]]</f>
        <v>5.3370786516853931E-2</v>
      </c>
    </row>
    <row r="1078" spans="2:7" x14ac:dyDescent="0.2">
      <c r="B1078" s="35">
        <v>43559</v>
      </c>
      <c r="C1078">
        <v>86.07</v>
      </c>
      <c r="E1078">
        <v>1.1399999999999999</v>
      </c>
      <c r="F1078">
        <f>Table3[[#This Row],[DivPay]]*4</f>
        <v>4.5599999999999996</v>
      </c>
      <c r="G1078" s="2">
        <f>Table3[[#This Row],[FwdDiv]]/Table3[[#This Row],[SharePrice]]</f>
        <v>5.2980132450331126E-2</v>
      </c>
    </row>
    <row r="1079" spans="2:7" x14ac:dyDescent="0.2">
      <c r="B1079" s="35">
        <v>43558</v>
      </c>
      <c r="C1079">
        <v>85.81</v>
      </c>
      <c r="E1079">
        <v>1.1399999999999999</v>
      </c>
      <c r="F1079">
        <f>Table3[[#This Row],[DivPay]]*4</f>
        <v>4.5599999999999996</v>
      </c>
      <c r="G1079" s="2">
        <f>Table3[[#This Row],[FwdDiv]]/Table3[[#This Row],[SharePrice]]</f>
        <v>5.3140659596783588E-2</v>
      </c>
    </row>
    <row r="1080" spans="2:7" x14ac:dyDescent="0.2">
      <c r="B1080" s="35">
        <v>43557</v>
      </c>
      <c r="C1080">
        <v>88.01</v>
      </c>
      <c r="E1080">
        <v>1.1399999999999999</v>
      </c>
      <c r="F1080">
        <f>Table3[[#This Row],[DivPay]]*4</f>
        <v>4.5599999999999996</v>
      </c>
      <c r="G1080" s="2">
        <f>Table3[[#This Row],[FwdDiv]]/Table3[[#This Row],[SharePrice]]</f>
        <v>5.1812294057493456E-2</v>
      </c>
    </row>
    <row r="1081" spans="2:7" x14ac:dyDescent="0.2">
      <c r="B1081" s="35">
        <v>43556</v>
      </c>
      <c r="C1081">
        <v>88.2</v>
      </c>
      <c r="E1081">
        <v>1.1399999999999999</v>
      </c>
      <c r="F1081">
        <f>Table3[[#This Row],[DivPay]]*4</f>
        <v>4.5599999999999996</v>
      </c>
      <c r="G1081" s="2">
        <f>Table3[[#This Row],[FwdDiv]]/Table3[[#This Row],[SharePrice]]</f>
        <v>5.1700680272108834E-2</v>
      </c>
    </row>
    <row r="1082" spans="2:7" x14ac:dyDescent="0.2">
      <c r="B1082" s="35">
        <v>43553</v>
      </c>
      <c r="C1082">
        <v>88.39</v>
      </c>
      <c r="E1082">
        <v>1.1399999999999999</v>
      </c>
      <c r="F1082">
        <f>Table3[[#This Row],[DivPay]]*4</f>
        <v>4.5599999999999996</v>
      </c>
      <c r="G1082" s="2">
        <f>Table3[[#This Row],[FwdDiv]]/Table3[[#This Row],[SharePrice]]</f>
        <v>5.1589546328770219E-2</v>
      </c>
    </row>
    <row r="1083" spans="2:7" x14ac:dyDescent="0.2">
      <c r="B1083" s="35">
        <v>43552</v>
      </c>
      <c r="C1083">
        <v>87.28</v>
      </c>
      <c r="E1083">
        <v>1.1399999999999999</v>
      </c>
      <c r="F1083">
        <f>Table3[[#This Row],[DivPay]]*4</f>
        <v>4.5599999999999996</v>
      </c>
      <c r="G1083" s="2">
        <f>Table3[[#This Row],[FwdDiv]]/Table3[[#This Row],[SharePrice]]</f>
        <v>5.2245646196150318E-2</v>
      </c>
    </row>
    <row r="1084" spans="2:7" x14ac:dyDescent="0.2">
      <c r="B1084" s="35">
        <v>43551</v>
      </c>
      <c r="C1084">
        <v>87.03</v>
      </c>
      <c r="E1084">
        <v>1.1399999999999999</v>
      </c>
      <c r="F1084">
        <f>Table3[[#This Row],[DivPay]]*4</f>
        <v>4.5599999999999996</v>
      </c>
      <c r="G1084" s="2">
        <f>Table3[[#This Row],[FwdDiv]]/Table3[[#This Row],[SharePrice]]</f>
        <v>5.2395725611857978E-2</v>
      </c>
    </row>
    <row r="1085" spans="2:7" x14ac:dyDescent="0.2">
      <c r="B1085" s="35">
        <v>43550</v>
      </c>
      <c r="C1085">
        <v>88.59</v>
      </c>
      <c r="E1085">
        <v>1.1399999999999999</v>
      </c>
      <c r="F1085">
        <f>Table3[[#This Row],[DivPay]]*4</f>
        <v>4.5599999999999996</v>
      </c>
      <c r="G1085" s="2">
        <f>Table3[[#This Row],[FwdDiv]]/Table3[[#This Row],[SharePrice]]</f>
        <v>5.1473078225533347E-2</v>
      </c>
    </row>
    <row r="1086" spans="2:7" x14ac:dyDescent="0.2">
      <c r="B1086" s="35">
        <v>43549</v>
      </c>
      <c r="C1086">
        <v>88.27</v>
      </c>
      <c r="D1086">
        <v>1.1399999999999999</v>
      </c>
      <c r="E1086">
        <v>1.1399999999999999</v>
      </c>
      <c r="F1086">
        <f>Table3[[#This Row],[DivPay]]*4</f>
        <v>4.5599999999999996</v>
      </c>
      <c r="G1086" s="2">
        <f>Table3[[#This Row],[FwdDiv]]/Table3[[#This Row],[SharePrice]]</f>
        <v>5.1659680525659904E-2</v>
      </c>
    </row>
    <row r="1087" spans="2:7" x14ac:dyDescent="0.2">
      <c r="B1087" s="35">
        <v>43546</v>
      </c>
      <c r="C1087">
        <v>91.17</v>
      </c>
      <c r="E1087">
        <v>1.1399999999999999</v>
      </c>
      <c r="F1087">
        <f>Table3[[#This Row],[DivPay]]*4</f>
        <v>4.5599999999999996</v>
      </c>
      <c r="G1087" s="2">
        <f>Table3[[#This Row],[FwdDiv]]/Table3[[#This Row],[SharePrice]]</f>
        <v>5.0016452780519902E-2</v>
      </c>
    </row>
    <row r="1088" spans="2:7" x14ac:dyDescent="0.2">
      <c r="B1088" s="35">
        <v>43545</v>
      </c>
      <c r="C1088">
        <v>91.91</v>
      </c>
      <c r="E1088">
        <v>1.1399999999999999</v>
      </c>
      <c r="F1088">
        <f>Table3[[#This Row],[DivPay]]*4</f>
        <v>4.5599999999999996</v>
      </c>
      <c r="G1088" s="2">
        <f>Table3[[#This Row],[FwdDiv]]/Table3[[#This Row],[SharePrice]]</f>
        <v>4.9613752584049611E-2</v>
      </c>
    </row>
    <row r="1089" spans="2:7" x14ac:dyDescent="0.2">
      <c r="B1089" s="35">
        <v>43544</v>
      </c>
      <c r="C1089">
        <v>90.74</v>
      </c>
      <c r="E1089">
        <v>1.1399999999999999</v>
      </c>
      <c r="F1089">
        <f>Table3[[#This Row],[DivPay]]*4</f>
        <v>4.5599999999999996</v>
      </c>
      <c r="G1089" s="2">
        <f>Table3[[#This Row],[FwdDiv]]/Table3[[#This Row],[SharePrice]]</f>
        <v>5.0253471456909851E-2</v>
      </c>
    </row>
    <row r="1090" spans="2:7" x14ac:dyDescent="0.2">
      <c r="B1090" s="35">
        <v>43543</v>
      </c>
      <c r="C1090">
        <v>90.5</v>
      </c>
      <c r="E1090">
        <v>1.1399999999999999</v>
      </c>
      <c r="F1090">
        <f>Table3[[#This Row],[DivPay]]*4</f>
        <v>4.5599999999999996</v>
      </c>
      <c r="G1090" s="2">
        <f>Table3[[#This Row],[FwdDiv]]/Table3[[#This Row],[SharePrice]]</f>
        <v>5.0386740331491708E-2</v>
      </c>
    </row>
    <row r="1091" spans="2:7" x14ac:dyDescent="0.2">
      <c r="B1091" s="35">
        <v>43542</v>
      </c>
      <c r="C1091">
        <v>90.73</v>
      </c>
      <c r="E1091">
        <v>1.1399999999999999</v>
      </c>
      <c r="F1091">
        <f>Table3[[#This Row],[DivPay]]*4</f>
        <v>4.5599999999999996</v>
      </c>
      <c r="G1091" s="2">
        <f>Table3[[#This Row],[FwdDiv]]/Table3[[#This Row],[SharePrice]]</f>
        <v>5.0259010250192873E-2</v>
      </c>
    </row>
    <row r="1092" spans="2:7" x14ac:dyDescent="0.2">
      <c r="B1092" s="35">
        <v>43539</v>
      </c>
      <c r="C1092">
        <v>90.85</v>
      </c>
      <c r="E1092">
        <v>1.1399999999999999</v>
      </c>
      <c r="F1092">
        <f>Table3[[#This Row],[DivPay]]*4</f>
        <v>4.5599999999999996</v>
      </c>
      <c r="G1092" s="2">
        <f>Table3[[#This Row],[FwdDiv]]/Table3[[#This Row],[SharePrice]]</f>
        <v>5.019262520638415E-2</v>
      </c>
    </row>
    <row r="1093" spans="2:7" x14ac:dyDescent="0.2">
      <c r="B1093" s="35">
        <v>43538</v>
      </c>
      <c r="C1093">
        <v>89.79</v>
      </c>
      <c r="E1093">
        <v>1.1399999999999999</v>
      </c>
      <c r="F1093">
        <f>Table3[[#This Row],[DivPay]]*4</f>
        <v>4.5599999999999996</v>
      </c>
      <c r="G1093" s="2">
        <f>Table3[[#This Row],[FwdDiv]]/Table3[[#This Row],[SharePrice]]</f>
        <v>5.078516538590043E-2</v>
      </c>
    </row>
    <row r="1094" spans="2:7" x14ac:dyDescent="0.2">
      <c r="B1094" s="35">
        <v>43537</v>
      </c>
      <c r="C1094">
        <v>89.5</v>
      </c>
      <c r="E1094">
        <v>1.1399999999999999</v>
      </c>
      <c r="F1094">
        <f>Table3[[#This Row],[DivPay]]*4</f>
        <v>4.5599999999999996</v>
      </c>
      <c r="G1094" s="2">
        <f>Table3[[#This Row],[FwdDiv]]/Table3[[#This Row],[SharePrice]]</f>
        <v>5.0949720670391059E-2</v>
      </c>
    </row>
    <row r="1095" spans="2:7" x14ac:dyDescent="0.2">
      <c r="B1095" s="35">
        <v>43536</v>
      </c>
      <c r="C1095">
        <v>88.8</v>
      </c>
      <c r="E1095">
        <v>1.1399999999999999</v>
      </c>
      <c r="F1095">
        <f>Table3[[#This Row],[DivPay]]*4</f>
        <v>4.5599999999999996</v>
      </c>
      <c r="G1095" s="2">
        <f>Table3[[#This Row],[FwdDiv]]/Table3[[#This Row],[SharePrice]]</f>
        <v>5.1351351351351347E-2</v>
      </c>
    </row>
    <row r="1096" spans="2:7" x14ac:dyDescent="0.2">
      <c r="B1096" s="35">
        <v>43535</v>
      </c>
      <c r="C1096">
        <v>89.24</v>
      </c>
      <c r="E1096">
        <v>1.1399999999999999</v>
      </c>
      <c r="F1096">
        <f>Table3[[#This Row],[DivPay]]*4</f>
        <v>4.5599999999999996</v>
      </c>
      <c r="G1096" s="2">
        <f>Table3[[#This Row],[FwdDiv]]/Table3[[#This Row],[SharePrice]]</f>
        <v>5.1098162259076645E-2</v>
      </c>
    </row>
    <row r="1097" spans="2:7" x14ac:dyDescent="0.2">
      <c r="B1097" s="35">
        <v>43532</v>
      </c>
      <c r="C1097">
        <v>87.45</v>
      </c>
      <c r="E1097">
        <v>1.1399999999999999</v>
      </c>
      <c r="F1097">
        <f>Table3[[#This Row],[DivPay]]*4</f>
        <v>4.5599999999999996</v>
      </c>
      <c r="G1097" s="2">
        <f>Table3[[#This Row],[FwdDiv]]/Table3[[#This Row],[SharePrice]]</f>
        <v>5.214408233276157E-2</v>
      </c>
    </row>
    <row r="1098" spans="2:7" x14ac:dyDescent="0.2">
      <c r="B1098" s="35">
        <v>43531</v>
      </c>
      <c r="C1098">
        <v>86.97</v>
      </c>
      <c r="E1098">
        <v>1.1399999999999999</v>
      </c>
      <c r="F1098">
        <f>Table3[[#This Row],[DivPay]]*4</f>
        <v>4.5599999999999996</v>
      </c>
      <c r="G1098" s="2">
        <f>Table3[[#This Row],[FwdDiv]]/Table3[[#This Row],[SharePrice]]</f>
        <v>5.2431873059675747E-2</v>
      </c>
    </row>
    <row r="1099" spans="2:7" x14ac:dyDescent="0.2">
      <c r="B1099" s="35">
        <v>43530</v>
      </c>
      <c r="C1099">
        <v>87.02</v>
      </c>
      <c r="E1099">
        <v>1.1399999999999999</v>
      </c>
      <c r="F1099">
        <f>Table3[[#This Row],[DivPay]]*4</f>
        <v>4.5599999999999996</v>
      </c>
      <c r="G1099" s="2">
        <f>Table3[[#This Row],[FwdDiv]]/Table3[[#This Row],[SharePrice]]</f>
        <v>5.2401746724890827E-2</v>
      </c>
    </row>
    <row r="1100" spans="2:7" x14ac:dyDescent="0.2">
      <c r="B1100" s="35">
        <v>43529</v>
      </c>
      <c r="C1100">
        <v>86.98</v>
      </c>
      <c r="E1100">
        <v>1.1399999999999999</v>
      </c>
      <c r="F1100">
        <f>Table3[[#This Row],[DivPay]]*4</f>
        <v>4.5599999999999996</v>
      </c>
      <c r="G1100" s="2">
        <f>Table3[[#This Row],[FwdDiv]]/Table3[[#This Row],[SharePrice]]</f>
        <v>5.2425845021844095E-2</v>
      </c>
    </row>
    <row r="1101" spans="2:7" x14ac:dyDescent="0.2">
      <c r="B1101" s="35">
        <v>43528</v>
      </c>
      <c r="C1101">
        <v>87.28</v>
      </c>
      <c r="E1101">
        <v>1.1399999999999999</v>
      </c>
      <c r="F1101">
        <f>Table3[[#This Row],[DivPay]]*4</f>
        <v>4.5599999999999996</v>
      </c>
      <c r="G1101" s="2">
        <f>Table3[[#This Row],[FwdDiv]]/Table3[[#This Row],[SharePrice]]</f>
        <v>5.2245646196150318E-2</v>
      </c>
    </row>
    <row r="1102" spans="2:7" x14ac:dyDescent="0.2">
      <c r="B1102" s="35">
        <v>43525</v>
      </c>
      <c r="C1102">
        <v>87.51</v>
      </c>
      <c r="E1102">
        <v>1.1399999999999999</v>
      </c>
      <c r="F1102">
        <f>Table3[[#This Row],[DivPay]]*4</f>
        <v>4.5599999999999996</v>
      </c>
      <c r="G1102" s="2">
        <f>Table3[[#This Row],[FwdDiv]]/Table3[[#This Row],[SharePrice]]</f>
        <v>5.2108330476516959E-2</v>
      </c>
    </row>
    <row r="1103" spans="2:7" x14ac:dyDescent="0.2">
      <c r="B1103" s="35">
        <v>43524</v>
      </c>
      <c r="C1103">
        <v>86.94</v>
      </c>
      <c r="E1103">
        <v>1.1399999999999999</v>
      </c>
      <c r="F1103">
        <f>Table3[[#This Row],[DivPay]]*4</f>
        <v>4.5599999999999996</v>
      </c>
      <c r="G1103" s="2">
        <f>Table3[[#This Row],[FwdDiv]]/Table3[[#This Row],[SharePrice]]</f>
        <v>5.2449965493443752E-2</v>
      </c>
    </row>
    <row r="1104" spans="2:7" x14ac:dyDescent="0.2">
      <c r="B1104" s="35">
        <v>43523</v>
      </c>
      <c r="C1104">
        <v>87.27</v>
      </c>
      <c r="E1104">
        <v>1.1399999999999999</v>
      </c>
      <c r="F1104">
        <f>Table3[[#This Row],[DivPay]]*4</f>
        <v>4.5599999999999996</v>
      </c>
      <c r="G1104" s="2">
        <f>Table3[[#This Row],[FwdDiv]]/Table3[[#This Row],[SharePrice]]</f>
        <v>5.2251632863526985E-2</v>
      </c>
    </row>
    <row r="1105" spans="2:7" x14ac:dyDescent="0.2">
      <c r="B1105" s="35">
        <v>43522</v>
      </c>
      <c r="C1105">
        <v>86.51</v>
      </c>
      <c r="E1105">
        <v>1.1399999999999999</v>
      </c>
      <c r="F1105">
        <f>Table3[[#This Row],[DivPay]]*4</f>
        <v>4.5599999999999996</v>
      </c>
      <c r="G1105" s="2">
        <f>Table3[[#This Row],[FwdDiv]]/Table3[[#This Row],[SharePrice]]</f>
        <v>5.2710669286787644E-2</v>
      </c>
    </row>
    <row r="1106" spans="2:7" x14ac:dyDescent="0.2">
      <c r="B1106" s="35">
        <v>43521</v>
      </c>
      <c r="C1106">
        <v>86.6</v>
      </c>
      <c r="E1106">
        <v>1.1399999999999999</v>
      </c>
      <c r="F1106">
        <f>Table3[[#This Row],[DivPay]]*4</f>
        <v>4.5599999999999996</v>
      </c>
      <c r="G1106" s="2">
        <f>Table3[[#This Row],[FwdDiv]]/Table3[[#This Row],[SharePrice]]</f>
        <v>5.2655889145496536E-2</v>
      </c>
    </row>
    <row r="1107" spans="2:7" x14ac:dyDescent="0.2">
      <c r="B1107" s="35">
        <v>43518</v>
      </c>
      <c r="C1107">
        <v>87.15</v>
      </c>
      <c r="E1107">
        <v>1.1399999999999999</v>
      </c>
      <c r="F1107">
        <f>Table3[[#This Row],[DivPay]]*4</f>
        <v>4.5599999999999996</v>
      </c>
      <c r="G1107" s="2">
        <f>Table3[[#This Row],[FwdDiv]]/Table3[[#This Row],[SharePrice]]</f>
        <v>5.2323580034423403E-2</v>
      </c>
    </row>
    <row r="1108" spans="2:7" x14ac:dyDescent="0.2">
      <c r="B1108" s="35">
        <v>43517</v>
      </c>
      <c r="C1108">
        <v>85.58</v>
      </c>
      <c r="E1108">
        <v>1.1399999999999999</v>
      </c>
      <c r="F1108">
        <f>Table3[[#This Row],[DivPay]]*4</f>
        <v>4.5599999999999996</v>
      </c>
      <c r="G1108" s="2">
        <f>Table3[[#This Row],[FwdDiv]]/Table3[[#This Row],[SharePrice]]</f>
        <v>5.3283477448001867E-2</v>
      </c>
    </row>
    <row r="1109" spans="2:7" x14ac:dyDescent="0.2">
      <c r="B1109" s="35">
        <v>43516</v>
      </c>
      <c r="C1109">
        <v>85.04</v>
      </c>
      <c r="E1109">
        <v>1.1399999999999999</v>
      </c>
      <c r="F1109">
        <f>Table3[[#This Row],[DivPay]]*4</f>
        <v>4.5599999999999996</v>
      </c>
      <c r="G1109" s="2">
        <f>Table3[[#This Row],[FwdDiv]]/Table3[[#This Row],[SharePrice]]</f>
        <v>5.3621825023518338E-2</v>
      </c>
    </row>
    <row r="1110" spans="2:7" x14ac:dyDescent="0.2">
      <c r="B1110" s="35">
        <v>43515</v>
      </c>
      <c r="C1110">
        <v>83.39</v>
      </c>
      <c r="E1110">
        <v>1.1399999999999999</v>
      </c>
      <c r="F1110">
        <f>Table3[[#This Row],[DivPay]]*4</f>
        <v>4.5599999999999996</v>
      </c>
      <c r="G1110" s="2">
        <f>Table3[[#This Row],[FwdDiv]]/Table3[[#This Row],[SharePrice]]</f>
        <v>5.4682815685333966E-2</v>
      </c>
    </row>
    <row r="1111" spans="2:7" x14ac:dyDescent="0.2">
      <c r="B1111" s="35">
        <v>43511</v>
      </c>
      <c r="C1111">
        <v>83.46</v>
      </c>
      <c r="E1111">
        <v>1.1399999999999999</v>
      </c>
      <c r="F1111">
        <f>Table3[[#This Row],[DivPay]]*4</f>
        <v>4.5599999999999996</v>
      </c>
      <c r="G1111" s="2">
        <f>Table3[[#This Row],[FwdDiv]]/Table3[[#This Row],[SharePrice]]</f>
        <v>5.4636951833213515E-2</v>
      </c>
    </row>
    <row r="1112" spans="2:7" x14ac:dyDescent="0.2">
      <c r="B1112" s="35">
        <v>43510</v>
      </c>
      <c r="C1112">
        <v>81.849999999999994</v>
      </c>
      <c r="E1112">
        <v>1.1399999999999999</v>
      </c>
      <c r="F1112">
        <f>Table3[[#This Row],[DivPay]]*4</f>
        <v>4.5599999999999996</v>
      </c>
      <c r="G1112" s="2">
        <f>Table3[[#This Row],[FwdDiv]]/Table3[[#This Row],[SharePrice]]</f>
        <v>5.5711667684789246E-2</v>
      </c>
    </row>
    <row r="1113" spans="2:7" x14ac:dyDescent="0.2">
      <c r="B1113" s="35">
        <v>43509</v>
      </c>
      <c r="C1113">
        <v>81.3</v>
      </c>
      <c r="E1113">
        <v>1.1399999999999999</v>
      </c>
      <c r="F1113">
        <f>Table3[[#This Row],[DivPay]]*4</f>
        <v>4.5599999999999996</v>
      </c>
      <c r="G1113" s="2">
        <f>Table3[[#This Row],[FwdDiv]]/Table3[[#This Row],[SharePrice]]</f>
        <v>5.6088560885608853E-2</v>
      </c>
    </row>
    <row r="1114" spans="2:7" x14ac:dyDescent="0.2">
      <c r="B1114" s="35">
        <v>43508</v>
      </c>
      <c r="C1114">
        <v>80.599999999999994</v>
      </c>
      <c r="E1114">
        <v>1.1399999999999999</v>
      </c>
      <c r="F1114">
        <f>Table3[[#This Row],[DivPay]]*4</f>
        <v>4.5599999999999996</v>
      </c>
      <c r="G1114" s="2">
        <f>Table3[[#This Row],[FwdDiv]]/Table3[[#This Row],[SharePrice]]</f>
        <v>5.6575682382133993E-2</v>
      </c>
    </row>
    <row r="1115" spans="2:7" x14ac:dyDescent="0.2">
      <c r="B1115" s="35">
        <v>43507</v>
      </c>
      <c r="C1115">
        <v>79.05</v>
      </c>
      <c r="E1115">
        <v>1.1399999999999999</v>
      </c>
      <c r="F1115">
        <f>Table3[[#This Row],[DivPay]]*4</f>
        <v>4.5599999999999996</v>
      </c>
      <c r="G1115" s="2">
        <f>Table3[[#This Row],[FwdDiv]]/Table3[[#This Row],[SharePrice]]</f>
        <v>5.7685009487666028E-2</v>
      </c>
    </row>
    <row r="1116" spans="2:7" x14ac:dyDescent="0.2">
      <c r="B1116" s="35">
        <v>43504</v>
      </c>
      <c r="C1116">
        <v>79.98</v>
      </c>
      <c r="E1116">
        <v>1.1399999999999999</v>
      </c>
      <c r="F1116">
        <f>Table3[[#This Row],[DivPay]]*4</f>
        <v>4.5599999999999996</v>
      </c>
      <c r="G1116" s="2">
        <f>Table3[[#This Row],[FwdDiv]]/Table3[[#This Row],[SharePrice]]</f>
        <v>5.7014253563390842E-2</v>
      </c>
    </row>
    <row r="1117" spans="2:7" x14ac:dyDescent="0.2">
      <c r="B1117" s="35">
        <v>43503</v>
      </c>
      <c r="C1117">
        <v>76.73</v>
      </c>
      <c r="E1117">
        <v>1.1399999999999999</v>
      </c>
      <c r="F1117">
        <f>Table3[[#This Row],[DivPay]]*4</f>
        <v>4.5599999999999996</v>
      </c>
      <c r="G1117" s="2">
        <f>Table3[[#This Row],[FwdDiv]]/Table3[[#This Row],[SharePrice]]</f>
        <v>5.9429167209696328E-2</v>
      </c>
    </row>
    <row r="1118" spans="2:7" x14ac:dyDescent="0.2">
      <c r="B1118" s="35">
        <v>43502</v>
      </c>
      <c r="C1118">
        <v>75.510000000000005</v>
      </c>
      <c r="E1118">
        <v>1.1399999999999999</v>
      </c>
      <c r="F1118">
        <f>Table3[[#This Row],[DivPay]]*4</f>
        <v>4.5599999999999996</v>
      </c>
      <c r="G1118" s="2">
        <f>Table3[[#This Row],[FwdDiv]]/Table3[[#This Row],[SharePrice]]</f>
        <v>6.0389352403655137E-2</v>
      </c>
    </row>
    <row r="1119" spans="2:7" x14ac:dyDescent="0.2">
      <c r="B1119" s="35">
        <v>43501</v>
      </c>
      <c r="C1119">
        <v>75.81</v>
      </c>
      <c r="E1119">
        <v>1.1399999999999999</v>
      </c>
      <c r="F1119">
        <f>Table3[[#This Row],[DivPay]]*4</f>
        <v>4.5599999999999996</v>
      </c>
      <c r="G1119" s="2">
        <f>Table3[[#This Row],[FwdDiv]]/Table3[[#This Row],[SharePrice]]</f>
        <v>6.0150375939849614E-2</v>
      </c>
    </row>
    <row r="1120" spans="2:7" x14ac:dyDescent="0.2">
      <c r="B1120" s="35">
        <v>43500</v>
      </c>
      <c r="C1120">
        <v>76.05</v>
      </c>
      <c r="E1120">
        <v>1.1399999999999999</v>
      </c>
      <c r="F1120">
        <f>Table3[[#This Row],[DivPay]]*4</f>
        <v>4.5599999999999996</v>
      </c>
      <c r="G1120" s="2">
        <f>Table3[[#This Row],[FwdDiv]]/Table3[[#This Row],[SharePrice]]</f>
        <v>5.9960552268244573E-2</v>
      </c>
    </row>
    <row r="1121" spans="2:7" x14ac:dyDescent="0.2">
      <c r="B1121" s="35">
        <v>43497</v>
      </c>
      <c r="C1121">
        <v>75.73</v>
      </c>
      <c r="E1121">
        <v>1.1399999999999999</v>
      </c>
      <c r="F1121">
        <f>Table3[[#This Row],[DivPay]]*4</f>
        <v>4.5599999999999996</v>
      </c>
      <c r="G1121" s="2">
        <f>Table3[[#This Row],[FwdDiv]]/Table3[[#This Row],[SharePrice]]</f>
        <v>6.021391786610325E-2</v>
      </c>
    </row>
    <row r="1122" spans="2:7" x14ac:dyDescent="0.2">
      <c r="B1122" s="35">
        <v>43496</v>
      </c>
      <c r="C1122">
        <v>76.72</v>
      </c>
      <c r="E1122">
        <v>1.1399999999999999</v>
      </c>
      <c r="F1122">
        <f>Table3[[#This Row],[DivPay]]*4</f>
        <v>4.5599999999999996</v>
      </c>
      <c r="G1122" s="2">
        <f>Table3[[#This Row],[FwdDiv]]/Table3[[#This Row],[SharePrice]]</f>
        <v>5.9436913451511988E-2</v>
      </c>
    </row>
    <row r="1123" spans="2:7" x14ac:dyDescent="0.2">
      <c r="B1123" s="35">
        <v>43495</v>
      </c>
      <c r="C1123">
        <v>74.48</v>
      </c>
      <c r="E1123">
        <v>1.1399999999999999</v>
      </c>
      <c r="F1123">
        <f>Table3[[#This Row],[DivPay]]*4</f>
        <v>4.5599999999999996</v>
      </c>
      <c r="G1123" s="2">
        <f>Table3[[#This Row],[FwdDiv]]/Table3[[#This Row],[SharePrice]]</f>
        <v>6.1224489795918359E-2</v>
      </c>
    </row>
    <row r="1124" spans="2:7" x14ac:dyDescent="0.2">
      <c r="B1124" s="35">
        <v>43494</v>
      </c>
      <c r="C1124">
        <v>74.41</v>
      </c>
      <c r="E1124">
        <v>1.1399999999999999</v>
      </c>
      <c r="F1124">
        <f>Table3[[#This Row],[DivPay]]*4</f>
        <v>4.5599999999999996</v>
      </c>
      <c r="G1124" s="2">
        <f>Table3[[#This Row],[FwdDiv]]/Table3[[#This Row],[SharePrice]]</f>
        <v>6.1282085741163818E-2</v>
      </c>
    </row>
    <row r="1125" spans="2:7" x14ac:dyDescent="0.2">
      <c r="B1125" s="35">
        <v>43493</v>
      </c>
      <c r="C1125">
        <v>74.349999999999994</v>
      </c>
      <c r="E1125">
        <v>1.1399999999999999</v>
      </c>
      <c r="F1125">
        <f>Table3[[#This Row],[DivPay]]*4</f>
        <v>4.5599999999999996</v>
      </c>
      <c r="G1125" s="2">
        <f>Table3[[#This Row],[FwdDiv]]/Table3[[#This Row],[SharePrice]]</f>
        <v>6.1331540013449898E-2</v>
      </c>
    </row>
    <row r="1126" spans="2:7" x14ac:dyDescent="0.2">
      <c r="B1126" s="35">
        <v>43490</v>
      </c>
      <c r="C1126">
        <v>72.73</v>
      </c>
      <c r="E1126">
        <v>1.1399999999999999</v>
      </c>
      <c r="F1126">
        <f>Table3[[#This Row],[DivPay]]*4</f>
        <v>4.5599999999999996</v>
      </c>
      <c r="G1126" s="2">
        <f>Table3[[#This Row],[FwdDiv]]/Table3[[#This Row],[SharePrice]]</f>
        <v>6.2697648838168557E-2</v>
      </c>
    </row>
    <row r="1127" spans="2:7" x14ac:dyDescent="0.2">
      <c r="B1127" s="35">
        <v>43489</v>
      </c>
      <c r="C1127">
        <v>71.55</v>
      </c>
      <c r="E1127">
        <v>1.1399999999999999</v>
      </c>
      <c r="F1127">
        <f>Table3[[#This Row],[DivPay]]*4</f>
        <v>4.5599999999999996</v>
      </c>
      <c r="G1127" s="2">
        <f>Table3[[#This Row],[FwdDiv]]/Table3[[#This Row],[SharePrice]]</f>
        <v>6.3731656184486368E-2</v>
      </c>
    </row>
    <row r="1128" spans="2:7" x14ac:dyDescent="0.2">
      <c r="B1128" s="35">
        <v>43488</v>
      </c>
      <c r="C1128">
        <v>74</v>
      </c>
      <c r="E1128">
        <v>1.1399999999999999</v>
      </c>
      <c r="F1128">
        <f>Table3[[#This Row],[DivPay]]*4</f>
        <v>4.5599999999999996</v>
      </c>
      <c r="G1128" s="2">
        <f>Table3[[#This Row],[FwdDiv]]/Table3[[#This Row],[SharePrice]]</f>
        <v>6.1621621621621617E-2</v>
      </c>
    </row>
    <row r="1129" spans="2:7" x14ac:dyDescent="0.2">
      <c r="B1129" s="35">
        <v>43487</v>
      </c>
      <c r="C1129">
        <v>72.81</v>
      </c>
      <c r="E1129">
        <v>1.1399999999999999</v>
      </c>
      <c r="F1129">
        <f>Table3[[#This Row],[DivPay]]*4</f>
        <v>4.5599999999999996</v>
      </c>
      <c r="G1129" s="2">
        <f>Table3[[#This Row],[FwdDiv]]/Table3[[#This Row],[SharePrice]]</f>
        <v>6.2628759785743712E-2</v>
      </c>
    </row>
    <row r="1130" spans="2:7" x14ac:dyDescent="0.2">
      <c r="B1130" s="35">
        <v>43483</v>
      </c>
      <c r="C1130">
        <v>73.790000000000006</v>
      </c>
      <c r="E1130">
        <v>1.1399999999999999</v>
      </c>
      <c r="F1130">
        <f>Table3[[#This Row],[DivPay]]*4</f>
        <v>4.5599999999999996</v>
      </c>
      <c r="G1130" s="2">
        <f>Table3[[#This Row],[FwdDiv]]/Table3[[#This Row],[SharePrice]]</f>
        <v>6.1796991462257748E-2</v>
      </c>
    </row>
    <row r="1131" spans="2:7" x14ac:dyDescent="0.2">
      <c r="B1131" s="35">
        <v>43482</v>
      </c>
      <c r="C1131">
        <v>72.52</v>
      </c>
      <c r="E1131">
        <v>1.1399999999999999</v>
      </c>
      <c r="F1131">
        <f>Table3[[#This Row],[DivPay]]*4</f>
        <v>4.5599999999999996</v>
      </c>
      <c r="G1131" s="2">
        <f>Table3[[#This Row],[FwdDiv]]/Table3[[#This Row],[SharePrice]]</f>
        <v>6.2879205736348587E-2</v>
      </c>
    </row>
    <row r="1132" spans="2:7" x14ac:dyDescent="0.2">
      <c r="B1132" s="35">
        <v>43481</v>
      </c>
      <c r="C1132">
        <v>70.75</v>
      </c>
      <c r="E1132">
        <v>1.1399999999999999</v>
      </c>
      <c r="F1132">
        <f>Table3[[#This Row],[DivPay]]*4</f>
        <v>4.5599999999999996</v>
      </c>
      <c r="G1132" s="2">
        <f>Table3[[#This Row],[FwdDiv]]/Table3[[#This Row],[SharePrice]]</f>
        <v>6.445229681978798E-2</v>
      </c>
    </row>
    <row r="1133" spans="2:7" x14ac:dyDescent="0.2">
      <c r="B1133" s="35">
        <v>43480</v>
      </c>
      <c r="C1133">
        <v>70.5</v>
      </c>
      <c r="E1133">
        <v>1.1399999999999999</v>
      </c>
      <c r="F1133">
        <f>Table3[[#This Row],[DivPay]]*4</f>
        <v>4.5599999999999996</v>
      </c>
      <c r="G1133" s="2">
        <f>Table3[[#This Row],[FwdDiv]]/Table3[[#This Row],[SharePrice]]</f>
        <v>6.4680851063829786E-2</v>
      </c>
    </row>
    <row r="1134" spans="2:7" x14ac:dyDescent="0.2">
      <c r="B1134" s="35">
        <v>43479</v>
      </c>
      <c r="C1134">
        <v>69.62</v>
      </c>
      <c r="E1134">
        <v>1.1399999999999999</v>
      </c>
      <c r="F1134">
        <f>Table3[[#This Row],[DivPay]]*4</f>
        <v>4.5599999999999996</v>
      </c>
      <c r="G1134" s="2">
        <f>Table3[[#This Row],[FwdDiv]]/Table3[[#This Row],[SharePrice]]</f>
        <v>6.5498419994254514E-2</v>
      </c>
    </row>
    <row r="1135" spans="2:7" x14ac:dyDescent="0.2">
      <c r="B1135" s="35">
        <v>43476</v>
      </c>
      <c r="C1135">
        <v>69.5</v>
      </c>
      <c r="E1135">
        <v>1.1399999999999999</v>
      </c>
      <c r="F1135">
        <f>Table3[[#This Row],[DivPay]]*4</f>
        <v>4.5599999999999996</v>
      </c>
      <c r="G1135" s="2">
        <f>Table3[[#This Row],[FwdDiv]]/Table3[[#This Row],[SharePrice]]</f>
        <v>6.56115107913669E-2</v>
      </c>
    </row>
    <row r="1136" spans="2:7" x14ac:dyDescent="0.2">
      <c r="B1136" s="35">
        <v>43475</v>
      </c>
      <c r="C1136">
        <v>68.150000000000006</v>
      </c>
      <c r="E1136">
        <v>1.1399999999999999</v>
      </c>
      <c r="F1136">
        <f>Table3[[#This Row],[DivPay]]*4</f>
        <v>4.5599999999999996</v>
      </c>
      <c r="G1136" s="2">
        <f>Table3[[#This Row],[FwdDiv]]/Table3[[#This Row],[SharePrice]]</f>
        <v>6.6911225238444602E-2</v>
      </c>
    </row>
    <row r="1137" spans="2:7" x14ac:dyDescent="0.2">
      <c r="B1137" s="35">
        <v>43474</v>
      </c>
      <c r="C1137">
        <v>67.91</v>
      </c>
      <c r="E1137">
        <v>1.1399999999999999</v>
      </c>
      <c r="F1137">
        <f>Table3[[#This Row],[DivPay]]*4</f>
        <v>4.5599999999999996</v>
      </c>
      <c r="G1137" s="2">
        <f>Table3[[#This Row],[FwdDiv]]/Table3[[#This Row],[SharePrice]]</f>
        <v>6.7147695479310848E-2</v>
      </c>
    </row>
    <row r="1138" spans="2:7" x14ac:dyDescent="0.2">
      <c r="B1138" s="35">
        <v>43473</v>
      </c>
      <c r="C1138">
        <v>67.87</v>
      </c>
      <c r="E1138">
        <v>1.1399999999999999</v>
      </c>
      <c r="F1138">
        <f>Table3[[#This Row],[DivPay]]*4</f>
        <v>4.5599999999999996</v>
      </c>
      <c r="G1138" s="2">
        <f>Table3[[#This Row],[FwdDiv]]/Table3[[#This Row],[SharePrice]]</f>
        <v>6.7187269780462633E-2</v>
      </c>
    </row>
    <row r="1139" spans="2:7" x14ac:dyDescent="0.2">
      <c r="B1139" s="35">
        <v>43472</v>
      </c>
      <c r="C1139">
        <v>67.42</v>
      </c>
      <c r="E1139">
        <v>1.1399999999999999</v>
      </c>
      <c r="F1139">
        <f>Table3[[#This Row],[DivPay]]*4</f>
        <v>4.5599999999999996</v>
      </c>
      <c r="G1139" s="2">
        <f>Table3[[#This Row],[FwdDiv]]/Table3[[#This Row],[SharePrice]]</f>
        <v>6.7635716404627705E-2</v>
      </c>
    </row>
    <row r="1140" spans="2:7" x14ac:dyDescent="0.2">
      <c r="B1140" s="35">
        <v>43469</v>
      </c>
      <c r="C1140">
        <v>69.55</v>
      </c>
      <c r="E1140">
        <v>1.1399999999999999</v>
      </c>
      <c r="F1140">
        <f>Table3[[#This Row],[DivPay]]*4</f>
        <v>4.5599999999999996</v>
      </c>
      <c r="G1140" s="2">
        <f>Table3[[#This Row],[FwdDiv]]/Table3[[#This Row],[SharePrice]]</f>
        <v>6.5564342199856213E-2</v>
      </c>
    </row>
    <row r="1141" spans="2:7" x14ac:dyDescent="0.2">
      <c r="B1141" s="35">
        <v>43468</v>
      </c>
      <c r="C1141">
        <v>66.44</v>
      </c>
      <c r="E1141">
        <v>1.1399999999999999</v>
      </c>
      <c r="F1141">
        <f>Table3[[#This Row],[DivPay]]*4</f>
        <v>4.5599999999999996</v>
      </c>
      <c r="G1141" s="2">
        <f>Table3[[#This Row],[FwdDiv]]/Table3[[#This Row],[SharePrice]]</f>
        <v>6.8633353401565317E-2</v>
      </c>
    </row>
    <row r="1142" spans="2:7" x14ac:dyDescent="0.2">
      <c r="B1142" s="35">
        <v>43467</v>
      </c>
      <c r="C1142">
        <v>67.31</v>
      </c>
      <c r="E1142">
        <v>1.1399999999999999</v>
      </c>
      <c r="F1142">
        <f>Table3[[#This Row],[DivPay]]*4</f>
        <v>4.5599999999999996</v>
      </c>
      <c r="G1142" s="2">
        <f>Table3[[#This Row],[FwdDiv]]/Table3[[#This Row],[SharePrice]]</f>
        <v>6.7746248700044559E-2</v>
      </c>
    </row>
    <row r="1143" spans="2:7" x14ac:dyDescent="0.2">
      <c r="B1143" s="35">
        <v>43465</v>
      </c>
      <c r="C1143">
        <v>66.760000000000005</v>
      </c>
      <c r="E1143">
        <v>1.1399999999999999</v>
      </c>
      <c r="F1143">
        <f>Table3[[#This Row],[DivPay]]*4</f>
        <v>4.5599999999999996</v>
      </c>
      <c r="G1143" s="2">
        <f>Table3[[#This Row],[FwdDiv]]/Table3[[#This Row],[SharePrice]]</f>
        <v>6.8304373876572788E-2</v>
      </c>
    </row>
    <row r="1144" spans="2:7" x14ac:dyDescent="0.2">
      <c r="B1144" s="35">
        <v>43462</v>
      </c>
      <c r="C1144">
        <v>67.27</v>
      </c>
      <c r="E1144">
        <v>1.1399999999999999</v>
      </c>
      <c r="F1144">
        <f>Table3[[#This Row],[DivPay]]*4</f>
        <v>4.5599999999999996</v>
      </c>
      <c r="G1144" s="2">
        <f>Table3[[#This Row],[FwdDiv]]/Table3[[#This Row],[SharePrice]]</f>
        <v>6.7786531886427831E-2</v>
      </c>
    </row>
    <row r="1145" spans="2:7" x14ac:dyDescent="0.2">
      <c r="B1145" s="35">
        <v>43461</v>
      </c>
      <c r="C1145">
        <v>66.680000000000007</v>
      </c>
      <c r="E1145">
        <v>1.1399999999999999</v>
      </c>
      <c r="F1145">
        <f>Table3[[#This Row],[DivPay]]*4</f>
        <v>4.5599999999999996</v>
      </c>
      <c r="G1145" s="2">
        <f>Table3[[#This Row],[FwdDiv]]/Table3[[#This Row],[SharePrice]]</f>
        <v>6.8386322735452892E-2</v>
      </c>
    </row>
    <row r="1146" spans="2:7" x14ac:dyDescent="0.2">
      <c r="B1146" s="35">
        <v>43460</v>
      </c>
      <c r="C1146">
        <v>66.86</v>
      </c>
      <c r="E1146">
        <v>1.1399999999999999</v>
      </c>
      <c r="F1146">
        <f>Table3[[#This Row],[DivPay]]*4</f>
        <v>4.5599999999999996</v>
      </c>
      <c r="G1146" s="2">
        <f>Table3[[#This Row],[FwdDiv]]/Table3[[#This Row],[SharePrice]]</f>
        <v>6.8202213580616206E-2</v>
      </c>
    </row>
    <row r="1147" spans="2:7" x14ac:dyDescent="0.2">
      <c r="B1147" s="35">
        <v>43458</v>
      </c>
      <c r="C1147">
        <v>65.97</v>
      </c>
      <c r="E1147">
        <v>1.1399999999999999</v>
      </c>
      <c r="F1147">
        <f>Table3[[#This Row],[DivPay]]*4</f>
        <v>4.5599999999999996</v>
      </c>
      <c r="G1147" s="2">
        <f>Table3[[#This Row],[FwdDiv]]/Table3[[#This Row],[SharePrice]]</f>
        <v>6.9122328331059565E-2</v>
      </c>
    </row>
    <row r="1148" spans="2:7" x14ac:dyDescent="0.2">
      <c r="B1148" s="35">
        <v>43455</v>
      </c>
      <c r="C1148">
        <v>66.209999999999994</v>
      </c>
      <c r="E1148">
        <v>1.1399999999999999</v>
      </c>
      <c r="F1148">
        <f>Table3[[#This Row],[DivPay]]*4</f>
        <v>4.5599999999999996</v>
      </c>
      <c r="G1148" s="2">
        <f>Table3[[#This Row],[FwdDiv]]/Table3[[#This Row],[SharePrice]]</f>
        <v>6.8871771635704571E-2</v>
      </c>
    </row>
    <row r="1149" spans="2:7" x14ac:dyDescent="0.2">
      <c r="B1149" s="35">
        <v>43454</v>
      </c>
      <c r="C1149">
        <v>69.08</v>
      </c>
      <c r="E1149">
        <v>1.1399999999999999</v>
      </c>
      <c r="F1149">
        <f>Table3[[#This Row],[DivPay]]*4</f>
        <v>4.5599999999999996</v>
      </c>
      <c r="G1149" s="2">
        <f>Table3[[#This Row],[FwdDiv]]/Table3[[#This Row],[SharePrice]]</f>
        <v>6.6010422698320789E-2</v>
      </c>
    </row>
    <row r="1150" spans="2:7" x14ac:dyDescent="0.2">
      <c r="B1150" s="35">
        <v>43453</v>
      </c>
      <c r="C1150">
        <v>72.040000000000006</v>
      </c>
      <c r="D1150">
        <v>1.1399999999999999</v>
      </c>
      <c r="E1150">
        <v>1.1399999999999999</v>
      </c>
      <c r="F1150">
        <f>Table3[[#This Row],[DivPay]]*4</f>
        <v>4.5599999999999996</v>
      </c>
      <c r="G1150" s="2">
        <f>Table3[[#This Row],[FwdDiv]]/Table3[[#This Row],[SharePrice]]</f>
        <v>6.3298167684619641E-2</v>
      </c>
    </row>
    <row r="1151" spans="2:7" x14ac:dyDescent="0.2">
      <c r="B1151" s="35">
        <v>43452</v>
      </c>
      <c r="C1151">
        <v>75.17</v>
      </c>
      <c r="E1151">
        <v>1.1399999999999999</v>
      </c>
      <c r="F1151">
        <f>Table3[[#This Row],[DivPay]]*4</f>
        <v>4.5599999999999996</v>
      </c>
      <c r="G1151" s="2">
        <f>Table3[[#This Row],[FwdDiv]]/Table3[[#This Row],[SharePrice]]</f>
        <v>6.0662498337102563E-2</v>
      </c>
    </row>
    <row r="1152" spans="2:7" x14ac:dyDescent="0.2">
      <c r="B1152" s="35">
        <v>43451</v>
      </c>
      <c r="C1152">
        <v>81.400000000000006</v>
      </c>
      <c r="E1152">
        <v>1.1399999999999999</v>
      </c>
      <c r="F1152">
        <f>Table3[[#This Row],[DivPay]]*4</f>
        <v>4.5599999999999996</v>
      </c>
      <c r="G1152" s="2">
        <f>Table3[[#This Row],[FwdDiv]]/Table3[[#This Row],[SharePrice]]</f>
        <v>5.6019656019656014E-2</v>
      </c>
    </row>
    <row r="1153" spans="2:7" x14ac:dyDescent="0.2">
      <c r="B1153" s="35">
        <v>43448</v>
      </c>
      <c r="C1153">
        <v>82.5</v>
      </c>
      <c r="E1153">
        <v>1.1399999999999999</v>
      </c>
      <c r="F1153">
        <f>Table3[[#This Row],[DivPay]]*4</f>
        <v>4.5599999999999996</v>
      </c>
      <c r="G1153" s="2">
        <f>Table3[[#This Row],[FwdDiv]]/Table3[[#This Row],[SharePrice]]</f>
        <v>5.5272727272727265E-2</v>
      </c>
    </row>
    <row r="1154" spans="2:7" x14ac:dyDescent="0.2">
      <c r="B1154" s="35">
        <v>43447</v>
      </c>
      <c r="C1154">
        <v>84.34</v>
      </c>
      <c r="E1154">
        <v>1.1399999999999999</v>
      </c>
      <c r="F1154">
        <f>Table3[[#This Row],[DivPay]]*4</f>
        <v>4.5599999999999996</v>
      </c>
      <c r="G1154" s="2">
        <f>Table3[[#This Row],[FwdDiv]]/Table3[[#This Row],[SharePrice]]</f>
        <v>5.4066872184017067E-2</v>
      </c>
    </row>
    <row r="1155" spans="2:7" x14ac:dyDescent="0.2">
      <c r="B1155" s="35">
        <v>43446</v>
      </c>
      <c r="C1155">
        <v>83.82</v>
      </c>
      <c r="E1155">
        <v>1.1399999999999999</v>
      </c>
      <c r="F1155">
        <f>Table3[[#This Row],[DivPay]]*4</f>
        <v>4.5599999999999996</v>
      </c>
      <c r="G1155" s="2">
        <f>Table3[[#This Row],[FwdDiv]]/Table3[[#This Row],[SharePrice]]</f>
        <v>5.4402290622763062E-2</v>
      </c>
    </row>
    <row r="1156" spans="2:7" x14ac:dyDescent="0.2">
      <c r="B1156" s="35">
        <v>43445</v>
      </c>
      <c r="C1156">
        <v>84.33</v>
      </c>
      <c r="E1156">
        <v>1.1399999999999999</v>
      </c>
      <c r="F1156">
        <f>Table3[[#This Row],[DivPay]]*4</f>
        <v>4.5599999999999996</v>
      </c>
      <c r="G1156" s="2">
        <f>Table3[[#This Row],[FwdDiv]]/Table3[[#This Row],[SharePrice]]</f>
        <v>5.4073283528993238E-2</v>
      </c>
    </row>
    <row r="1157" spans="2:7" x14ac:dyDescent="0.2">
      <c r="B1157" s="35">
        <v>43444</v>
      </c>
      <c r="C1157">
        <v>84.22</v>
      </c>
      <c r="E1157">
        <v>1.1399999999999999</v>
      </c>
      <c r="F1157">
        <f>Table3[[#This Row],[DivPay]]*4</f>
        <v>4.5599999999999996</v>
      </c>
      <c r="G1157" s="2">
        <f>Table3[[#This Row],[FwdDiv]]/Table3[[#This Row],[SharePrice]]</f>
        <v>5.4143908810258844E-2</v>
      </c>
    </row>
    <row r="1158" spans="2:7" x14ac:dyDescent="0.2">
      <c r="B1158" s="35">
        <v>43441</v>
      </c>
      <c r="C1158">
        <v>84.56</v>
      </c>
      <c r="E1158">
        <v>1.1399999999999999</v>
      </c>
      <c r="F1158">
        <f>Table3[[#This Row],[DivPay]]*4</f>
        <v>4.5599999999999996</v>
      </c>
      <c r="G1158" s="2">
        <f>Table3[[#This Row],[FwdDiv]]/Table3[[#This Row],[SharePrice]]</f>
        <v>5.3926206244087033E-2</v>
      </c>
    </row>
    <row r="1159" spans="2:7" x14ac:dyDescent="0.2">
      <c r="B1159" s="35">
        <v>43440</v>
      </c>
      <c r="C1159">
        <v>85.29</v>
      </c>
      <c r="E1159">
        <v>1.1399999999999999</v>
      </c>
      <c r="F1159">
        <f>Table3[[#This Row],[DivPay]]*4</f>
        <v>4.5599999999999996</v>
      </c>
      <c r="G1159" s="2">
        <f>Table3[[#This Row],[FwdDiv]]/Table3[[#This Row],[SharePrice]]</f>
        <v>5.3464650017587045E-2</v>
      </c>
    </row>
    <row r="1160" spans="2:7" x14ac:dyDescent="0.2">
      <c r="B1160" s="35">
        <v>43438</v>
      </c>
      <c r="C1160">
        <v>85.43</v>
      </c>
      <c r="E1160">
        <v>1.1399999999999999</v>
      </c>
      <c r="F1160">
        <f>Table3[[#This Row],[DivPay]]*4</f>
        <v>4.5599999999999996</v>
      </c>
      <c r="G1160" s="2">
        <f>Table3[[#This Row],[FwdDiv]]/Table3[[#This Row],[SharePrice]]</f>
        <v>5.337703382886573E-2</v>
      </c>
    </row>
    <row r="1161" spans="2:7" x14ac:dyDescent="0.2">
      <c r="B1161" s="35">
        <v>43437</v>
      </c>
      <c r="C1161">
        <v>87.08</v>
      </c>
      <c r="E1161">
        <v>1.1399999999999999</v>
      </c>
      <c r="F1161">
        <f>Table3[[#This Row],[DivPay]]*4</f>
        <v>4.5599999999999996</v>
      </c>
      <c r="G1161" s="2">
        <f>Table3[[#This Row],[FwdDiv]]/Table3[[#This Row],[SharePrice]]</f>
        <v>5.2365640790078084E-2</v>
      </c>
    </row>
    <row r="1162" spans="2:7" x14ac:dyDescent="0.2">
      <c r="B1162" s="35">
        <v>43434</v>
      </c>
      <c r="C1162">
        <v>86.53</v>
      </c>
      <c r="E1162">
        <v>1.1399999999999999</v>
      </c>
      <c r="F1162">
        <f>Table3[[#This Row],[DivPay]]*4</f>
        <v>4.5599999999999996</v>
      </c>
      <c r="G1162" s="2">
        <f>Table3[[#This Row],[FwdDiv]]/Table3[[#This Row],[SharePrice]]</f>
        <v>5.2698486074193918E-2</v>
      </c>
    </row>
    <row r="1163" spans="2:7" x14ac:dyDescent="0.2">
      <c r="B1163" s="35">
        <v>43433</v>
      </c>
      <c r="C1163">
        <v>86.96</v>
      </c>
      <c r="E1163">
        <v>1.1399999999999999</v>
      </c>
      <c r="F1163">
        <f>Table3[[#This Row],[DivPay]]*4</f>
        <v>4.5599999999999996</v>
      </c>
      <c r="G1163" s="2">
        <f>Table3[[#This Row],[FwdDiv]]/Table3[[#This Row],[SharePrice]]</f>
        <v>5.2437902483900643E-2</v>
      </c>
    </row>
    <row r="1164" spans="2:7" x14ac:dyDescent="0.2">
      <c r="B1164" s="35">
        <v>43432</v>
      </c>
      <c r="C1164">
        <v>86.39</v>
      </c>
      <c r="E1164">
        <v>1.1399999999999999</v>
      </c>
      <c r="F1164">
        <f>Table3[[#This Row],[DivPay]]*4</f>
        <v>4.5599999999999996</v>
      </c>
      <c r="G1164" s="2">
        <f>Table3[[#This Row],[FwdDiv]]/Table3[[#This Row],[SharePrice]]</f>
        <v>5.2783887023961099E-2</v>
      </c>
    </row>
    <row r="1165" spans="2:7" x14ac:dyDescent="0.2">
      <c r="B1165" s="35">
        <v>43431</v>
      </c>
      <c r="C1165">
        <v>85.05</v>
      </c>
      <c r="E1165">
        <v>1.1399999999999999</v>
      </c>
      <c r="F1165">
        <f>Table3[[#This Row],[DivPay]]*4</f>
        <v>4.5599999999999996</v>
      </c>
      <c r="G1165" s="2">
        <f>Table3[[#This Row],[FwdDiv]]/Table3[[#This Row],[SharePrice]]</f>
        <v>5.3615520282186947E-2</v>
      </c>
    </row>
    <row r="1166" spans="2:7" x14ac:dyDescent="0.2">
      <c r="B1166" s="35">
        <v>43430</v>
      </c>
      <c r="C1166">
        <v>83.84</v>
      </c>
      <c r="E1166">
        <v>1.1399999999999999</v>
      </c>
      <c r="F1166">
        <f>Table3[[#This Row],[DivPay]]*4</f>
        <v>4.5599999999999996</v>
      </c>
      <c r="G1166" s="2">
        <f>Table3[[#This Row],[FwdDiv]]/Table3[[#This Row],[SharePrice]]</f>
        <v>5.438931297709923E-2</v>
      </c>
    </row>
    <row r="1167" spans="2:7" x14ac:dyDescent="0.2">
      <c r="B1167" s="35">
        <v>43427</v>
      </c>
      <c r="C1167">
        <v>84.05</v>
      </c>
      <c r="E1167">
        <v>1.1399999999999999</v>
      </c>
      <c r="F1167">
        <f>Table3[[#This Row],[DivPay]]*4</f>
        <v>4.5599999999999996</v>
      </c>
      <c r="G1167" s="2">
        <f>Table3[[#This Row],[FwdDiv]]/Table3[[#This Row],[SharePrice]]</f>
        <v>5.4253420582986316E-2</v>
      </c>
    </row>
    <row r="1168" spans="2:7" x14ac:dyDescent="0.2">
      <c r="B1168" s="35">
        <v>43425</v>
      </c>
      <c r="C1168">
        <v>83.95</v>
      </c>
      <c r="E1168">
        <v>1.1399999999999999</v>
      </c>
      <c r="F1168">
        <f>Table3[[#This Row],[DivPay]]*4</f>
        <v>4.5599999999999996</v>
      </c>
      <c r="G1168" s="2">
        <f>Table3[[#This Row],[FwdDiv]]/Table3[[#This Row],[SharePrice]]</f>
        <v>5.4318046456223935E-2</v>
      </c>
    </row>
    <row r="1169" spans="2:7" x14ac:dyDescent="0.2">
      <c r="B1169" s="35">
        <v>43424</v>
      </c>
      <c r="C1169">
        <v>86.55</v>
      </c>
      <c r="E1169">
        <v>1.1399999999999999</v>
      </c>
      <c r="F1169">
        <f>Table3[[#This Row],[DivPay]]*4</f>
        <v>4.5599999999999996</v>
      </c>
      <c r="G1169" s="2">
        <f>Table3[[#This Row],[FwdDiv]]/Table3[[#This Row],[SharePrice]]</f>
        <v>5.2686308492201038E-2</v>
      </c>
    </row>
    <row r="1170" spans="2:7" x14ac:dyDescent="0.2">
      <c r="B1170" s="35">
        <v>43423</v>
      </c>
      <c r="C1170">
        <v>87.63</v>
      </c>
      <c r="E1170">
        <v>1.1399999999999999</v>
      </c>
      <c r="F1170">
        <f>Table3[[#This Row],[DivPay]]*4</f>
        <v>4.5599999999999996</v>
      </c>
      <c r="G1170" s="2">
        <f>Table3[[#This Row],[FwdDiv]]/Table3[[#This Row],[SharePrice]]</f>
        <v>5.2036973639164666E-2</v>
      </c>
    </row>
    <row r="1171" spans="2:7" x14ac:dyDescent="0.2">
      <c r="B1171" s="35">
        <v>43420</v>
      </c>
      <c r="C1171">
        <v>86.33</v>
      </c>
      <c r="E1171">
        <v>1.1399999999999999</v>
      </c>
      <c r="F1171">
        <f>Table3[[#This Row],[DivPay]]*4</f>
        <v>4.5599999999999996</v>
      </c>
      <c r="G1171" s="2">
        <f>Table3[[#This Row],[FwdDiv]]/Table3[[#This Row],[SharePrice]]</f>
        <v>5.2820572222865743E-2</v>
      </c>
    </row>
    <row r="1172" spans="2:7" x14ac:dyDescent="0.2">
      <c r="B1172" s="35">
        <v>43419</v>
      </c>
      <c r="C1172">
        <v>85.83</v>
      </c>
      <c r="E1172">
        <v>1.1399999999999999</v>
      </c>
      <c r="F1172">
        <f>Table3[[#This Row],[DivPay]]*4</f>
        <v>4.5599999999999996</v>
      </c>
      <c r="G1172" s="2">
        <f>Table3[[#This Row],[FwdDiv]]/Table3[[#This Row],[SharePrice]]</f>
        <v>5.3128276826284515E-2</v>
      </c>
    </row>
    <row r="1173" spans="2:7" x14ac:dyDescent="0.2">
      <c r="B1173" s="35">
        <v>43418</v>
      </c>
      <c r="C1173">
        <v>85.5</v>
      </c>
      <c r="E1173">
        <v>1.1399999999999999</v>
      </c>
      <c r="F1173">
        <f>Table3[[#This Row],[DivPay]]*4</f>
        <v>4.5599999999999996</v>
      </c>
      <c r="G1173" s="2">
        <f>Table3[[#This Row],[FwdDiv]]/Table3[[#This Row],[SharePrice]]</f>
        <v>5.333333333333333E-2</v>
      </c>
    </row>
    <row r="1174" spans="2:7" x14ac:dyDescent="0.2">
      <c r="B1174" s="35">
        <v>43417</v>
      </c>
      <c r="C1174">
        <v>86.4</v>
      </c>
      <c r="E1174">
        <v>1.1399999999999999</v>
      </c>
      <c r="F1174">
        <f>Table3[[#This Row],[DivPay]]*4</f>
        <v>4.5599999999999996</v>
      </c>
      <c r="G1174" s="2">
        <f>Table3[[#This Row],[FwdDiv]]/Table3[[#This Row],[SharePrice]]</f>
        <v>5.2777777777777771E-2</v>
      </c>
    </row>
    <row r="1175" spans="2:7" x14ac:dyDescent="0.2">
      <c r="B1175" s="35">
        <v>43416</v>
      </c>
      <c r="C1175">
        <v>87.96</v>
      </c>
      <c r="E1175">
        <v>1.1399999999999999</v>
      </c>
      <c r="F1175">
        <f>Table3[[#This Row],[DivPay]]*4</f>
        <v>4.5599999999999996</v>
      </c>
      <c r="G1175" s="2">
        <f>Table3[[#This Row],[FwdDiv]]/Table3[[#This Row],[SharePrice]]</f>
        <v>5.1841746248294678E-2</v>
      </c>
    </row>
    <row r="1176" spans="2:7" x14ac:dyDescent="0.2">
      <c r="B1176" s="35">
        <v>43413</v>
      </c>
      <c r="C1176">
        <v>89.18</v>
      </c>
      <c r="E1176">
        <v>1.1399999999999999</v>
      </c>
      <c r="F1176">
        <f>Table3[[#This Row],[DivPay]]*4</f>
        <v>4.5599999999999996</v>
      </c>
      <c r="G1176" s="2">
        <f>Table3[[#This Row],[FwdDiv]]/Table3[[#This Row],[SharePrice]]</f>
        <v>5.1132540928459286E-2</v>
      </c>
    </row>
    <row r="1177" spans="2:7" x14ac:dyDescent="0.2">
      <c r="B1177" s="35">
        <v>43412</v>
      </c>
      <c r="C1177">
        <v>89.48</v>
      </c>
      <c r="E1177">
        <v>1.1399999999999999</v>
      </c>
      <c r="F1177">
        <f>Table3[[#This Row],[DivPay]]*4</f>
        <v>4.5599999999999996</v>
      </c>
      <c r="G1177" s="2">
        <f>Table3[[#This Row],[FwdDiv]]/Table3[[#This Row],[SharePrice]]</f>
        <v>5.0961108627626275E-2</v>
      </c>
    </row>
    <row r="1178" spans="2:7" x14ac:dyDescent="0.2">
      <c r="B1178" s="35">
        <v>43411</v>
      </c>
      <c r="C1178">
        <v>89.07</v>
      </c>
      <c r="E1178">
        <v>1.1399999999999999</v>
      </c>
      <c r="F1178">
        <f>Table3[[#This Row],[DivPay]]*4</f>
        <v>4.5599999999999996</v>
      </c>
      <c r="G1178" s="2">
        <f>Table3[[#This Row],[FwdDiv]]/Table3[[#This Row],[SharePrice]]</f>
        <v>5.119568878410239E-2</v>
      </c>
    </row>
    <row r="1179" spans="2:7" x14ac:dyDescent="0.2">
      <c r="B1179" s="35">
        <v>43410</v>
      </c>
      <c r="C1179">
        <v>88.77</v>
      </c>
      <c r="E1179">
        <v>1.1399999999999999</v>
      </c>
      <c r="F1179">
        <f>Table3[[#This Row],[DivPay]]*4</f>
        <v>4.5599999999999996</v>
      </c>
      <c r="G1179" s="2">
        <f>Table3[[#This Row],[FwdDiv]]/Table3[[#This Row],[SharePrice]]</f>
        <v>5.1368705643798578E-2</v>
      </c>
    </row>
    <row r="1180" spans="2:7" x14ac:dyDescent="0.2">
      <c r="B1180" s="35">
        <v>43409</v>
      </c>
      <c r="C1180">
        <v>89.55</v>
      </c>
      <c r="E1180">
        <v>1.1399999999999999</v>
      </c>
      <c r="F1180">
        <f>Table3[[#This Row],[DivPay]]*4</f>
        <v>4.5599999999999996</v>
      </c>
      <c r="G1180" s="2">
        <f>Table3[[#This Row],[FwdDiv]]/Table3[[#This Row],[SharePrice]]</f>
        <v>5.0921273031825795E-2</v>
      </c>
    </row>
    <row r="1181" spans="2:7" x14ac:dyDescent="0.2">
      <c r="B1181" s="35">
        <v>43406</v>
      </c>
      <c r="C1181">
        <v>88.75</v>
      </c>
      <c r="E1181">
        <v>1.1399999999999999</v>
      </c>
      <c r="F1181">
        <f>Table3[[#This Row],[DivPay]]*4</f>
        <v>4.5599999999999996</v>
      </c>
      <c r="G1181" s="2">
        <f>Table3[[#This Row],[FwdDiv]]/Table3[[#This Row],[SharePrice]]</f>
        <v>5.138028169014084E-2</v>
      </c>
    </row>
    <row r="1182" spans="2:7" x14ac:dyDescent="0.2">
      <c r="B1182" s="35">
        <v>43405</v>
      </c>
      <c r="C1182">
        <v>88.35</v>
      </c>
      <c r="E1182">
        <v>1.1399999999999999</v>
      </c>
      <c r="F1182">
        <f>Table3[[#This Row],[DivPay]]*4</f>
        <v>4.5599999999999996</v>
      </c>
      <c r="G1182" s="2">
        <f>Table3[[#This Row],[FwdDiv]]/Table3[[#This Row],[SharePrice]]</f>
        <v>5.1612903225806452E-2</v>
      </c>
    </row>
    <row r="1183" spans="2:7" x14ac:dyDescent="0.2">
      <c r="B1183" s="35">
        <v>43404</v>
      </c>
      <c r="C1183">
        <v>88.07</v>
      </c>
      <c r="E1183">
        <v>1.1399999999999999</v>
      </c>
      <c r="F1183">
        <f>Table3[[#This Row],[DivPay]]*4</f>
        <v>4.5599999999999996</v>
      </c>
      <c r="G1183" s="2">
        <f>Table3[[#This Row],[FwdDiv]]/Table3[[#This Row],[SharePrice]]</f>
        <v>5.1776995571704329E-2</v>
      </c>
    </row>
    <row r="1184" spans="2:7" x14ac:dyDescent="0.2">
      <c r="B1184" s="35">
        <v>43403</v>
      </c>
      <c r="C1184">
        <v>90.47</v>
      </c>
      <c r="E1184">
        <v>1.1399999999999999</v>
      </c>
      <c r="F1184">
        <f>Table3[[#This Row],[DivPay]]*4</f>
        <v>4.5599999999999996</v>
      </c>
      <c r="G1184" s="2">
        <f>Table3[[#This Row],[FwdDiv]]/Table3[[#This Row],[SharePrice]]</f>
        <v>5.0403448657013371E-2</v>
      </c>
    </row>
    <row r="1185" spans="2:7" x14ac:dyDescent="0.2">
      <c r="B1185" s="35">
        <v>43402</v>
      </c>
      <c r="C1185">
        <v>90.46</v>
      </c>
      <c r="E1185">
        <v>1.1399999999999999</v>
      </c>
      <c r="F1185">
        <f>Table3[[#This Row],[DivPay]]*4</f>
        <v>4.5599999999999996</v>
      </c>
      <c r="G1185" s="2">
        <f>Table3[[#This Row],[FwdDiv]]/Table3[[#This Row],[SharePrice]]</f>
        <v>5.0409020561574175E-2</v>
      </c>
    </row>
    <row r="1186" spans="2:7" x14ac:dyDescent="0.2">
      <c r="B1186" s="35">
        <v>43399</v>
      </c>
      <c r="C1186">
        <v>89</v>
      </c>
      <c r="E1186">
        <v>1.1399999999999999</v>
      </c>
      <c r="F1186">
        <f>Table3[[#This Row],[DivPay]]*4</f>
        <v>4.5599999999999996</v>
      </c>
      <c r="G1186" s="2">
        <f>Table3[[#This Row],[FwdDiv]]/Table3[[#This Row],[SharePrice]]</f>
        <v>5.1235955056179769E-2</v>
      </c>
    </row>
    <row r="1187" spans="2:7" x14ac:dyDescent="0.2">
      <c r="B1187" s="35">
        <v>43398</v>
      </c>
      <c r="C1187">
        <v>90.63</v>
      </c>
      <c r="E1187">
        <v>1.1399999999999999</v>
      </c>
      <c r="F1187">
        <f>Table3[[#This Row],[DivPay]]*4</f>
        <v>4.5599999999999996</v>
      </c>
      <c r="G1187" s="2">
        <f>Table3[[#This Row],[FwdDiv]]/Table3[[#This Row],[SharePrice]]</f>
        <v>5.0314465408805027E-2</v>
      </c>
    </row>
    <row r="1188" spans="2:7" x14ac:dyDescent="0.2">
      <c r="B1188" s="35">
        <v>43397</v>
      </c>
      <c r="C1188">
        <v>89.2</v>
      </c>
      <c r="E1188">
        <v>1.1399999999999999</v>
      </c>
      <c r="F1188">
        <f>Table3[[#This Row],[DivPay]]*4</f>
        <v>4.5599999999999996</v>
      </c>
      <c r="G1188" s="2">
        <f>Table3[[#This Row],[FwdDiv]]/Table3[[#This Row],[SharePrice]]</f>
        <v>5.1121076233183849E-2</v>
      </c>
    </row>
    <row r="1189" spans="2:7" x14ac:dyDescent="0.2">
      <c r="B1189" s="35">
        <v>43396</v>
      </c>
      <c r="C1189">
        <v>88.5</v>
      </c>
      <c r="E1189">
        <v>1.1399999999999999</v>
      </c>
      <c r="F1189">
        <f>Table3[[#This Row],[DivPay]]*4</f>
        <v>4.5599999999999996</v>
      </c>
      <c r="G1189" s="2">
        <f>Table3[[#This Row],[FwdDiv]]/Table3[[#This Row],[SharePrice]]</f>
        <v>5.1525423728813552E-2</v>
      </c>
    </row>
    <row r="1190" spans="2:7" x14ac:dyDescent="0.2">
      <c r="B1190" s="35">
        <v>43395</v>
      </c>
      <c r="C1190">
        <v>87.51</v>
      </c>
      <c r="E1190">
        <v>1.1399999999999999</v>
      </c>
      <c r="F1190">
        <f>Table3[[#This Row],[DivPay]]*4</f>
        <v>4.5599999999999996</v>
      </c>
      <c r="G1190" s="2">
        <f>Table3[[#This Row],[FwdDiv]]/Table3[[#This Row],[SharePrice]]</f>
        <v>5.2108330476516959E-2</v>
      </c>
    </row>
    <row r="1191" spans="2:7" x14ac:dyDescent="0.2">
      <c r="B1191" s="35">
        <v>43392</v>
      </c>
      <c r="C1191">
        <v>88.83</v>
      </c>
      <c r="E1191">
        <v>1.1399999999999999</v>
      </c>
      <c r="F1191">
        <f>Table3[[#This Row],[DivPay]]*4</f>
        <v>4.5599999999999996</v>
      </c>
      <c r="G1191" s="2">
        <f>Table3[[#This Row],[FwdDiv]]/Table3[[#This Row],[SharePrice]]</f>
        <v>5.1334008780817286E-2</v>
      </c>
    </row>
    <row r="1192" spans="2:7" x14ac:dyDescent="0.2">
      <c r="B1192" s="35">
        <v>43391</v>
      </c>
      <c r="C1192">
        <v>87.52</v>
      </c>
      <c r="E1192">
        <v>1.1399999999999999</v>
      </c>
      <c r="F1192">
        <f>Table3[[#This Row],[DivPay]]*4</f>
        <v>4.5599999999999996</v>
      </c>
      <c r="G1192" s="2">
        <f>Table3[[#This Row],[FwdDiv]]/Table3[[#This Row],[SharePrice]]</f>
        <v>5.2102376599634369E-2</v>
      </c>
    </row>
    <row r="1193" spans="2:7" x14ac:dyDescent="0.2">
      <c r="B1193" s="35">
        <v>43390</v>
      </c>
      <c r="C1193">
        <v>84.56</v>
      </c>
      <c r="E1193">
        <v>1.1399999999999999</v>
      </c>
      <c r="F1193">
        <f>Table3[[#This Row],[DivPay]]*4</f>
        <v>4.5599999999999996</v>
      </c>
      <c r="G1193" s="2">
        <f>Table3[[#This Row],[FwdDiv]]/Table3[[#This Row],[SharePrice]]</f>
        <v>5.3926206244087033E-2</v>
      </c>
    </row>
    <row r="1194" spans="2:7" x14ac:dyDescent="0.2">
      <c r="B1194" s="35">
        <v>43389</v>
      </c>
      <c r="C1194">
        <v>83.5</v>
      </c>
      <c r="E1194">
        <v>1.1399999999999999</v>
      </c>
      <c r="F1194">
        <f>Table3[[#This Row],[DivPay]]*4</f>
        <v>4.5599999999999996</v>
      </c>
      <c r="G1194" s="2">
        <f>Table3[[#This Row],[FwdDiv]]/Table3[[#This Row],[SharePrice]]</f>
        <v>5.4610778443113767E-2</v>
      </c>
    </row>
    <row r="1195" spans="2:7" x14ac:dyDescent="0.2">
      <c r="B1195" s="35">
        <v>43388</v>
      </c>
      <c r="C1195">
        <v>83.49</v>
      </c>
      <c r="E1195">
        <v>1.1399999999999999</v>
      </c>
      <c r="F1195">
        <f>Table3[[#This Row],[DivPay]]*4</f>
        <v>4.5599999999999996</v>
      </c>
      <c r="G1195" s="2">
        <f>Table3[[#This Row],[FwdDiv]]/Table3[[#This Row],[SharePrice]]</f>
        <v>5.4617319439453825E-2</v>
      </c>
    </row>
    <row r="1196" spans="2:7" x14ac:dyDescent="0.2">
      <c r="B1196" s="35">
        <v>43385</v>
      </c>
      <c r="C1196">
        <v>82.31</v>
      </c>
      <c r="E1196">
        <v>1.1399999999999999</v>
      </c>
      <c r="F1196">
        <f>Table3[[#This Row],[DivPay]]*4</f>
        <v>4.5599999999999996</v>
      </c>
      <c r="G1196" s="2">
        <f>Table3[[#This Row],[FwdDiv]]/Table3[[#This Row],[SharePrice]]</f>
        <v>5.5400315878994043E-2</v>
      </c>
    </row>
    <row r="1197" spans="2:7" x14ac:dyDescent="0.2">
      <c r="B1197" s="35">
        <v>43384</v>
      </c>
      <c r="C1197">
        <v>82.31</v>
      </c>
      <c r="E1197">
        <v>1.1399999999999999</v>
      </c>
      <c r="F1197">
        <f>Table3[[#This Row],[DivPay]]*4</f>
        <v>4.5599999999999996</v>
      </c>
      <c r="G1197" s="2">
        <f>Table3[[#This Row],[FwdDiv]]/Table3[[#This Row],[SharePrice]]</f>
        <v>5.5400315878994043E-2</v>
      </c>
    </row>
    <row r="1198" spans="2:7" x14ac:dyDescent="0.2">
      <c r="B1198" s="35">
        <v>43383</v>
      </c>
      <c r="C1198">
        <v>84.62</v>
      </c>
      <c r="E1198">
        <v>1.1399999999999999</v>
      </c>
      <c r="F1198">
        <f>Table3[[#This Row],[DivPay]]*4</f>
        <v>4.5599999999999996</v>
      </c>
      <c r="G1198" s="2">
        <f>Table3[[#This Row],[FwdDiv]]/Table3[[#This Row],[SharePrice]]</f>
        <v>5.3887969747104698E-2</v>
      </c>
    </row>
    <row r="1199" spans="2:7" x14ac:dyDescent="0.2">
      <c r="B1199" s="35">
        <v>43382</v>
      </c>
      <c r="C1199">
        <v>84.63</v>
      </c>
      <c r="E1199">
        <v>1.1399999999999999</v>
      </c>
      <c r="F1199">
        <f>Table3[[#This Row],[DivPay]]*4</f>
        <v>4.5599999999999996</v>
      </c>
      <c r="G1199" s="2">
        <f>Table3[[#This Row],[FwdDiv]]/Table3[[#This Row],[SharePrice]]</f>
        <v>5.3881602268699043E-2</v>
      </c>
    </row>
    <row r="1200" spans="2:7" x14ac:dyDescent="0.2">
      <c r="B1200" s="35">
        <v>43381</v>
      </c>
      <c r="C1200">
        <v>84.89</v>
      </c>
      <c r="E1200">
        <v>1.1399999999999999</v>
      </c>
      <c r="F1200">
        <f>Table3[[#This Row],[DivPay]]*4</f>
        <v>4.5599999999999996</v>
      </c>
      <c r="G1200" s="2">
        <f>Table3[[#This Row],[FwdDiv]]/Table3[[#This Row],[SharePrice]]</f>
        <v>5.3716574390387559E-2</v>
      </c>
    </row>
    <row r="1201" spans="2:7" x14ac:dyDescent="0.2">
      <c r="B1201" s="35">
        <v>43378</v>
      </c>
      <c r="C1201">
        <v>84.1</v>
      </c>
      <c r="E1201">
        <v>1.1399999999999999</v>
      </c>
      <c r="F1201">
        <f>Table3[[#This Row],[DivPay]]*4</f>
        <v>4.5599999999999996</v>
      </c>
      <c r="G1201" s="2">
        <f>Table3[[#This Row],[FwdDiv]]/Table3[[#This Row],[SharePrice]]</f>
        <v>5.4221165279429252E-2</v>
      </c>
    </row>
    <row r="1202" spans="2:7" x14ac:dyDescent="0.2">
      <c r="B1202" s="35">
        <v>43377</v>
      </c>
      <c r="C1202">
        <v>83.82</v>
      </c>
      <c r="E1202">
        <v>1.1399999999999999</v>
      </c>
      <c r="F1202">
        <f>Table3[[#This Row],[DivPay]]*4</f>
        <v>4.5599999999999996</v>
      </c>
      <c r="G1202" s="2">
        <f>Table3[[#This Row],[FwdDiv]]/Table3[[#This Row],[SharePrice]]</f>
        <v>5.4402290622763062E-2</v>
      </c>
    </row>
    <row r="1203" spans="2:7" x14ac:dyDescent="0.2">
      <c r="B1203" s="35">
        <v>43376</v>
      </c>
      <c r="C1203">
        <v>82.91</v>
      </c>
      <c r="E1203">
        <v>1.1399999999999999</v>
      </c>
      <c r="F1203">
        <f>Table3[[#This Row],[DivPay]]*4</f>
        <v>4.5599999999999996</v>
      </c>
      <c r="G1203" s="2">
        <f>Table3[[#This Row],[FwdDiv]]/Table3[[#This Row],[SharePrice]]</f>
        <v>5.49993969364371E-2</v>
      </c>
    </row>
    <row r="1204" spans="2:7" x14ac:dyDescent="0.2">
      <c r="B1204" s="35">
        <v>43375</v>
      </c>
      <c r="C1204">
        <v>83.52</v>
      </c>
      <c r="E1204">
        <v>1.1399999999999999</v>
      </c>
      <c r="F1204">
        <f>Table3[[#This Row],[DivPay]]*4</f>
        <v>4.5599999999999996</v>
      </c>
      <c r="G1204" s="2">
        <f>Table3[[#This Row],[FwdDiv]]/Table3[[#This Row],[SharePrice]]</f>
        <v>5.4597701149425283E-2</v>
      </c>
    </row>
    <row r="1205" spans="2:7" x14ac:dyDescent="0.2">
      <c r="B1205" s="35">
        <v>43374</v>
      </c>
      <c r="C1205">
        <v>81.819999999999993</v>
      </c>
      <c r="E1205">
        <v>1.1399999999999999</v>
      </c>
      <c r="F1205">
        <f>Table3[[#This Row],[DivPay]]*4</f>
        <v>4.5599999999999996</v>
      </c>
      <c r="G1205" s="2">
        <f>Table3[[#This Row],[FwdDiv]]/Table3[[#This Row],[SharePrice]]</f>
        <v>5.5732094842336835E-2</v>
      </c>
    </row>
    <row r="1206" spans="2:7" x14ac:dyDescent="0.2">
      <c r="B1206" s="35">
        <v>43371</v>
      </c>
      <c r="C1206">
        <v>81.540000000000006</v>
      </c>
      <c r="E1206">
        <v>1.1399999999999999</v>
      </c>
      <c r="F1206">
        <f>Table3[[#This Row],[DivPay]]*4</f>
        <v>4.5599999999999996</v>
      </c>
      <c r="G1206" s="2">
        <f>Table3[[#This Row],[FwdDiv]]/Table3[[#This Row],[SharePrice]]</f>
        <v>5.5923473142016178E-2</v>
      </c>
    </row>
    <row r="1207" spans="2:7" x14ac:dyDescent="0.2">
      <c r="B1207" s="35">
        <v>43370</v>
      </c>
      <c r="C1207">
        <v>81.510000000000005</v>
      </c>
      <c r="E1207">
        <v>1.1399999999999999</v>
      </c>
      <c r="F1207">
        <f>Table3[[#This Row],[DivPay]]*4</f>
        <v>4.5599999999999996</v>
      </c>
      <c r="G1207" s="2">
        <f>Table3[[#This Row],[FwdDiv]]/Table3[[#This Row],[SharePrice]]</f>
        <v>5.5944055944055937E-2</v>
      </c>
    </row>
    <row r="1208" spans="2:7" x14ac:dyDescent="0.2">
      <c r="B1208" s="35">
        <v>43369</v>
      </c>
      <c r="C1208">
        <v>80.5</v>
      </c>
      <c r="E1208">
        <v>1.1399999999999999</v>
      </c>
      <c r="F1208">
        <f>Table3[[#This Row],[DivPay]]*4</f>
        <v>4.5599999999999996</v>
      </c>
      <c r="G1208" s="2">
        <f>Table3[[#This Row],[FwdDiv]]/Table3[[#This Row],[SharePrice]]</f>
        <v>5.6645962732919247E-2</v>
      </c>
    </row>
    <row r="1209" spans="2:7" x14ac:dyDescent="0.2">
      <c r="B1209" s="35">
        <v>43368</v>
      </c>
      <c r="C1209">
        <v>79.91</v>
      </c>
      <c r="D1209">
        <v>1.1399999999999999</v>
      </c>
      <c r="E1209">
        <v>1.1399999999999999</v>
      </c>
      <c r="F1209">
        <f>Table3[[#This Row],[DivPay]]*4</f>
        <v>4.5599999999999996</v>
      </c>
      <c r="G1209" s="2">
        <f>Table3[[#This Row],[FwdDiv]]/Table3[[#This Row],[SharePrice]]</f>
        <v>5.7064197221874606E-2</v>
      </c>
    </row>
    <row r="1210" spans="2:7" x14ac:dyDescent="0.2">
      <c r="B1210" s="35">
        <v>43367</v>
      </c>
      <c r="C1210">
        <v>81.61</v>
      </c>
      <c r="E1210">
        <v>1.1399999999999999</v>
      </c>
      <c r="F1210">
        <f>Table3[[#This Row],[DivPay]]*4</f>
        <v>4.5599999999999996</v>
      </c>
      <c r="G1210" s="2">
        <f>Table3[[#This Row],[FwdDiv]]/Table3[[#This Row],[SharePrice]]</f>
        <v>5.5875505452763138E-2</v>
      </c>
    </row>
    <row r="1211" spans="2:7" x14ac:dyDescent="0.2">
      <c r="B1211" s="35">
        <v>43364</v>
      </c>
      <c r="C1211">
        <v>83.75</v>
      </c>
      <c r="E1211">
        <v>1.1399999999999999</v>
      </c>
      <c r="F1211">
        <f>Table3[[#This Row],[DivPay]]*4</f>
        <v>4.5599999999999996</v>
      </c>
      <c r="G1211" s="2">
        <f>Table3[[#This Row],[FwdDiv]]/Table3[[#This Row],[SharePrice]]</f>
        <v>5.4447761194029845E-2</v>
      </c>
    </row>
    <row r="1212" spans="2:7" x14ac:dyDescent="0.2">
      <c r="B1212" s="35">
        <v>43363</v>
      </c>
      <c r="C1212">
        <v>82.55</v>
      </c>
      <c r="E1212">
        <v>1.1399999999999999</v>
      </c>
      <c r="F1212">
        <f>Table3[[#This Row],[DivPay]]*4</f>
        <v>4.5599999999999996</v>
      </c>
      <c r="G1212" s="2">
        <f>Table3[[#This Row],[FwdDiv]]/Table3[[#This Row],[SharePrice]]</f>
        <v>5.5239248940036338E-2</v>
      </c>
    </row>
    <row r="1213" spans="2:7" x14ac:dyDescent="0.2">
      <c r="B1213" s="35">
        <v>43362</v>
      </c>
      <c r="C1213">
        <v>80.91</v>
      </c>
      <c r="E1213">
        <v>1.1399999999999999</v>
      </c>
      <c r="F1213">
        <f>Table3[[#This Row],[DivPay]]*4</f>
        <v>4.5599999999999996</v>
      </c>
      <c r="G1213" s="2">
        <f>Table3[[#This Row],[FwdDiv]]/Table3[[#This Row],[SharePrice]]</f>
        <v>5.6358917315535779E-2</v>
      </c>
    </row>
    <row r="1214" spans="2:7" x14ac:dyDescent="0.2">
      <c r="B1214" s="35">
        <v>43361</v>
      </c>
      <c r="C1214">
        <v>80.33</v>
      </c>
      <c r="E1214">
        <v>1.1399999999999999</v>
      </c>
      <c r="F1214">
        <f>Table3[[#This Row],[DivPay]]*4</f>
        <v>4.5599999999999996</v>
      </c>
      <c r="G1214" s="2">
        <f>Table3[[#This Row],[FwdDiv]]/Table3[[#This Row],[SharePrice]]</f>
        <v>5.6765840906261668E-2</v>
      </c>
    </row>
    <row r="1215" spans="2:7" x14ac:dyDescent="0.2">
      <c r="B1215" s="35">
        <v>43360</v>
      </c>
      <c r="C1215">
        <v>80.3</v>
      </c>
      <c r="E1215">
        <v>1.1399999999999999</v>
      </c>
      <c r="F1215">
        <f>Table3[[#This Row],[DivPay]]*4</f>
        <v>4.5599999999999996</v>
      </c>
      <c r="G1215" s="2">
        <f>Table3[[#This Row],[FwdDiv]]/Table3[[#This Row],[SharePrice]]</f>
        <v>5.6787048567870479E-2</v>
      </c>
    </row>
    <row r="1216" spans="2:7" x14ac:dyDescent="0.2">
      <c r="B1216" s="35">
        <v>43357</v>
      </c>
      <c r="C1216">
        <v>79.33</v>
      </c>
      <c r="E1216">
        <v>1.1399999999999999</v>
      </c>
      <c r="F1216">
        <f>Table3[[#This Row],[DivPay]]*4</f>
        <v>4.5599999999999996</v>
      </c>
      <c r="G1216" s="2">
        <f>Table3[[#This Row],[FwdDiv]]/Table3[[#This Row],[SharePrice]]</f>
        <v>5.7481406781797549E-2</v>
      </c>
    </row>
    <row r="1217" spans="2:7" x14ac:dyDescent="0.2">
      <c r="B1217" s="35">
        <v>43356</v>
      </c>
      <c r="C1217">
        <v>79.78</v>
      </c>
      <c r="E1217">
        <v>1.1399999999999999</v>
      </c>
      <c r="F1217">
        <f>Table3[[#This Row],[DivPay]]*4</f>
        <v>4.5599999999999996</v>
      </c>
      <c r="G1217" s="2">
        <f>Table3[[#This Row],[FwdDiv]]/Table3[[#This Row],[SharePrice]]</f>
        <v>5.715718225119077E-2</v>
      </c>
    </row>
    <row r="1218" spans="2:7" x14ac:dyDescent="0.2">
      <c r="B1218" s="35">
        <v>43355</v>
      </c>
      <c r="C1218">
        <v>80.05</v>
      </c>
      <c r="E1218">
        <v>1.1399999999999999</v>
      </c>
      <c r="F1218">
        <f>Table3[[#This Row],[DivPay]]*4</f>
        <v>4.5599999999999996</v>
      </c>
      <c r="G1218" s="2">
        <f>Table3[[#This Row],[FwdDiv]]/Table3[[#This Row],[SharePrice]]</f>
        <v>5.6964397251717674E-2</v>
      </c>
    </row>
    <row r="1219" spans="2:7" x14ac:dyDescent="0.2">
      <c r="B1219" s="35">
        <v>43354</v>
      </c>
      <c r="C1219">
        <v>77.45</v>
      </c>
      <c r="E1219">
        <v>1.1399999999999999</v>
      </c>
      <c r="F1219">
        <f>Table3[[#This Row],[DivPay]]*4</f>
        <v>4.5599999999999996</v>
      </c>
      <c r="G1219" s="2">
        <f>Table3[[#This Row],[FwdDiv]]/Table3[[#This Row],[SharePrice]]</f>
        <v>5.8876694641704315E-2</v>
      </c>
    </row>
    <row r="1220" spans="2:7" x14ac:dyDescent="0.2">
      <c r="B1220" s="35">
        <v>43353</v>
      </c>
      <c r="C1220">
        <v>78.38</v>
      </c>
      <c r="E1220">
        <v>1.1399999999999999</v>
      </c>
      <c r="F1220">
        <f>Table3[[#This Row],[DivPay]]*4</f>
        <v>4.5599999999999996</v>
      </c>
      <c r="G1220" s="2">
        <f>Table3[[#This Row],[FwdDiv]]/Table3[[#This Row],[SharePrice]]</f>
        <v>5.8178106659862207E-2</v>
      </c>
    </row>
    <row r="1221" spans="2:7" x14ac:dyDescent="0.2">
      <c r="B1221" s="35">
        <v>43350</v>
      </c>
      <c r="C1221">
        <v>78.599999999999994</v>
      </c>
      <c r="E1221">
        <v>1.1399999999999999</v>
      </c>
      <c r="F1221">
        <f>Table3[[#This Row],[DivPay]]*4</f>
        <v>4.5599999999999996</v>
      </c>
      <c r="G1221" s="2">
        <f>Table3[[#This Row],[FwdDiv]]/Table3[[#This Row],[SharePrice]]</f>
        <v>5.8015267175572517E-2</v>
      </c>
    </row>
    <row r="1222" spans="2:7" x14ac:dyDescent="0.2">
      <c r="B1222" s="35">
        <v>43349</v>
      </c>
      <c r="C1222">
        <v>78.62</v>
      </c>
      <c r="E1222">
        <v>1.1399999999999999</v>
      </c>
      <c r="F1222">
        <f>Table3[[#This Row],[DivPay]]*4</f>
        <v>4.5599999999999996</v>
      </c>
      <c r="G1222" s="2">
        <f>Table3[[#This Row],[FwdDiv]]/Table3[[#This Row],[SharePrice]]</f>
        <v>5.8000508776392769E-2</v>
      </c>
    </row>
    <row r="1223" spans="2:7" x14ac:dyDescent="0.2">
      <c r="B1223" s="35">
        <v>43348</v>
      </c>
      <c r="C1223">
        <v>78.790000000000006</v>
      </c>
      <c r="E1223">
        <v>1.1399999999999999</v>
      </c>
      <c r="F1223">
        <f>Table3[[#This Row],[DivPay]]*4</f>
        <v>4.5599999999999996</v>
      </c>
      <c r="G1223" s="2">
        <f>Table3[[#This Row],[FwdDiv]]/Table3[[#This Row],[SharePrice]]</f>
        <v>5.7875364894022077E-2</v>
      </c>
    </row>
    <row r="1224" spans="2:7" x14ac:dyDescent="0.2">
      <c r="B1224" s="35">
        <v>43347</v>
      </c>
      <c r="C1224">
        <v>77.64</v>
      </c>
      <c r="E1224">
        <v>1.1399999999999999</v>
      </c>
      <c r="F1224">
        <f>Table3[[#This Row],[DivPay]]*4</f>
        <v>4.5599999999999996</v>
      </c>
      <c r="G1224" s="2">
        <f>Table3[[#This Row],[FwdDiv]]/Table3[[#This Row],[SharePrice]]</f>
        <v>5.8732612055641419E-2</v>
      </c>
    </row>
    <row r="1225" spans="2:7" x14ac:dyDescent="0.2">
      <c r="B1225" s="35">
        <v>43343</v>
      </c>
      <c r="C1225">
        <v>77.89</v>
      </c>
      <c r="E1225">
        <v>1.1399999999999999</v>
      </c>
      <c r="F1225">
        <f>Table3[[#This Row],[DivPay]]*4</f>
        <v>4.5599999999999996</v>
      </c>
      <c r="G1225" s="2">
        <f>Table3[[#This Row],[FwdDiv]]/Table3[[#This Row],[SharePrice]]</f>
        <v>5.8544100654769539E-2</v>
      </c>
    </row>
    <row r="1226" spans="2:7" x14ac:dyDescent="0.2">
      <c r="B1226" s="35">
        <v>43342</v>
      </c>
      <c r="C1226">
        <v>78.569999999999993</v>
      </c>
      <c r="E1226">
        <v>1.1399999999999999</v>
      </c>
      <c r="F1226">
        <f>Table3[[#This Row],[DivPay]]*4</f>
        <v>4.5599999999999996</v>
      </c>
      <c r="G1226" s="2">
        <f>Table3[[#This Row],[FwdDiv]]/Table3[[#This Row],[SharePrice]]</f>
        <v>5.8037418862161128E-2</v>
      </c>
    </row>
    <row r="1227" spans="2:7" x14ac:dyDescent="0.2">
      <c r="B1227" s="35">
        <v>43341</v>
      </c>
      <c r="C1227">
        <v>79.06</v>
      </c>
      <c r="E1227">
        <v>1.1399999999999999</v>
      </c>
      <c r="F1227">
        <f>Table3[[#This Row],[DivPay]]*4</f>
        <v>4.5599999999999996</v>
      </c>
      <c r="G1227" s="2">
        <f>Table3[[#This Row],[FwdDiv]]/Table3[[#This Row],[SharePrice]]</f>
        <v>5.76777131292689E-2</v>
      </c>
    </row>
    <row r="1228" spans="2:7" x14ac:dyDescent="0.2">
      <c r="B1228" s="35">
        <v>43340</v>
      </c>
      <c r="C1228">
        <v>79.5</v>
      </c>
      <c r="E1228">
        <v>1.1399999999999999</v>
      </c>
      <c r="F1228">
        <f>Table3[[#This Row],[DivPay]]*4</f>
        <v>4.5599999999999996</v>
      </c>
      <c r="G1228" s="2">
        <f>Table3[[#This Row],[FwdDiv]]/Table3[[#This Row],[SharePrice]]</f>
        <v>5.7358490566037729E-2</v>
      </c>
    </row>
    <row r="1229" spans="2:7" x14ac:dyDescent="0.2">
      <c r="B1229" s="35">
        <v>43339</v>
      </c>
      <c r="C1229">
        <v>80.260000000000005</v>
      </c>
      <c r="E1229">
        <v>1.1399999999999999</v>
      </c>
      <c r="F1229">
        <f>Table3[[#This Row],[DivPay]]*4</f>
        <v>4.5599999999999996</v>
      </c>
      <c r="G1229" s="2">
        <f>Table3[[#This Row],[FwdDiv]]/Table3[[#This Row],[SharePrice]]</f>
        <v>5.6815350112135551E-2</v>
      </c>
    </row>
    <row r="1230" spans="2:7" x14ac:dyDescent="0.2">
      <c r="B1230" s="35">
        <v>43336</v>
      </c>
      <c r="C1230">
        <v>79.69</v>
      </c>
      <c r="E1230">
        <v>1.1399999999999999</v>
      </c>
      <c r="F1230">
        <f>Table3[[#This Row],[DivPay]]*4</f>
        <v>4.5599999999999996</v>
      </c>
      <c r="G1230" s="2">
        <f>Table3[[#This Row],[FwdDiv]]/Table3[[#This Row],[SharePrice]]</f>
        <v>5.7221734220102898E-2</v>
      </c>
    </row>
    <row r="1231" spans="2:7" x14ac:dyDescent="0.2">
      <c r="B1231" s="35">
        <v>43335</v>
      </c>
      <c r="C1231">
        <v>82.32</v>
      </c>
      <c r="E1231">
        <v>1.1399999999999999</v>
      </c>
      <c r="F1231">
        <f>Table3[[#This Row],[DivPay]]*4</f>
        <v>4.5599999999999996</v>
      </c>
      <c r="G1231" s="2">
        <f>Table3[[#This Row],[FwdDiv]]/Table3[[#This Row],[SharePrice]]</f>
        <v>5.5393586005830907E-2</v>
      </c>
    </row>
    <row r="1232" spans="2:7" x14ac:dyDescent="0.2">
      <c r="B1232" s="35">
        <v>43334</v>
      </c>
      <c r="C1232">
        <v>82.43</v>
      </c>
      <c r="E1232">
        <v>1.1399999999999999</v>
      </c>
      <c r="F1232">
        <f>Table3[[#This Row],[DivPay]]*4</f>
        <v>4.5599999999999996</v>
      </c>
      <c r="G1232" s="2">
        <f>Table3[[#This Row],[FwdDiv]]/Table3[[#This Row],[SharePrice]]</f>
        <v>5.5319665170447646E-2</v>
      </c>
    </row>
    <row r="1233" spans="2:7" x14ac:dyDescent="0.2">
      <c r="B1233" s="35">
        <v>43333</v>
      </c>
      <c r="C1233">
        <v>83.53</v>
      </c>
      <c r="E1233">
        <v>1.1399999999999999</v>
      </c>
      <c r="F1233">
        <f>Table3[[#This Row],[DivPay]]*4</f>
        <v>4.5599999999999996</v>
      </c>
      <c r="G1233" s="2">
        <f>Table3[[#This Row],[FwdDiv]]/Table3[[#This Row],[SharePrice]]</f>
        <v>5.4591164850951751E-2</v>
      </c>
    </row>
    <row r="1234" spans="2:7" x14ac:dyDescent="0.2">
      <c r="B1234" s="35">
        <v>43332</v>
      </c>
      <c r="C1234">
        <v>84.58</v>
      </c>
      <c r="E1234">
        <v>1.1399999999999999</v>
      </c>
      <c r="F1234">
        <f>Table3[[#This Row],[DivPay]]*4</f>
        <v>4.5599999999999996</v>
      </c>
      <c r="G1234" s="2">
        <f>Table3[[#This Row],[FwdDiv]]/Table3[[#This Row],[SharePrice]]</f>
        <v>5.3913454717427284E-2</v>
      </c>
    </row>
    <row r="1235" spans="2:7" x14ac:dyDescent="0.2">
      <c r="B1235" s="35">
        <v>43329</v>
      </c>
      <c r="C1235">
        <v>85.05</v>
      </c>
      <c r="E1235">
        <v>1.1399999999999999</v>
      </c>
      <c r="F1235">
        <f>Table3[[#This Row],[DivPay]]*4</f>
        <v>4.5599999999999996</v>
      </c>
      <c r="G1235" s="2">
        <f>Table3[[#This Row],[FwdDiv]]/Table3[[#This Row],[SharePrice]]</f>
        <v>5.3615520282186947E-2</v>
      </c>
    </row>
    <row r="1236" spans="2:7" x14ac:dyDescent="0.2">
      <c r="B1236" s="35">
        <v>43328</v>
      </c>
      <c r="C1236">
        <v>84.68</v>
      </c>
      <c r="E1236">
        <v>1.1399999999999999</v>
      </c>
      <c r="F1236">
        <f>Table3[[#This Row],[DivPay]]*4</f>
        <v>4.5599999999999996</v>
      </c>
      <c r="G1236" s="2">
        <f>Table3[[#This Row],[FwdDiv]]/Table3[[#This Row],[SharePrice]]</f>
        <v>5.384978743504959E-2</v>
      </c>
    </row>
    <row r="1237" spans="2:7" x14ac:dyDescent="0.2">
      <c r="B1237" s="35">
        <v>43327</v>
      </c>
      <c r="C1237">
        <v>83.41</v>
      </c>
      <c r="E1237">
        <v>1.1399999999999999</v>
      </c>
      <c r="F1237">
        <f>Table3[[#This Row],[DivPay]]*4</f>
        <v>4.5599999999999996</v>
      </c>
      <c r="G1237" s="2">
        <f>Table3[[#This Row],[FwdDiv]]/Table3[[#This Row],[SharePrice]]</f>
        <v>5.4669703872437359E-2</v>
      </c>
    </row>
    <row r="1238" spans="2:7" x14ac:dyDescent="0.2">
      <c r="B1238" s="35">
        <v>43326</v>
      </c>
      <c r="C1238">
        <v>82.31</v>
      </c>
      <c r="E1238">
        <v>1.1399999999999999</v>
      </c>
      <c r="F1238">
        <f>Table3[[#This Row],[DivPay]]*4</f>
        <v>4.5599999999999996</v>
      </c>
      <c r="G1238" s="2">
        <f>Table3[[#This Row],[FwdDiv]]/Table3[[#This Row],[SharePrice]]</f>
        <v>5.5400315878994043E-2</v>
      </c>
    </row>
    <row r="1239" spans="2:7" x14ac:dyDescent="0.2">
      <c r="B1239" s="35">
        <v>43325</v>
      </c>
      <c r="C1239">
        <v>81.86</v>
      </c>
      <c r="E1239">
        <v>1.1399999999999999</v>
      </c>
      <c r="F1239">
        <f>Table3[[#This Row],[DivPay]]*4</f>
        <v>4.5599999999999996</v>
      </c>
      <c r="G1239" s="2">
        <f>Table3[[#This Row],[FwdDiv]]/Table3[[#This Row],[SharePrice]]</f>
        <v>5.570486195944295E-2</v>
      </c>
    </row>
    <row r="1240" spans="2:7" x14ac:dyDescent="0.2">
      <c r="B1240" s="35">
        <v>43322</v>
      </c>
      <c r="C1240">
        <v>82.56</v>
      </c>
      <c r="E1240">
        <v>1.1399999999999999</v>
      </c>
      <c r="F1240">
        <f>Table3[[#This Row],[DivPay]]*4</f>
        <v>4.5599999999999996</v>
      </c>
      <c r="G1240" s="2">
        <f>Table3[[#This Row],[FwdDiv]]/Table3[[#This Row],[SharePrice]]</f>
        <v>5.5232558139534878E-2</v>
      </c>
    </row>
    <row r="1241" spans="2:7" x14ac:dyDescent="0.2">
      <c r="B1241" s="35">
        <v>43321</v>
      </c>
      <c r="C1241">
        <v>84.4</v>
      </c>
      <c r="E1241">
        <v>1.1399999999999999</v>
      </c>
      <c r="F1241">
        <f>Table3[[#This Row],[DivPay]]*4</f>
        <v>4.5599999999999996</v>
      </c>
      <c r="G1241" s="2">
        <f>Table3[[#This Row],[FwdDiv]]/Table3[[#This Row],[SharePrice]]</f>
        <v>5.4028436018957335E-2</v>
      </c>
    </row>
    <row r="1242" spans="2:7" x14ac:dyDescent="0.2">
      <c r="B1242" s="35">
        <v>43320</v>
      </c>
      <c r="C1242">
        <v>83.75</v>
      </c>
      <c r="E1242">
        <v>1.1399999999999999</v>
      </c>
      <c r="F1242">
        <f>Table3[[#This Row],[DivPay]]*4</f>
        <v>4.5599999999999996</v>
      </c>
      <c r="G1242" s="2">
        <f>Table3[[#This Row],[FwdDiv]]/Table3[[#This Row],[SharePrice]]</f>
        <v>5.4447761194029845E-2</v>
      </c>
    </row>
    <row r="1243" spans="2:7" x14ac:dyDescent="0.2">
      <c r="B1243" s="35">
        <v>43319</v>
      </c>
      <c r="C1243">
        <v>85.53</v>
      </c>
      <c r="E1243">
        <v>1.1399999999999999</v>
      </c>
      <c r="F1243">
        <f>Table3[[#This Row],[DivPay]]*4</f>
        <v>4.5599999999999996</v>
      </c>
      <c r="G1243" s="2">
        <f>Table3[[#This Row],[FwdDiv]]/Table3[[#This Row],[SharePrice]]</f>
        <v>5.3314626446860747E-2</v>
      </c>
    </row>
    <row r="1244" spans="2:7" x14ac:dyDescent="0.2">
      <c r="B1244" s="35">
        <v>43318</v>
      </c>
      <c r="C1244">
        <v>86.15</v>
      </c>
      <c r="E1244">
        <v>1.1399999999999999</v>
      </c>
      <c r="F1244">
        <f>Table3[[#This Row],[DivPay]]*4</f>
        <v>4.5599999999999996</v>
      </c>
      <c r="G1244" s="2">
        <f>Table3[[#This Row],[FwdDiv]]/Table3[[#This Row],[SharePrice]]</f>
        <v>5.2930934416715023E-2</v>
      </c>
    </row>
    <row r="1245" spans="2:7" x14ac:dyDescent="0.2">
      <c r="B1245" s="35">
        <v>43315</v>
      </c>
      <c r="C1245">
        <v>86.84</v>
      </c>
      <c r="E1245">
        <v>1.1399999999999999</v>
      </c>
      <c r="F1245">
        <f>Table3[[#This Row],[DivPay]]*4</f>
        <v>4.5599999999999996</v>
      </c>
      <c r="G1245" s="2">
        <f>Table3[[#This Row],[FwdDiv]]/Table3[[#This Row],[SharePrice]]</f>
        <v>5.2510363887609393E-2</v>
      </c>
    </row>
    <row r="1246" spans="2:7" x14ac:dyDescent="0.2">
      <c r="B1246" s="35">
        <v>43314</v>
      </c>
      <c r="C1246">
        <v>86</v>
      </c>
      <c r="E1246">
        <v>1.1399999999999999</v>
      </c>
      <c r="F1246">
        <f>Table3[[#This Row],[DivPay]]*4</f>
        <v>4.5599999999999996</v>
      </c>
      <c r="G1246" s="2">
        <f>Table3[[#This Row],[FwdDiv]]/Table3[[#This Row],[SharePrice]]</f>
        <v>5.3023255813953486E-2</v>
      </c>
    </row>
    <row r="1247" spans="2:7" x14ac:dyDescent="0.2">
      <c r="B1247" s="35">
        <v>43313</v>
      </c>
      <c r="C1247">
        <v>85.54</v>
      </c>
      <c r="E1247">
        <v>1.1399999999999999</v>
      </c>
      <c r="F1247">
        <f>Table3[[#This Row],[DivPay]]*4</f>
        <v>4.5599999999999996</v>
      </c>
      <c r="G1247" s="2">
        <f>Table3[[#This Row],[FwdDiv]]/Table3[[#This Row],[SharePrice]]</f>
        <v>5.3308393733925638E-2</v>
      </c>
    </row>
    <row r="1248" spans="2:7" x14ac:dyDescent="0.2">
      <c r="B1248" s="35">
        <v>43312</v>
      </c>
      <c r="C1248">
        <v>86.3</v>
      </c>
      <c r="E1248">
        <v>1.1399999999999999</v>
      </c>
      <c r="F1248">
        <f>Table3[[#This Row],[DivPay]]*4</f>
        <v>4.5599999999999996</v>
      </c>
      <c r="G1248" s="2">
        <f>Table3[[#This Row],[FwdDiv]]/Table3[[#This Row],[SharePrice]]</f>
        <v>5.2838933951332559E-2</v>
      </c>
    </row>
    <row r="1249" spans="2:7" x14ac:dyDescent="0.2">
      <c r="B1249" s="35">
        <v>43311</v>
      </c>
      <c r="C1249">
        <v>86.62</v>
      </c>
      <c r="E1249">
        <v>1.1399999999999999</v>
      </c>
      <c r="F1249">
        <f>Table3[[#This Row],[DivPay]]*4</f>
        <v>4.5599999999999996</v>
      </c>
      <c r="G1249" s="2">
        <f>Table3[[#This Row],[FwdDiv]]/Table3[[#This Row],[SharePrice]]</f>
        <v>5.2643731239898399E-2</v>
      </c>
    </row>
    <row r="1250" spans="2:7" x14ac:dyDescent="0.2">
      <c r="B1250" s="35">
        <v>43308</v>
      </c>
      <c r="C1250">
        <v>85.47</v>
      </c>
      <c r="E1250">
        <v>1.1399999999999999</v>
      </c>
      <c r="F1250">
        <f>Table3[[#This Row],[DivPay]]*4</f>
        <v>4.5599999999999996</v>
      </c>
      <c r="G1250" s="2">
        <f>Table3[[#This Row],[FwdDiv]]/Table3[[#This Row],[SharePrice]]</f>
        <v>5.3352053352053348E-2</v>
      </c>
    </row>
    <row r="1251" spans="2:7" x14ac:dyDescent="0.2">
      <c r="B1251" s="35">
        <v>43307</v>
      </c>
      <c r="C1251">
        <v>84.46</v>
      </c>
      <c r="E1251">
        <v>1.1399999999999999</v>
      </c>
      <c r="F1251">
        <f>Table3[[#This Row],[DivPay]]*4</f>
        <v>4.5599999999999996</v>
      </c>
      <c r="G1251" s="2">
        <f>Table3[[#This Row],[FwdDiv]]/Table3[[#This Row],[SharePrice]]</f>
        <v>5.3990054463651432E-2</v>
      </c>
    </row>
    <row r="1252" spans="2:7" x14ac:dyDescent="0.2">
      <c r="B1252" s="35">
        <v>43306</v>
      </c>
      <c r="C1252">
        <v>83.81</v>
      </c>
      <c r="E1252">
        <v>1.1399999999999999</v>
      </c>
      <c r="F1252">
        <f>Table3[[#This Row],[DivPay]]*4</f>
        <v>4.5599999999999996</v>
      </c>
      <c r="G1252" s="2">
        <f>Table3[[#This Row],[FwdDiv]]/Table3[[#This Row],[SharePrice]]</f>
        <v>5.4408781768285404E-2</v>
      </c>
    </row>
    <row r="1253" spans="2:7" x14ac:dyDescent="0.2">
      <c r="B1253" s="35">
        <v>43305</v>
      </c>
      <c r="C1253">
        <v>83.56</v>
      </c>
      <c r="E1253">
        <v>1.1399999999999999</v>
      </c>
      <c r="F1253">
        <f>Table3[[#This Row],[DivPay]]*4</f>
        <v>4.5599999999999996</v>
      </c>
      <c r="G1253" s="2">
        <f>Table3[[#This Row],[FwdDiv]]/Table3[[#This Row],[SharePrice]]</f>
        <v>5.4571565342269021E-2</v>
      </c>
    </row>
    <row r="1254" spans="2:7" x14ac:dyDescent="0.2">
      <c r="B1254" s="35">
        <v>43304</v>
      </c>
      <c r="C1254">
        <v>83.22</v>
      </c>
      <c r="E1254">
        <v>1.1399999999999999</v>
      </c>
      <c r="F1254">
        <f>Table3[[#This Row],[DivPay]]*4</f>
        <v>4.5599999999999996</v>
      </c>
      <c r="G1254" s="2">
        <f>Table3[[#This Row],[FwdDiv]]/Table3[[#This Row],[SharePrice]]</f>
        <v>5.4794520547945202E-2</v>
      </c>
    </row>
    <row r="1255" spans="2:7" x14ac:dyDescent="0.2">
      <c r="B1255" s="35">
        <v>43301</v>
      </c>
      <c r="C1255">
        <v>84.31</v>
      </c>
      <c r="E1255">
        <v>1.1399999999999999</v>
      </c>
      <c r="F1255">
        <f>Table3[[#This Row],[DivPay]]*4</f>
        <v>4.5599999999999996</v>
      </c>
      <c r="G1255" s="2">
        <f>Table3[[#This Row],[FwdDiv]]/Table3[[#This Row],[SharePrice]]</f>
        <v>5.4086110781639184E-2</v>
      </c>
    </row>
    <row r="1256" spans="2:7" x14ac:dyDescent="0.2">
      <c r="B1256" s="35">
        <v>43300</v>
      </c>
      <c r="C1256">
        <v>80.900000000000006</v>
      </c>
      <c r="E1256">
        <v>1.1399999999999999</v>
      </c>
      <c r="F1256">
        <f>Table3[[#This Row],[DivPay]]*4</f>
        <v>4.5599999999999996</v>
      </c>
      <c r="G1256" s="2">
        <f>Table3[[#This Row],[FwdDiv]]/Table3[[#This Row],[SharePrice]]</f>
        <v>5.6365883807169337E-2</v>
      </c>
    </row>
    <row r="1257" spans="2:7" x14ac:dyDescent="0.2">
      <c r="B1257" s="35">
        <v>43299</v>
      </c>
      <c r="C1257">
        <v>82.15</v>
      </c>
      <c r="E1257">
        <v>1.1399999999999999</v>
      </c>
      <c r="F1257">
        <f>Table3[[#This Row],[DivPay]]*4</f>
        <v>4.5599999999999996</v>
      </c>
      <c r="G1257" s="2">
        <f>Table3[[#This Row],[FwdDiv]]/Table3[[#This Row],[SharePrice]]</f>
        <v>5.5508216676810704E-2</v>
      </c>
    </row>
    <row r="1258" spans="2:7" x14ac:dyDescent="0.2">
      <c r="B1258" s="35">
        <v>43298</v>
      </c>
      <c r="C1258">
        <v>82.33</v>
      </c>
      <c r="E1258">
        <v>1.1399999999999999</v>
      </c>
      <c r="F1258">
        <f>Table3[[#This Row],[DivPay]]*4</f>
        <v>4.5599999999999996</v>
      </c>
      <c r="G1258" s="2">
        <f>Table3[[#This Row],[FwdDiv]]/Table3[[#This Row],[SharePrice]]</f>
        <v>5.5386857767520947E-2</v>
      </c>
    </row>
    <row r="1259" spans="2:7" x14ac:dyDescent="0.2">
      <c r="B1259" s="35">
        <v>43297</v>
      </c>
      <c r="C1259">
        <v>81.92</v>
      </c>
      <c r="E1259">
        <v>1.1399999999999999</v>
      </c>
      <c r="F1259">
        <f>Table3[[#This Row],[DivPay]]*4</f>
        <v>4.5599999999999996</v>
      </c>
      <c r="G1259" s="2">
        <f>Table3[[#This Row],[FwdDiv]]/Table3[[#This Row],[SharePrice]]</f>
        <v>5.5664062499999993E-2</v>
      </c>
    </row>
    <row r="1260" spans="2:7" x14ac:dyDescent="0.2">
      <c r="B1260" s="35">
        <v>43294</v>
      </c>
      <c r="C1260">
        <v>82.68</v>
      </c>
      <c r="E1260">
        <v>1.1399999999999999</v>
      </c>
      <c r="F1260">
        <f>Table3[[#This Row],[DivPay]]*4</f>
        <v>4.5599999999999996</v>
      </c>
      <c r="G1260" s="2">
        <f>Table3[[#This Row],[FwdDiv]]/Table3[[#This Row],[SharePrice]]</f>
        <v>5.5152394775036279E-2</v>
      </c>
    </row>
    <row r="1261" spans="2:7" x14ac:dyDescent="0.2">
      <c r="B1261" s="35">
        <v>43293</v>
      </c>
      <c r="C1261">
        <v>83.2</v>
      </c>
      <c r="E1261">
        <v>1.1399999999999999</v>
      </c>
      <c r="F1261">
        <f>Table3[[#This Row],[DivPay]]*4</f>
        <v>4.5599999999999996</v>
      </c>
      <c r="G1261" s="2">
        <f>Table3[[#This Row],[FwdDiv]]/Table3[[#This Row],[SharePrice]]</f>
        <v>5.48076923076923E-2</v>
      </c>
    </row>
    <row r="1262" spans="2:7" x14ac:dyDescent="0.2">
      <c r="B1262" s="35">
        <v>43292</v>
      </c>
      <c r="C1262">
        <v>82.84</v>
      </c>
      <c r="E1262">
        <v>1.1399999999999999</v>
      </c>
      <c r="F1262">
        <f>Table3[[#This Row],[DivPay]]*4</f>
        <v>4.5599999999999996</v>
      </c>
      <c r="G1262" s="2">
        <f>Table3[[#This Row],[FwdDiv]]/Table3[[#This Row],[SharePrice]]</f>
        <v>5.5045871559633024E-2</v>
      </c>
    </row>
    <row r="1263" spans="2:7" x14ac:dyDescent="0.2">
      <c r="B1263" s="35">
        <v>43291</v>
      </c>
      <c r="C1263">
        <v>82.67</v>
      </c>
      <c r="E1263">
        <v>1.1399999999999999</v>
      </c>
      <c r="F1263">
        <f>Table3[[#This Row],[DivPay]]*4</f>
        <v>4.5599999999999996</v>
      </c>
      <c r="G1263" s="2">
        <f>Table3[[#This Row],[FwdDiv]]/Table3[[#This Row],[SharePrice]]</f>
        <v>5.5159066166686824E-2</v>
      </c>
    </row>
    <row r="1264" spans="2:7" x14ac:dyDescent="0.2">
      <c r="B1264" s="35">
        <v>43290</v>
      </c>
      <c r="C1264">
        <v>82.18</v>
      </c>
      <c r="E1264">
        <v>1.1399999999999999</v>
      </c>
      <c r="F1264">
        <f>Table3[[#This Row],[DivPay]]*4</f>
        <v>4.5599999999999996</v>
      </c>
      <c r="G1264" s="2">
        <f>Table3[[#This Row],[FwdDiv]]/Table3[[#This Row],[SharePrice]]</f>
        <v>5.5487953273302498E-2</v>
      </c>
    </row>
    <row r="1265" spans="2:7" x14ac:dyDescent="0.2">
      <c r="B1265" s="35">
        <v>43287</v>
      </c>
      <c r="C1265">
        <v>82.26</v>
      </c>
      <c r="E1265">
        <v>1.1399999999999999</v>
      </c>
      <c r="F1265">
        <f>Table3[[#This Row],[DivPay]]*4</f>
        <v>4.5599999999999996</v>
      </c>
      <c r="G1265" s="2">
        <f>Table3[[#This Row],[FwdDiv]]/Table3[[#This Row],[SharePrice]]</f>
        <v>5.5433989788475559E-2</v>
      </c>
    </row>
    <row r="1266" spans="2:7" x14ac:dyDescent="0.2">
      <c r="B1266" s="35">
        <v>43286</v>
      </c>
      <c r="C1266">
        <v>82.03</v>
      </c>
      <c r="E1266">
        <v>1.1399999999999999</v>
      </c>
      <c r="F1266">
        <f>Table3[[#This Row],[DivPay]]*4</f>
        <v>4.5599999999999996</v>
      </c>
      <c r="G1266" s="2">
        <f>Table3[[#This Row],[FwdDiv]]/Table3[[#This Row],[SharePrice]]</f>
        <v>5.5589418505424842E-2</v>
      </c>
    </row>
    <row r="1267" spans="2:7" x14ac:dyDescent="0.2">
      <c r="B1267" s="35">
        <v>43284</v>
      </c>
      <c r="C1267">
        <v>81.12</v>
      </c>
      <c r="E1267">
        <v>1.1399999999999999</v>
      </c>
      <c r="F1267">
        <f>Table3[[#This Row],[DivPay]]*4</f>
        <v>4.5599999999999996</v>
      </c>
      <c r="G1267" s="2">
        <f>Table3[[#This Row],[FwdDiv]]/Table3[[#This Row],[SharePrice]]</f>
        <v>5.6213017751479279E-2</v>
      </c>
    </row>
    <row r="1268" spans="2:7" x14ac:dyDescent="0.2">
      <c r="B1268" s="35">
        <v>43283</v>
      </c>
      <c r="C1268">
        <v>80.239999999999995</v>
      </c>
      <c r="E1268">
        <v>1.1399999999999999</v>
      </c>
      <c r="F1268">
        <f>Table3[[#This Row],[DivPay]]*4</f>
        <v>4.5599999999999996</v>
      </c>
      <c r="G1268" s="2">
        <f>Table3[[#This Row],[FwdDiv]]/Table3[[#This Row],[SharePrice]]</f>
        <v>5.6829511465603187E-2</v>
      </c>
    </row>
    <row r="1269" spans="2:7" x14ac:dyDescent="0.2">
      <c r="B1269" s="35">
        <v>43280</v>
      </c>
      <c r="C1269">
        <v>80.739999999999995</v>
      </c>
      <c r="E1269">
        <v>1.1399999999999999</v>
      </c>
      <c r="F1269">
        <f>Table3[[#This Row],[DivPay]]*4</f>
        <v>4.5599999999999996</v>
      </c>
      <c r="G1269" s="2">
        <f>Table3[[#This Row],[FwdDiv]]/Table3[[#This Row],[SharePrice]]</f>
        <v>5.6477582363140946E-2</v>
      </c>
    </row>
    <row r="1270" spans="2:7" x14ac:dyDescent="0.2">
      <c r="B1270" s="35">
        <v>43279</v>
      </c>
      <c r="C1270">
        <v>81.66</v>
      </c>
      <c r="E1270">
        <v>1.1399999999999999</v>
      </c>
      <c r="F1270">
        <f>Table3[[#This Row],[DivPay]]*4</f>
        <v>4.5599999999999996</v>
      </c>
      <c r="G1270" s="2">
        <f>Table3[[#This Row],[FwdDiv]]/Table3[[#This Row],[SharePrice]]</f>
        <v>5.5841293166789124E-2</v>
      </c>
    </row>
    <row r="1271" spans="2:7" x14ac:dyDescent="0.2">
      <c r="B1271" s="35">
        <v>43278</v>
      </c>
      <c r="C1271">
        <v>79.900000000000006</v>
      </c>
      <c r="E1271">
        <v>1.1399999999999999</v>
      </c>
      <c r="F1271">
        <f>Table3[[#This Row],[DivPay]]*4</f>
        <v>4.5599999999999996</v>
      </c>
      <c r="G1271" s="2">
        <f>Table3[[#This Row],[FwdDiv]]/Table3[[#This Row],[SharePrice]]</f>
        <v>5.707133917396745E-2</v>
      </c>
    </row>
    <row r="1272" spans="2:7" x14ac:dyDescent="0.2">
      <c r="B1272" s="35">
        <v>43277</v>
      </c>
      <c r="C1272">
        <v>79.77</v>
      </c>
      <c r="E1272">
        <v>1.1399999999999999</v>
      </c>
      <c r="F1272">
        <f>Table3[[#This Row],[DivPay]]*4</f>
        <v>4.5599999999999996</v>
      </c>
      <c r="G1272" s="2">
        <f>Table3[[#This Row],[FwdDiv]]/Table3[[#This Row],[SharePrice]]</f>
        <v>5.7164347499059798E-2</v>
      </c>
    </row>
    <row r="1273" spans="2:7" x14ac:dyDescent="0.2">
      <c r="B1273" s="35">
        <v>43276</v>
      </c>
      <c r="C1273">
        <v>79.97</v>
      </c>
      <c r="E1273">
        <v>1.1399999999999999</v>
      </c>
      <c r="F1273">
        <f>Table3[[#This Row],[DivPay]]*4</f>
        <v>4.5599999999999996</v>
      </c>
      <c r="G1273" s="2">
        <f>Table3[[#This Row],[FwdDiv]]/Table3[[#This Row],[SharePrice]]</f>
        <v>5.702138301863198E-2</v>
      </c>
    </row>
    <row r="1274" spans="2:7" x14ac:dyDescent="0.2">
      <c r="B1274" s="35">
        <v>43273</v>
      </c>
      <c r="C1274">
        <v>80.19</v>
      </c>
      <c r="E1274">
        <v>1.1399999999999999</v>
      </c>
      <c r="F1274">
        <f>Table3[[#This Row],[DivPay]]*4</f>
        <v>4.5599999999999996</v>
      </c>
      <c r="G1274" s="2">
        <f>Table3[[#This Row],[FwdDiv]]/Table3[[#This Row],[SharePrice]]</f>
        <v>5.6864945753834641E-2</v>
      </c>
    </row>
    <row r="1275" spans="2:7" x14ac:dyDescent="0.2">
      <c r="B1275" s="35">
        <v>43272</v>
      </c>
      <c r="C1275">
        <v>79.47</v>
      </c>
      <c r="D1275">
        <v>1.1399999999999999</v>
      </c>
      <c r="E1275">
        <v>1.1399999999999999</v>
      </c>
      <c r="F1275">
        <f>Table3[[#This Row],[DivPay]]*4</f>
        <v>4.5599999999999996</v>
      </c>
      <c r="G1275" s="2">
        <f>Table3[[#This Row],[FwdDiv]]/Table3[[#This Row],[SharePrice]]</f>
        <v>5.738014345035862E-2</v>
      </c>
    </row>
    <row r="1276" spans="2:7" x14ac:dyDescent="0.2">
      <c r="B1276" s="35">
        <v>43271</v>
      </c>
      <c r="C1276">
        <v>81.75</v>
      </c>
      <c r="E1276">
        <v>1.07</v>
      </c>
      <c r="F1276">
        <f>Table3[[#This Row],[DivPay]]*4</f>
        <v>4.28</v>
      </c>
      <c r="G1276" s="2">
        <f>Table3[[#This Row],[FwdDiv]]/Table3[[#This Row],[SharePrice]]</f>
        <v>5.2354740061162079E-2</v>
      </c>
    </row>
    <row r="1277" spans="2:7" x14ac:dyDescent="0.2">
      <c r="B1277" s="35">
        <v>43270</v>
      </c>
      <c r="C1277">
        <v>80.84</v>
      </c>
      <c r="E1277">
        <v>1.07</v>
      </c>
      <c r="F1277">
        <f>Table3[[#This Row],[DivPay]]*4</f>
        <v>4.28</v>
      </c>
      <c r="G1277" s="2">
        <f>Table3[[#This Row],[FwdDiv]]/Table3[[#This Row],[SharePrice]]</f>
        <v>5.2944087085601187E-2</v>
      </c>
    </row>
    <row r="1278" spans="2:7" x14ac:dyDescent="0.2">
      <c r="B1278" s="35">
        <v>43269</v>
      </c>
      <c r="C1278">
        <v>80.03</v>
      </c>
      <c r="E1278">
        <v>1.07</v>
      </c>
      <c r="F1278">
        <f>Table3[[#This Row],[DivPay]]*4</f>
        <v>4.28</v>
      </c>
      <c r="G1278" s="2">
        <f>Table3[[#This Row],[FwdDiv]]/Table3[[#This Row],[SharePrice]]</f>
        <v>5.3479945020617273E-2</v>
      </c>
    </row>
    <row r="1279" spans="2:7" x14ac:dyDescent="0.2">
      <c r="B1279" s="35">
        <v>43266</v>
      </c>
      <c r="C1279">
        <v>81.88</v>
      </c>
      <c r="E1279">
        <v>1.07</v>
      </c>
      <c r="F1279">
        <f>Table3[[#This Row],[DivPay]]*4</f>
        <v>4.28</v>
      </c>
      <c r="G1279" s="2">
        <f>Table3[[#This Row],[FwdDiv]]/Table3[[#This Row],[SharePrice]]</f>
        <v>5.2271617000488525E-2</v>
      </c>
    </row>
    <row r="1280" spans="2:7" x14ac:dyDescent="0.2">
      <c r="B1280" s="35">
        <v>43265</v>
      </c>
      <c r="C1280">
        <v>80.849999999999994</v>
      </c>
      <c r="E1280">
        <v>1.07</v>
      </c>
      <c r="F1280">
        <f>Table3[[#This Row],[DivPay]]*4</f>
        <v>4.28</v>
      </c>
      <c r="G1280" s="2">
        <f>Table3[[#This Row],[FwdDiv]]/Table3[[#This Row],[SharePrice]]</f>
        <v>5.2937538651824372E-2</v>
      </c>
    </row>
    <row r="1281" spans="2:7" x14ac:dyDescent="0.2">
      <c r="B1281" s="35">
        <v>43264</v>
      </c>
      <c r="C1281">
        <v>80.099999999999994</v>
      </c>
      <c r="E1281">
        <v>1.07</v>
      </c>
      <c r="F1281">
        <f>Table3[[#This Row],[DivPay]]*4</f>
        <v>4.28</v>
      </c>
      <c r="G1281" s="2">
        <f>Table3[[#This Row],[FwdDiv]]/Table3[[#This Row],[SharePrice]]</f>
        <v>5.3433208489388269E-2</v>
      </c>
    </row>
    <row r="1282" spans="2:7" x14ac:dyDescent="0.2">
      <c r="B1282" s="35">
        <v>43263</v>
      </c>
      <c r="C1282">
        <v>80.319999999999993</v>
      </c>
      <c r="E1282">
        <v>1.07</v>
      </c>
      <c r="F1282">
        <f>Table3[[#This Row],[DivPay]]*4</f>
        <v>4.28</v>
      </c>
      <c r="G1282" s="2">
        <f>Table3[[#This Row],[FwdDiv]]/Table3[[#This Row],[SharePrice]]</f>
        <v>5.3286852589641442E-2</v>
      </c>
    </row>
    <row r="1283" spans="2:7" x14ac:dyDescent="0.2">
      <c r="B1283" s="35">
        <v>43262</v>
      </c>
      <c r="C1283">
        <v>80.47</v>
      </c>
      <c r="E1283">
        <v>1.07</v>
      </c>
      <c r="F1283">
        <f>Table3[[#This Row],[DivPay]]*4</f>
        <v>4.28</v>
      </c>
      <c r="G1283" s="2">
        <f>Table3[[#This Row],[FwdDiv]]/Table3[[#This Row],[SharePrice]]</f>
        <v>5.3187523300608927E-2</v>
      </c>
    </row>
    <row r="1284" spans="2:7" x14ac:dyDescent="0.2">
      <c r="B1284" s="35">
        <v>43259</v>
      </c>
      <c r="C1284">
        <v>79.42</v>
      </c>
      <c r="E1284">
        <v>1.07</v>
      </c>
      <c r="F1284">
        <f>Table3[[#This Row],[DivPay]]*4</f>
        <v>4.28</v>
      </c>
      <c r="G1284" s="2">
        <f>Table3[[#This Row],[FwdDiv]]/Table3[[#This Row],[SharePrice]]</f>
        <v>5.389070763031982E-2</v>
      </c>
    </row>
    <row r="1285" spans="2:7" x14ac:dyDescent="0.2">
      <c r="B1285" s="35">
        <v>43258</v>
      </c>
      <c r="C1285">
        <v>77.39</v>
      </c>
      <c r="E1285">
        <v>1.07</v>
      </c>
      <c r="F1285">
        <f>Table3[[#This Row],[DivPay]]*4</f>
        <v>4.28</v>
      </c>
      <c r="G1285" s="2">
        <f>Table3[[#This Row],[FwdDiv]]/Table3[[#This Row],[SharePrice]]</f>
        <v>5.530430288150924E-2</v>
      </c>
    </row>
    <row r="1286" spans="2:7" x14ac:dyDescent="0.2">
      <c r="B1286" s="35">
        <v>43257</v>
      </c>
      <c r="C1286">
        <v>76.849999999999994</v>
      </c>
      <c r="E1286">
        <v>1.07</v>
      </c>
      <c r="F1286">
        <f>Table3[[#This Row],[DivPay]]*4</f>
        <v>4.28</v>
      </c>
      <c r="G1286" s="2">
        <f>Table3[[#This Row],[FwdDiv]]/Table3[[#This Row],[SharePrice]]</f>
        <v>5.5692908262849714E-2</v>
      </c>
    </row>
    <row r="1287" spans="2:7" x14ac:dyDescent="0.2">
      <c r="B1287" s="35">
        <v>43256</v>
      </c>
      <c r="C1287">
        <v>77.510000000000005</v>
      </c>
      <c r="E1287">
        <v>1.07</v>
      </c>
      <c r="F1287">
        <f>Table3[[#This Row],[DivPay]]*4</f>
        <v>4.28</v>
      </c>
      <c r="G1287" s="2">
        <f>Table3[[#This Row],[FwdDiv]]/Table3[[#This Row],[SharePrice]]</f>
        <v>5.5218681460456713E-2</v>
      </c>
    </row>
    <row r="1288" spans="2:7" x14ac:dyDescent="0.2">
      <c r="B1288" s="35">
        <v>43255</v>
      </c>
      <c r="C1288">
        <v>78.41</v>
      </c>
      <c r="E1288">
        <v>1.07</v>
      </c>
      <c r="F1288">
        <f>Table3[[#This Row],[DivPay]]*4</f>
        <v>4.28</v>
      </c>
      <c r="G1288" s="2">
        <f>Table3[[#This Row],[FwdDiv]]/Table3[[#This Row],[SharePrice]]</f>
        <v>5.4584874378268082E-2</v>
      </c>
    </row>
    <row r="1289" spans="2:7" x14ac:dyDescent="0.2">
      <c r="B1289" s="35">
        <v>43252</v>
      </c>
      <c r="C1289">
        <v>78.180000000000007</v>
      </c>
      <c r="E1289">
        <v>1.07</v>
      </c>
      <c r="F1289">
        <f>Table3[[#This Row],[DivPay]]*4</f>
        <v>4.28</v>
      </c>
      <c r="G1289" s="2">
        <f>Table3[[#This Row],[FwdDiv]]/Table3[[#This Row],[SharePrice]]</f>
        <v>5.47454591967255E-2</v>
      </c>
    </row>
    <row r="1290" spans="2:7" x14ac:dyDescent="0.2">
      <c r="B1290" s="35">
        <v>43251</v>
      </c>
      <c r="C1290">
        <v>79.540000000000006</v>
      </c>
      <c r="E1290">
        <v>1.07</v>
      </c>
      <c r="F1290">
        <f>Table3[[#This Row],[DivPay]]*4</f>
        <v>4.28</v>
      </c>
      <c r="G1290" s="2">
        <f>Table3[[#This Row],[FwdDiv]]/Table3[[#This Row],[SharePrice]]</f>
        <v>5.3809404073422176E-2</v>
      </c>
    </row>
    <row r="1291" spans="2:7" x14ac:dyDescent="0.2">
      <c r="B1291" s="35">
        <v>43250</v>
      </c>
      <c r="C1291">
        <v>80.319999999999993</v>
      </c>
      <c r="E1291">
        <v>1.07</v>
      </c>
      <c r="F1291">
        <f>Table3[[#This Row],[DivPay]]*4</f>
        <v>4.28</v>
      </c>
      <c r="G1291" s="2">
        <f>Table3[[#This Row],[FwdDiv]]/Table3[[#This Row],[SharePrice]]</f>
        <v>5.3286852589641442E-2</v>
      </c>
    </row>
    <row r="1292" spans="2:7" x14ac:dyDescent="0.2">
      <c r="B1292" s="35">
        <v>43249</v>
      </c>
      <c r="C1292">
        <v>79.27</v>
      </c>
      <c r="E1292">
        <v>1.07</v>
      </c>
      <c r="F1292">
        <f>Table3[[#This Row],[DivPay]]*4</f>
        <v>4.28</v>
      </c>
      <c r="G1292" s="2">
        <f>Table3[[#This Row],[FwdDiv]]/Table3[[#This Row],[SharePrice]]</f>
        <v>5.3992683234514956E-2</v>
      </c>
    </row>
    <row r="1293" spans="2:7" x14ac:dyDescent="0.2">
      <c r="B1293" s="35">
        <v>43245</v>
      </c>
      <c r="C1293">
        <v>80.34</v>
      </c>
      <c r="E1293">
        <v>1.07</v>
      </c>
      <c r="F1293">
        <f>Table3[[#This Row],[DivPay]]*4</f>
        <v>4.28</v>
      </c>
      <c r="G1293" s="2">
        <f>Table3[[#This Row],[FwdDiv]]/Table3[[#This Row],[SharePrice]]</f>
        <v>5.327358725416978E-2</v>
      </c>
    </row>
    <row r="1294" spans="2:7" x14ac:dyDescent="0.2">
      <c r="B1294" s="35">
        <v>43244</v>
      </c>
      <c r="C1294">
        <v>81.61</v>
      </c>
      <c r="E1294">
        <v>1.07</v>
      </c>
      <c r="F1294">
        <f>Table3[[#This Row],[DivPay]]*4</f>
        <v>4.28</v>
      </c>
      <c r="G1294" s="2">
        <f>Table3[[#This Row],[FwdDiv]]/Table3[[#This Row],[SharePrice]]</f>
        <v>5.244455336355839E-2</v>
      </c>
    </row>
    <row r="1295" spans="2:7" x14ac:dyDescent="0.2">
      <c r="B1295" s="35">
        <v>43243</v>
      </c>
      <c r="C1295">
        <v>81.7</v>
      </c>
      <c r="E1295">
        <v>1.07</v>
      </c>
      <c r="F1295">
        <f>Table3[[#This Row],[DivPay]]*4</f>
        <v>4.28</v>
      </c>
      <c r="G1295" s="2">
        <f>Table3[[#This Row],[FwdDiv]]/Table3[[#This Row],[SharePrice]]</f>
        <v>5.2386780905752758E-2</v>
      </c>
    </row>
    <row r="1296" spans="2:7" x14ac:dyDescent="0.2">
      <c r="B1296" s="35">
        <v>43242</v>
      </c>
      <c r="C1296">
        <v>79.87</v>
      </c>
      <c r="E1296">
        <v>1.07</v>
      </c>
      <c r="F1296">
        <f>Table3[[#This Row],[DivPay]]*4</f>
        <v>4.28</v>
      </c>
      <c r="G1296" s="2">
        <f>Table3[[#This Row],[FwdDiv]]/Table3[[#This Row],[SharePrice]]</f>
        <v>5.3587079003380493E-2</v>
      </c>
    </row>
    <row r="1297" spans="2:7" x14ac:dyDescent="0.2">
      <c r="B1297" s="35">
        <v>43241</v>
      </c>
      <c r="C1297">
        <v>80.150000000000006</v>
      </c>
      <c r="E1297">
        <v>1.07</v>
      </c>
      <c r="F1297">
        <f>Table3[[#This Row],[DivPay]]*4</f>
        <v>4.28</v>
      </c>
      <c r="G1297" s="2">
        <f>Table3[[#This Row],[FwdDiv]]/Table3[[#This Row],[SharePrice]]</f>
        <v>5.339987523393637E-2</v>
      </c>
    </row>
    <row r="1298" spans="2:7" x14ac:dyDescent="0.2">
      <c r="B1298" s="35">
        <v>43238</v>
      </c>
      <c r="C1298">
        <v>80.75</v>
      </c>
      <c r="E1298">
        <v>1.07</v>
      </c>
      <c r="F1298">
        <f>Table3[[#This Row],[DivPay]]*4</f>
        <v>4.28</v>
      </c>
      <c r="G1298" s="2">
        <f>Table3[[#This Row],[FwdDiv]]/Table3[[#This Row],[SharePrice]]</f>
        <v>5.3003095975232201E-2</v>
      </c>
    </row>
    <row r="1299" spans="2:7" x14ac:dyDescent="0.2">
      <c r="B1299" s="35">
        <v>43237</v>
      </c>
      <c r="C1299">
        <v>81.040000000000006</v>
      </c>
      <c r="E1299">
        <v>1.07</v>
      </c>
      <c r="F1299">
        <f>Table3[[#This Row],[DivPay]]*4</f>
        <v>4.28</v>
      </c>
      <c r="G1299" s="2">
        <f>Table3[[#This Row],[FwdDiv]]/Table3[[#This Row],[SharePrice]]</f>
        <v>5.2813425468904246E-2</v>
      </c>
    </row>
    <row r="1300" spans="2:7" x14ac:dyDescent="0.2">
      <c r="B1300" s="35">
        <v>43236</v>
      </c>
      <c r="C1300">
        <v>80.89</v>
      </c>
      <c r="E1300">
        <v>1.07</v>
      </c>
      <c r="F1300">
        <f>Table3[[#This Row],[DivPay]]*4</f>
        <v>4.28</v>
      </c>
      <c r="G1300" s="2">
        <f>Table3[[#This Row],[FwdDiv]]/Table3[[#This Row],[SharePrice]]</f>
        <v>5.2911361107677093E-2</v>
      </c>
    </row>
    <row r="1301" spans="2:7" x14ac:dyDescent="0.2">
      <c r="B1301" s="35">
        <v>43235</v>
      </c>
      <c r="C1301">
        <v>79.930000000000007</v>
      </c>
      <c r="E1301">
        <v>1.07</v>
      </c>
      <c r="F1301">
        <f>Table3[[#This Row],[DivPay]]*4</f>
        <v>4.28</v>
      </c>
      <c r="G1301" s="2">
        <f>Table3[[#This Row],[FwdDiv]]/Table3[[#This Row],[SharePrice]]</f>
        <v>5.354685349680971E-2</v>
      </c>
    </row>
    <row r="1302" spans="2:7" x14ac:dyDescent="0.2">
      <c r="B1302" s="35">
        <v>43234</v>
      </c>
      <c r="C1302">
        <v>80.86</v>
      </c>
      <c r="E1302">
        <v>1.07</v>
      </c>
      <c r="F1302">
        <f>Table3[[#This Row],[DivPay]]*4</f>
        <v>4.28</v>
      </c>
      <c r="G1302" s="2">
        <f>Table3[[#This Row],[FwdDiv]]/Table3[[#This Row],[SharePrice]]</f>
        <v>5.2930991837744253E-2</v>
      </c>
    </row>
    <row r="1303" spans="2:7" x14ac:dyDescent="0.2">
      <c r="B1303" s="35">
        <v>43231</v>
      </c>
      <c r="C1303">
        <v>81.2</v>
      </c>
      <c r="E1303">
        <v>1.07</v>
      </c>
      <c r="F1303">
        <f>Table3[[#This Row],[DivPay]]*4</f>
        <v>4.28</v>
      </c>
      <c r="G1303" s="2">
        <f>Table3[[#This Row],[FwdDiv]]/Table3[[#This Row],[SharePrice]]</f>
        <v>5.2709359605911332E-2</v>
      </c>
    </row>
    <row r="1304" spans="2:7" x14ac:dyDescent="0.2">
      <c r="B1304" s="35">
        <v>43230</v>
      </c>
      <c r="C1304">
        <v>83</v>
      </c>
      <c r="E1304">
        <v>1.07</v>
      </c>
      <c r="F1304">
        <f>Table3[[#This Row],[DivPay]]*4</f>
        <v>4.28</v>
      </c>
      <c r="G1304" s="2">
        <f>Table3[[#This Row],[FwdDiv]]/Table3[[#This Row],[SharePrice]]</f>
        <v>5.1566265060240965E-2</v>
      </c>
    </row>
    <row r="1305" spans="2:7" x14ac:dyDescent="0.2">
      <c r="B1305" s="35">
        <v>43229</v>
      </c>
      <c r="C1305">
        <v>81.99</v>
      </c>
      <c r="E1305">
        <v>1.07</v>
      </c>
      <c r="F1305">
        <f>Table3[[#This Row],[DivPay]]*4</f>
        <v>4.28</v>
      </c>
      <c r="G1305" s="2">
        <f>Table3[[#This Row],[FwdDiv]]/Table3[[#This Row],[SharePrice]]</f>
        <v>5.2201487986339806E-2</v>
      </c>
    </row>
    <row r="1306" spans="2:7" x14ac:dyDescent="0.2">
      <c r="B1306" s="35">
        <v>43228</v>
      </c>
      <c r="C1306">
        <v>80.81</v>
      </c>
      <c r="E1306">
        <v>1.07</v>
      </c>
      <c r="F1306">
        <f>Table3[[#This Row],[DivPay]]*4</f>
        <v>4.28</v>
      </c>
      <c r="G1306" s="2">
        <f>Table3[[#This Row],[FwdDiv]]/Table3[[#This Row],[SharePrice]]</f>
        <v>5.296374211112486E-2</v>
      </c>
    </row>
    <row r="1307" spans="2:7" x14ac:dyDescent="0.2">
      <c r="B1307" s="35">
        <v>43227</v>
      </c>
      <c r="C1307">
        <v>81.510000000000005</v>
      </c>
      <c r="E1307">
        <v>1.07</v>
      </c>
      <c r="F1307">
        <f>Table3[[#This Row],[DivPay]]*4</f>
        <v>4.28</v>
      </c>
      <c r="G1307" s="2">
        <f>Table3[[#This Row],[FwdDiv]]/Table3[[#This Row],[SharePrice]]</f>
        <v>5.2508894614157774E-2</v>
      </c>
    </row>
    <row r="1308" spans="2:7" x14ac:dyDescent="0.2">
      <c r="B1308" s="35">
        <v>43224</v>
      </c>
      <c r="C1308">
        <v>81.87</v>
      </c>
      <c r="E1308">
        <v>1.07</v>
      </c>
      <c r="F1308">
        <f>Table3[[#This Row],[DivPay]]*4</f>
        <v>4.28</v>
      </c>
      <c r="G1308" s="2">
        <f>Table3[[#This Row],[FwdDiv]]/Table3[[#This Row],[SharePrice]]</f>
        <v>5.2278001710028096E-2</v>
      </c>
    </row>
    <row r="1309" spans="2:7" x14ac:dyDescent="0.2">
      <c r="B1309" s="35">
        <v>43223</v>
      </c>
      <c r="C1309">
        <v>80.44</v>
      </c>
      <c r="E1309">
        <v>1.07</v>
      </c>
      <c r="F1309">
        <f>Table3[[#This Row],[DivPay]]*4</f>
        <v>4.28</v>
      </c>
      <c r="G1309" s="2">
        <f>Table3[[#This Row],[FwdDiv]]/Table3[[#This Row],[SharePrice]]</f>
        <v>5.3207359522625564E-2</v>
      </c>
    </row>
    <row r="1310" spans="2:7" x14ac:dyDescent="0.2">
      <c r="B1310" s="35">
        <v>43222</v>
      </c>
      <c r="C1310">
        <v>80.099999999999994</v>
      </c>
      <c r="E1310">
        <v>1.07</v>
      </c>
      <c r="F1310">
        <f>Table3[[#This Row],[DivPay]]*4</f>
        <v>4.28</v>
      </c>
      <c r="G1310" s="2">
        <f>Table3[[#This Row],[FwdDiv]]/Table3[[#This Row],[SharePrice]]</f>
        <v>5.3433208489388269E-2</v>
      </c>
    </row>
    <row r="1311" spans="2:7" x14ac:dyDescent="0.2">
      <c r="B1311" s="35">
        <v>43221</v>
      </c>
      <c r="C1311">
        <v>81.2</v>
      </c>
      <c r="E1311">
        <v>1.07</v>
      </c>
      <c r="F1311">
        <f>Table3[[#This Row],[DivPay]]*4</f>
        <v>4.28</v>
      </c>
      <c r="G1311" s="2">
        <f>Table3[[#This Row],[FwdDiv]]/Table3[[#This Row],[SharePrice]]</f>
        <v>5.2709359605911332E-2</v>
      </c>
    </row>
    <row r="1312" spans="2:7" x14ac:dyDescent="0.2">
      <c r="B1312" s="35">
        <v>43220</v>
      </c>
      <c r="C1312">
        <v>82</v>
      </c>
      <c r="E1312">
        <v>1.07</v>
      </c>
      <c r="F1312">
        <f>Table3[[#This Row],[DivPay]]*4</f>
        <v>4.28</v>
      </c>
      <c r="G1312" s="2">
        <f>Table3[[#This Row],[FwdDiv]]/Table3[[#This Row],[SharePrice]]</f>
        <v>5.2195121951219517E-2</v>
      </c>
    </row>
    <row r="1313" spans="2:7" x14ac:dyDescent="0.2">
      <c r="B1313" s="35">
        <v>43217</v>
      </c>
      <c r="C1313">
        <v>82.56</v>
      </c>
      <c r="E1313">
        <v>1.07</v>
      </c>
      <c r="F1313">
        <f>Table3[[#This Row],[DivPay]]*4</f>
        <v>4.28</v>
      </c>
      <c r="G1313" s="2">
        <f>Table3[[#This Row],[FwdDiv]]/Table3[[#This Row],[SharePrice]]</f>
        <v>5.1841085271317831E-2</v>
      </c>
    </row>
    <row r="1314" spans="2:7" x14ac:dyDescent="0.2">
      <c r="B1314" s="35">
        <v>43216</v>
      </c>
      <c r="C1314">
        <v>81.489999999999995</v>
      </c>
      <c r="E1314">
        <v>1.07</v>
      </c>
      <c r="F1314">
        <f>Table3[[#This Row],[DivPay]]*4</f>
        <v>4.28</v>
      </c>
      <c r="G1314" s="2">
        <f>Table3[[#This Row],[FwdDiv]]/Table3[[#This Row],[SharePrice]]</f>
        <v>5.2521781813719484E-2</v>
      </c>
    </row>
    <row r="1315" spans="2:7" x14ac:dyDescent="0.2">
      <c r="B1315" s="35">
        <v>43215</v>
      </c>
      <c r="C1315">
        <v>81.81</v>
      </c>
      <c r="E1315">
        <v>1.07</v>
      </c>
      <c r="F1315">
        <f>Table3[[#This Row],[DivPay]]*4</f>
        <v>4.28</v>
      </c>
      <c r="G1315" s="2">
        <f>Table3[[#This Row],[FwdDiv]]/Table3[[#This Row],[SharePrice]]</f>
        <v>5.2316342745385651E-2</v>
      </c>
    </row>
    <row r="1316" spans="2:7" x14ac:dyDescent="0.2">
      <c r="B1316" s="35">
        <v>43214</v>
      </c>
      <c r="C1316">
        <v>82.49</v>
      </c>
      <c r="E1316">
        <v>1.07</v>
      </c>
      <c r="F1316">
        <f>Table3[[#This Row],[DivPay]]*4</f>
        <v>4.28</v>
      </c>
      <c r="G1316" s="2">
        <f>Table3[[#This Row],[FwdDiv]]/Table3[[#This Row],[SharePrice]]</f>
        <v>5.1885076979027764E-2</v>
      </c>
    </row>
    <row r="1317" spans="2:7" x14ac:dyDescent="0.2">
      <c r="B1317" s="35">
        <v>43213</v>
      </c>
      <c r="C1317">
        <v>83.67</v>
      </c>
      <c r="E1317">
        <v>1.07</v>
      </c>
      <c r="F1317">
        <f>Table3[[#This Row],[DivPay]]*4</f>
        <v>4.28</v>
      </c>
      <c r="G1317" s="2">
        <f>Table3[[#This Row],[FwdDiv]]/Table3[[#This Row],[SharePrice]]</f>
        <v>5.1153340504362377E-2</v>
      </c>
    </row>
    <row r="1318" spans="2:7" x14ac:dyDescent="0.2">
      <c r="B1318" s="35">
        <v>43210</v>
      </c>
      <c r="C1318">
        <v>84.27</v>
      </c>
      <c r="E1318">
        <v>1.07</v>
      </c>
      <c r="F1318">
        <f>Table3[[#This Row],[DivPay]]*4</f>
        <v>4.28</v>
      </c>
      <c r="G1318" s="2">
        <f>Table3[[#This Row],[FwdDiv]]/Table3[[#This Row],[SharePrice]]</f>
        <v>5.0789130176812629E-2</v>
      </c>
    </row>
    <row r="1319" spans="2:7" x14ac:dyDescent="0.2">
      <c r="B1319" s="35">
        <v>43209</v>
      </c>
      <c r="C1319">
        <v>85.64</v>
      </c>
      <c r="E1319">
        <v>1.07</v>
      </c>
      <c r="F1319">
        <f>Table3[[#This Row],[DivPay]]*4</f>
        <v>4.28</v>
      </c>
      <c r="G1319" s="2">
        <f>Table3[[#This Row],[FwdDiv]]/Table3[[#This Row],[SharePrice]]</f>
        <v>4.9976646426903318E-2</v>
      </c>
    </row>
    <row r="1320" spans="2:7" x14ac:dyDescent="0.2">
      <c r="B1320" s="35">
        <v>43208</v>
      </c>
      <c r="C1320">
        <v>101.44</v>
      </c>
      <c r="E1320">
        <v>1.07</v>
      </c>
      <c r="F1320">
        <f>Table3[[#This Row],[DivPay]]*4</f>
        <v>4.28</v>
      </c>
      <c r="G1320" s="2">
        <f>Table3[[#This Row],[FwdDiv]]/Table3[[#This Row],[SharePrice]]</f>
        <v>4.219242902208202E-2</v>
      </c>
    </row>
    <row r="1321" spans="2:7" x14ac:dyDescent="0.2">
      <c r="B1321" s="35">
        <v>43207</v>
      </c>
      <c r="C1321">
        <v>103.3</v>
      </c>
      <c r="E1321">
        <v>1.07</v>
      </c>
      <c r="F1321">
        <f>Table3[[#This Row],[DivPay]]*4</f>
        <v>4.28</v>
      </c>
      <c r="G1321" s="2">
        <f>Table3[[#This Row],[FwdDiv]]/Table3[[#This Row],[SharePrice]]</f>
        <v>4.1432720232333013E-2</v>
      </c>
    </row>
    <row r="1322" spans="2:7" x14ac:dyDescent="0.2">
      <c r="B1322" s="35">
        <v>43206</v>
      </c>
      <c r="C1322">
        <v>102.95</v>
      </c>
      <c r="E1322">
        <v>1.07</v>
      </c>
      <c r="F1322">
        <f>Table3[[#This Row],[DivPay]]*4</f>
        <v>4.28</v>
      </c>
      <c r="G1322" s="2">
        <f>Table3[[#This Row],[FwdDiv]]/Table3[[#This Row],[SharePrice]]</f>
        <v>4.1573579407479362E-2</v>
      </c>
    </row>
    <row r="1323" spans="2:7" x14ac:dyDescent="0.2">
      <c r="B1323" s="35">
        <v>43203</v>
      </c>
      <c r="C1323">
        <v>101.85</v>
      </c>
      <c r="E1323">
        <v>1.07</v>
      </c>
      <c r="F1323">
        <f>Table3[[#This Row],[DivPay]]*4</f>
        <v>4.28</v>
      </c>
      <c r="G1323" s="2">
        <f>Table3[[#This Row],[FwdDiv]]/Table3[[#This Row],[SharePrice]]</f>
        <v>4.2022582228767799E-2</v>
      </c>
    </row>
    <row r="1324" spans="2:7" x14ac:dyDescent="0.2">
      <c r="B1324" s="35">
        <v>43202</v>
      </c>
      <c r="C1324">
        <v>100.25</v>
      </c>
      <c r="E1324">
        <v>1.07</v>
      </c>
      <c r="F1324">
        <f>Table3[[#This Row],[DivPay]]*4</f>
        <v>4.28</v>
      </c>
      <c r="G1324" s="2">
        <f>Table3[[#This Row],[FwdDiv]]/Table3[[#This Row],[SharePrice]]</f>
        <v>4.2693266832917708E-2</v>
      </c>
    </row>
    <row r="1325" spans="2:7" x14ac:dyDescent="0.2">
      <c r="B1325" s="35">
        <v>43201</v>
      </c>
      <c r="C1325">
        <v>100.72</v>
      </c>
      <c r="E1325">
        <v>1.07</v>
      </c>
      <c r="F1325">
        <f>Table3[[#This Row],[DivPay]]*4</f>
        <v>4.28</v>
      </c>
      <c r="G1325" s="2">
        <f>Table3[[#This Row],[FwdDiv]]/Table3[[#This Row],[SharePrice]]</f>
        <v>4.2494042891183484E-2</v>
      </c>
    </row>
    <row r="1326" spans="2:7" x14ac:dyDescent="0.2">
      <c r="B1326" s="35">
        <v>43200</v>
      </c>
      <c r="C1326">
        <v>101.1</v>
      </c>
      <c r="E1326">
        <v>1.07</v>
      </c>
      <c r="F1326">
        <f>Table3[[#This Row],[DivPay]]*4</f>
        <v>4.28</v>
      </c>
      <c r="G1326" s="2">
        <f>Table3[[#This Row],[FwdDiv]]/Table3[[#This Row],[SharePrice]]</f>
        <v>4.2334322453016819E-2</v>
      </c>
    </row>
    <row r="1327" spans="2:7" x14ac:dyDescent="0.2">
      <c r="B1327" s="35">
        <v>43199</v>
      </c>
      <c r="C1327">
        <v>100.7</v>
      </c>
      <c r="E1327">
        <v>1.07</v>
      </c>
      <c r="F1327">
        <f>Table3[[#This Row],[DivPay]]*4</f>
        <v>4.28</v>
      </c>
      <c r="G1327" s="2">
        <f>Table3[[#This Row],[FwdDiv]]/Table3[[#This Row],[SharePrice]]</f>
        <v>4.2502482621648463E-2</v>
      </c>
    </row>
    <row r="1328" spans="2:7" x14ac:dyDescent="0.2">
      <c r="B1328" s="35">
        <v>43196</v>
      </c>
      <c r="C1328">
        <v>101.02</v>
      </c>
      <c r="E1328">
        <v>1.07</v>
      </c>
      <c r="F1328">
        <f>Table3[[#This Row],[DivPay]]*4</f>
        <v>4.28</v>
      </c>
      <c r="G1328" s="2">
        <f>Table3[[#This Row],[FwdDiv]]/Table3[[#This Row],[SharePrice]]</f>
        <v>4.2367847950900817E-2</v>
      </c>
    </row>
    <row r="1329" spans="2:7" x14ac:dyDescent="0.2">
      <c r="B1329" s="35">
        <v>43195</v>
      </c>
      <c r="C1329">
        <v>101.7</v>
      </c>
      <c r="E1329">
        <v>1.07</v>
      </c>
      <c r="F1329">
        <f>Table3[[#This Row],[DivPay]]*4</f>
        <v>4.28</v>
      </c>
      <c r="G1329" s="2">
        <f>Table3[[#This Row],[FwdDiv]]/Table3[[#This Row],[SharePrice]]</f>
        <v>4.2084562438544741E-2</v>
      </c>
    </row>
    <row r="1330" spans="2:7" x14ac:dyDescent="0.2">
      <c r="B1330" s="35">
        <v>43194</v>
      </c>
      <c r="C1330">
        <v>100.92</v>
      </c>
      <c r="E1330">
        <v>1.07</v>
      </c>
      <c r="F1330">
        <f>Table3[[#This Row],[DivPay]]*4</f>
        <v>4.28</v>
      </c>
      <c r="G1330" s="2">
        <f>Table3[[#This Row],[FwdDiv]]/Table3[[#This Row],[SharePrice]]</f>
        <v>4.2409829567974636E-2</v>
      </c>
    </row>
    <row r="1331" spans="2:7" x14ac:dyDescent="0.2">
      <c r="B1331" s="35">
        <v>43193</v>
      </c>
      <c r="C1331">
        <v>99.85</v>
      </c>
      <c r="E1331">
        <v>1.07</v>
      </c>
      <c r="F1331">
        <f>Table3[[#This Row],[DivPay]]*4</f>
        <v>4.28</v>
      </c>
      <c r="G1331" s="2">
        <f>Table3[[#This Row],[FwdDiv]]/Table3[[#This Row],[SharePrice]]</f>
        <v>4.2864296444667008E-2</v>
      </c>
    </row>
    <row r="1332" spans="2:7" x14ac:dyDescent="0.2">
      <c r="B1332" s="35">
        <v>43192</v>
      </c>
      <c r="C1332">
        <v>97.54</v>
      </c>
      <c r="E1332">
        <v>1.07</v>
      </c>
      <c r="F1332">
        <f>Table3[[#This Row],[DivPay]]*4</f>
        <v>4.28</v>
      </c>
      <c r="G1332" s="2">
        <f>Table3[[#This Row],[FwdDiv]]/Table3[[#This Row],[SharePrice]]</f>
        <v>4.387943407832684E-2</v>
      </c>
    </row>
    <row r="1333" spans="2:7" x14ac:dyDescent="0.2">
      <c r="B1333" s="35">
        <v>43188</v>
      </c>
      <c r="C1333">
        <v>99.4</v>
      </c>
      <c r="E1333">
        <v>1.07</v>
      </c>
      <c r="F1333">
        <f>Table3[[#This Row],[DivPay]]*4</f>
        <v>4.28</v>
      </c>
      <c r="G1333" s="2">
        <f>Table3[[#This Row],[FwdDiv]]/Table3[[#This Row],[SharePrice]]</f>
        <v>4.3058350100603625E-2</v>
      </c>
    </row>
    <row r="1334" spans="2:7" x14ac:dyDescent="0.2">
      <c r="B1334" s="35">
        <v>43187</v>
      </c>
      <c r="C1334">
        <v>99.79</v>
      </c>
      <c r="E1334">
        <v>1.07</v>
      </c>
      <c r="F1334">
        <f>Table3[[#This Row],[DivPay]]*4</f>
        <v>4.28</v>
      </c>
      <c r="G1334" s="2">
        <f>Table3[[#This Row],[FwdDiv]]/Table3[[#This Row],[SharePrice]]</f>
        <v>4.2890069145204927E-2</v>
      </c>
    </row>
    <row r="1335" spans="2:7" x14ac:dyDescent="0.2">
      <c r="B1335" s="35">
        <v>43186</v>
      </c>
      <c r="C1335">
        <v>96.73</v>
      </c>
      <c r="E1335">
        <v>1.07</v>
      </c>
      <c r="F1335">
        <f>Table3[[#This Row],[DivPay]]*4</f>
        <v>4.28</v>
      </c>
      <c r="G1335" s="2">
        <f>Table3[[#This Row],[FwdDiv]]/Table3[[#This Row],[SharePrice]]</f>
        <v>4.4246872738550602E-2</v>
      </c>
    </row>
    <row r="1336" spans="2:7" x14ac:dyDescent="0.2">
      <c r="B1336" s="35">
        <v>43185</v>
      </c>
      <c r="C1336">
        <v>96.35</v>
      </c>
      <c r="E1336">
        <v>1.07</v>
      </c>
      <c r="F1336">
        <f>Table3[[#This Row],[DivPay]]*4</f>
        <v>4.28</v>
      </c>
      <c r="G1336" s="2">
        <f>Table3[[#This Row],[FwdDiv]]/Table3[[#This Row],[SharePrice]]</f>
        <v>4.4421380384016614E-2</v>
      </c>
    </row>
    <row r="1337" spans="2:7" x14ac:dyDescent="0.2">
      <c r="B1337" s="35">
        <v>43182</v>
      </c>
      <c r="C1337">
        <v>95.63</v>
      </c>
      <c r="E1337">
        <v>1.07</v>
      </c>
      <c r="F1337">
        <f>Table3[[#This Row],[DivPay]]*4</f>
        <v>4.28</v>
      </c>
      <c r="G1337" s="2">
        <f>Table3[[#This Row],[FwdDiv]]/Table3[[#This Row],[SharePrice]]</f>
        <v>4.4755829760535402E-2</v>
      </c>
    </row>
    <row r="1338" spans="2:7" x14ac:dyDescent="0.2">
      <c r="B1338" s="35">
        <v>43181</v>
      </c>
      <c r="C1338">
        <v>97.67</v>
      </c>
      <c r="E1338">
        <v>1.07</v>
      </c>
      <c r="F1338">
        <f>Table3[[#This Row],[DivPay]]*4</f>
        <v>4.28</v>
      </c>
      <c r="G1338" s="2">
        <f>Table3[[#This Row],[FwdDiv]]/Table3[[#This Row],[SharePrice]]</f>
        <v>4.3821029998976149E-2</v>
      </c>
    </row>
    <row r="1339" spans="2:7" x14ac:dyDescent="0.2">
      <c r="B1339" s="35">
        <v>43180</v>
      </c>
      <c r="C1339">
        <v>97.75</v>
      </c>
      <c r="D1339">
        <v>1.07</v>
      </c>
      <c r="E1339">
        <v>1.07</v>
      </c>
      <c r="F1339">
        <f>Table3[[#This Row],[DivPay]]*4</f>
        <v>4.28</v>
      </c>
      <c r="G1339" s="2">
        <f>Table3[[#This Row],[FwdDiv]]/Table3[[#This Row],[SharePrice]]</f>
        <v>4.3785166240409207E-2</v>
      </c>
    </row>
    <row r="1340" spans="2:7" x14ac:dyDescent="0.2">
      <c r="B1340" s="35">
        <v>43179</v>
      </c>
      <c r="C1340">
        <v>100.27</v>
      </c>
      <c r="E1340">
        <v>1.07</v>
      </c>
      <c r="F1340">
        <f>Table3[[#This Row],[DivPay]]*4</f>
        <v>4.28</v>
      </c>
      <c r="G1340" s="2">
        <f>Table3[[#This Row],[FwdDiv]]/Table3[[#This Row],[SharePrice]]</f>
        <v>4.2684751171836045E-2</v>
      </c>
    </row>
    <row r="1341" spans="2:7" x14ac:dyDescent="0.2">
      <c r="B1341" s="35">
        <v>43178</v>
      </c>
      <c r="C1341">
        <v>101.74</v>
      </c>
      <c r="E1341">
        <v>1.07</v>
      </c>
      <c r="F1341">
        <f>Table3[[#This Row],[DivPay]]*4</f>
        <v>4.28</v>
      </c>
      <c r="G1341" s="2">
        <f>Table3[[#This Row],[FwdDiv]]/Table3[[#This Row],[SharePrice]]</f>
        <v>4.2068016512679385E-2</v>
      </c>
    </row>
    <row r="1342" spans="2:7" x14ac:dyDescent="0.2">
      <c r="B1342" s="35">
        <v>43175</v>
      </c>
      <c r="C1342">
        <v>103.46</v>
      </c>
      <c r="E1342">
        <v>1.07</v>
      </c>
      <c r="F1342">
        <f>Table3[[#This Row],[DivPay]]*4</f>
        <v>4.28</v>
      </c>
      <c r="G1342" s="2">
        <f>Table3[[#This Row],[FwdDiv]]/Table3[[#This Row],[SharePrice]]</f>
        <v>4.1368644886912824E-2</v>
      </c>
    </row>
    <row r="1343" spans="2:7" x14ac:dyDescent="0.2">
      <c r="B1343" s="35">
        <v>43174</v>
      </c>
      <c r="C1343">
        <v>104.99</v>
      </c>
      <c r="E1343">
        <v>1.07</v>
      </c>
      <c r="F1343">
        <f>Table3[[#This Row],[DivPay]]*4</f>
        <v>4.28</v>
      </c>
      <c r="G1343" s="2">
        <f>Table3[[#This Row],[FwdDiv]]/Table3[[#This Row],[SharePrice]]</f>
        <v>4.0765787217830272E-2</v>
      </c>
    </row>
    <row r="1344" spans="2:7" x14ac:dyDescent="0.2">
      <c r="B1344" s="35">
        <v>43173</v>
      </c>
      <c r="C1344">
        <v>105.61</v>
      </c>
      <c r="E1344">
        <v>1.07</v>
      </c>
      <c r="F1344">
        <f>Table3[[#This Row],[DivPay]]*4</f>
        <v>4.28</v>
      </c>
      <c r="G1344" s="2">
        <f>Table3[[#This Row],[FwdDiv]]/Table3[[#This Row],[SharePrice]]</f>
        <v>4.0526465296846892E-2</v>
      </c>
    </row>
    <row r="1345" spans="2:7" x14ac:dyDescent="0.2">
      <c r="B1345" s="35">
        <v>43172</v>
      </c>
      <c r="C1345">
        <v>107.24</v>
      </c>
      <c r="E1345">
        <v>1.07</v>
      </c>
      <c r="F1345">
        <f>Table3[[#This Row],[DivPay]]*4</f>
        <v>4.28</v>
      </c>
      <c r="G1345" s="2">
        <f>Table3[[#This Row],[FwdDiv]]/Table3[[#This Row],[SharePrice]]</f>
        <v>3.9910481163744876E-2</v>
      </c>
    </row>
    <row r="1346" spans="2:7" x14ac:dyDescent="0.2">
      <c r="B1346" s="35">
        <v>43171</v>
      </c>
      <c r="C1346">
        <v>107.14</v>
      </c>
      <c r="E1346">
        <v>1.07</v>
      </c>
      <c r="F1346">
        <f>Table3[[#This Row],[DivPay]]*4</f>
        <v>4.28</v>
      </c>
      <c r="G1346" s="2">
        <f>Table3[[#This Row],[FwdDiv]]/Table3[[#This Row],[SharePrice]]</f>
        <v>3.9947731939518387E-2</v>
      </c>
    </row>
    <row r="1347" spans="2:7" x14ac:dyDescent="0.2">
      <c r="B1347" s="35">
        <v>43168</v>
      </c>
      <c r="C1347">
        <v>108.3</v>
      </c>
      <c r="E1347">
        <v>1.07</v>
      </c>
      <c r="F1347">
        <f>Table3[[#This Row],[DivPay]]*4</f>
        <v>4.28</v>
      </c>
      <c r="G1347" s="2">
        <f>Table3[[#This Row],[FwdDiv]]/Table3[[#This Row],[SharePrice]]</f>
        <v>3.9519852262234534E-2</v>
      </c>
    </row>
    <row r="1348" spans="2:7" x14ac:dyDescent="0.2">
      <c r="B1348" s="35">
        <v>43167</v>
      </c>
      <c r="C1348">
        <v>109</v>
      </c>
      <c r="E1348">
        <v>1.07</v>
      </c>
      <c r="F1348">
        <f>Table3[[#This Row],[DivPay]]*4</f>
        <v>4.28</v>
      </c>
      <c r="G1348" s="2">
        <f>Table3[[#This Row],[FwdDiv]]/Table3[[#This Row],[SharePrice]]</f>
        <v>3.9266055045871565E-2</v>
      </c>
    </row>
    <row r="1349" spans="2:7" x14ac:dyDescent="0.2">
      <c r="B1349" s="35">
        <v>43166</v>
      </c>
      <c r="C1349">
        <v>106.89</v>
      </c>
      <c r="E1349">
        <v>1.07</v>
      </c>
      <c r="F1349">
        <f>Table3[[#This Row],[DivPay]]*4</f>
        <v>4.28</v>
      </c>
      <c r="G1349" s="2">
        <f>Table3[[#This Row],[FwdDiv]]/Table3[[#This Row],[SharePrice]]</f>
        <v>4.0041163813265973E-2</v>
      </c>
    </row>
    <row r="1350" spans="2:7" x14ac:dyDescent="0.2">
      <c r="B1350" s="35">
        <v>43165</v>
      </c>
      <c r="C1350">
        <v>107.98</v>
      </c>
      <c r="E1350">
        <v>1.07</v>
      </c>
      <c r="F1350">
        <f>Table3[[#This Row],[DivPay]]*4</f>
        <v>4.28</v>
      </c>
      <c r="G1350" s="2">
        <f>Table3[[#This Row],[FwdDiv]]/Table3[[#This Row],[SharePrice]]</f>
        <v>3.9636969809223932E-2</v>
      </c>
    </row>
    <row r="1351" spans="2:7" x14ac:dyDescent="0.2">
      <c r="B1351" s="35">
        <v>43164</v>
      </c>
      <c r="C1351">
        <v>107.7</v>
      </c>
      <c r="E1351">
        <v>1.07</v>
      </c>
      <c r="F1351">
        <f>Table3[[#This Row],[DivPay]]*4</f>
        <v>4.28</v>
      </c>
      <c r="G1351" s="2">
        <f>Table3[[#This Row],[FwdDiv]]/Table3[[#This Row],[SharePrice]]</f>
        <v>3.9740018570102134E-2</v>
      </c>
    </row>
    <row r="1352" spans="2:7" x14ac:dyDescent="0.2">
      <c r="B1352" s="35">
        <v>43161</v>
      </c>
      <c r="C1352">
        <v>106.81</v>
      </c>
      <c r="E1352">
        <v>1.07</v>
      </c>
      <c r="F1352">
        <f>Table3[[#This Row],[DivPay]]*4</f>
        <v>4.28</v>
      </c>
      <c r="G1352" s="2">
        <f>Table3[[#This Row],[FwdDiv]]/Table3[[#This Row],[SharePrice]]</f>
        <v>4.0071154386293419E-2</v>
      </c>
    </row>
    <row r="1353" spans="2:7" x14ac:dyDescent="0.2">
      <c r="B1353" s="35">
        <v>43160</v>
      </c>
      <c r="C1353">
        <v>104.68</v>
      </c>
      <c r="E1353">
        <v>1.07</v>
      </c>
      <c r="F1353">
        <f>Table3[[#This Row],[DivPay]]*4</f>
        <v>4.28</v>
      </c>
      <c r="G1353" s="2">
        <f>Table3[[#This Row],[FwdDiv]]/Table3[[#This Row],[SharePrice]]</f>
        <v>4.0886511272449369E-2</v>
      </c>
    </row>
    <row r="1354" spans="2:7" x14ac:dyDescent="0.2">
      <c r="B1354" s="35">
        <v>43159</v>
      </c>
      <c r="C1354">
        <v>103.55</v>
      </c>
      <c r="E1354">
        <v>1.07</v>
      </c>
      <c r="F1354">
        <f>Table3[[#This Row],[DivPay]]*4</f>
        <v>4.28</v>
      </c>
      <c r="G1354" s="2">
        <f>Table3[[#This Row],[FwdDiv]]/Table3[[#This Row],[SharePrice]]</f>
        <v>4.1332689521970063E-2</v>
      </c>
    </row>
    <row r="1355" spans="2:7" x14ac:dyDescent="0.2">
      <c r="B1355" s="35">
        <v>43158</v>
      </c>
      <c r="C1355">
        <v>104.08</v>
      </c>
      <c r="E1355">
        <v>1.07</v>
      </c>
      <c r="F1355">
        <f>Table3[[#This Row],[DivPay]]*4</f>
        <v>4.28</v>
      </c>
      <c r="G1355" s="2">
        <f>Table3[[#This Row],[FwdDiv]]/Table3[[#This Row],[SharePrice]]</f>
        <v>4.1122213681783246E-2</v>
      </c>
    </row>
    <row r="1356" spans="2:7" x14ac:dyDescent="0.2">
      <c r="B1356" s="35">
        <v>43157</v>
      </c>
      <c r="C1356">
        <v>106.68</v>
      </c>
      <c r="E1356">
        <v>1.07</v>
      </c>
      <c r="F1356">
        <f>Table3[[#This Row],[DivPay]]*4</f>
        <v>4.28</v>
      </c>
      <c r="G1356" s="2">
        <f>Table3[[#This Row],[FwdDiv]]/Table3[[#This Row],[SharePrice]]</f>
        <v>4.0119985001874768E-2</v>
      </c>
    </row>
    <row r="1357" spans="2:7" x14ac:dyDescent="0.2">
      <c r="B1357" s="35">
        <v>43154</v>
      </c>
      <c r="C1357">
        <v>106.11</v>
      </c>
      <c r="E1357">
        <v>1.07</v>
      </c>
      <c r="F1357">
        <f>Table3[[#This Row],[DivPay]]*4</f>
        <v>4.28</v>
      </c>
      <c r="G1357" s="2">
        <f>Table3[[#This Row],[FwdDiv]]/Table3[[#This Row],[SharePrice]]</f>
        <v>4.0335500895297333E-2</v>
      </c>
    </row>
    <row r="1358" spans="2:7" x14ac:dyDescent="0.2">
      <c r="B1358" s="35">
        <v>43153</v>
      </c>
      <c r="C1358">
        <v>102.98</v>
      </c>
      <c r="E1358">
        <v>1.07</v>
      </c>
      <c r="F1358">
        <f>Table3[[#This Row],[DivPay]]*4</f>
        <v>4.28</v>
      </c>
      <c r="G1358" s="2">
        <f>Table3[[#This Row],[FwdDiv]]/Table3[[#This Row],[SharePrice]]</f>
        <v>4.1561468246261411E-2</v>
      </c>
    </row>
    <row r="1359" spans="2:7" x14ac:dyDescent="0.2">
      <c r="B1359" s="35">
        <v>43152</v>
      </c>
      <c r="C1359">
        <v>103.72</v>
      </c>
      <c r="E1359">
        <v>1.07</v>
      </c>
      <c r="F1359">
        <f>Table3[[#This Row],[DivPay]]*4</f>
        <v>4.28</v>
      </c>
      <c r="G1359" s="2">
        <f>Table3[[#This Row],[FwdDiv]]/Table3[[#This Row],[SharePrice]]</f>
        <v>4.1264944080215971E-2</v>
      </c>
    </row>
    <row r="1360" spans="2:7" x14ac:dyDescent="0.2">
      <c r="B1360" s="35">
        <v>43151</v>
      </c>
      <c r="C1360">
        <v>102.85</v>
      </c>
      <c r="E1360">
        <v>1.07</v>
      </c>
      <c r="F1360">
        <f>Table3[[#This Row],[DivPay]]*4</f>
        <v>4.28</v>
      </c>
      <c r="G1360" s="2">
        <f>Table3[[#This Row],[FwdDiv]]/Table3[[#This Row],[SharePrice]]</f>
        <v>4.1614000972289747E-2</v>
      </c>
    </row>
    <row r="1361" spans="2:7" x14ac:dyDescent="0.2">
      <c r="B1361" s="35">
        <v>43147</v>
      </c>
      <c r="C1361">
        <v>104.31</v>
      </c>
      <c r="E1361">
        <v>1.07</v>
      </c>
      <c r="F1361">
        <f>Table3[[#This Row],[DivPay]]*4</f>
        <v>4.28</v>
      </c>
      <c r="G1361" s="2">
        <f>Table3[[#This Row],[FwdDiv]]/Table3[[#This Row],[SharePrice]]</f>
        <v>4.1031540600134218E-2</v>
      </c>
    </row>
    <row r="1362" spans="2:7" x14ac:dyDescent="0.2">
      <c r="B1362" s="35">
        <v>43146</v>
      </c>
      <c r="C1362">
        <v>103.69</v>
      </c>
      <c r="E1362">
        <v>1.07</v>
      </c>
      <c r="F1362">
        <f>Table3[[#This Row],[DivPay]]*4</f>
        <v>4.28</v>
      </c>
      <c r="G1362" s="2">
        <f>Table3[[#This Row],[FwdDiv]]/Table3[[#This Row],[SharePrice]]</f>
        <v>4.1276883016684349E-2</v>
      </c>
    </row>
    <row r="1363" spans="2:7" x14ac:dyDescent="0.2">
      <c r="B1363" s="35">
        <v>43145</v>
      </c>
      <c r="C1363">
        <v>102.54</v>
      </c>
      <c r="E1363">
        <v>1.07</v>
      </c>
      <c r="F1363">
        <f>Table3[[#This Row],[DivPay]]*4</f>
        <v>4.28</v>
      </c>
      <c r="G1363" s="2">
        <f>Table3[[#This Row],[FwdDiv]]/Table3[[#This Row],[SharePrice]]</f>
        <v>4.1739808855080947E-2</v>
      </c>
    </row>
    <row r="1364" spans="2:7" x14ac:dyDescent="0.2">
      <c r="B1364" s="35">
        <v>43144</v>
      </c>
      <c r="C1364">
        <v>103.05</v>
      </c>
      <c r="E1364">
        <v>1.07</v>
      </c>
      <c r="F1364">
        <f>Table3[[#This Row],[DivPay]]*4</f>
        <v>4.28</v>
      </c>
      <c r="G1364" s="2">
        <f>Table3[[#This Row],[FwdDiv]]/Table3[[#This Row],[SharePrice]]</f>
        <v>4.1533236293061625E-2</v>
      </c>
    </row>
    <row r="1365" spans="2:7" x14ac:dyDescent="0.2">
      <c r="B1365" s="35">
        <v>43143</v>
      </c>
      <c r="C1365">
        <v>102.4</v>
      </c>
      <c r="E1365">
        <v>1.07</v>
      </c>
      <c r="F1365">
        <f>Table3[[#This Row],[DivPay]]*4</f>
        <v>4.28</v>
      </c>
      <c r="G1365" s="2">
        <f>Table3[[#This Row],[FwdDiv]]/Table3[[#This Row],[SharePrice]]</f>
        <v>4.1796874999999997E-2</v>
      </c>
    </row>
    <row r="1366" spans="2:7" x14ac:dyDescent="0.2">
      <c r="B1366" s="35">
        <v>43140</v>
      </c>
      <c r="C1366">
        <v>99.94</v>
      </c>
      <c r="E1366">
        <v>1.07</v>
      </c>
      <c r="F1366">
        <f>Table3[[#This Row],[DivPay]]*4</f>
        <v>4.28</v>
      </c>
      <c r="G1366" s="2">
        <f>Table3[[#This Row],[FwdDiv]]/Table3[[#This Row],[SharePrice]]</f>
        <v>4.2825695417250356E-2</v>
      </c>
    </row>
    <row r="1367" spans="2:7" x14ac:dyDescent="0.2">
      <c r="B1367" s="35">
        <v>43139</v>
      </c>
      <c r="C1367">
        <v>100.39</v>
      </c>
      <c r="E1367">
        <v>1.07</v>
      </c>
      <c r="F1367">
        <f>Table3[[#This Row],[DivPay]]*4</f>
        <v>4.28</v>
      </c>
      <c r="G1367" s="2">
        <f>Table3[[#This Row],[FwdDiv]]/Table3[[#This Row],[SharePrice]]</f>
        <v>4.2633728459009861E-2</v>
      </c>
    </row>
    <row r="1368" spans="2:7" x14ac:dyDescent="0.2">
      <c r="B1368" s="35">
        <v>43138</v>
      </c>
      <c r="C1368">
        <v>98.88</v>
      </c>
      <c r="E1368">
        <v>1.07</v>
      </c>
      <c r="F1368">
        <f>Table3[[#This Row],[DivPay]]*4</f>
        <v>4.28</v>
      </c>
      <c r="G1368" s="2">
        <f>Table3[[#This Row],[FwdDiv]]/Table3[[#This Row],[SharePrice]]</f>
        <v>4.3284789644012951E-2</v>
      </c>
    </row>
    <row r="1369" spans="2:7" x14ac:dyDescent="0.2">
      <c r="B1369" s="35">
        <v>43137</v>
      </c>
      <c r="C1369">
        <v>100.33</v>
      </c>
      <c r="E1369">
        <v>1.07</v>
      </c>
      <c r="F1369">
        <f>Table3[[#This Row],[DivPay]]*4</f>
        <v>4.28</v>
      </c>
      <c r="G1369" s="2">
        <f>Table3[[#This Row],[FwdDiv]]/Table3[[#This Row],[SharePrice]]</f>
        <v>4.2659224558955447E-2</v>
      </c>
    </row>
    <row r="1370" spans="2:7" x14ac:dyDescent="0.2">
      <c r="B1370" s="35">
        <v>43136</v>
      </c>
      <c r="C1370">
        <v>98.69</v>
      </c>
      <c r="E1370">
        <v>1.07</v>
      </c>
      <c r="F1370">
        <f>Table3[[#This Row],[DivPay]]*4</f>
        <v>4.28</v>
      </c>
      <c r="G1370" s="2">
        <f>Table3[[#This Row],[FwdDiv]]/Table3[[#This Row],[SharePrice]]</f>
        <v>4.3368122403485664E-2</v>
      </c>
    </row>
    <row r="1371" spans="2:7" x14ac:dyDescent="0.2">
      <c r="B1371" s="35">
        <v>43133</v>
      </c>
      <c r="C1371">
        <v>103.44</v>
      </c>
      <c r="E1371">
        <v>1.07</v>
      </c>
      <c r="F1371">
        <f>Table3[[#This Row],[DivPay]]*4</f>
        <v>4.28</v>
      </c>
      <c r="G1371" s="2">
        <f>Table3[[#This Row],[FwdDiv]]/Table3[[#This Row],[SharePrice]]</f>
        <v>4.1376643464810521E-2</v>
      </c>
    </row>
    <row r="1372" spans="2:7" x14ac:dyDescent="0.2">
      <c r="B1372" s="35">
        <v>43132</v>
      </c>
      <c r="C1372">
        <v>105.17</v>
      </c>
      <c r="E1372">
        <v>1.07</v>
      </c>
      <c r="F1372">
        <f>Table3[[#This Row],[DivPay]]*4</f>
        <v>4.28</v>
      </c>
      <c r="G1372" s="2">
        <f>Table3[[#This Row],[FwdDiv]]/Table3[[#This Row],[SharePrice]]</f>
        <v>4.0696015974137113E-2</v>
      </c>
    </row>
    <row r="1373" spans="2:7" x14ac:dyDescent="0.2">
      <c r="B1373" s="35">
        <v>43131</v>
      </c>
      <c r="C1373">
        <v>107.23</v>
      </c>
      <c r="E1373">
        <v>1.07</v>
      </c>
      <c r="F1373">
        <f>Table3[[#This Row],[DivPay]]*4</f>
        <v>4.28</v>
      </c>
      <c r="G1373" s="2">
        <f>Table3[[#This Row],[FwdDiv]]/Table3[[#This Row],[SharePrice]]</f>
        <v>3.9914203114799963E-2</v>
      </c>
    </row>
    <row r="1374" spans="2:7" x14ac:dyDescent="0.2">
      <c r="B1374" s="35">
        <v>43130</v>
      </c>
      <c r="C1374">
        <v>107.94</v>
      </c>
      <c r="E1374">
        <v>1.07</v>
      </c>
      <c r="F1374">
        <f>Table3[[#This Row],[DivPay]]*4</f>
        <v>4.28</v>
      </c>
      <c r="G1374" s="2">
        <f>Table3[[#This Row],[FwdDiv]]/Table3[[#This Row],[SharePrice]]</f>
        <v>3.9651658328701135E-2</v>
      </c>
    </row>
    <row r="1375" spans="2:7" x14ac:dyDescent="0.2">
      <c r="B1375" s="35">
        <v>43129</v>
      </c>
      <c r="C1375">
        <v>108.61</v>
      </c>
      <c r="E1375">
        <v>1.07</v>
      </c>
      <c r="F1375">
        <f>Table3[[#This Row],[DivPay]]*4</f>
        <v>4.28</v>
      </c>
      <c r="G1375" s="2">
        <f>Table3[[#This Row],[FwdDiv]]/Table3[[#This Row],[SharePrice]]</f>
        <v>3.9407052757572968E-2</v>
      </c>
    </row>
    <row r="1376" spans="2:7" x14ac:dyDescent="0.2">
      <c r="B1376" s="35">
        <v>43126</v>
      </c>
      <c r="C1376">
        <v>110.19</v>
      </c>
      <c r="E1376">
        <v>1.07</v>
      </c>
      <c r="F1376">
        <f>Table3[[#This Row],[DivPay]]*4</f>
        <v>4.28</v>
      </c>
      <c r="G1376" s="2">
        <f>Table3[[#This Row],[FwdDiv]]/Table3[[#This Row],[SharePrice]]</f>
        <v>3.8842000181504674E-2</v>
      </c>
    </row>
    <row r="1377" spans="2:7" x14ac:dyDescent="0.2">
      <c r="B1377" s="35">
        <v>43125</v>
      </c>
      <c r="C1377">
        <v>107.49</v>
      </c>
      <c r="E1377">
        <v>1.07</v>
      </c>
      <c r="F1377">
        <f>Table3[[#This Row],[DivPay]]*4</f>
        <v>4.28</v>
      </c>
      <c r="G1377" s="2">
        <f>Table3[[#This Row],[FwdDiv]]/Table3[[#This Row],[SharePrice]]</f>
        <v>3.9817657456507588E-2</v>
      </c>
    </row>
    <row r="1378" spans="2:7" x14ac:dyDescent="0.2">
      <c r="B1378" s="35">
        <v>43124</v>
      </c>
      <c r="C1378">
        <v>110.6</v>
      </c>
      <c r="E1378">
        <v>1.07</v>
      </c>
      <c r="F1378">
        <f>Table3[[#This Row],[DivPay]]*4</f>
        <v>4.28</v>
      </c>
      <c r="G1378" s="2">
        <f>Table3[[#This Row],[FwdDiv]]/Table3[[#This Row],[SharePrice]]</f>
        <v>3.8698010849909585E-2</v>
      </c>
    </row>
    <row r="1379" spans="2:7" x14ac:dyDescent="0.2">
      <c r="B1379" s="35">
        <v>43123</v>
      </c>
      <c r="C1379">
        <v>109.53</v>
      </c>
      <c r="E1379">
        <v>1.07</v>
      </c>
      <c r="F1379">
        <f>Table3[[#This Row],[DivPay]]*4</f>
        <v>4.28</v>
      </c>
      <c r="G1379" s="2">
        <f>Table3[[#This Row],[FwdDiv]]/Table3[[#This Row],[SharePrice]]</f>
        <v>3.9076052223135219E-2</v>
      </c>
    </row>
    <row r="1380" spans="2:7" x14ac:dyDescent="0.2">
      <c r="B1380" s="35">
        <v>43122</v>
      </c>
      <c r="C1380">
        <v>108.81</v>
      </c>
      <c r="E1380">
        <v>1.07</v>
      </c>
      <c r="F1380">
        <f>Table3[[#This Row],[DivPay]]*4</f>
        <v>4.28</v>
      </c>
      <c r="G1380" s="2">
        <f>Table3[[#This Row],[FwdDiv]]/Table3[[#This Row],[SharePrice]]</f>
        <v>3.9334619979781271E-2</v>
      </c>
    </row>
    <row r="1381" spans="2:7" x14ac:dyDescent="0.2">
      <c r="B1381" s="35">
        <v>43119</v>
      </c>
      <c r="C1381">
        <v>108.92</v>
      </c>
      <c r="E1381">
        <v>1.07</v>
      </c>
      <c r="F1381">
        <f>Table3[[#This Row],[DivPay]]*4</f>
        <v>4.28</v>
      </c>
      <c r="G1381" s="2">
        <f>Table3[[#This Row],[FwdDiv]]/Table3[[#This Row],[SharePrice]]</f>
        <v>3.9294895336026446E-2</v>
      </c>
    </row>
    <row r="1382" spans="2:7" x14ac:dyDescent="0.2">
      <c r="B1382" s="35">
        <v>43118</v>
      </c>
      <c r="C1382">
        <v>105.07</v>
      </c>
      <c r="E1382">
        <v>1.07</v>
      </c>
      <c r="F1382">
        <f>Table3[[#This Row],[DivPay]]*4</f>
        <v>4.28</v>
      </c>
      <c r="G1382" s="2">
        <f>Table3[[#This Row],[FwdDiv]]/Table3[[#This Row],[SharePrice]]</f>
        <v>4.0734748263062726E-2</v>
      </c>
    </row>
    <row r="1383" spans="2:7" x14ac:dyDescent="0.2">
      <c r="B1383" s="35">
        <v>43117</v>
      </c>
      <c r="C1383">
        <v>105.79</v>
      </c>
      <c r="E1383">
        <v>1.07</v>
      </c>
      <c r="F1383">
        <f>Table3[[#This Row],[DivPay]]*4</f>
        <v>4.28</v>
      </c>
      <c r="G1383" s="2">
        <f>Table3[[#This Row],[FwdDiv]]/Table3[[#This Row],[SharePrice]]</f>
        <v>4.0457510161640987E-2</v>
      </c>
    </row>
    <row r="1384" spans="2:7" x14ac:dyDescent="0.2">
      <c r="B1384" s="35">
        <v>43116</v>
      </c>
      <c r="C1384">
        <v>104.87</v>
      </c>
      <c r="E1384">
        <v>1.07</v>
      </c>
      <c r="F1384">
        <f>Table3[[#This Row],[DivPay]]*4</f>
        <v>4.28</v>
      </c>
      <c r="G1384" s="2">
        <f>Table3[[#This Row],[FwdDiv]]/Table3[[#This Row],[SharePrice]]</f>
        <v>4.0812434442643271E-2</v>
      </c>
    </row>
    <row r="1385" spans="2:7" x14ac:dyDescent="0.2">
      <c r="B1385" s="35">
        <v>43112</v>
      </c>
      <c r="C1385">
        <v>104.5</v>
      </c>
      <c r="E1385">
        <v>1.07</v>
      </c>
      <c r="F1385">
        <f>Table3[[#This Row],[DivPay]]*4</f>
        <v>4.28</v>
      </c>
      <c r="G1385" s="2">
        <f>Table3[[#This Row],[FwdDiv]]/Table3[[#This Row],[SharePrice]]</f>
        <v>4.0956937799043067E-2</v>
      </c>
    </row>
    <row r="1386" spans="2:7" x14ac:dyDescent="0.2">
      <c r="B1386" s="35">
        <v>43111</v>
      </c>
      <c r="C1386">
        <v>104.86</v>
      </c>
      <c r="E1386">
        <v>1.07</v>
      </c>
      <c r="F1386">
        <f>Table3[[#This Row],[DivPay]]*4</f>
        <v>4.28</v>
      </c>
      <c r="G1386" s="2">
        <f>Table3[[#This Row],[FwdDiv]]/Table3[[#This Row],[SharePrice]]</f>
        <v>4.0816326530612249E-2</v>
      </c>
    </row>
    <row r="1387" spans="2:7" x14ac:dyDescent="0.2">
      <c r="B1387" s="35">
        <v>43110</v>
      </c>
      <c r="C1387">
        <v>105.63</v>
      </c>
      <c r="E1387">
        <v>1.07</v>
      </c>
      <c r="F1387">
        <f>Table3[[#This Row],[DivPay]]*4</f>
        <v>4.28</v>
      </c>
      <c r="G1387" s="2">
        <f>Table3[[#This Row],[FwdDiv]]/Table3[[#This Row],[SharePrice]]</f>
        <v>4.0518792009845692E-2</v>
      </c>
    </row>
    <row r="1388" spans="2:7" x14ac:dyDescent="0.2">
      <c r="B1388" s="35">
        <v>43109</v>
      </c>
      <c r="C1388">
        <v>104.89</v>
      </c>
      <c r="E1388">
        <v>1.07</v>
      </c>
      <c r="F1388">
        <f>Table3[[#This Row],[DivPay]]*4</f>
        <v>4.28</v>
      </c>
      <c r="G1388" s="2">
        <f>Table3[[#This Row],[FwdDiv]]/Table3[[#This Row],[SharePrice]]</f>
        <v>4.0804652493087998E-2</v>
      </c>
    </row>
    <row r="1389" spans="2:7" x14ac:dyDescent="0.2">
      <c r="B1389" s="35">
        <v>43108</v>
      </c>
      <c r="C1389">
        <v>104.14</v>
      </c>
      <c r="E1389">
        <v>1.07</v>
      </c>
      <c r="F1389">
        <f>Table3[[#This Row],[DivPay]]*4</f>
        <v>4.28</v>
      </c>
      <c r="G1389" s="2">
        <f>Table3[[#This Row],[FwdDiv]]/Table3[[#This Row],[SharePrice]]</f>
        <v>4.1098521221432691E-2</v>
      </c>
    </row>
    <row r="1390" spans="2:7" x14ac:dyDescent="0.2">
      <c r="B1390" s="35">
        <v>43105</v>
      </c>
      <c r="C1390">
        <v>104.3</v>
      </c>
      <c r="E1390">
        <v>1.07</v>
      </c>
      <c r="F1390">
        <f>Table3[[#This Row],[DivPay]]*4</f>
        <v>4.28</v>
      </c>
      <c r="G1390" s="2">
        <f>Table3[[#This Row],[FwdDiv]]/Table3[[#This Row],[SharePrice]]</f>
        <v>4.1035474592521576E-2</v>
      </c>
    </row>
    <row r="1391" spans="2:7" x14ac:dyDescent="0.2">
      <c r="B1391" s="35">
        <v>43104</v>
      </c>
      <c r="C1391">
        <v>103.47</v>
      </c>
      <c r="E1391">
        <v>1.07</v>
      </c>
      <c r="F1391">
        <f>Table3[[#This Row],[DivPay]]*4</f>
        <v>4.28</v>
      </c>
      <c r="G1391" s="2">
        <f>Table3[[#This Row],[FwdDiv]]/Table3[[#This Row],[SharePrice]]</f>
        <v>4.1364646757514258E-2</v>
      </c>
    </row>
    <row r="1392" spans="2:7" x14ac:dyDescent="0.2">
      <c r="B1392" s="35">
        <v>43103</v>
      </c>
      <c r="C1392">
        <v>104.26</v>
      </c>
      <c r="E1392">
        <v>1.07</v>
      </c>
      <c r="F1392">
        <f>Table3[[#This Row],[DivPay]]*4</f>
        <v>4.28</v>
      </c>
      <c r="G1392" s="2">
        <f>Table3[[#This Row],[FwdDiv]]/Table3[[#This Row],[SharePrice]]</f>
        <v>4.1051218108574719E-2</v>
      </c>
    </row>
    <row r="1393" spans="2:7" x14ac:dyDescent="0.2">
      <c r="B1393" s="35">
        <v>43102</v>
      </c>
      <c r="C1393">
        <v>104.39</v>
      </c>
      <c r="E1393">
        <v>1.07</v>
      </c>
      <c r="F1393">
        <f>Table3[[#This Row],[DivPay]]*4</f>
        <v>4.28</v>
      </c>
      <c r="G1393" s="2">
        <f>Table3[[#This Row],[FwdDiv]]/Table3[[#This Row],[SharePrice]]</f>
        <v>4.1000095794616345E-2</v>
      </c>
    </row>
    <row r="1394" spans="2:7" x14ac:dyDescent="0.2">
      <c r="B1394" s="35">
        <v>43098</v>
      </c>
      <c r="C1394">
        <v>105.65</v>
      </c>
      <c r="E1394">
        <v>1.07</v>
      </c>
      <c r="F1394">
        <f>Table3[[#This Row],[DivPay]]*4</f>
        <v>4.28</v>
      </c>
      <c r="G1394" s="2">
        <f>Table3[[#This Row],[FwdDiv]]/Table3[[#This Row],[SharePrice]]</f>
        <v>4.0511121628017038E-2</v>
      </c>
    </row>
    <row r="1395" spans="2:7" x14ac:dyDescent="0.2">
      <c r="B1395" s="35">
        <v>43097</v>
      </c>
      <c r="C1395">
        <v>104.81</v>
      </c>
      <c r="E1395">
        <v>1.07</v>
      </c>
      <c r="F1395">
        <f>Table3[[#This Row],[DivPay]]*4</f>
        <v>4.28</v>
      </c>
      <c r="G1395" s="2">
        <f>Table3[[#This Row],[FwdDiv]]/Table3[[#This Row],[SharePrice]]</f>
        <v>4.0835798110867287E-2</v>
      </c>
    </row>
    <row r="1396" spans="2:7" x14ac:dyDescent="0.2">
      <c r="B1396" s="35">
        <v>43096</v>
      </c>
      <c r="C1396">
        <v>104.71</v>
      </c>
      <c r="E1396">
        <v>1.07</v>
      </c>
      <c r="F1396">
        <f>Table3[[#This Row],[DivPay]]*4</f>
        <v>4.28</v>
      </c>
      <c r="G1396" s="2">
        <f>Table3[[#This Row],[FwdDiv]]/Table3[[#This Row],[SharePrice]]</f>
        <v>4.0874797058542647E-2</v>
      </c>
    </row>
    <row r="1397" spans="2:7" x14ac:dyDescent="0.2">
      <c r="B1397" s="35">
        <v>43095</v>
      </c>
      <c r="C1397">
        <v>104.11</v>
      </c>
      <c r="E1397">
        <v>1.07</v>
      </c>
      <c r="F1397">
        <f>Table3[[#This Row],[DivPay]]*4</f>
        <v>4.28</v>
      </c>
      <c r="G1397" s="2">
        <f>Table3[[#This Row],[FwdDiv]]/Table3[[#This Row],[SharePrice]]</f>
        <v>4.1110364038036695E-2</v>
      </c>
    </row>
    <row r="1398" spans="2:7" x14ac:dyDescent="0.2">
      <c r="B1398" s="35">
        <v>43091</v>
      </c>
      <c r="C1398">
        <v>104.65</v>
      </c>
      <c r="E1398">
        <v>1.07</v>
      </c>
      <c r="F1398">
        <f>Table3[[#This Row],[DivPay]]*4</f>
        <v>4.28</v>
      </c>
      <c r="G1398" s="2">
        <f>Table3[[#This Row],[FwdDiv]]/Table3[[#This Row],[SharePrice]]</f>
        <v>4.0898232202580029E-2</v>
      </c>
    </row>
    <row r="1399" spans="2:7" x14ac:dyDescent="0.2">
      <c r="B1399" s="35">
        <v>43090</v>
      </c>
      <c r="C1399">
        <v>104.78</v>
      </c>
      <c r="E1399">
        <v>1.07</v>
      </c>
      <c r="F1399">
        <f>Table3[[#This Row],[DivPay]]*4</f>
        <v>4.28</v>
      </c>
      <c r="G1399" s="2">
        <f>Table3[[#This Row],[FwdDiv]]/Table3[[#This Row],[SharePrice]]</f>
        <v>4.0847489979003629E-2</v>
      </c>
    </row>
    <row r="1400" spans="2:7" x14ac:dyDescent="0.2">
      <c r="B1400" s="35">
        <v>43089</v>
      </c>
      <c r="C1400">
        <v>104.37</v>
      </c>
      <c r="D1400">
        <v>1.07</v>
      </c>
      <c r="E1400">
        <v>1.07</v>
      </c>
      <c r="F1400">
        <f>Table3[[#This Row],[DivPay]]*4</f>
        <v>4.28</v>
      </c>
      <c r="G1400" s="2">
        <f>Table3[[#This Row],[FwdDiv]]/Table3[[#This Row],[SharePrice]]</f>
        <v>4.1007952476765357E-2</v>
      </c>
    </row>
    <row r="1401" spans="2:7" x14ac:dyDescent="0.2">
      <c r="B1401" s="35">
        <v>43088</v>
      </c>
      <c r="C1401">
        <v>108.12</v>
      </c>
      <c r="E1401">
        <v>1.07</v>
      </c>
      <c r="F1401">
        <f>Table3[[#This Row],[DivPay]]*4</f>
        <v>4.28</v>
      </c>
      <c r="G1401" s="2">
        <f>Table3[[#This Row],[FwdDiv]]/Table3[[#This Row],[SharePrice]]</f>
        <v>3.9585645578986313E-2</v>
      </c>
    </row>
    <row r="1402" spans="2:7" x14ac:dyDescent="0.2">
      <c r="B1402" s="35">
        <v>43087</v>
      </c>
      <c r="C1402">
        <v>107.97</v>
      </c>
      <c r="E1402">
        <v>1.07</v>
      </c>
      <c r="F1402">
        <f>Table3[[#This Row],[DivPay]]*4</f>
        <v>4.28</v>
      </c>
      <c r="G1402" s="2">
        <f>Table3[[#This Row],[FwdDiv]]/Table3[[#This Row],[SharePrice]]</f>
        <v>3.9640640918773735E-2</v>
      </c>
    </row>
    <row r="1403" spans="2:7" x14ac:dyDescent="0.2">
      <c r="B1403" s="35">
        <v>43084</v>
      </c>
      <c r="C1403">
        <v>109.68</v>
      </c>
      <c r="E1403">
        <v>1.07</v>
      </c>
      <c r="F1403">
        <f>Table3[[#This Row],[DivPay]]*4</f>
        <v>4.28</v>
      </c>
      <c r="G1403" s="2">
        <f>Table3[[#This Row],[FwdDiv]]/Table3[[#This Row],[SharePrice]]</f>
        <v>3.9022611232676876E-2</v>
      </c>
    </row>
    <row r="1404" spans="2:7" x14ac:dyDescent="0.2">
      <c r="B1404" s="35">
        <v>43083</v>
      </c>
      <c r="C1404">
        <v>107.68</v>
      </c>
      <c r="E1404">
        <v>1.07</v>
      </c>
      <c r="F1404">
        <f>Table3[[#This Row],[DivPay]]*4</f>
        <v>4.28</v>
      </c>
      <c r="G1404" s="2">
        <f>Table3[[#This Row],[FwdDiv]]/Table3[[#This Row],[SharePrice]]</f>
        <v>3.9747399702823177E-2</v>
      </c>
    </row>
    <row r="1405" spans="2:7" x14ac:dyDescent="0.2">
      <c r="B1405" s="35">
        <v>43082</v>
      </c>
      <c r="C1405">
        <v>108.24</v>
      </c>
      <c r="E1405">
        <v>1.07</v>
      </c>
      <c r="F1405">
        <f>Table3[[#This Row],[DivPay]]*4</f>
        <v>4.28</v>
      </c>
      <c r="G1405" s="2">
        <f>Table3[[#This Row],[FwdDiv]]/Table3[[#This Row],[SharePrice]]</f>
        <v>3.9541759053954177E-2</v>
      </c>
    </row>
    <row r="1406" spans="2:7" x14ac:dyDescent="0.2">
      <c r="B1406" s="35">
        <v>43081</v>
      </c>
      <c r="C1406">
        <v>107.3</v>
      </c>
      <c r="E1406">
        <v>1.07</v>
      </c>
      <c r="F1406">
        <f>Table3[[#This Row],[DivPay]]*4</f>
        <v>4.28</v>
      </c>
      <c r="G1406" s="2">
        <f>Table3[[#This Row],[FwdDiv]]/Table3[[#This Row],[SharePrice]]</f>
        <v>3.9888164026095067E-2</v>
      </c>
    </row>
    <row r="1407" spans="2:7" x14ac:dyDescent="0.2">
      <c r="B1407" s="35">
        <v>43080</v>
      </c>
      <c r="C1407">
        <v>106.04</v>
      </c>
      <c r="E1407">
        <v>1.07</v>
      </c>
      <c r="F1407">
        <f>Table3[[#This Row],[DivPay]]*4</f>
        <v>4.28</v>
      </c>
      <c r="G1407" s="2">
        <f>Table3[[#This Row],[FwdDiv]]/Table3[[#This Row],[SharePrice]]</f>
        <v>4.036212749905696E-2</v>
      </c>
    </row>
    <row r="1408" spans="2:7" x14ac:dyDescent="0.2">
      <c r="B1408" s="35">
        <v>43077</v>
      </c>
      <c r="C1408">
        <v>106.59</v>
      </c>
      <c r="E1408">
        <v>1.07</v>
      </c>
      <c r="F1408">
        <f>Table3[[#This Row],[DivPay]]*4</f>
        <v>4.28</v>
      </c>
      <c r="G1408" s="2">
        <f>Table3[[#This Row],[FwdDiv]]/Table3[[#This Row],[SharePrice]]</f>
        <v>4.015386058729712E-2</v>
      </c>
    </row>
    <row r="1409" spans="2:7" x14ac:dyDescent="0.2">
      <c r="B1409" s="35">
        <v>43076</v>
      </c>
      <c r="C1409">
        <v>106.7</v>
      </c>
      <c r="E1409">
        <v>1.07</v>
      </c>
      <c r="F1409">
        <f>Table3[[#This Row],[DivPay]]*4</f>
        <v>4.28</v>
      </c>
      <c r="G1409" s="2">
        <f>Table3[[#This Row],[FwdDiv]]/Table3[[#This Row],[SharePrice]]</f>
        <v>4.0112464854732896E-2</v>
      </c>
    </row>
    <row r="1410" spans="2:7" x14ac:dyDescent="0.2">
      <c r="B1410" s="35">
        <v>43075</v>
      </c>
      <c r="C1410">
        <v>107.6</v>
      </c>
      <c r="E1410">
        <v>1.07</v>
      </c>
      <c r="F1410">
        <f>Table3[[#This Row],[DivPay]]*4</f>
        <v>4.28</v>
      </c>
      <c r="G1410" s="2">
        <f>Table3[[#This Row],[FwdDiv]]/Table3[[#This Row],[SharePrice]]</f>
        <v>3.9776951672862458E-2</v>
      </c>
    </row>
    <row r="1411" spans="2:7" x14ac:dyDescent="0.2">
      <c r="B1411" s="35">
        <v>43074</v>
      </c>
      <c r="C1411">
        <v>105.46</v>
      </c>
      <c r="E1411">
        <v>1.07</v>
      </c>
      <c r="F1411">
        <f>Table3[[#This Row],[DivPay]]*4</f>
        <v>4.28</v>
      </c>
      <c r="G1411" s="2">
        <f>Table3[[#This Row],[FwdDiv]]/Table3[[#This Row],[SharePrice]]</f>
        <v>4.0584107718566284E-2</v>
      </c>
    </row>
    <row r="1412" spans="2:7" x14ac:dyDescent="0.2">
      <c r="B1412" s="35">
        <v>43073</v>
      </c>
      <c r="C1412">
        <v>104.61</v>
      </c>
      <c r="E1412">
        <v>1.07</v>
      </c>
      <c r="F1412">
        <f>Table3[[#This Row],[DivPay]]*4</f>
        <v>4.28</v>
      </c>
      <c r="G1412" s="2">
        <f>Table3[[#This Row],[FwdDiv]]/Table3[[#This Row],[SharePrice]]</f>
        <v>4.0913870566867412E-2</v>
      </c>
    </row>
    <row r="1413" spans="2:7" x14ac:dyDescent="0.2">
      <c r="B1413" s="35">
        <v>43070</v>
      </c>
      <c r="C1413">
        <v>103.71</v>
      </c>
      <c r="E1413">
        <v>1.07</v>
      </c>
      <c r="F1413">
        <f>Table3[[#This Row],[DivPay]]*4</f>
        <v>4.28</v>
      </c>
      <c r="G1413" s="2">
        <f>Table3[[#This Row],[FwdDiv]]/Table3[[#This Row],[SharePrice]]</f>
        <v>4.1268922958248966E-2</v>
      </c>
    </row>
    <row r="1414" spans="2:7" x14ac:dyDescent="0.2">
      <c r="B1414" s="35">
        <v>43068</v>
      </c>
      <c r="C1414">
        <v>102.68</v>
      </c>
      <c r="E1414">
        <v>1.07</v>
      </c>
      <c r="F1414">
        <f>Table3[[#This Row],[DivPay]]*4</f>
        <v>4.28</v>
      </c>
      <c r="G1414" s="2">
        <f>Table3[[#This Row],[FwdDiv]]/Table3[[#This Row],[SharePrice]]</f>
        <v>4.1682898324892872E-2</v>
      </c>
    </row>
    <row r="1415" spans="2:7" x14ac:dyDescent="0.2">
      <c r="B1415" s="35">
        <v>43067</v>
      </c>
      <c r="C1415">
        <v>102.88</v>
      </c>
      <c r="E1415">
        <v>1.07</v>
      </c>
      <c r="F1415">
        <f>Table3[[#This Row],[DivPay]]*4</f>
        <v>4.28</v>
      </c>
      <c r="G1415" s="2">
        <f>Table3[[#This Row],[FwdDiv]]/Table3[[#This Row],[SharePrice]]</f>
        <v>4.1601866251944015E-2</v>
      </c>
    </row>
    <row r="1416" spans="2:7" x14ac:dyDescent="0.2">
      <c r="B1416" s="35">
        <v>43066</v>
      </c>
      <c r="C1416">
        <v>102.72</v>
      </c>
      <c r="E1416">
        <v>1.07</v>
      </c>
      <c r="F1416">
        <f>Table3[[#This Row],[DivPay]]*4</f>
        <v>4.28</v>
      </c>
      <c r="G1416" s="2">
        <f>Table3[[#This Row],[FwdDiv]]/Table3[[#This Row],[SharePrice]]</f>
        <v>4.1666666666666671E-2</v>
      </c>
    </row>
    <row r="1417" spans="2:7" x14ac:dyDescent="0.2">
      <c r="B1417" s="35">
        <v>43063</v>
      </c>
      <c r="C1417">
        <v>103.18</v>
      </c>
      <c r="E1417">
        <v>1.07</v>
      </c>
      <c r="F1417">
        <f>Table3[[#This Row],[DivPay]]*4</f>
        <v>4.28</v>
      </c>
      <c r="G1417" s="2">
        <f>Table3[[#This Row],[FwdDiv]]/Table3[[#This Row],[SharePrice]]</f>
        <v>4.1480907152548943E-2</v>
      </c>
    </row>
    <row r="1418" spans="2:7" x14ac:dyDescent="0.2">
      <c r="B1418" s="35">
        <v>43061</v>
      </c>
      <c r="C1418">
        <v>103.54</v>
      </c>
      <c r="E1418">
        <v>1.07</v>
      </c>
      <c r="F1418">
        <f>Table3[[#This Row],[DivPay]]*4</f>
        <v>4.28</v>
      </c>
      <c r="G1418" s="2">
        <f>Table3[[#This Row],[FwdDiv]]/Table3[[#This Row],[SharePrice]]</f>
        <v>4.1336681475758162E-2</v>
      </c>
    </row>
    <row r="1419" spans="2:7" x14ac:dyDescent="0.2">
      <c r="B1419" s="35">
        <v>43060</v>
      </c>
      <c r="C1419">
        <v>103.36</v>
      </c>
      <c r="E1419">
        <v>1.07</v>
      </c>
      <c r="F1419">
        <f>Table3[[#This Row],[DivPay]]*4</f>
        <v>4.28</v>
      </c>
      <c r="G1419" s="2">
        <f>Table3[[#This Row],[FwdDiv]]/Table3[[#This Row],[SharePrice]]</f>
        <v>4.1408668730650154E-2</v>
      </c>
    </row>
    <row r="1420" spans="2:7" x14ac:dyDescent="0.2">
      <c r="B1420" s="35">
        <v>43059</v>
      </c>
      <c r="C1420">
        <v>102.54</v>
      </c>
      <c r="E1420">
        <v>1.07</v>
      </c>
      <c r="F1420">
        <f>Table3[[#This Row],[DivPay]]*4</f>
        <v>4.28</v>
      </c>
      <c r="G1420" s="2">
        <f>Table3[[#This Row],[FwdDiv]]/Table3[[#This Row],[SharePrice]]</f>
        <v>4.1739808855080947E-2</v>
      </c>
    </row>
    <row r="1421" spans="2:7" x14ac:dyDescent="0.2">
      <c r="B1421" s="35">
        <v>43056</v>
      </c>
      <c r="C1421">
        <v>102.64</v>
      </c>
      <c r="E1421">
        <v>1.07</v>
      </c>
      <c r="F1421">
        <f>Table3[[#This Row],[DivPay]]*4</f>
        <v>4.28</v>
      </c>
      <c r="G1421" s="2">
        <f>Table3[[#This Row],[FwdDiv]]/Table3[[#This Row],[SharePrice]]</f>
        <v>4.1699142634450508E-2</v>
      </c>
    </row>
    <row r="1422" spans="2:7" x14ac:dyDescent="0.2">
      <c r="B1422" s="35">
        <v>43055</v>
      </c>
      <c r="C1422">
        <v>102.66</v>
      </c>
      <c r="E1422">
        <v>1.07</v>
      </c>
      <c r="F1422">
        <f>Table3[[#This Row],[DivPay]]*4</f>
        <v>4.28</v>
      </c>
      <c r="G1422" s="2">
        <f>Table3[[#This Row],[FwdDiv]]/Table3[[#This Row],[SharePrice]]</f>
        <v>4.1691018897330998E-2</v>
      </c>
    </row>
    <row r="1423" spans="2:7" x14ac:dyDescent="0.2">
      <c r="B1423" s="35">
        <v>43054</v>
      </c>
      <c r="C1423">
        <v>102.05</v>
      </c>
      <c r="E1423">
        <v>1.07</v>
      </c>
      <c r="F1423">
        <f>Table3[[#This Row],[DivPay]]*4</f>
        <v>4.28</v>
      </c>
      <c r="G1423" s="2">
        <f>Table3[[#This Row],[FwdDiv]]/Table3[[#This Row],[SharePrice]]</f>
        <v>4.1940225379715826E-2</v>
      </c>
    </row>
    <row r="1424" spans="2:7" x14ac:dyDescent="0.2">
      <c r="B1424" s="35">
        <v>43053</v>
      </c>
      <c r="C1424">
        <v>102.72</v>
      </c>
      <c r="E1424">
        <v>1.07</v>
      </c>
      <c r="F1424">
        <f>Table3[[#This Row],[DivPay]]*4</f>
        <v>4.28</v>
      </c>
      <c r="G1424" s="2">
        <f>Table3[[#This Row],[FwdDiv]]/Table3[[#This Row],[SharePrice]]</f>
        <v>4.1666666666666671E-2</v>
      </c>
    </row>
    <row r="1425" spans="2:7" x14ac:dyDescent="0.2">
      <c r="B1425" s="35">
        <v>43052</v>
      </c>
      <c r="C1425">
        <v>103.51</v>
      </c>
      <c r="E1425">
        <v>1.07</v>
      </c>
      <c r="F1425">
        <f>Table3[[#This Row],[DivPay]]*4</f>
        <v>4.28</v>
      </c>
      <c r="G1425" s="2">
        <f>Table3[[#This Row],[FwdDiv]]/Table3[[#This Row],[SharePrice]]</f>
        <v>4.1348661965027532E-2</v>
      </c>
    </row>
    <row r="1426" spans="2:7" x14ac:dyDescent="0.2">
      <c r="B1426" s="35">
        <v>43049</v>
      </c>
      <c r="C1426">
        <v>103.02</v>
      </c>
      <c r="E1426">
        <v>1.07</v>
      </c>
      <c r="F1426">
        <f>Table3[[#This Row],[DivPay]]*4</f>
        <v>4.28</v>
      </c>
      <c r="G1426" s="2">
        <f>Table3[[#This Row],[FwdDiv]]/Table3[[#This Row],[SharePrice]]</f>
        <v>4.154533100368861E-2</v>
      </c>
    </row>
    <row r="1427" spans="2:7" x14ac:dyDescent="0.2">
      <c r="B1427" s="35">
        <v>43048</v>
      </c>
      <c r="C1427">
        <v>102.46</v>
      </c>
      <c r="E1427">
        <v>1.07</v>
      </c>
      <c r="F1427">
        <f>Table3[[#This Row],[DivPay]]*4</f>
        <v>4.28</v>
      </c>
      <c r="G1427" s="2">
        <f>Table3[[#This Row],[FwdDiv]]/Table3[[#This Row],[SharePrice]]</f>
        <v>4.1772398984969747E-2</v>
      </c>
    </row>
    <row r="1428" spans="2:7" x14ac:dyDescent="0.2">
      <c r="B1428" s="35">
        <v>43047</v>
      </c>
      <c r="C1428">
        <v>103.09</v>
      </c>
      <c r="E1428">
        <v>1.07</v>
      </c>
      <c r="F1428">
        <f>Table3[[#This Row],[DivPay]]*4</f>
        <v>4.28</v>
      </c>
      <c r="G1428" s="2">
        <f>Table3[[#This Row],[FwdDiv]]/Table3[[#This Row],[SharePrice]]</f>
        <v>4.151712096226598E-2</v>
      </c>
    </row>
    <row r="1429" spans="2:7" x14ac:dyDescent="0.2">
      <c r="B1429" s="35">
        <v>43046</v>
      </c>
      <c r="C1429">
        <v>103.02</v>
      </c>
      <c r="E1429">
        <v>1.07</v>
      </c>
      <c r="F1429">
        <f>Table3[[#This Row],[DivPay]]*4</f>
        <v>4.28</v>
      </c>
      <c r="G1429" s="2">
        <f>Table3[[#This Row],[FwdDiv]]/Table3[[#This Row],[SharePrice]]</f>
        <v>4.154533100368861E-2</v>
      </c>
    </row>
    <row r="1430" spans="2:7" x14ac:dyDescent="0.2">
      <c r="B1430" s="35">
        <v>43045</v>
      </c>
      <c r="C1430">
        <v>102.14</v>
      </c>
      <c r="E1430">
        <v>1.07</v>
      </c>
      <c r="F1430">
        <f>Table3[[#This Row],[DivPay]]*4</f>
        <v>4.28</v>
      </c>
      <c r="G1430" s="2">
        <f>Table3[[#This Row],[FwdDiv]]/Table3[[#This Row],[SharePrice]]</f>
        <v>4.1903270021539069E-2</v>
      </c>
    </row>
    <row r="1431" spans="2:7" x14ac:dyDescent="0.2">
      <c r="B1431" s="35">
        <v>43042</v>
      </c>
      <c r="C1431">
        <v>102.66</v>
      </c>
      <c r="E1431">
        <v>1.07</v>
      </c>
      <c r="F1431">
        <f>Table3[[#This Row],[DivPay]]*4</f>
        <v>4.28</v>
      </c>
      <c r="G1431" s="2">
        <f>Table3[[#This Row],[FwdDiv]]/Table3[[#This Row],[SharePrice]]</f>
        <v>4.1691018897330998E-2</v>
      </c>
    </row>
    <row r="1432" spans="2:7" x14ac:dyDescent="0.2">
      <c r="B1432" s="35">
        <v>43041</v>
      </c>
      <c r="C1432">
        <v>102.8</v>
      </c>
      <c r="E1432">
        <v>1.07</v>
      </c>
      <c r="F1432">
        <f>Table3[[#This Row],[DivPay]]*4</f>
        <v>4.28</v>
      </c>
      <c r="G1432" s="2">
        <f>Table3[[#This Row],[FwdDiv]]/Table3[[#This Row],[SharePrice]]</f>
        <v>4.1634241245136192E-2</v>
      </c>
    </row>
    <row r="1433" spans="2:7" x14ac:dyDescent="0.2">
      <c r="B1433" s="35">
        <v>43040</v>
      </c>
      <c r="C1433">
        <v>103.75</v>
      </c>
      <c r="E1433">
        <v>1.07</v>
      </c>
      <c r="F1433">
        <f>Table3[[#This Row],[DivPay]]*4</f>
        <v>4.28</v>
      </c>
      <c r="G1433" s="2">
        <f>Table3[[#This Row],[FwdDiv]]/Table3[[#This Row],[SharePrice]]</f>
        <v>4.1253012048192775E-2</v>
      </c>
    </row>
    <row r="1434" spans="2:7" x14ac:dyDescent="0.2">
      <c r="B1434" s="35">
        <v>43039</v>
      </c>
      <c r="C1434">
        <v>104.64</v>
      </c>
      <c r="E1434">
        <v>1.07</v>
      </c>
      <c r="F1434">
        <f>Table3[[#This Row],[DivPay]]*4</f>
        <v>4.28</v>
      </c>
      <c r="G1434" s="2">
        <f>Table3[[#This Row],[FwdDiv]]/Table3[[#This Row],[SharePrice]]</f>
        <v>4.0902140672782875E-2</v>
      </c>
    </row>
    <row r="1435" spans="2:7" x14ac:dyDescent="0.2">
      <c r="B1435" s="35">
        <v>43038</v>
      </c>
      <c r="C1435">
        <v>104.7</v>
      </c>
      <c r="E1435">
        <v>1.07</v>
      </c>
      <c r="F1435">
        <f>Table3[[#This Row],[DivPay]]*4</f>
        <v>4.28</v>
      </c>
      <c r="G1435" s="2">
        <f>Table3[[#This Row],[FwdDiv]]/Table3[[#This Row],[SharePrice]]</f>
        <v>4.0878701050620823E-2</v>
      </c>
    </row>
    <row r="1436" spans="2:7" x14ac:dyDescent="0.2">
      <c r="B1436" s="35">
        <v>43035</v>
      </c>
      <c r="C1436">
        <v>105.94</v>
      </c>
      <c r="E1436">
        <v>1.07</v>
      </c>
      <c r="F1436">
        <f>Table3[[#This Row],[DivPay]]*4</f>
        <v>4.28</v>
      </c>
      <c r="G1436" s="2">
        <f>Table3[[#This Row],[FwdDiv]]/Table3[[#This Row],[SharePrice]]</f>
        <v>4.0400226543326416E-2</v>
      </c>
    </row>
    <row r="1437" spans="2:7" x14ac:dyDescent="0.2">
      <c r="B1437" s="35">
        <v>43034</v>
      </c>
      <c r="C1437">
        <v>106.93</v>
      </c>
      <c r="E1437">
        <v>1.07</v>
      </c>
      <c r="F1437">
        <f>Table3[[#This Row],[DivPay]]*4</f>
        <v>4.28</v>
      </c>
      <c r="G1437" s="2">
        <f>Table3[[#This Row],[FwdDiv]]/Table3[[#This Row],[SharePrice]]</f>
        <v>4.0026185354905076E-2</v>
      </c>
    </row>
    <row r="1438" spans="2:7" x14ac:dyDescent="0.2">
      <c r="B1438" s="35">
        <v>43033</v>
      </c>
      <c r="C1438">
        <v>107</v>
      </c>
      <c r="E1438">
        <v>1.07</v>
      </c>
      <c r="F1438">
        <f>Table3[[#This Row],[DivPay]]*4</f>
        <v>4.28</v>
      </c>
      <c r="G1438" s="2">
        <f>Table3[[#This Row],[FwdDiv]]/Table3[[#This Row],[SharePrice]]</f>
        <v>0.04</v>
      </c>
    </row>
    <row r="1439" spans="2:7" x14ac:dyDescent="0.2">
      <c r="B1439" s="35">
        <v>43032</v>
      </c>
      <c r="C1439">
        <v>108.57</v>
      </c>
      <c r="E1439">
        <v>1.07</v>
      </c>
      <c r="F1439">
        <f>Table3[[#This Row],[DivPay]]*4</f>
        <v>4.28</v>
      </c>
      <c r="G1439" s="2">
        <f>Table3[[#This Row],[FwdDiv]]/Table3[[#This Row],[SharePrice]]</f>
        <v>3.9421571336464956E-2</v>
      </c>
    </row>
    <row r="1440" spans="2:7" x14ac:dyDescent="0.2">
      <c r="B1440" s="35">
        <v>43031</v>
      </c>
      <c r="C1440">
        <v>109.36</v>
      </c>
      <c r="E1440">
        <v>1.07</v>
      </c>
      <c r="F1440">
        <f>Table3[[#This Row],[DivPay]]*4</f>
        <v>4.28</v>
      </c>
      <c r="G1440" s="2">
        <f>Table3[[#This Row],[FwdDiv]]/Table3[[#This Row],[SharePrice]]</f>
        <v>3.9136795903438187E-2</v>
      </c>
    </row>
    <row r="1441" spans="2:7" x14ac:dyDescent="0.2">
      <c r="B1441" s="35">
        <v>43028</v>
      </c>
      <c r="C1441">
        <v>109.52</v>
      </c>
      <c r="E1441">
        <v>1.07</v>
      </c>
      <c r="F1441">
        <f>Table3[[#This Row],[DivPay]]*4</f>
        <v>4.28</v>
      </c>
      <c r="G1441" s="2">
        <f>Table3[[#This Row],[FwdDiv]]/Table3[[#This Row],[SharePrice]]</f>
        <v>3.9079620160701246E-2</v>
      </c>
    </row>
    <row r="1442" spans="2:7" x14ac:dyDescent="0.2">
      <c r="B1442" s="35">
        <v>43027</v>
      </c>
      <c r="C1442">
        <v>108.15</v>
      </c>
      <c r="E1442">
        <v>1.07</v>
      </c>
      <c r="F1442">
        <f>Table3[[#This Row],[DivPay]]*4</f>
        <v>4.28</v>
      </c>
      <c r="G1442" s="2">
        <f>Table3[[#This Row],[FwdDiv]]/Table3[[#This Row],[SharePrice]]</f>
        <v>3.9574664817383261E-2</v>
      </c>
    </row>
    <row r="1443" spans="2:7" x14ac:dyDescent="0.2">
      <c r="B1443" s="35">
        <v>43026</v>
      </c>
      <c r="C1443">
        <v>112.51</v>
      </c>
      <c r="E1443">
        <v>1.07</v>
      </c>
      <c r="F1443">
        <f>Table3[[#This Row],[DivPay]]*4</f>
        <v>4.28</v>
      </c>
      <c r="G1443" s="2">
        <f>Table3[[#This Row],[FwdDiv]]/Table3[[#This Row],[SharePrice]]</f>
        <v>3.8041063016620746E-2</v>
      </c>
    </row>
    <row r="1444" spans="2:7" x14ac:dyDescent="0.2">
      <c r="B1444" s="35">
        <v>43025</v>
      </c>
      <c r="C1444">
        <v>112.65</v>
      </c>
      <c r="E1444">
        <v>1.07</v>
      </c>
      <c r="F1444">
        <f>Table3[[#This Row],[DivPay]]*4</f>
        <v>4.28</v>
      </c>
      <c r="G1444" s="2">
        <f>Table3[[#This Row],[FwdDiv]]/Table3[[#This Row],[SharePrice]]</f>
        <v>3.7993786063027078E-2</v>
      </c>
    </row>
    <row r="1445" spans="2:7" x14ac:dyDescent="0.2">
      <c r="B1445" s="35">
        <v>43024</v>
      </c>
      <c r="C1445">
        <v>113.52</v>
      </c>
      <c r="E1445">
        <v>1.07</v>
      </c>
      <c r="F1445">
        <f>Table3[[#This Row],[DivPay]]*4</f>
        <v>4.28</v>
      </c>
      <c r="G1445" s="2">
        <f>Table3[[#This Row],[FwdDiv]]/Table3[[#This Row],[SharePrice]]</f>
        <v>3.7702607470049332E-2</v>
      </c>
    </row>
    <row r="1446" spans="2:7" x14ac:dyDescent="0.2">
      <c r="B1446" s="35">
        <v>43021</v>
      </c>
      <c r="C1446">
        <v>113.99</v>
      </c>
      <c r="E1446">
        <v>1.07</v>
      </c>
      <c r="F1446">
        <f>Table3[[#This Row],[DivPay]]*4</f>
        <v>4.28</v>
      </c>
      <c r="G1446" s="2">
        <f>Table3[[#This Row],[FwdDiv]]/Table3[[#This Row],[SharePrice]]</f>
        <v>3.7547153259057817E-2</v>
      </c>
    </row>
    <row r="1447" spans="2:7" x14ac:dyDescent="0.2">
      <c r="B1447" s="35">
        <v>43020</v>
      </c>
      <c r="C1447">
        <v>114.53</v>
      </c>
      <c r="E1447">
        <v>1.07</v>
      </c>
      <c r="F1447">
        <f>Table3[[#This Row],[DivPay]]*4</f>
        <v>4.28</v>
      </c>
      <c r="G1447" s="2">
        <f>Table3[[#This Row],[FwdDiv]]/Table3[[#This Row],[SharePrice]]</f>
        <v>3.7370121365581072E-2</v>
      </c>
    </row>
    <row r="1448" spans="2:7" x14ac:dyDescent="0.2">
      <c r="B1448" s="35">
        <v>43019</v>
      </c>
      <c r="C1448">
        <v>114.26</v>
      </c>
      <c r="E1448">
        <v>1.07</v>
      </c>
      <c r="F1448">
        <f>Table3[[#This Row],[DivPay]]*4</f>
        <v>4.28</v>
      </c>
      <c r="G1448" s="2">
        <f>Table3[[#This Row],[FwdDiv]]/Table3[[#This Row],[SharePrice]]</f>
        <v>3.7458428146332927E-2</v>
      </c>
    </row>
    <row r="1449" spans="2:7" x14ac:dyDescent="0.2">
      <c r="B1449" s="35">
        <v>43018</v>
      </c>
      <c r="C1449">
        <v>115.17</v>
      </c>
      <c r="E1449">
        <v>1.07</v>
      </c>
      <c r="F1449">
        <f>Table3[[#This Row],[DivPay]]*4</f>
        <v>4.28</v>
      </c>
      <c r="G1449" s="2">
        <f>Table3[[#This Row],[FwdDiv]]/Table3[[#This Row],[SharePrice]]</f>
        <v>3.7162455500564386E-2</v>
      </c>
    </row>
    <row r="1450" spans="2:7" x14ac:dyDescent="0.2">
      <c r="B1450" s="35">
        <v>43017</v>
      </c>
      <c r="C1450">
        <v>113.37</v>
      </c>
      <c r="E1450">
        <v>1.07</v>
      </c>
      <c r="F1450">
        <f>Table3[[#This Row],[DivPay]]*4</f>
        <v>4.28</v>
      </c>
      <c r="G1450" s="2">
        <f>Table3[[#This Row],[FwdDiv]]/Table3[[#This Row],[SharePrice]]</f>
        <v>3.7752491840875015E-2</v>
      </c>
    </row>
    <row r="1451" spans="2:7" x14ac:dyDescent="0.2">
      <c r="B1451" s="35">
        <v>43014</v>
      </c>
      <c r="C1451">
        <v>111.27</v>
      </c>
      <c r="E1451">
        <v>1.07</v>
      </c>
      <c r="F1451">
        <f>Table3[[#This Row],[DivPay]]*4</f>
        <v>4.28</v>
      </c>
      <c r="G1451" s="2">
        <f>Table3[[#This Row],[FwdDiv]]/Table3[[#This Row],[SharePrice]]</f>
        <v>3.8464995057068394E-2</v>
      </c>
    </row>
    <row r="1452" spans="2:7" x14ac:dyDescent="0.2">
      <c r="B1452" s="35">
        <v>43013</v>
      </c>
      <c r="C1452">
        <v>111.54</v>
      </c>
      <c r="E1452">
        <v>1.07</v>
      </c>
      <c r="F1452">
        <f>Table3[[#This Row],[DivPay]]*4</f>
        <v>4.28</v>
      </c>
      <c r="G1452" s="2">
        <f>Table3[[#This Row],[FwdDiv]]/Table3[[#This Row],[SharePrice]]</f>
        <v>3.8371884525730676E-2</v>
      </c>
    </row>
    <row r="1453" spans="2:7" x14ac:dyDescent="0.2">
      <c r="B1453" s="35">
        <v>43012</v>
      </c>
      <c r="C1453">
        <v>111.42</v>
      </c>
      <c r="E1453">
        <v>1.07</v>
      </c>
      <c r="F1453">
        <f>Table3[[#This Row],[DivPay]]*4</f>
        <v>4.28</v>
      </c>
      <c r="G1453" s="2">
        <f>Table3[[#This Row],[FwdDiv]]/Table3[[#This Row],[SharePrice]]</f>
        <v>3.8413211272662E-2</v>
      </c>
    </row>
    <row r="1454" spans="2:7" x14ac:dyDescent="0.2">
      <c r="B1454" s="35">
        <v>43011</v>
      </c>
      <c r="C1454">
        <v>110.19</v>
      </c>
      <c r="E1454">
        <v>1.07</v>
      </c>
      <c r="F1454">
        <f>Table3[[#This Row],[DivPay]]*4</f>
        <v>4.28</v>
      </c>
      <c r="G1454" s="2">
        <f>Table3[[#This Row],[FwdDiv]]/Table3[[#This Row],[SharePrice]]</f>
        <v>3.8842000181504674E-2</v>
      </c>
    </row>
    <row r="1455" spans="2:7" x14ac:dyDescent="0.2">
      <c r="B1455" s="35">
        <v>43010</v>
      </c>
      <c r="C1455">
        <v>110.87</v>
      </c>
      <c r="E1455">
        <v>1.07</v>
      </c>
      <c r="F1455">
        <f>Table3[[#This Row],[DivPay]]*4</f>
        <v>4.28</v>
      </c>
      <c r="G1455" s="2">
        <f>Table3[[#This Row],[FwdDiv]]/Table3[[#This Row],[SharePrice]]</f>
        <v>3.8603770181293406E-2</v>
      </c>
    </row>
    <row r="1456" spans="2:7" x14ac:dyDescent="0.2">
      <c r="B1456" s="35">
        <v>43006</v>
      </c>
      <c r="C1456">
        <v>111.8</v>
      </c>
      <c r="E1456">
        <v>1.07</v>
      </c>
      <c r="F1456">
        <f>Table3[[#This Row],[DivPay]]*4</f>
        <v>4.28</v>
      </c>
      <c r="G1456" s="2">
        <f>Table3[[#This Row],[FwdDiv]]/Table3[[#This Row],[SharePrice]]</f>
        <v>3.828264758497317E-2</v>
      </c>
    </row>
    <row r="1457" spans="2:7" x14ac:dyDescent="0.2">
      <c r="B1457" s="35">
        <v>43005</v>
      </c>
      <c r="C1457">
        <v>111.61</v>
      </c>
      <c r="E1457">
        <v>1.07</v>
      </c>
      <c r="F1457">
        <f>Table3[[#This Row],[DivPay]]*4</f>
        <v>4.28</v>
      </c>
      <c r="G1457" s="2">
        <f>Table3[[#This Row],[FwdDiv]]/Table3[[#This Row],[SharePrice]]</f>
        <v>3.8347818295851627E-2</v>
      </c>
    </row>
    <row r="1458" spans="2:7" x14ac:dyDescent="0.2">
      <c r="B1458" s="35">
        <v>43004</v>
      </c>
      <c r="C1458">
        <v>112.21</v>
      </c>
      <c r="D1458">
        <v>1.07</v>
      </c>
      <c r="E1458">
        <v>1.07</v>
      </c>
      <c r="F1458">
        <f>Table3[[#This Row],[DivPay]]*4</f>
        <v>4.28</v>
      </c>
      <c r="G1458" s="2">
        <f>Table3[[#This Row],[FwdDiv]]/Table3[[#This Row],[SharePrice]]</f>
        <v>3.814276802424027E-2</v>
      </c>
    </row>
    <row r="1459" spans="2:7" x14ac:dyDescent="0.2">
      <c r="B1459" s="35">
        <v>43003</v>
      </c>
      <c r="C1459">
        <v>113.25</v>
      </c>
      <c r="E1459">
        <v>1.04</v>
      </c>
      <c r="F1459">
        <f>Table3[[#This Row],[DivPay]]*4</f>
        <v>4.16</v>
      </c>
      <c r="G1459" s="2">
        <f>Table3[[#This Row],[FwdDiv]]/Table3[[#This Row],[SharePrice]]</f>
        <v>3.6732891832229581E-2</v>
      </c>
    </row>
    <row r="1460" spans="2:7" x14ac:dyDescent="0.2">
      <c r="B1460" s="35">
        <v>43000</v>
      </c>
      <c r="C1460">
        <v>112.51</v>
      </c>
      <c r="E1460">
        <v>1.04</v>
      </c>
      <c r="F1460">
        <f>Table3[[#This Row],[DivPay]]*4</f>
        <v>4.16</v>
      </c>
      <c r="G1460" s="2">
        <f>Table3[[#This Row],[FwdDiv]]/Table3[[#This Row],[SharePrice]]</f>
        <v>3.697449115634166E-2</v>
      </c>
    </row>
    <row r="1461" spans="2:7" x14ac:dyDescent="0.2">
      <c r="B1461" s="35">
        <v>42999</v>
      </c>
      <c r="C1461">
        <v>112.92</v>
      </c>
      <c r="E1461">
        <v>1.04</v>
      </c>
      <c r="F1461">
        <f>Table3[[#This Row],[DivPay]]*4</f>
        <v>4.16</v>
      </c>
      <c r="G1461" s="2">
        <f>Table3[[#This Row],[FwdDiv]]/Table3[[#This Row],[SharePrice]]</f>
        <v>3.6840240878498055E-2</v>
      </c>
    </row>
    <row r="1462" spans="2:7" x14ac:dyDescent="0.2">
      <c r="B1462" s="35">
        <v>42998</v>
      </c>
      <c r="C1462">
        <v>113.43</v>
      </c>
      <c r="E1462">
        <v>1.04</v>
      </c>
      <c r="F1462">
        <f>Table3[[#This Row],[DivPay]]*4</f>
        <v>4.16</v>
      </c>
      <c r="G1462" s="2">
        <f>Table3[[#This Row],[FwdDiv]]/Table3[[#This Row],[SharePrice]]</f>
        <v>3.6674601075553204E-2</v>
      </c>
    </row>
    <row r="1463" spans="2:7" x14ac:dyDescent="0.2">
      <c r="B1463" s="35">
        <v>42997</v>
      </c>
      <c r="C1463">
        <v>115.36</v>
      </c>
      <c r="E1463">
        <v>1.04</v>
      </c>
      <c r="F1463">
        <f>Table3[[#This Row],[DivPay]]*4</f>
        <v>4.16</v>
      </c>
      <c r="G1463" s="2">
        <f>Table3[[#This Row],[FwdDiv]]/Table3[[#This Row],[SharePrice]]</f>
        <v>3.6061026352288493E-2</v>
      </c>
    </row>
    <row r="1464" spans="2:7" x14ac:dyDescent="0.2">
      <c r="B1464" s="35">
        <v>42996</v>
      </c>
      <c r="C1464">
        <v>116.08</v>
      </c>
      <c r="E1464">
        <v>1.04</v>
      </c>
      <c r="F1464">
        <f>Table3[[#This Row],[DivPay]]*4</f>
        <v>4.16</v>
      </c>
      <c r="G1464" s="2">
        <f>Table3[[#This Row],[FwdDiv]]/Table3[[#This Row],[SharePrice]]</f>
        <v>3.5837353549276363E-2</v>
      </c>
    </row>
    <row r="1465" spans="2:7" x14ac:dyDescent="0.2">
      <c r="B1465" s="35">
        <v>42993</v>
      </c>
      <c r="C1465">
        <v>115.79</v>
      </c>
      <c r="E1465">
        <v>1.04</v>
      </c>
      <c r="F1465">
        <f>Table3[[#This Row],[DivPay]]*4</f>
        <v>4.16</v>
      </c>
      <c r="G1465" s="2">
        <f>Table3[[#This Row],[FwdDiv]]/Table3[[#This Row],[SharePrice]]</f>
        <v>3.5927109422229896E-2</v>
      </c>
    </row>
    <row r="1466" spans="2:7" x14ac:dyDescent="0.2">
      <c r="B1466" s="35">
        <v>42992</v>
      </c>
      <c r="C1466">
        <v>116.73</v>
      </c>
      <c r="E1466">
        <v>1.04</v>
      </c>
      <c r="F1466">
        <f>Table3[[#This Row],[DivPay]]*4</f>
        <v>4.16</v>
      </c>
      <c r="G1466" s="2">
        <f>Table3[[#This Row],[FwdDiv]]/Table3[[#This Row],[SharePrice]]</f>
        <v>3.5637796624689452E-2</v>
      </c>
    </row>
    <row r="1467" spans="2:7" x14ac:dyDescent="0.2">
      <c r="B1467" s="35">
        <v>42991</v>
      </c>
      <c r="C1467">
        <v>116.86</v>
      </c>
      <c r="E1467">
        <v>1.04</v>
      </c>
      <c r="F1467">
        <f>Table3[[#This Row],[DivPay]]*4</f>
        <v>4.16</v>
      </c>
      <c r="G1467" s="2">
        <f>Table3[[#This Row],[FwdDiv]]/Table3[[#This Row],[SharePrice]]</f>
        <v>3.5598151634434368E-2</v>
      </c>
    </row>
    <row r="1468" spans="2:7" x14ac:dyDescent="0.2">
      <c r="B1468" s="35">
        <v>42990</v>
      </c>
      <c r="C1468">
        <v>117.05</v>
      </c>
      <c r="E1468">
        <v>1.04</v>
      </c>
      <c r="F1468">
        <f>Table3[[#This Row],[DivPay]]*4</f>
        <v>4.16</v>
      </c>
      <c r="G1468" s="2">
        <f>Table3[[#This Row],[FwdDiv]]/Table3[[#This Row],[SharePrice]]</f>
        <v>3.5540367364374201E-2</v>
      </c>
    </row>
    <row r="1469" spans="2:7" x14ac:dyDescent="0.2">
      <c r="B1469" s="35">
        <v>42989</v>
      </c>
      <c r="C1469">
        <v>117.93</v>
      </c>
      <c r="E1469">
        <v>1.04</v>
      </c>
      <c r="F1469">
        <f>Table3[[#This Row],[DivPay]]*4</f>
        <v>4.16</v>
      </c>
      <c r="G1469" s="2">
        <f>Table3[[#This Row],[FwdDiv]]/Table3[[#This Row],[SharePrice]]</f>
        <v>3.5275163232426014E-2</v>
      </c>
    </row>
    <row r="1470" spans="2:7" x14ac:dyDescent="0.2">
      <c r="B1470" s="35">
        <v>42986</v>
      </c>
      <c r="C1470">
        <v>117.06</v>
      </c>
      <c r="E1470">
        <v>1.04</v>
      </c>
      <c r="F1470">
        <f>Table3[[#This Row],[DivPay]]*4</f>
        <v>4.16</v>
      </c>
      <c r="G1470" s="2">
        <f>Table3[[#This Row],[FwdDiv]]/Table3[[#This Row],[SharePrice]]</f>
        <v>3.5537331283102686E-2</v>
      </c>
    </row>
    <row r="1471" spans="2:7" x14ac:dyDescent="0.2">
      <c r="B1471" s="35">
        <v>42985</v>
      </c>
      <c r="C1471">
        <v>118.92</v>
      </c>
      <c r="E1471">
        <v>1.04</v>
      </c>
      <c r="F1471">
        <f>Table3[[#This Row],[DivPay]]*4</f>
        <v>4.16</v>
      </c>
      <c r="G1471" s="2">
        <f>Table3[[#This Row],[FwdDiv]]/Table3[[#This Row],[SharePrice]]</f>
        <v>3.4981500168180288E-2</v>
      </c>
    </row>
    <row r="1472" spans="2:7" x14ac:dyDescent="0.2">
      <c r="B1472" s="35">
        <v>42984</v>
      </c>
      <c r="C1472">
        <v>118.62</v>
      </c>
      <c r="E1472">
        <v>1.04</v>
      </c>
      <c r="F1472">
        <f>Table3[[#This Row],[DivPay]]*4</f>
        <v>4.16</v>
      </c>
      <c r="G1472" s="2">
        <f>Table3[[#This Row],[FwdDiv]]/Table3[[#This Row],[SharePrice]]</f>
        <v>3.5069971337042656E-2</v>
      </c>
    </row>
    <row r="1473" spans="2:7" x14ac:dyDescent="0.2">
      <c r="B1473" s="35">
        <v>42983</v>
      </c>
      <c r="C1473">
        <v>117.67</v>
      </c>
      <c r="E1473">
        <v>1.04</v>
      </c>
      <c r="F1473">
        <f>Table3[[#This Row],[DivPay]]*4</f>
        <v>4.16</v>
      </c>
      <c r="G1473" s="2">
        <f>Table3[[#This Row],[FwdDiv]]/Table3[[#This Row],[SharePrice]]</f>
        <v>3.5353106144301864E-2</v>
      </c>
    </row>
    <row r="1474" spans="2:7" x14ac:dyDescent="0.2">
      <c r="B1474" s="35">
        <v>42979</v>
      </c>
      <c r="C1474">
        <v>117.83</v>
      </c>
      <c r="E1474">
        <v>1.04</v>
      </c>
      <c r="F1474">
        <f>Table3[[#This Row],[DivPay]]*4</f>
        <v>4.16</v>
      </c>
      <c r="G1474" s="2">
        <f>Table3[[#This Row],[FwdDiv]]/Table3[[#This Row],[SharePrice]]</f>
        <v>3.5305100568615806E-2</v>
      </c>
    </row>
    <row r="1475" spans="2:7" x14ac:dyDescent="0.2">
      <c r="B1475" s="35">
        <v>42978</v>
      </c>
      <c r="C1475">
        <v>116.93</v>
      </c>
      <c r="E1475">
        <v>1.04</v>
      </c>
      <c r="F1475">
        <f>Table3[[#This Row],[DivPay]]*4</f>
        <v>4.16</v>
      </c>
      <c r="G1475" s="2">
        <f>Table3[[#This Row],[FwdDiv]]/Table3[[#This Row],[SharePrice]]</f>
        <v>3.557684084494997E-2</v>
      </c>
    </row>
    <row r="1476" spans="2:7" x14ac:dyDescent="0.2">
      <c r="B1476" s="35">
        <v>42977</v>
      </c>
      <c r="C1476">
        <v>116.43</v>
      </c>
      <c r="E1476">
        <v>1.04</v>
      </c>
      <c r="F1476">
        <f>Table3[[#This Row],[DivPay]]*4</f>
        <v>4.16</v>
      </c>
      <c r="G1476" s="2">
        <f>Table3[[#This Row],[FwdDiv]]/Table3[[#This Row],[SharePrice]]</f>
        <v>3.5729622949411663E-2</v>
      </c>
    </row>
    <row r="1477" spans="2:7" x14ac:dyDescent="0.2">
      <c r="B1477" s="35">
        <v>42976</v>
      </c>
      <c r="C1477">
        <v>116.55</v>
      </c>
      <c r="E1477">
        <v>1.04</v>
      </c>
      <c r="F1477">
        <f>Table3[[#This Row],[DivPay]]*4</f>
        <v>4.16</v>
      </c>
      <c r="G1477" s="2">
        <f>Table3[[#This Row],[FwdDiv]]/Table3[[#This Row],[SharePrice]]</f>
        <v>3.5692835692835698E-2</v>
      </c>
    </row>
    <row r="1478" spans="2:7" x14ac:dyDescent="0.2">
      <c r="B1478" s="35">
        <v>42975</v>
      </c>
      <c r="C1478">
        <v>115.54</v>
      </c>
      <c r="E1478">
        <v>1.04</v>
      </c>
      <c r="F1478">
        <f>Table3[[#This Row],[DivPay]]*4</f>
        <v>4.16</v>
      </c>
      <c r="G1478" s="2">
        <f>Table3[[#This Row],[FwdDiv]]/Table3[[#This Row],[SharePrice]]</f>
        <v>3.6004846806300846E-2</v>
      </c>
    </row>
    <row r="1479" spans="2:7" x14ac:dyDescent="0.2">
      <c r="B1479" s="35">
        <v>42972</v>
      </c>
      <c r="C1479">
        <v>114.8</v>
      </c>
      <c r="E1479">
        <v>1.04</v>
      </c>
      <c r="F1479">
        <f>Table3[[#This Row],[DivPay]]*4</f>
        <v>4.16</v>
      </c>
      <c r="G1479" s="2">
        <f>Table3[[#This Row],[FwdDiv]]/Table3[[#This Row],[SharePrice]]</f>
        <v>3.6236933797909411E-2</v>
      </c>
    </row>
    <row r="1480" spans="2:7" x14ac:dyDescent="0.2">
      <c r="B1480" s="35">
        <v>42971</v>
      </c>
      <c r="C1480">
        <v>114.52</v>
      </c>
      <c r="E1480">
        <v>1.04</v>
      </c>
      <c r="F1480">
        <f>Table3[[#This Row],[DivPay]]*4</f>
        <v>4.16</v>
      </c>
      <c r="G1480" s="2">
        <f>Table3[[#This Row],[FwdDiv]]/Table3[[#This Row],[SharePrice]]</f>
        <v>3.6325532658050996E-2</v>
      </c>
    </row>
    <row r="1481" spans="2:7" x14ac:dyDescent="0.2">
      <c r="B1481" s="35">
        <v>42970</v>
      </c>
      <c r="C1481">
        <v>115.46</v>
      </c>
      <c r="E1481">
        <v>1.04</v>
      </c>
      <c r="F1481">
        <f>Table3[[#This Row],[DivPay]]*4</f>
        <v>4.16</v>
      </c>
      <c r="G1481" s="2">
        <f>Table3[[#This Row],[FwdDiv]]/Table3[[#This Row],[SharePrice]]</f>
        <v>3.6029793868006241E-2</v>
      </c>
    </row>
    <row r="1482" spans="2:7" x14ac:dyDescent="0.2">
      <c r="B1482" s="35">
        <v>42969</v>
      </c>
      <c r="C1482">
        <v>116.23</v>
      </c>
      <c r="E1482">
        <v>1.04</v>
      </c>
      <c r="F1482">
        <f>Table3[[#This Row],[DivPay]]*4</f>
        <v>4.16</v>
      </c>
      <c r="G1482" s="2">
        <f>Table3[[#This Row],[FwdDiv]]/Table3[[#This Row],[SharePrice]]</f>
        <v>3.5791103845822937E-2</v>
      </c>
    </row>
    <row r="1483" spans="2:7" x14ac:dyDescent="0.2">
      <c r="B1483" s="35">
        <v>42968</v>
      </c>
      <c r="C1483">
        <v>116.25</v>
      </c>
      <c r="E1483">
        <v>1.04</v>
      </c>
      <c r="F1483">
        <f>Table3[[#This Row],[DivPay]]*4</f>
        <v>4.16</v>
      </c>
      <c r="G1483" s="2">
        <f>Table3[[#This Row],[FwdDiv]]/Table3[[#This Row],[SharePrice]]</f>
        <v>3.5784946236559138E-2</v>
      </c>
    </row>
    <row r="1484" spans="2:7" x14ac:dyDescent="0.2">
      <c r="B1484" s="35">
        <v>42965</v>
      </c>
      <c r="C1484">
        <v>115.33</v>
      </c>
      <c r="E1484">
        <v>1.04</v>
      </c>
      <c r="F1484">
        <f>Table3[[#This Row],[DivPay]]*4</f>
        <v>4.16</v>
      </c>
      <c r="G1484" s="2">
        <f>Table3[[#This Row],[FwdDiv]]/Table3[[#This Row],[SharePrice]]</f>
        <v>3.6070406659152003E-2</v>
      </c>
    </row>
    <row r="1485" spans="2:7" x14ac:dyDescent="0.2">
      <c r="B1485" s="35">
        <v>42964</v>
      </c>
      <c r="C1485">
        <v>115.93</v>
      </c>
      <c r="E1485">
        <v>1.04</v>
      </c>
      <c r="F1485">
        <f>Table3[[#This Row],[DivPay]]*4</f>
        <v>4.16</v>
      </c>
      <c r="G1485" s="2">
        <f>Table3[[#This Row],[FwdDiv]]/Table3[[#This Row],[SharePrice]]</f>
        <v>3.5883722936254636E-2</v>
      </c>
    </row>
    <row r="1486" spans="2:7" x14ac:dyDescent="0.2">
      <c r="B1486" s="35">
        <v>42963</v>
      </c>
      <c r="C1486">
        <v>117.73</v>
      </c>
      <c r="E1486">
        <v>1.04</v>
      </c>
      <c r="F1486">
        <f>Table3[[#This Row],[DivPay]]*4</f>
        <v>4.16</v>
      </c>
      <c r="G1486" s="2">
        <f>Table3[[#This Row],[FwdDiv]]/Table3[[#This Row],[SharePrice]]</f>
        <v>3.5335088762422494E-2</v>
      </c>
    </row>
    <row r="1487" spans="2:7" x14ac:dyDescent="0.2">
      <c r="B1487" s="35">
        <v>42962</v>
      </c>
      <c r="C1487">
        <v>116.82</v>
      </c>
      <c r="E1487">
        <v>1.04</v>
      </c>
      <c r="F1487">
        <f>Table3[[#This Row],[DivPay]]*4</f>
        <v>4.16</v>
      </c>
      <c r="G1487" s="2">
        <f>Table3[[#This Row],[FwdDiv]]/Table3[[#This Row],[SharePrice]]</f>
        <v>3.5610340695086458E-2</v>
      </c>
    </row>
    <row r="1488" spans="2:7" x14ac:dyDescent="0.2">
      <c r="B1488" s="35">
        <v>42961</v>
      </c>
      <c r="C1488">
        <v>114.76</v>
      </c>
      <c r="E1488">
        <v>1.04</v>
      </c>
      <c r="F1488">
        <f>Table3[[#This Row],[DivPay]]*4</f>
        <v>4.16</v>
      </c>
      <c r="G1488" s="2">
        <f>Table3[[#This Row],[FwdDiv]]/Table3[[#This Row],[SharePrice]]</f>
        <v>3.6249564308121297E-2</v>
      </c>
    </row>
    <row r="1489" spans="2:7" x14ac:dyDescent="0.2">
      <c r="B1489" s="35">
        <v>42958</v>
      </c>
      <c r="C1489">
        <v>114.88</v>
      </c>
      <c r="E1489">
        <v>1.04</v>
      </c>
      <c r="F1489">
        <f>Table3[[#This Row],[DivPay]]*4</f>
        <v>4.16</v>
      </c>
      <c r="G1489" s="2">
        <f>Table3[[#This Row],[FwdDiv]]/Table3[[#This Row],[SharePrice]]</f>
        <v>3.6211699164345405E-2</v>
      </c>
    </row>
    <row r="1490" spans="2:7" x14ac:dyDescent="0.2">
      <c r="B1490" s="35">
        <v>42957</v>
      </c>
      <c r="C1490">
        <v>114.22</v>
      </c>
      <c r="E1490">
        <v>1.04</v>
      </c>
      <c r="F1490">
        <f>Table3[[#This Row],[DivPay]]*4</f>
        <v>4.16</v>
      </c>
      <c r="G1490" s="2">
        <f>Table3[[#This Row],[FwdDiv]]/Table3[[#This Row],[SharePrice]]</f>
        <v>3.6420942041673961E-2</v>
      </c>
    </row>
    <row r="1491" spans="2:7" x14ac:dyDescent="0.2">
      <c r="B1491" s="35">
        <v>42956</v>
      </c>
      <c r="C1491">
        <v>115.41</v>
      </c>
      <c r="E1491">
        <v>1.04</v>
      </c>
      <c r="F1491">
        <f>Table3[[#This Row],[DivPay]]*4</f>
        <v>4.16</v>
      </c>
      <c r="G1491" s="2">
        <f>Table3[[#This Row],[FwdDiv]]/Table3[[#This Row],[SharePrice]]</f>
        <v>3.6045403344597521E-2</v>
      </c>
    </row>
    <row r="1492" spans="2:7" x14ac:dyDescent="0.2">
      <c r="B1492" s="35">
        <v>42955</v>
      </c>
      <c r="C1492">
        <v>114.67</v>
      </c>
      <c r="E1492">
        <v>1.04</v>
      </c>
      <c r="F1492">
        <f>Table3[[#This Row],[DivPay]]*4</f>
        <v>4.16</v>
      </c>
      <c r="G1492" s="2">
        <f>Table3[[#This Row],[FwdDiv]]/Table3[[#This Row],[SharePrice]]</f>
        <v>3.6278015173977503E-2</v>
      </c>
    </row>
    <row r="1493" spans="2:7" x14ac:dyDescent="0.2">
      <c r="B1493" s="35">
        <v>42954</v>
      </c>
      <c r="C1493">
        <v>115.86</v>
      </c>
      <c r="E1493">
        <v>1.04</v>
      </c>
      <c r="F1493">
        <f>Table3[[#This Row],[DivPay]]*4</f>
        <v>4.16</v>
      </c>
      <c r="G1493" s="2">
        <f>Table3[[#This Row],[FwdDiv]]/Table3[[#This Row],[SharePrice]]</f>
        <v>3.5905403072673918E-2</v>
      </c>
    </row>
    <row r="1494" spans="2:7" x14ac:dyDescent="0.2">
      <c r="B1494" s="35">
        <v>42951</v>
      </c>
      <c r="C1494">
        <v>114.76</v>
      </c>
      <c r="E1494">
        <v>1.04</v>
      </c>
      <c r="F1494">
        <f>Table3[[#This Row],[DivPay]]*4</f>
        <v>4.16</v>
      </c>
      <c r="G1494" s="2">
        <f>Table3[[#This Row],[FwdDiv]]/Table3[[#This Row],[SharePrice]]</f>
        <v>3.6249564308121297E-2</v>
      </c>
    </row>
    <row r="1495" spans="2:7" x14ac:dyDescent="0.2">
      <c r="B1495" s="35">
        <v>42950</v>
      </c>
      <c r="C1495">
        <v>114.49</v>
      </c>
      <c r="E1495">
        <v>1.04</v>
      </c>
      <c r="F1495">
        <f>Table3[[#This Row],[DivPay]]*4</f>
        <v>4.16</v>
      </c>
      <c r="G1495" s="2">
        <f>Table3[[#This Row],[FwdDiv]]/Table3[[#This Row],[SharePrice]]</f>
        <v>3.6335051096165603E-2</v>
      </c>
    </row>
    <row r="1496" spans="2:7" x14ac:dyDescent="0.2">
      <c r="B1496" s="35">
        <v>42949</v>
      </c>
      <c r="C1496">
        <v>114.46</v>
      </c>
      <c r="E1496">
        <v>1.04</v>
      </c>
      <c r="F1496">
        <f>Table3[[#This Row],[DivPay]]*4</f>
        <v>4.16</v>
      </c>
      <c r="G1496" s="2">
        <f>Table3[[#This Row],[FwdDiv]]/Table3[[#This Row],[SharePrice]]</f>
        <v>3.6344574523851134E-2</v>
      </c>
    </row>
    <row r="1497" spans="2:7" x14ac:dyDescent="0.2">
      <c r="B1497" s="35">
        <v>42948</v>
      </c>
      <c r="C1497">
        <v>115.88</v>
      </c>
      <c r="E1497">
        <v>1.04</v>
      </c>
      <c r="F1497">
        <f>Table3[[#This Row],[DivPay]]*4</f>
        <v>4.16</v>
      </c>
      <c r="G1497" s="2">
        <f>Table3[[#This Row],[FwdDiv]]/Table3[[#This Row],[SharePrice]]</f>
        <v>3.589920607525026E-2</v>
      </c>
    </row>
    <row r="1498" spans="2:7" x14ac:dyDescent="0.2">
      <c r="B1498" s="35">
        <v>42947</v>
      </c>
      <c r="C1498">
        <v>116.71</v>
      </c>
      <c r="E1498">
        <v>1.04</v>
      </c>
      <c r="F1498">
        <f>Table3[[#This Row],[DivPay]]*4</f>
        <v>4.16</v>
      </c>
      <c r="G1498" s="2">
        <f>Table3[[#This Row],[FwdDiv]]/Table3[[#This Row],[SharePrice]]</f>
        <v>3.5643903692914064E-2</v>
      </c>
    </row>
    <row r="1499" spans="2:7" x14ac:dyDescent="0.2">
      <c r="B1499" s="35">
        <v>42944</v>
      </c>
      <c r="C1499">
        <v>118.51</v>
      </c>
      <c r="E1499">
        <v>1.04</v>
      </c>
      <c r="F1499">
        <f>Table3[[#This Row],[DivPay]]*4</f>
        <v>4.16</v>
      </c>
      <c r="G1499" s="2">
        <f>Table3[[#This Row],[FwdDiv]]/Table3[[#This Row],[SharePrice]]</f>
        <v>3.5102522993840181E-2</v>
      </c>
    </row>
    <row r="1500" spans="2:7" x14ac:dyDescent="0.2">
      <c r="B1500" s="35">
        <v>42943</v>
      </c>
      <c r="C1500">
        <v>118.19</v>
      </c>
      <c r="E1500">
        <v>1.04</v>
      </c>
      <c r="F1500">
        <f>Table3[[#This Row],[DivPay]]*4</f>
        <v>4.16</v>
      </c>
      <c r="G1500" s="2">
        <f>Table3[[#This Row],[FwdDiv]]/Table3[[#This Row],[SharePrice]]</f>
        <v>3.5197563245621462E-2</v>
      </c>
    </row>
    <row r="1501" spans="2:7" x14ac:dyDescent="0.2">
      <c r="B1501" s="35">
        <v>42942</v>
      </c>
      <c r="C1501">
        <v>117.65</v>
      </c>
      <c r="E1501">
        <v>1.04</v>
      </c>
      <c r="F1501">
        <f>Table3[[#This Row],[DivPay]]*4</f>
        <v>4.16</v>
      </c>
      <c r="G1501" s="2">
        <f>Table3[[#This Row],[FwdDiv]]/Table3[[#This Row],[SharePrice]]</f>
        <v>3.535911602209945E-2</v>
      </c>
    </row>
    <row r="1502" spans="2:7" x14ac:dyDescent="0.2">
      <c r="B1502" s="35">
        <v>42941</v>
      </c>
      <c r="C1502">
        <v>117.82</v>
      </c>
      <c r="E1502">
        <v>1.04</v>
      </c>
      <c r="F1502">
        <f>Table3[[#This Row],[DivPay]]*4</f>
        <v>4.16</v>
      </c>
      <c r="G1502" s="2">
        <f>Table3[[#This Row],[FwdDiv]]/Table3[[#This Row],[SharePrice]]</f>
        <v>3.5308097097267017E-2</v>
      </c>
    </row>
    <row r="1503" spans="2:7" x14ac:dyDescent="0.2">
      <c r="B1503" s="35">
        <v>42940</v>
      </c>
      <c r="C1503">
        <v>118.89</v>
      </c>
      <c r="E1503">
        <v>1.04</v>
      </c>
      <c r="F1503">
        <f>Table3[[#This Row],[DivPay]]*4</f>
        <v>4.16</v>
      </c>
      <c r="G1503" s="2">
        <f>Table3[[#This Row],[FwdDiv]]/Table3[[#This Row],[SharePrice]]</f>
        <v>3.4990327193203802E-2</v>
      </c>
    </row>
    <row r="1504" spans="2:7" x14ac:dyDescent="0.2">
      <c r="B1504" s="35">
        <v>42937</v>
      </c>
      <c r="C1504">
        <v>119.58</v>
      </c>
      <c r="E1504">
        <v>1.04</v>
      </c>
      <c r="F1504">
        <f>Table3[[#This Row],[DivPay]]*4</f>
        <v>4.16</v>
      </c>
      <c r="G1504" s="2">
        <f>Table3[[#This Row],[FwdDiv]]/Table3[[#This Row],[SharePrice]]</f>
        <v>3.4788426158220441E-2</v>
      </c>
    </row>
    <row r="1505" spans="2:7" x14ac:dyDescent="0.2">
      <c r="B1505" s="35">
        <v>42936</v>
      </c>
      <c r="C1505">
        <v>119.86</v>
      </c>
      <c r="E1505">
        <v>1.04</v>
      </c>
      <c r="F1505">
        <f>Table3[[#This Row],[DivPay]]*4</f>
        <v>4.16</v>
      </c>
      <c r="G1505" s="2">
        <f>Table3[[#This Row],[FwdDiv]]/Table3[[#This Row],[SharePrice]]</f>
        <v>3.4707158351409979E-2</v>
      </c>
    </row>
    <row r="1506" spans="2:7" x14ac:dyDescent="0.2">
      <c r="B1506" s="35">
        <v>42935</v>
      </c>
      <c r="C1506">
        <v>121.62</v>
      </c>
      <c r="E1506">
        <v>1.04</v>
      </c>
      <c r="F1506">
        <f>Table3[[#This Row],[DivPay]]*4</f>
        <v>4.16</v>
      </c>
      <c r="G1506" s="2">
        <f>Table3[[#This Row],[FwdDiv]]/Table3[[#This Row],[SharePrice]]</f>
        <v>3.4204900509784572E-2</v>
      </c>
    </row>
    <row r="1507" spans="2:7" x14ac:dyDescent="0.2">
      <c r="B1507" s="35">
        <v>42934</v>
      </c>
      <c r="C1507">
        <v>119.64</v>
      </c>
      <c r="E1507">
        <v>1.04</v>
      </c>
      <c r="F1507">
        <f>Table3[[#This Row],[DivPay]]*4</f>
        <v>4.16</v>
      </c>
      <c r="G1507" s="2">
        <f>Table3[[#This Row],[FwdDiv]]/Table3[[#This Row],[SharePrice]]</f>
        <v>3.4770979605483116E-2</v>
      </c>
    </row>
    <row r="1508" spans="2:7" x14ac:dyDescent="0.2">
      <c r="B1508" s="35">
        <v>42933</v>
      </c>
      <c r="C1508">
        <v>119</v>
      </c>
      <c r="E1508">
        <v>1.04</v>
      </c>
      <c r="F1508">
        <f>Table3[[#This Row],[DivPay]]*4</f>
        <v>4.16</v>
      </c>
      <c r="G1508" s="2">
        <f>Table3[[#This Row],[FwdDiv]]/Table3[[#This Row],[SharePrice]]</f>
        <v>3.4957983193277309E-2</v>
      </c>
    </row>
    <row r="1509" spans="2:7" x14ac:dyDescent="0.2">
      <c r="B1509" s="35">
        <v>42930</v>
      </c>
      <c r="C1509">
        <v>119.13</v>
      </c>
      <c r="E1509">
        <v>1.04</v>
      </c>
      <c r="F1509">
        <f>Table3[[#This Row],[DivPay]]*4</f>
        <v>4.16</v>
      </c>
      <c r="G1509" s="2">
        <f>Table3[[#This Row],[FwdDiv]]/Table3[[#This Row],[SharePrice]]</f>
        <v>3.49198354738521E-2</v>
      </c>
    </row>
    <row r="1510" spans="2:7" x14ac:dyDescent="0.2">
      <c r="B1510" s="35">
        <v>42929</v>
      </c>
      <c r="C1510">
        <v>117.51</v>
      </c>
      <c r="E1510">
        <v>1.04</v>
      </c>
      <c r="F1510">
        <f>Table3[[#This Row],[DivPay]]*4</f>
        <v>4.16</v>
      </c>
      <c r="G1510" s="2">
        <f>Table3[[#This Row],[FwdDiv]]/Table3[[#This Row],[SharePrice]]</f>
        <v>3.5401242447451284E-2</v>
      </c>
    </row>
    <row r="1511" spans="2:7" x14ac:dyDescent="0.2">
      <c r="B1511" s="35">
        <v>42928</v>
      </c>
      <c r="C1511">
        <v>118.23</v>
      </c>
      <c r="E1511">
        <v>1.04</v>
      </c>
      <c r="F1511">
        <f>Table3[[#This Row],[DivPay]]*4</f>
        <v>4.16</v>
      </c>
      <c r="G1511" s="2">
        <f>Table3[[#This Row],[FwdDiv]]/Table3[[#This Row],[SharePrice]]</f>
        <v>3.5185655079083146E-2</v>
      </c>
    </row>
    <row r="1512" spans="2:7" x14ac:dyDescent="0.2">
      <c r="B1512" s="35">
        <v>42927</v>
      </c>
      <c r="C1512">
        <v>117.21</v>
      </c>
      <c r="E1512">
        <v>1.04</v>
      </c>
      <c r="F1512">
        <f>Table3[[#This Row],[DivPay]]*4</f>
        <v>4.16</v>
      </c>
      <c r="G1512" s="2">
        <f>Table3[[#This Row],[FwdDiv]]/Table3[[#This Row],[SharePrice]]</f>
        <v>3.5491852231038311E-2</v>
      </c>
    </row>
    <row r="1513" spans="2:7" x14ac:dyDescent="0.2">
      <c r="B1513" s="35">
        <v>42926</v>
      </c>
      <c r="C1513">
        <v>118.16</v>
      </c>
      <c r="E1513">
        <v>1.04</v>
      </c>
      <c r="F1513">
        <f>Table3[[#This Row],[DivPay]]*4</f>
        <v>4.16</v>
      </c>
      <c r="G1513" s="2">
        <f>Table3[[#This Row],[FwdDiv]]/Table3[[#This Row],[SharePrice]]</f>
        <v>3.5206499661475966E-2</v>
      </c>
    </row>
    <row r="1514" spans="2:7" x14ac:dyDescent="0.2">
      <c r="B1514" s="35">
        <v>42923</v>
      </c>
      <c r="C1514">
        <v>117.9</v>
      </c>
      <c r="E1514">
        <v>1.04</v>
      </c>
      <c r="F1514">
        <f>Table3[[#This Row],[DivPay]]*4</f>
        <v>4.16</v>
      </c>
      <c r="G1514" s="2">
        <f>Table3[[#This Row],[FwdDiv]]/Table3[[#This Row],[SharePrice]]</f>
        <v>3.528413910093299E-2</v>
      </c>
    </row>
    <row r="1515" spans="2:7" x14ac:dyDescent="0.2">
      <c r="B1515" s="35">
        <v>42922</v>
      </c>
      <c r="C1515">
        <v>118.35</v>
      </c>
      <c r="E1515">
        <v>1.04</v>
      </c>
      <c r="F1515">
        <f>Table3[[#This Row],[DivPay]]*4</f>
        <v>4.16</v>
      </c>
      <c r="G1515" s="2">
        <f>Table3[[#This Row],[FwdDiv]]/Table3[[#This Row],[SharePrice]]</f>
        <v>3.514997887621462E-2</v>
      </c>
    </row>
    <row r="1516" spans="2:7" x14ac:dyDescent="0.2">
      <c r="B1516" s="35">
        <v>42921</v>
      </c>
      <c r="C1516">
        <v>118.54</v>
      </c>
      <c r="E1516">
        <v>1.04</v>
      </c>
      <c r="F1516">
        <f>Table3[[#This Row],[DivPay]]*4</f>
        <v>4.16</v>
      </c>
      <c r="G1516" s="2">
        <f>Table3[[#This Row],[FwdDiv]]/Table3[[#This Row],[SharePrice]]</f>
        <v>3.5093639277880881E-2</v>
      </c>
    </row>
    <row r="1517" spans="2:7" x14ac:dyDescent="0.2">
      <c r="B1517" s="35">
        <v>42919</v>
      </c>
      <c r="C1517">
        <v>116.9</v>
      </c>
      <c r="E1517">
        <v>1.04</v>
      </c>
      <c r="F1517">
        <f>Table3[[#This Row],[DivPay]]*4</f>
        <v>4.16</v>
      </c>
      <c r="G1517" s="2">
        <f>Table3[[#This Row],[FwdDiv]]/Table3[[#This Row],[SharePrice]]</f>
        <v>3.558597091531223E-2</v>
      </c>
    </row>
    <row r="1518" spans="2:7" x14ac:dyDescent="0.2">
      <c r="B1518" s="35">
        <v>42916</v>
      </c>
      <c r="C1518">
        <v>117.45</v>
      </c>
      <c r="E1518">
        <v>1.04</v>
      </c>
      <c r="F1518">
        <f>Table3[[#This Row],[DivPay]]*4</f>
        <v>4.16</v>
      </c>
      <c r="G1518" s="2">
        <f>Table3[[#This Row],[FwdDiv]]/Table3[[#This Row],[SharePrice]]</f>
        <v>3.5419327373350365E-2</v>
      </c>
    </row>
    <row r="1519" spans="2:7" x14ac:dyDescent="0.2">
      <c r="B1519" s="35">
        <v>42915</v>
      </c>
      <c r="C1519">
        <v>117.08</v>
      </c>
      <c r="E1519">
        <v>1.04</v>
      </c>
      <c r="F1519">
        <f>Table3[[#This Row],[DivPay]]*4</f>
        <v>4.16</v>
      </c>
      <c r="G1519" s="2">
        <f>Table3[[#This Row],[FwdDiv]]/Table3[[#This Row],[SharePrice]]</f>
        <v>3.5531260676460542E-2</v>
      </c>
    </row>
    <row r="1520" spans="2:7" x14ac:dyDescent="0.2">
      <c r="B1520" s="35">
        <v>42914</v>
      </c>
      <c r="C1520">
        <v>118.93</v>
      </c>
      <c r="E1520">
        <v>1.04</v>
      </c>
      <c r="F1520">
        <f>Table3[[#This Row],[DivPay]]*4</f>
        <v>4.16</v>
      </c>
      <c r="G1520" s="2">
        <f>Table3[[#This Row],[FwdDiv]]/Table3[[#This Row],[SharePrice]]</f>
        <v>3.4978558816110318E-2</v>
      </c>
    </row>
    <row r="1521" spans="2:7" x14ac:dyDescent="0.2">
      <c r="B1521" s="35">
        <v>42913</v>
      </c>
      <c r="C1521">
        <v>118.14</v>
      </c>
      <c r="E1521">
        <v>1.04</v>
      </c>
      <c r="F1521">
        <f>Table3[[#This Row],[DivPay]]*4</f>
        <v>4.16</v>
      </c>
      <c r="G1521" s="2">
        <f>Table3[[#This Row],[FwdDiv]]/Table3[[#This Row],[SharePrice]]</f>
        <v>3.5212459793465378E-2</v>
      </c>
    </row>
    <row r="1522" spans="2:7" x14ac:dyDescent="0.2">
      <c r="B1522" s="35">
        <v>42912</v>
      </c>
      <c r="C1522">
        <v>119.51</v>
      </c>
      <c r="E1522">
        <v>1.04</v>
      </c>
      <c r="F1522">
        <f>Table3[[#This Row],[DivPay]]*4</f>
        <v>4.16</v>
      </c>
      <c r="G1522" s="2">
        <f>Table3[[#This Row],[FwdDiv]]/Table3[[#This Row],[SharePrice]]</f>
        <v>3.4808802610660196E-2</v>
      </c>
    </row>
    <row r="1523" spans="2:7" x14ac:dyDescent="0.2">
      <c r="B1523" s="35">
        <v>42909</v>
      </c>
      <c r="C1523">
        <v>119.56</v>
      </c>
      <c r="E1523">
        <v>1.04</v>
      </c>
      <c r="F1523">
        <f>Table3[[#This Row],[DivPay]]*4</f>
        <v>4.16</v>
      </c>
      <c r="G1523" s="2">
        <f>Table3[[#This Row],[FwdDiv]]/Table3[[#This Row],[SharePrice]]</f>
        <v>3.4794245567079295E-2</v>
      </c>
    </row>
    <row r="1524" spans="2:7" x14ac:dyDescent="0.2">
      <c r="B1524" s="35">
        <v>42908</v>
      </c>
      <c r="C1524">
        <v>119.71</v>
      </c>
      <c r="E1524">
        <v>1.04</v>
      </c>
      <c r="F1524">
        <f>Table3[[#This Row],[DivPay]]*4</f>
        <v>4.16</v>
      </c>
      <c r="G1524" s="2">
        <f>Table3[[#This Row],[FwdDiv]]/Table3[[#This Row],[SharePrice]]</f>
        <v>3.4750647397878212E-2</v>
      </c>
    </row>
    <row r="1525" spans="2:7" x14ac:dyDescent="0.2">
      <c r="B1525" s="35">
        <v>42907</v>
      </c>
      <c r="C1525">
        <v>120.19</v>
      </c>
      <c r="D1525">
        <v>1.04</v>
      </c>
      <c r="E1525">
        <v>1.04</v>
      </c>
      <c r="F1525">
        <f>Table3[[#This Row],[DivPay]]*4</f>
        <v>4.16</v>
      </c>
      <c r="G1525" s="2">
        <f>Table3[[#This Row],[FwdDiv]]/Table3[[#This Row],[SharePrice]]</f>
        <v>3.4611864547799319E-2</v>
      </c>
    </row>
    <row r="1526" spans="2:7" x14ac:dyDescent="0.2">
      <c r="B1526" s="35">
        <v>42906</v>
      </c>
      <c r="C1526">
        <v>122.11</v>
      </c>
      <c r="E1526">
        <v>1.04</v>
      </c>
      <c r="F1526">
        <f>Table3[[#This Row],[DivPay]]*4</f>
        <v>4.16</v>
      </c>
      <c r="G1526" s="2">
        <f>Table3[[#This Row],[FwdDiv]]/Table3[[#This Row],[SharePrice]]</f>
        <v>3.4067643927606257E-2</v>
      </c>
    </row>
    <row r="1527" spans="2:7" x14ac:dyDescent="0.2">
      <c r="B1527" s="35">
        <v>42905</v>
      </c>
      <c r="C1527">
        <v>122.9</v>
      </c>
      <c r="E1527">
        <v>1.04</v>
      </c>
      <c r="F1527">
        <f>Table3[[#This Row],[DivPay]]*4</f>
        <v>4.16</v>
      </c>
      <c r="G1527" s="2">
        <f>Table3[[#This Row],[FwdDiv]]/Table3[[#This Row],[SharePrice]]</f>
        <v>3.3848657445077299E-2</v>
      </c>
    </row>
    <row r="1528" spans="2:7" x14ac:dyDescent="0.2">
      <c r="B1528" s="35">
        <v>42902</v>
      </c>
      <c r="C1528">
        <v>121.84</v>
      </c>
      <c r="E1528">
        <v>1.04</v>
      </c>
      <c r="F1528">
        <f>Table3[[#This Row],[DivPay]]*4</f>
        <v>4.16</v>
      </c>
      <c r="G1528" s="2">
        <f>Table3[[#This Row],[FwdDiv]]/Table3[[#This Row],[SharePrice]]</f>
        <v>3.4143138542350626E-2</v>
      </c>
    </row>
    <row r="1529" spans="2:7" x14ac:dyDescent="0.2">
      <c r="B1529" s="35">
        <v>42901</v>
      </c>
      <c r="C1529">
        <v>120.51</v>
      </c>
      <c r="E1529">
        <v>1.04</v>
      </c>
      <c r="F1529">
        <f>Table3[[#This Row],[DivPay]]*4</f>
        <v>4.16</v>
      </c>
      <c r="G1529" s="2">
        <f>Table3[[#This Row],[FwdDiv]]/Table3[[#This Row],[SharePrice]]</f>
        <v>3.4519956850053934E-2</v>
      </c>
    </row>
    <row r="1530" spans="2:7" x14ac:dyDescent="0.2">
      <c r="B1530" s="35">
        <v>42900</v>
      </c>
      <c r="C1530">
        <v>119.75</v>
      </c>
      <c r="E1530">
        <v>1.04</v>
      </c>
      <c r="F1530">
        <f>Table3[[#This Row],[DivPay]]*4</f>
        <v>4.16</v>
      </c>
      <c r="G1530" s="2">
        <f>Table3[[#This Row],[FwdDiv]]/Table3[[#This Row],[SharePrice]]</f>
        <v>3.4739039665970771E-2</v>
      </c>
    </row>
    <row r="1531" spans="2:7" x14ac:dyDescent="0.2">
      <c r="B1531" s="35">
        <v>42899</v>
      </c>
      <c r="C1531">
        <v>118.69</v>
      </c>
      <c r="E1531">
        <v>1.04</v>
      </c>
      <c r="F1531">
        <f>Table3[[#This Row],[DivPay]]*4</f>
        <v>4.16</v>
      </c>
      <c r="G1531" s="2">
        <f>Table3[[#This Row],[FwdDiv]]/Table3[[#This Row],[SharePrice]]</f>
        <v>3.5049288061336253E-2</v>
      </c>
    </row>
    <row r="1532" spans="2:7" x14ac:dyDescent="0.2">
      <c r="B1532" s="35">
        <v>42898</v>
      </c>
      <c r="C1532">
        <v>119.17</v>
      </c>
      <c r="E1532">
        <v>1.04</v>
      </c>
      <c r="F1532">
        <f>Table3[[#This Row],[DivPay]]*4</f>
        <v>4.16</v>
      </c>
      <c r="G1532" s="2">
        <f>Table3[[#This Row],[FwdDiv]]/Table3[[#This Row],[SharePrice]]</f>
        <v>3.4908114458336831E-2</v>
      </c>
    </row>
    <row r="1533" spans="2:7" x14ac:dyDescent="0.2">
      <c r="B1533" s="35">
        <v>42895</v>
      </c>
      <c r="C1533">
        <v>120.12</v>
      </c>
      <c r="E1533">
        <v>1.04</v>
      </c>
      <c r="F1533">
        <f>Table3[[#This Row],[DivPay]]*4</f>
        <v>4.16</v>
      </c>
      <c r="G1533" s="2">
        <f>Table3[[#This Row],[FwdDiv]]/Table3[[#This Row],[SharePrice]]</f>
        <v>3.4632034632034632E-2</v>
      </c>
    </row>
    <row r="1534" spans="2:7" x14ac:dyDescent="0.2">
      <c r="B1534" s="35">
        <v>42894</v>
      </c>
      <c r="C1534">
        <v>121.11</v>
      </c>
      <c r="E1534">
        <v>1.04</v>
      </c>
      <c r="F1534">
        <f>Table3[[#This Row],[DivPay]]*4</f>
        <v>4.16</v>
      </c>
      <c r="G1534" s="2">
        <f>Table3[[#This Row],[FwdDiv]]/Table3[[#This Row],[SharePrice]]</f>
        <v>3.4348938981091572E-2</v>
      </c>
    </row>
    <row r="1535" spans="2:7" x14ac:dyDescent="0.2">
      <c r="B1535" s="35">
        <v>42893</v>
      </c>
      <c r="C1535">
        <v>122.3</v>
      </c>
      <c r="E1535">
        <v>1.04</v>
      </c>
      <c r="F1535">
        <f>Table3[[#This Row],[DivPay]]*4</f>
        <v>4.16</v>
      </c>
      <c r="G1535" s="2">
        <f>Table3[[#This Row],[FwdDiv]]/Table3[[#This Row],[SharePrice]]</f>
        <v>3.401471790678659E-2</v>
      </c>
    </row>
    <row r="1536" spans="2:7" x14ac:dyDescent="0.2">
      <c r="B1536" s="35">
        <v>42892</v>
      </c>
      <c r="C1536">
        <v>122</v>
      </c>
      <c r="E1536">
        <v>1.04</v>
      </c>
      <c r="F1536">
        <f>Table3[[#This Row],[DivPay]]*4</f>
        <v>4.16</v>
      </c>
      <c r="G1536" s="2">
        <f>Table3[[#This Row],[FwdDiv]]/Table3[[#This Row],[SharePrice]]</f>
        <v>3.4098360655737708E-2</v>
      </c>
    </row>
    <row r="1537" spans="2:7" x14ac:dyDescent="0.2">
      <c r="B1537" s="35">
        <v>42891</v>
      </c>
      <c r="C1537">
        <v>121.97</v>
      </c>
      <c r="E1537">
        <v>1.04</v>
      </c>
      <c r="F1537">
        <f>Table3[[#This Row],[DivPay]]*4</f>
        <v>4.16</v>
      </c>
      <c r="G1537" s="2">
        <f>Table3[[#This Row],[FwdDiv]]/Table3[[#This Row],[SharePrice]]</f>
        <v>3.4106747560875623E-2</v>
      </c>
    </row>
    <row r="1538" spans="2:7" x14ac:dyDescent="0.2">
      <c r="B1538" s="35">
        <v>42888</v>
      </c>
      <c r="C1538">
        <v>121.79</v>
      </c>
      <c r="E1538">
        <v>1.04</v>
      </c>
      <c r="F1538">
        <f>Table3[[#This Row],[DivPay]]*4</f>
        <v>4.16</v>
      </c>
      <c r="G1538" s="2">
        <f>Table3[[#This Row],[FwdDiv]]/Table3[[#This Row],[SharePrice]]</f>
        <v>3.4157155759914605E-2</v>
      </c>
    </row>
    <row r="1539" spans="2:7" x14ac:dyDescent="0.2">
      <c r="B1539" s="35">
        <v>42887</v>
      </c>
      <c r="C1539">
        <v>120.9</v>
      </c>
      <c r="E1539">
        <v>1.04</v>
      </c>
      <c r="F1539">
        <f>Table3[[#This Row],[DivPay]]*4</f>
        <v>4.16</v>
      </c>
      <c r="G1539" s="2">
        <f>Table3[[#This Row],[FwdDiv]]/Table3[[#This Row],[SharePrice]]</f>
        <v>3.4408602150537634E-2</v>
      </c>
    </row>
    <row r="1540" spans="2:7" x14ac:dyDescent="0.2">
      <c r="B1540" s="35">
        <v>42886</v>
      </c>
      <c r="C1540">
        <v>119.8</v>
      </c>
      <c r="E1540">
        <v>1.04</v>
      </c>
      <c r="F1540">
        <f>Table3[[#This Row],[DivPay]]*4</f>
        <v>4.16</v>
      </c>
      <c r="G1540" s="2">
        <f>Table3[[#This Row],[FwdDiv]]/Table3[[#This Row],[SharePrice]]</f>
        <v>3.4724540901502503E-2</v>
      </c>
    </row>
    <row r="1541" spans="2:7" x14ac:dyDescent="0.2">
      <c r="B1541" s="35">
        <v>42885</v>
      </c>
      <c r="C1541">
        <v>119.95</v>
      </c>
      <c r="E1541">
        <v>1.04</v>
      </c>
      <c r="F1541">
        <f>Table3[[#This Row],[DivPay]]*4</f>
        <v>4.16</v>
      </c>
      <c r="G1541" s="2">
        <f>Table3[[#This Row],[FwdDiv]]/Table3[[#This Row],[SharePrice]]</f>
        <v>3.4681117132138388E-2</v>
      </c>
    </row>
    <row r="1542" spans="2:7" x14ac:dyDescent="0.2">
      <c r="B1542" s="35">
        <v>42881</v>
      </c>
      <c r="C1542">
        <v>119.83</v>
      </c>
      <c r="E1542">
        <v>1.04</v>
      </c>
      <c r="F1542">
        <f>Table3[[#This Row],[DivPay]]*4</f>
        <v>4.16</v>
      </c>
      <c r="G1542" s="2">
        <f>Table3[[#This Row],[FwdDiv]]/Table3[[#This Row],[SharePrice]]</f>
        <v>3.4715847450554956E-2</v>
      </c>
    </row>
    <row r="1543" spans="2:7" x14ac:dyDescent="0.2">
      <c r="B1543" s="35">
        <v>42880</v>
      </c>
      <c r="C1543">
        <v>119.48</v>
      </c>
      <c r="E1543">
        <v>1.04</v>
      </c>
      <c r="F1543">
        <f>Table3[[#This Row],[DivPay]]*4</f>
        <v>4.16</v>
      </c>
      <c r="G1543" s="2">
        <f>Table3[[#This Row],[FwdDiv]]/Table3[[#This Row],[SharePrice]]</f>
        <v>3.4817542684968193E-2</v>
      </c>
    </row>
    <row r="1544" spans="2:7" x14ac:dyDescent="0.2">
      <c r="B1544" s="35">
        <v>42879</v>
      </c>
      <c r="C1544">
        <v>117.43</v>
      </c>
      <c r="E1544">
        <v>1.04</v>
      </c>
      <c r="F1544">
        <f>Table3[[#This Row],[DivPay]]*4</f>
        <v>4.16</v>
      </c>
      <c r="G1544" s="2">
        <f>Table3[[#This Row],[FwdDiv]]/Table3[[#This Row],[SharePrice]]</f>
        <v>3.5425359788810354E-2</v>
      </c>
    </row>
    <row r="1545" spans="2:7" x14ac:dyDescent="0.2">
      <c r="B1545" s="35">
        <v>42878</v>
      </c>
      <c r="C1545">
        <v>116.46</v>
      </c>
      <c r="E1545">
        <v>1.04</v>
      </c>
      <c r="F1545">
        <f>Table3[[#This Row],[DivPay]]*4</f>
        <v>4.16</v>
      </c>
      <c r="G1545" s="2">
        <f>Table3[[#This Row],[FwdDiv]]/Table3[[#This Row],[SharePrice]]</f>
        <v>3.5720419027992445E-2</v>
      </c>
    </row>
    <row r="1546" spans="2:7" x14ac:dyDescent="0.2">
      <c r="B1546" s="35">
        <v>42877</v>
      </c>
      <c r="C1546">
        <v>116.22</v>
      </c>
      <c r="E1546">
        <v>1.04</v>
      </c>
      <c r="F1546">
        <f>Table3[[#This Row],[DivPay]]*4</f>
        <v>4.16</v>
      </c>
      <c r="G1546" s="2">
        <f>Table3[[#This Row],[FwdDiv]]/Table3[[#This Row],[SharePrice]]</f>
        <v>3.5794183445190156E-2</v>
      </c>
    </row>
    <row r="1547" spans="2:7" x14ac:dyDescent="0.2">
      <c r="B1547" s="35">
        <v>42874</v>
      </c>
      <c r="C1547">
        <v>114.74</v>
      </c>
      <c r="E1547">
        <v>1.04</v>
      </c>
      <c r="F1547">
        <f>Table3[[#This Row],[DivPay]]*4</f>
        <v>4.16</v>
      </c>
      <c r="G1547" s="2">
        <f>Table3[[#This Row],[FwdDiv]]/Table3[[#This Row],[SharePrice]]</f>
        <v>3.6255882865609206E-2</v>
      </c>
    </row>
    <row r="1548" spans="2:7" x14ac:dyDescent="0.2">
      <c r="B1548" s="35">
        <v>42873</v>
      </c>
      <c r="C1548">
        <v>113.58</v>
      </c>
      <c r="E1548">
        <v>1.04</v>
      </c>
      <c r="F1548">
        <f>Table3[[#This Row],[DivPay]]*4</f>
        <v>4.16</v>
      </c>
      <c r="G1548" s="2">
        <f>Table3[[#This Row],[FwdDiv]]/Table3[[#This Row],[SharePrice]]</f>
        <v>3.6626166578622998E-2</v>
      </c>
    </row>
    <row r="1549" spans="2:7" x14ac:dyDescent="0.2">
      <c r="B1549" s="35">
        <v>42872</v>
      </c>
      <c r="C1549">
        <v>113.75</v>
      </c>
      <c r="E1549">
        <v>1.04</v>
      </c>
      <c r="F1549">
        <f>Table3[[#This Row],[DivPay]]*4</f>
        <v>4.16</v>
      </c>
      <c r="G1549" s="2">
        <f>Table3[[#This Row],[FwdDiv]]/Table3[[#This Row],[SharePrice]]</f>
        <v>3.6571428571428574E-2</v>
      </c>
    </row>
    <row r="1550" spans="2:7" x14ac:dyDescent="0.2">
      <c r="B1550" s="35">
        <v>42871</v>
      </c>
      <c r="C1550">
        <v>113.52</v>
      </c>
      <c r="E1550">
        <v>1.04</v>
      </c>
      <c r="F1550">
        <f>Table3[[#This Row],[DivPay]]*4</f>
        <v>4.16</v>
      </c>
      <c r="G1550" s="2">
        <f>Table3[[#This Row],[FwdDiv]]/Table3[[#This Row],[SharePrice]]</f>
        <v>3.6645525017618044E-2</v>
      </c>
    </row>
    <row r="1551" spans="2:7" x14ac:dyDescent="0.2">
      <c r="B1551" s="35">
        <v>42870</v>
      </c>
      <c r="C1551">
        <v>112.36</v>
      </c>
      <c r="E1551">
        <v>1.04</v>
      </c>
      <c r="F1551">
        <f>Table3[[#This Row],[DivPay]]*4</f>
        <v>4.16</v>
      </c>
      <c r="G1551" s="2">
        <f>Table3[[#This Row],[FwdDiv]]/Table3[[#This Row],[SharePrice]]</f>
        <v>3.7023851904592384E-2</v>
      </c>
    </row>
    <row r="1552" spans="2:7" x14ac:dyDescent="0.2">
      <c r="B1552" s="35">
        <v>42867</v>
      </c>
      <c r="C1552">
        <v>111.71</v>
      </c>
      <c r="E1552">
        <v>1.04</v>
      </c>
      <c r="F1552">
        <f>Table3[[#This Row],[DivPay]]*4</f>
        <v>4.16</v>
      </c>
      <c r="G1552" s="2">
        <f>Table3[[#This Row],[FwdDiv]]/Table3[[#This Row],[SharePrice]]</f>
        <v>3.7239280279294608E-2</v>
      </c>
    </row>
    <row r="1553" spans="2:7" x14ac:dyDescent="0.2">
      <c r="B1553" s="35">
        <v>42866</v>
      </c>
      <c r="C1553">
        <v>111.19</v>
      </c>
      <c r="E1553">
        <v>1.04</v>
      </c>
      <c r="F1553">
        <f>Table3[[#This Row],[DivPay]]*4</f>
        <v>4.16</v>
      </c>
      <c r="G1553" s="2">
        <f>Table3[[#This Row],[FwdDiv]]/Table3[[#This Row],[SharePrice]]</f>
        <v>3.7413436460113324E-2</v>
      </c>
    </row>
    <row r="1554" spans="2:7" x14ac:dyDescent="0.2">
      <c r="B1554" s="35">
        <v>42865</v>
      </c>
      <c r="C1554">
        <v>110.83</v>
      </c>
      <c r="E1554">
        <v>1.04</v>
      </c>
      <c r="F1554">
        <f>Table3[[#This Row],[DivPay]]*4</f>
        <v>4.16</v>
      </c>
      <c r="G1554" s="2">
        <f>Table3[[#This Row],[FwdDiv]]/Table3[[#This Row],[SharePrice]]</f>
        <v>3.7534963457547595E-2</v>
      </c>
    </row>
    <row r="1555" spans="2:7" x14ac:dyDescent="0.2">
      <c r="B1555" s="35">
        <v>42864</v>
      </c>
      <c r="C1555">
        <v>111.93</v>
      </c>
      <c r="E1555">
        <v>1.04</v>
      </c>
      <c r="F1555">
        <f>Table3[[#This Row],[DivPay]]*4</f>
        <v>4.16</v>
      </c>
      <c r="G1555" s="2">
        <f>Table3[[#This Row],[FwdDiv]]/Table3[[#This Row],[SharePrice]]</f>
        <v>3.7166085946573751E-2</v>
      </c>
    </row>
    <row r="1556" spans="2:7" x14ac:dyDescent="0.2">
      <c r="B1556" s="35">
        <v>42863</v>
      </c>
      <c r="C1556">
        <v>112.63</v>
      </c>
      <c r="E1556">
        <v>1.04</v>
      </c>
      <c r="F1556">
        <f>Table3[[#This Row],[DivPay]]*4</f>
        <v>4.16</v>
      </c>
      <c r="G1556" s="2">
        <f>Table3[[#This Row],[FwdDiv]]/Table3[[#This Row],[SharePrice]]</f>
        <v>3.6935097220989081E-2</v>
      </c>
    </row>
    <row r="1557" spans="2:7" x14ac:dyDescent="0.2">
      <c r="B1557" s="35">
        <v>42860</v>
      </c>
      <c r="C1557">
        <v>112.25</v>
      </c>
      <c r="E1557">
        <v>1.04</v>
      </c>
      <c r="F1557">
        <f>Table3[[#This Row],[DivPay]]*4</f>
        <v>4.16</v>
      </c>
      <c r="G1557" s="2">
        <f>Table3[[#This Row],[FwdDiv]]/Table3[[#This Row],[SharePrice]]</f>
        <v>3.7060133630289531E-2</v>
      </c>
    </row>
    <row r="1558" spans="2:7" x14ac:dyDescent="0.2">
      <c r="B1558" s="35">
        <v>42859</v>
      </c>
      <c r="C1558">
        <v>111.2</v>
      </c>
      <c r="E1558">
        <v>1.04</v>
      </c>
      <c r="F1558">
        <f>Table3[[#This Row],[DivPay]]*4</f>
        <v>4.16</v>
      </c>
      <c r="G1558" s="2">
        <f>Table3[[#This Row],[FwdDiv]]/Table3[[#This Row],[SharePrice]]</f>
        <v>3.7410071942446041E-2</v>
      </c>
    </row>
    <row r="1559" spans="2:7" x14ac:dyDescent="0.2">
      <c r="B1559" s="35">
        <v>42858</v>
      </c>
      <c r="C1559">
        <v>110.61</v>
      </c>
      <c r="E1559">
        <v>1.04</v>
      </c>
      <c r="F1559">
        <f>Table3[[#This Row],[DivPay]]*4</f>
        <v>4.16</v>
      </c>
      <c r="G1559" s="2">
        <f>Table3[[#This Row],[FwdDiv]]/Table3[[#This Row],[SharePrice]]</f>
        <v>3.7609619383419224E-2</v>
      </c>
    </row>
    <row r="1560" spans="2:7" x14ac:dyDescent="0.2">
      <c r="B1560" s="35">
        <v>42857</v>
      </c>
      <c r="C1560">
        <v>110.47</v>
      </c>
      <c r="E1560">
        <v>1.04</v>
      </c>
      <c r="F1560">
        <f>Table3[[#This Row],[DivPay]]*4</f>
        <v>4.16</v>
      </c>
      <c r="G1560" s="2">
        <f>Table3[[#This Row],[FwdDiv]]/Table3[[#This Row],[SharePrice]]</f>
        <v>3.7657282520141215E-2</v>
      </c>
    </row>
    <row r="1561" spans="2:7" x14ac:dyDescent="0.2">
      <c r="B1561" s="35">
        <v>42856</v>
      </c>
      <c r="C1561">
        <v>110.55</v>
      </c>
      <c r="E1561">
        <v>1.04</v>
      </c>
      <c r="F1561">
        <f>Table3[[#This Row],[DivPay]]*4</f>
        <v>4.16</v>
      </c>
      <c r="G1561" s="2">
        <f>Table3[[#This Row],[FwdDiv]]/Table3[[#This Row],[SharePrice]]</f>
        <v>3.7630031659882407E-2</v>
      </c>
    </row>
    <row r="1562" spans="2:7" x14ac:dyDescent="0.2">
      <c r="B1562" s="35">
        <v>42853</v>
      </c>
      <c r="C1562">
        <v>110.84</v>
      </c>
      <c r="E1562">
        <v>1.04</v>
      </c>
      <c r="F1562">
        <f>Table3[[#This Row],[DivPay]]*4</f>
        <v>4.16</v>
      </c>
      <c r="G1562" s="2">
        <f>Table3[[#This Row],[FwdDiv]]/Table3[[#This Row],[SharePrice]]</f>
        <v>3.753157704799711E-2</v>
      </c>
    </row>
    <row r="1563" spans="2:7" x14ac:dyDescent="0.2">
      <c r="B1563" s="35">
        <v>42852</v>
      </c>
      <c r="C1563">
        <v>110.19</v>
      </c>
      <c r="E1563">
        <v>1.04</v>
      </c>
      <c r="F1563">
        <f>Table3[[#This Row],[DivPay]]*4</f>
        <v>4.16</v>
      </c>
      <c r="G1563" s="2">
        <f>Table3[[#This Row],[FwdDiv]]/Table3[[#This Row],[SharePrice]]</f>
        <v>3.775297213903258E-2</v>
      </c>
    </row>
    <row r="1564" spans="2:7" x14ac:dyDescent="0.2">
      <c r="B1564" s="35">
        <v>42851</v>
      </c>
      <c r="C1564">
        <v>111.15</v>
      </c>
      <c r="E1564">
        <v>1.04</v>
      </c>
      <c r="F1564">
        <f>Table3[[#This Row],[DivPay]]*4</f>
        <v>4.16</v>
      </c>
      <c r="G1564" s="2">
        <f>Table3[[#This Row],[FwdDiv]]/Table3[[#This Row],[SharePrice]]</f>
        <v>3.7426900584795322E-2</v>
      </c>
    </row>
    <row r="1565" spans="2:7" x14ac:dyDescent="0.2">
      <c r="B1565" s="35">
        <v>42850</v>
      </c>
      <c r="C1565">
        <v>113.09</v>
      </c>
      <c r="E1565">
        <v>1.04</v>
      </c>
      <c r="F1565">
        <f>Table3[[#This Row],[DivPay]]*4</f>
        <v>4.16</v>
      </c>
      <c r="G1565" s="2">
        <f>Table3[[#This Row],[FwdDiv]]/Table3[[#This Row],[SharePrice]]</f>
        <v>3.6784861614643206E-2</v>
      </c>
    </row>
    <row r="1566" spans="2:7" x14ac:dyDescent="0.2">
      <c r="B1566" s="35">
        <v>42849</v>
      </c>
      <c r="C1566">
        <v>112.39</v>
      </c>
      <c r="E1566">
        <v>1.04</v>
      </c>
      <c r="F1566">
        <f>Table3[[#This Row],[DivPay]]*4</f>
        <v>4.16</v>
      </c>
      <c r="G1566" s="2">
        <f>Table3[[#This Row],[FwdDiv]]/Table3[[#This Row],[SharePrice]]</f>
        <v>3.7013969214342912E-2</v>
      </c>
    </row>
    <row r="1567" spans="2:7" x14ac:dyDescent="0.2">
      <c r="B1567" s="35">
        <v>42846</v>
      </c>
      <c r="C1567">
        <v>109.62</v>
      </c>
      <c r="E1567">
        <v>1.04</v>
      </c>
      <c r="F1567">
        <f>Table3[[#This Row],[DivPay]]*4</f>
        <v>4.16</v>
      </c>
      <c r="G1567" s="2">
        <f>Table3[[#This Row],[FwdDiv]]/Table3[[#This Row],[SharePrice]]</f>
        <v>3.7949279328589672E-2</v>
      </c>
    </row>
    <row r="1568" spans="2:7" x14ac:dyDescent="0.2">
      <c r="B1568" s="35">
        <v>42845</v>
      </c>
      <c r="C1568">
        <v>109.98</v>
      </c>
      <c r="E1568">
        <v>1.04</v>
      </c>
      <c r="F1568">
        <f>Table3[[#This Row],[DivPay]]*4</f>
        <v>4.16</v>
      </c>
      <c r="G1568" s="2">
        <f>Table3[[#This Row],[FwdDiv]]/Table3[[#This Row],[SharePrice]]</f>
        <v>3.7825059101654845E-2</v>
      </c>
    </row>
    <row r="1569" spans="2:7" x14ac:dyDescent="0.2">
      <c r="B1569" s="35">
        <v>42844</v>
      </c>
      <c r="C1569">
        <v>113.91</v>
      </c>
      <c r="E1569">
        <v>1.04</v>
      </c>
      <c r="F1569">
        <f>Table3[[#This Row],[DivPay]]*4</f>
        <v>4.16</v>
      </c>
      <c r="G1569" s="2">
        <f>Table3[[#This Row],[FwdDiv]]/Table3[[#This Row],[SharePrice]]</f>
        <v>3.6520059696251432E-2</v>
      </c>
    </row>
    <row r="1570" spans="2:7" x14ac:dyDescent="0.2">
      <c r="B1570" s="35">
        <v>42843</v>
      </c>
      <c r="C1570">
        <v>115.21</v>
      </c>
      <c r="E1570">
        <v>1.04</v>
      </c>
      <c r="F1570">
        <f>Table3[[#This Row],[DivPay]]*4</f>
        <v>4.16</v>
      </c>
      <c r="G1570" s="2">
        <f>Table3[[#This Row],[FwdDiv]]/Table3[[#This Row],[SharePrice]]</f>
        <v>3.6107976738130376E-2</v>
      </c>
    </row>
    <row r="1571" spans="2:7" x14ac:dyDescent="0.2">
      <c r="B1571" s="35">
        <v>42842</v>
      </c>
      <c r="C1571">
        <v>114.74</v>
      </c>
      <c r="E1571">
        <v>1.04</v>
      </c>
      <c r="F1571">
        <f>Table3[[#This Row],[DivPay]]*4</f>
        <v>4.16</v>
      </c>
      <c r="G1571" s="2">
        <f>Table3[[#This Row],[FwdDiv]]/Table3[[#This Row],[SharePrice]]</f>
        <v>3.6255882865609206E-2</v>
      </c>
    </row>
    <row r="1572" spans="2:7" x14ac:dyDescent="0.2">
      <c r="B1572" s="35">
        <v>42838</v>
      </c>
      <c r="C1572">
        <v>113.06</v>
      </c>
      <c r="E1572">
        <v>1.04</v>
      </c>
      <c r="F1572">
        <f>Table3[[#This Row],[DivPay]]*4</f>
        <v>4.16</v>
      </c>
      <c r="G1572" s="2">
        <f>Table3[[#This Row],[FwdDiv]]/Table3[[#This Row],[SharePrice]]</f>
        <v>3.679462232442951E-2</v>
      </c>
    </row>
    <row r="1573" spans="2:7" x14ac:dyDescent="0.2">
      <c r="B1573" s="35">
        <v>42837</v>
      </c>
      <c r="C1573">
        <v>113.78</v>
      </c>
      <c r="E1573">
        <v>1.04</v>
      </c>
      <c r="F1573">
        <f>Table3[[#This Row],[DivPay]]*4</f>
        <v>4.16</v>
      </c>
      <c r="G1573" s="2">
        <f>Table3[[#This Row],[FwdDiv]]/Table3[[#This Row],[SharePrice]]</f>
        <v>3.656178590261909E-2</v>
      </c>
    </row>
    <row r="1574" spans="2:7" x14ac:dyDescent="0.2">
      <c r="B1574" s="35">
        <v>42836</v>
      </c>
      <c r="C1574">
        <v>113.42</v>
      </c>
      <c r="E1574">
        <v>1.04</v>
      </c>
      <c r="F1574">
        <f>Table3[[#This Row],[DivPay]]*4</f>
        <v>4.16</v>
      </c>
      <c r="G1574" s="2">
        <f>Table3[[#This Row],[FwdDiv]]/Table3[[#This Row],[SharePrice]]</f>
        <v>3.6677834597072828E-2</v>
      </c>
    </row>
    <row r="1575" spans="2:7" x14ac:dyDescent="0.2">
      <c r="B1575" s="35">
        <v>42835</v>
      </c>
      <c r="C1575">
        <v>113.05</v>
      </c>
      <c r="E1575">
        <v>1.04</v>
      </c>
      <c r="F1575">
        <f>Table3[[#This Row],[DivPay]]*4</f>
        <v>4.16</v>
      </c>
      <c r="G1575" s="2">
        <f>Table3[[#This Row],[FwdDiv]]/Table3[[#This Row],[SharePrice]]</f>
        <v>3.6797877045555066E-2</v>
      </c>
    </row>
    <row r="1576" spans="2:7" x14ac:dyDescent="0.2">
      <c r="B1576" s="35">
        <v>42832</v>
      </c>
      <c r="C1576">
        <v>113.6</v>
      </c>
      <c r="E1576">
        <v>1.04</v>
      </c>
      <c r="F1576">
        <f>Table3[[#This Row],[DivPay]]*4</f>
        <v>4.16</v>
      </c>
      <c r="G1576" s="2">
        <f>Table3[[#This Row],[FwdDiv]]/Table3[[#This Row],[SharePrice]]</f>
        <v>3.6619718309859155E-2</v>
      </c>
    </row>
    <row r="1577" spans="2:7" x14ac:dyDescent="0.2">
      <c r="B1577" s="35">
        <v>42831</v>
      </c>
      <c r="C1577">
        <v>112.59</v>
      </c>
      <c r="E1577">
        <v>1.04</v>
      </c>
      <c r="F1577">
        <f>Table3[[#This Row],[DivPay]]*4</f>
        <v>4.16</v>
      </c>
      <c r="G1577" s="2">
        <f>Table3[[#This Row],[FwdDiv]]/Table3[[#This Row],[SharePrice]]</f>
        <v>3.6948219202415845E-2</v>
      </c>
    </row>
    <row r="1578" spans="2:7" x14ac:dyDescent="0.2">
      <c r="B1578" s="35">
        <v>42830</v>
      </c>
      <c r="C1578">
        <v>113.19</v>
      </c>
      <c r="E1578">
        <v>1.04</v>
      </c>
      <c r="F1578">
        <f>Table3[[#This Row],[DivPay]]*4</f>
        <v>4.16</v>
      </c>
      <c r="G1578" s="2">
        <f>Table3[[#This Row],[FwdDiv]]/Table3[[#This Row],[SharePrice]]</f>
        <v>3.6752363282975528E-2</v>
      </c>
    </row>
    <row r="1579" spans="2:7" x14ac:dyDescent="0.2">
      <c r="B1579" s="35">
        <v>42829</v>
      </c>
      <c r="C1579">
        <v>113.45</v>
      </c>
      <c r="E1579">
        <v>1.04</v>
      </c>
      <c r="F1579">
        <f>Table3[[#This Row],[DivPay]]*4</f>
        <v>4.16</v>
      </c>
      <c r="G1579" s="2">
        <f>Table3[[#This Row],[FwdDiv]]/Table3[[#This Row],[SharePrice]]</f>
        <v>3.6668135742617895E-2</v>
      </c>
    </row>
    <row r="1580" spans="2:7" x14ac:dyDescent="0.2">
      <c r="B1580" s="35">
        <v>42828</v>
      </c>
      <c r="C1580">
        <v>112.91</v>
      </c>
      <c r="E1580">
        <v>1.04</v>
      </c>
      <c r="F1580">
        <f>Table3[[#This Row],[DivPay]]*4</f>
        <v>4.16</v>
      </c>
      <c r="G1580" s="2">
        <f>Table3[[#This Row],[FwdDiv]]/Table3[[#This Row],[SharePrice]]</f>
        <v>3.6843503675493758E-2</v>
      </c>
    </row>
    <row r="1581" spans="2:7" x14ac:dyDescent="0.2">
      <c r="B1581" s="35">
        <v>42825</v>
      </c>
      <c r="C1581">
        <v>112.9</v>
      </c>
      <c r="E1581">
        <v>1.04</v>
      </c>
      <c r="F1581">
        <f>Table3[[#This Row],[DivPay]]*4</f>
        <v>4.16</v>
      </c>
      <c r="G1581" s="2">
        <f>Table3[[#This Row],[FwdDiv]]/Table3[[#This Row],[SharePrice]]</f>
        <v>3.6846767050487159E-2</v>
      </c>
    </row>
    <row r="1582" spans="2:7" x14ac:dyDescent="0.2">
      <c r="B1582" s="35">
        <v>42824</v>
      </c>
      <c r="C1582">
        <v>113.52</v>
      </c>
      <c r="E1582">
        <v>1.04</v>
      </c>
      <c r="F1582">
        <f>Table3[[#This Row],[DivPay]]*4</f>
        <v>4.16</v>
      </c>
      <c r="G1582" s="2">
        <f>Table3[[#This Row],[FwdDiv]]/Table3[[#This Row],[SharePrice]]</f>
        <v>3.6645525017618044E-2</v>
      </c>
    </row>
    <row r="1583" spans="2:7" x14ac:dyDescent="0.2">
      <c r="B1583" s="35">
        <v>42823</v>
      </c>
      <c r="C1583">
        <v>113.4</v>
      </c>
      <c r="E1583">
        <v>1.04</v>
      </c>
      <c r="F1583">
        <f>Table3[[#This Row],[DivPay]]*4</f>
        <v>4.16</v>
      </c>
      <c r="G1583" s="2">
        <f>Table3[[#This Row],[FwdDiv]]/Table3[[#This Row],[SharePrice]]</f>
        <v>3.6684303350970018E-2</v>
      </c>
    </row>
    <row r="1584" spans="2:7" x14ac:dyDescent="0.2">
      <c r="B1584" s="35">
        <v>42822</v>
      </c>
      <c r="C1584">
        <v>112.8</v>
      </c>
      <c r="E1584">
        <v>1.04</v>
      </c>
      <c r="F1584">
        <f>Table3[[#This Row],[DivPay]]*4</f>
        <v>4.16</v>
      </c>
      <c r="G1584" s="2">
        <f>Table3[[#This Row],[FwdDiv]]/Table3[[#This Row],[SharePrice]]</f>
        <v>3.687943262411348E-2</v>
      </c>
    </row>
    <row r="1585" spans="2:7" x14ac:dyDescent="0.2">
      <c r="B1585" s="35">
        <v>42821</v>
      </c>
      <c r="C1585">
        <v>112.38</v>
      </c>
      <c r="E1585">
        <v>1.04</v>
      </c>
      <c r="F1585">
        <f>Table3[[#This Row],[DivPay]]*4</f>
        <v>4.16</v>
      </c>
      <c r="G1585" s="2">
        <f>Table3[[#This Row],[FwdDiv]]/Table3[[#This Row],[SharePrice]]</f>
        <v>3.7017262858159816E-2</v>
      </c>
    </row>
    <row r="1586" spans="2:7" x14ac:dyDescent="0.2">
      <c r="B1586" s="35">
        <v>42818</v>
      </c>
      <c r="C1586">
        <v>111.79</v>
      </c>
      <c r="E1586">
        <v>1.04</v>
      </c>
      <c r="F1586">
        <f>Table3[[#This Row],[DivPay]]*4</f>
        <v>4.16</v>
      </c>
      <c r="G1586" s="2">
        <f>Table3[[#This Row],[FwdDiv]]/Table3[[#This Row],[SharePrice]]</f>
        <v>3.7212630825655249E-2</v>
      </c>
    </row>
    <row r="1587" spans="2:7" x14ac:dyDescent="0.2">
      <c r="B1587" s="35">
        <v>42817</v>
      </c>
      <c r="C1587">
        <v>112.95</v>
      </c>
      <c r="E1587">
        <v>1.04</v>
      </c>
      <c r="F1587">
        <f>Table3[[#This Row],[DivPay]]*4</f>
        <v>4.16</v>
      </c>
      <c r="G1587" s="2">
        <f>Table3[[#This Row],[FwdDiv]]/Table3[[#This Row],[SharePrice]]</f>
        <v>3.6830455953961928E-2</v>
      </c>
    </row>
    <row r="1588" spans="2:7" x14ac:dyDescent="0.2">
      <c r="B1588" s="35">
        <v>42816</v>
      </c>
      <c r="C1588">
        <v>113</v>
      </c>
      <c r="E1588">
        <v>1.04</v>
      </c>
      <c r="F1588">
        <f>Table3[[#This Row],[DivPay]]*4</f>
        <v>4.16</v>
      </c>
      <c r="G1588" s="2">
        <f>Table3[[#This Row],[FwdDiv]]/Table3[[#This Row],[SharePrice]]</f>
        <v>3.6814159292035402E-2</v>
      </c>
    </row>
    <row r="1589" spans="2:7" x14ac:dyDescent="0.2">
      <c r="B1589" s="35">
        <v>42815</v>
      </c>
      <c r="C1589">
        <v>113.49</v>
      </c>
      <c r="D1589">
        <v>1.04</v>
      </c>
      <c r="E1589">
        <v>1.04</v>
      </c>
      <c r="F1589">
        <f>Table3[[#This Row],[DivPay]]*4</f>
        <v>4.16</v>
      </c>
      <c r="G1589" s="2">
        <f>Table3[[#This Row],[FwdDiv]]/Table3[[#This Row],[SharePrice]]</f>
        <v>3.6655211912943873E-2</v>
      </c>
    </row>
    <row r="1590" spans="2:7" x14ac:dyDescent="0.2">
      <c r="B1590" s="35">
        <v>42814</v>
      </c>
      <c r="C1590">
        <v>114.01</v>
      </c>
      <c r="E1590">
        <v>1.04</v>
      </c>
      <c r="F1590">
        <f>Table3[[#This Row],[DivPay]]*4</f>
        <v>4.16</v>
      </c>
      <c r="G1590" s="2">
        <f>Table3[[#This Row],[FwdDiv]]/Table3[[#This Row],[SharePrice]]</f>
        <v>3.6488027366020526E-2</v>
      </c>
    </row>
    <row r="1591" spans="2:7" x14ac:dyDescent="0.2">
      <c r="B1591" s="35">
        <v>42811</v>
      </c>
      <c r="C1591">
        <v>113</v>
      </c>
      <c r="E1591">
        <v>1.04</v>
      </c>
      <c r="F1591">
        <f>Table3[[#This Row],[DivPay]]*4</f>
        <v>4.16</v>
      </c>
      <c r="G1591" s="2">
        <f>Table3[[#This Row],[FwdDiv]]/Table3[[#This Row],[SharePrice]]</f>
        <v>3.6814159292035402E-2</v>
      </c>
    </row>
    <row r="1592" spans="2:7" x14ac:dyDescent="0.2">
      <c r="B1592" s="35">
        <v>42810</v>
      </c>
      <c r="C1592">
        <v>112.7</v>
      </c>
      <c r="E1592">
        <v>1.04</v>
      </c>
      <c r="F1592">
        <f>Table3[[#This Row],[DivPay]]*4</f>
        <v>4.16</v>
      </c>
      <c r="G1592" s="2">
        <f>Table3[[#This Row],[FwdDiv]]/Table3[[#This Row],[SharePrice]]</f>
        <v>3.691215616681455E-2</v>
      </c>
    </row>
    <row r="1593" spans="2:7" x14ac:dyDescent="0.2">
      <c r="B1593" s="35">
        <v>42809</v>
      </c>
      <c r="C1593">
        <v>112.42</v>
      </c>
      <c r="E1593">
        <v>1.04</v>
      </c>
      <c r="F1593">
        <f>Table3[[#This Row],[DivPay]]*4</f>
        <v>4.16</v>
      </c>
      <c r="G1593" s="2">
        <f>Table3[[#This Row],[FwdDiv]]/Table3[[#This Row],[SharePrice]]</f>
        <v>3.7004091798612346E-2</v>
      </c>
    </row>
    <row r="1594" spans="2:7" x14ac:dyDescent="0.2">
      <c r="B1594" s="35">
        <v>42808</v>
      </c>
      <c r="C1594">
        <v>110.77</v>
      </c>
      <c r="E1594">
        <v>1.04</v>
      </c>
      <c r="F1594">
        <f>Table3[[#This Row],[DivPay]]*4</f>
        <v>4.16</v>
      </c>
      <c r="G1594" s="2">
        <f>Table3[[#This Row],[FwdDiv]]/Table3[[#This Row],[SharePrice]]</f>
        <v>3.7555294754897536E-2</v>
      </c>
    </row>
    <row r="1595" spans="2:7" x14ac:dyDescent="0.2">
      <c r="B1595" s="35">
        <v>42807</v>
      </c>
      <c r="C1595">
        <v>111.02</v>
      </c>
      <c r="E1595">
        <v>1.04</v>
      </c>
      <c r="F1595">
        <f>Table3[[#This Row],[DivPay]]*4</f>
        <v>4.16</v>
      </c>
      <c r="G1595" s="2">
        <f>Table3[[#This Row],[FwdDiv]]/Table3[[#This Row],[SharePrice]]</f>
        <v>3.7470725995316159E-2</v>
      </c>
    </row>
    <row r="1596" spans="2:7" x14ac:dyDescent="0.2">
      <c r="B1596" s="35">
        <v>42804</v>
      </c>
      <c r="C1596">
        <v>110.54</v>
      </c>
      <c r="E1596">
        <v>1.04</v>
      </c>
      <c r="F1596">
        <f>Table3[[#This Row],[DivPay]]*4</f>
        <v>4.16</v>
      </c>
      <c r="G1596" s="2">
        <f>Table3[[#This Row],[FwdDiv]]/Table3[[#This Row],[SharePrice]]</f>
        <v>3.7633435860322056E-2</v>
      </c>
    </row>
    <row r="1597" spans="2:7" x14ac:dyDescent="0.2">
      <c r="B1597" s="35">
        <v>42803</v>
      </c>
      <c r="C1597">
        <v>110.28</v>
      </c>
      <c r="E1597">
        <v>1.04</v>
      </c>
      <c r="F1597">
        <f>Table3[[#This Row],[DivPay]]*4</f>
        <v>4.16</v>
      </c>
      <c r="G1597" s="2">
        <f>Table3[[#This Row],[FwdDiv]]/Table3[[#This Row],[SharePrice]]</f>
        <v>3.7722161770039897E-2</v>
      </c>
    </row>
    <row r="1598" spans="2:7" x14ac:dyDescent="0.2">
      <c r="B1598" s="35">
        <v>42802</v>
      </c>
      <c r="C1598">
        <v>109.72</v>
      </c>
      <c r="E1598">
        <v>1.04</v>
      </c>
      <c r="F1598">
        <f>Table3[[#This Row],[DivPay]]*4</f>
        <v>4.16</v>
      </c>
      <c r="G1598" s="2">
        <f>Table3[[#This Row],[FwdDiv]]/Table3[[#This Row],[SharePrice]]</f>
        <v>3.7914691943127965E-2</v>
      </c>
    </row>
    <row r="1599" spans="2:7" x14ac:dyDescent="0.2">
      <c r="B1599" s="35">
        <v>42801</v>
      </c>
      <c r="C1599">
        <v>110.55</v>
      </c>
      <c r="E1599">
        <v>1.04</v>
      </c>
      <c r="F1599">
        <f>Table3[[#This Row],[DivPay]]*4</f>
        <v>4.16</v>
      </c>
      <c r="G1599" s="2">
        <f>Table3[[#This Row],[FwdDiv]]/Table3[[#This Row],[SharePrice]]</f>
        <v>3.7630031659882407E-2</v>
      </c>
    </row>
    <row r="1600" spans="2:7" x14ac:dyDescent="0.2">
      <c r="B1600" s="35">
        <v>42800</v>
      </c>
      <c r="C1600">
        <v>109.73</v>
      </c>
      <c r="E1600">
        <v>1.04</v>
      </c>
      <c r="F1600">
        <f>Table3[[#This Row],[DivPay]]*4</f>
        <v>4.16</v>
      </c>
      <c r="G1600" s="2">
        <f>Table3[[#This Row],[FwdDiv]]/Table3[[#This Row],[SharePrice]]</f>
        <v>3.7911236671830856E-2</v>
      </c>
    </row>
    <row r="1601" spans="2:7" x14ac:dyDescent="0.2">
      <c r="B1601" s="35">
        <v>42797</v>
      </c>
      <c r="C1601">
        <v>110.21</v>
      </c>
      <c r="E1601">
        <v>1.04</v>
      </c>
      <c r="F1601">
        <f>Table3[[#This Row],[DivPay]]*4</f>
        <v>4.16</v>
      </c>
      <c r="G1601" s="2">
        <f>Table3[[#This Row],[FwdDiv]]/Table3[[#This Row],[SharePrice]]</f>
        <v>3.7746121041647769E-2</v>
      </c>
    </row>
    <row r="1602" spans="2:7" x14ac:dyDescent="0.2">
      <c r="B1602" s="35">
        <v>42796</v>
      </c>
      <c r="C1602">
        <v>109.8</v>
      </c>
      <c r="E1602">
        <v>1.04</v>
      </c>
      <c r="F1602">
        <f>Table3[[#This Row],[DivPay]]*4</f>
        <v>4.16</v>
      </c>
      <c r="G1602" s="2">
        <f>Table3[[#This Row],[FwdDiv]]/Table3[[#This Row],[SharePrice]]</f>
        <v>3.7887067395264117E-2</v>
      </c>
    </row>
    <row r="1603" spans="2:7" x14ac:dyDescent="0.2">
      <c r="B1603" s="35">
        <v>42795</v>
      </c>
      <c r="C1603">
        <v>110.22</v>
      </c>
      <c r="E1603">
        <v>1.04</v>
      </c>
      <c r="F1603">
        <f>Table3[[#This Row],[DivPay]]*4</f>
        <v>4.16</v>
      </c>
      <c r="G1603" s="2">
        <f>Table3[[#This Row],[FwdDiv]]/Table3[[#This Row],[SharePrice]]</f>
        <v>3.7742696425331158E-2</v>
      </c>
    </row>
    <row r="1604" spans="2:7" x14ac:dyDescent="0.2">
      <c r="B1604" s="35">
        <v>42794</v>
      </c>
      <c r="C1604">
        <v>109.35</v>
      </c>
      <c r="E1604">
        <v>1.04</v>
      </c>
      <c r="F1604">
        <f>Table3[[#This Row],[DivPay]]*4</f>
        <v>4.16</v>
      </c>
      <c r="G1604" s="2">
        <f>Table3[[#This Row],[FwdDiv]]/Table3[[#This Row],[SharePrice]]</f>
        <v>3.8042981252857801E-2</v>
      </c>
    </row>
    <row r="1605" spans="2:7" x14ac:dyDescent="0.2">
      <c r="B1605" s="35">
        <v>42793</v>
      </c>
      <c r="C1605">
        <v>108.7</v>
      </c>
      <c r="E1605">
        <v>1.04</v>
      </c>
      <c r="F1605">
        <f>Table3[[#This Row],[DivPay]]*4</f>
        <v>4.16</v>
      </c>
      <c r="G1605" s="2">
        <f>Table3[[#This Row],[FwdDiv]]/Table3[[#This Row],[SharePrice]]</f>
        <v>3.8270469181232752E-2</v>
      </c>
    </row>
    <row r="1606" spans="2:7" x14ac:dyDescent="0.2">
      <c r="B1606" s="35">
        <v>42790</v>
      </c>
      <c r="C1606">
        <v>107.72</v>
      </c>
      <c r="E1606">
        <v>1.04</v>
      </c>
      <c r="F1606">
        <f>Table3[[#This Row],[DivPay]]*4</f>
        <v>4.16</v>
      </c>
      <c r="G1606" s="2">
        <f>Table3[[#This Row],[FwdDiv]]/Table3[[#This Row],[SharePrice]]</f>
        <v>3.8618640920906055E-2</v>
      </c>
    </row>
    <row r="1607" spans="2:7" x14ac:dyDescent="0.2">
      <c r="B1607" s="35">
        <v>42789</v>
      </c>
      <c r="C1607">
        <v>106.52</v>
      </c>
      <c r="E1607">
        <v>1.04</v>
      </c>
      <c r="F1607">
        <f>Table3[[#This Row],[DivPay]]*4</f>
        <v>4.16</v>
      </c>
      <c r="G1607" s="2">
        <f>Table3[[#This Row],[FwdDiv]]/Table3[[#This Row],[SharePrice]]</f>
        <v>3.9053698835899361E-2</v>
      </c>
    </row>
    <row r="1608" spans="2:7" x14ac:dyDescent="0.2">
      <c r="B1608" s="35">
        <v>42788</v>
      </c>
      <c r="C1608">
        <v>104.53</v>
      </c>
      <c r="E1608">
        <v>1.04</v>
      </c>
      <c r="F1608">
        <f>Table3[[#This Row],[DivPay]]*4</f>
        <v>4.16</v>
      </c>
      <c r="G1608" s="2">
        <f>Table3[[#This Row],[FwdDiv]]/Table3[[#This Row],[SharePrice]]</f>
        <v>3.979718741031283E-2</v>
      </c>
    </row>
    <row r="1609" spans="2:7" x14ac:dyDescent="0.2">
      <c r="B1609" s="35">
        <v>42787</v>
      </c>
      <c r="C1609">
        <v>104.56</v>
      </c>
      <c r="E1609">
        <v>1.04</v>
      </c>
      <c r="F1609">
        <f>Table3[[#This Row],[DivPay]]*4</f>
        <v>4.16</v>
      </c>
      <c r="G1609" s="2">
        <f>Table3[[#This Row],[FwdDiv]]/Table3[[#This Row],[SharePrice]]</f>
        <v>3.978576893649579E-2</v>
      </c>
    </row>
    <row r="1610" spans="2:7" x14ac:dyDescent="0.2">
      <c r="B1610" s="35">
        <v>42783</v>
      </c>
      <c r="C1610">
        <v>103.66</v>
      </c>
      <c r="E1610">
        <v>1.04</v>
      </c>
      <c r="F1610">
        <f>Table3[[#This Row],[DivPay]]*4</f>
        <v>4.16</v>
      </c>
      <c r="G1610" s="2">
        <f>Table3[[#This Row],[FwdDiv]]/Table3[[#This Row],[SharePrice]]</f>
        <v>4.0131198147790856E-2</v>
      </c>
    </row>
    <row r="1611" spans="2:7" x14ac:dyDescent="0.2">
      <c r="B1611" s="35">
        <v>42782</v>
      </c>
      <c r="C1611">
        <v>102.99</v>
      </c>
      <c r="E1611">
        <v>1.04</v>
      </c>
      <c r="F1611">
        <f>Table3[[#This Row],[DivPay]]*4</f>
        <v>4.16</v>
      </c>
      <c r="G1611" s="2">
        <f>Table3[[#This Row],[FwdDiv]]/Table3[[#This Row],[SharePrice]]</f>
        <v>4.0392271094281E-2</v>
      </c>
    </row>
    <row r="1612" spans="2:7" x14ac:dyDescent="0.2">
      <c r="B1612" s="35">
        <v>42781</v>
      </c>
      <c r="C1612">
        <v>102.93</v>
      </c>
      <c r="E1612">
        <v>1.04</v>
      </c>
      <c r="F1612">
        <f>Table3[[#This Row],[DivPay]]*4</f>
        <v>4.16</v>
      </c>
      <c r="G1612" s="2">
        <f>Table3[[#This Row],[FwdDiv]]/Table3[[#This Row],[SharePrice]]</f>
        <v>4.0415816574370933E-2</v>
      </c>
    </row>
    <row r="1613" spans="2:7" x14ac:dyDescent="0.2">
      <c r="B1613" s="35">
        <v>42780</v>
      </c>
      <c r="C1613">
        <v>102.58</v>
      </c>
      <c r="E1613">
        <v>1.04</v>
      </c>
      <c r="F1613">
        <f>Table3[[#This Row],[DivPay]]*4</f>
        <v>4.16</v>
      </c>
      <c r="G1613" s="2">
        <f>Table3[[#This Row],[FwdDiv]]/Table3[[#This Row],[SharePrice]]</f>
        <v>4.0553714174302986E-2</v>
      </c>
    </row>
    <row r="1614" spans="2:7" x14ac:dyDescent="0.2">
      <c r="B1614" s="35">
        <v>42779</v>
      </c>
      <c r="C1614">
        <v>102.73</v>
      </c>
      <c r="E1614">
        <v>1.04</v>
      </c>
      <c r="F1614">
        <f>Table3[[#This Row],[DivPay]]*4</f>
        <v>4.16</v>
      </c>
      <c r="G1614" s="2">
        <f>Table3[[#This Row],[FwdDiv]]/Table3[[#This Row],[SharePrice]]</f>
        <v>4.0494500146013822E-2</v>
      </c>
    </row>
    <row r="1615" spans="2:7" x14ac:dyDescent="0.2">
      <c r="B1615" s="35">
        <v>42776</v>
      </c>
      <c r="C1615">
        <v>102.63</v>
      </c>
      <c r="E1615">
        <v>1.04</v>
      </c>
      <c r="F1615">
        <f>Table3[[#This Row],[DivPay]]*4</f>
        <v>4.16</v>
      </c>
      <c r="G1615" s="2">
        <f>Table3[[#This Row],[FwdDiv]]/Table3[[#This Row],[SharePrice]]</f>
        <v>4.0533956932670763E-2</v>
      </c>
    </row>
    <row r="1616" spans="2:7" x14ac:dyDescent="0.2">
      <c r="B1616" s="35">
        <v>42775</v>
      </c>
      <c r="C1616">
        <v>102.77</v>
      </c>
      <c r="E1616">
        <v>1.04</v>
      </c>
      <c r="F1616">
        <f>Table3[[#This Row],[DivPay]]*4</f>
        <v>4.16</v>
      </c>
      <c r="G1616" s="2">
        <f>Table3[[#This Row],[FwdDiv]]/Table3[[#This Row],[SharePrice]]</f>
        <v>4.0478738931594829E-2</v>
      </c>
    </row>
    <row r="1617" spans="2:7" x14ac:dyDescent="0.2">
      <c r="B1617" s="35">
        <v>42774</v>
      </c>
      <c r="C1617">
        <v>102.63</v>
      </c>
      <c r="E1617">
        <v>1.04</v>
      </c>
      <c r="F1617">
        <f>Table3[[#This Row],[DivPay]]*4</f>
        <v>4.16</v>
      </c>
      <c r="G1617" s="2">
        <f>Table3[[#This Row],[FwdDiv]]/Table3[[#This Row],[SharePrice]]</f>
        <v>4.0533956932670763E-2</v>
      </c>
    </row>
    <row r="1618" spans="2:7" x14ac:dyDescent="0.2">
      <c r="B1618" s="35">
        <v>42773</v>
      </c>
      <c r="C1618">
        <v>101.63</v>
      </c>
      <c r="E1618">
        <v>1.04</v>
      </c>
      <c r="F1618">
        <f>Table3[[#This Row],[DivPay]]*4</f>
        <v>4.16</v>
      </c>
      <c r="G1618" s="2">
        <f>Table3[[#This Row],[FwdDiv]]/Table3[[#This Row],[SharePrice]]</f>
        <v>4.0932795434418974E-2</v>
      </c>
    </row>
    <row r="1619" spans="2:7" x14ac:dyDescent="0.2">
      <c r="B1619" s="35">
        <v>42772</v>
      </c>
      <c r="C1619">
        <v>100</v>
      </c>
      <c r="E1619">
        <v>1.04</v>
      </c>
      <c r="F1619">
        <f>Table3[[#This Row],[DivPay]]*4</f>
        <v>4.16</v>
      </c>
      <c r="G1619" s="2">
        <f>Table3[[#This Row],[FwdDiv]]/Table3[[#This Row],[SharePrice]]</f>
        <v>4.1599999999999998E-2</v>
      </c>
    </row>
    <row r="1620" spans="2:7" x14ac:dyDescent="0.2">
      <c r="B1620" s="35">
        <v>42769</v>
      </c>
      <c r="C1620">
        <v>101.11</v>
      </c>
      <c r="E1620">
        <v>1.04</v>
      </c>
      <c r="F1620">
        <f>Table3[[#This Row],[DivPay]]*4</f>
        <v>4.16</v>
      </c>
      <c r="G1620" s="2">
        <f>Table3[[#This Row],[FwdDiv]]/Table3[[#This Row],[SharePrice]]</f>
        <v>4.1143309267134803E-2</v>
      </c>
    </row>
    <row r="1621" spans="2:7" x14ac:dyDescent="0.2">
      <c r="B1621" s="35">
        <v>42768</v>
      </c>
      <c r="C1621">
        <v>98.84</v>
      </c>
      <c r="E1621">
        <v>1.04</v>
      </c>
      <c r="F1621">
        <f>Table3[[#This Row],[DivPay]]*4</f>
        <v>4.16</v>
      </c>
      <c r="G1621" s="2">
        <f>Table3[[#This Row],[FwdDiv]]/Table3[[#This Row],[SharePrice]]</f>
        <v>4.2088223391339538E-2</v>
      </c>
    </row>
    <row r="1622" spans="2:7" x14ac:dyDescent="0.2">
      <c r="B1622" s="35">
        <v>42767</v>
      </c>
      <c r="C1622">
        <v>95.95</v>
      </c>
      <c r="E1622">
        <v>1.04</v>
      </c>
      <c r="F1622">
        <f>Table3[[#This Row],[DivPay]]*4</f>
        <v>4.16</v>
      </c>
      <c r="G1622" s="2">
        <f>Table3[[#This Row],[FwdDiv]]/Table3[[#This Row],[SharePrice]]</f>
        <v>4.3355914538822302E-2</v>
      </c>
    </row>
    <row r="1623" spans="2:7" x14ac:dyDescent="0.2">
      <c r="B1623" s="35">
        <v>42766</v>
      </c>
      <c r="C1623">
        <v>96.13</v>
      </c>
      <c r="E1623">
        <v>1.04</v>
      </c>
      <c r="F1623">
        <f>Table3[[#This Row],[DivPay]]*4</f>
        <v>4.16</v>
      </c>
      <c r="G1623" s="2">
        <f>Table3[[#This Row],[FwdDiv]]/Table3[[#This Row],[SharePrice]]</f>
        <v>4.3274732133569131E-2</v>
      </c>
    </row>
    <row r="1624" spans="2:7" x14ac:dyDescent="0.2">
      <c r="B1624" s="35">
        <v>42765</v>
      </c>
      <c r="C1624">
        <v>95.96</v>
      </c>
      <c r="E1624">
        <v>1.04</v>
      </c>
      <c r="F1624">
        <f>Table3[[#This Row],[DivPay]]*4</f>
        <v>4.16</v>
      </c>
      <c r="G1624" s="2">
        <f>Table3[[#This Row],[FwdDiv]]/Table3[[#This Row],[SharePrice]]</f>
        <v>4.3351396415172994E-2</v>
      </c>
    </row>
    <row r="1625" spans="2:7" x14ac:dyDescent="0.2">
      <c r="B1625" s="35">
        <v>42762</v>
      </c>
      <c r="C1625">
        <v>96.32</v>
      </c>
      <c r="E1625">
        <v>1.04</v>
      </c>
      <c r="F1625">
        <f>Table3[[#This Row],[DivPay]]*4</f>
        <v>4.16</v>
      </c>
      <c r="G1625" s="2">
        <f>Table3[[#This Row],[FwdDiv]]/Table3[[#This Row],[SharePrice]]</f>
        <v>4.3189368770764125E-2</v>
      </c>
    </row>
    <row r="1626" spans="2:7" x14ac:dyDescent="0.2">
      <c r="B1626" s="35">
        <v>42761</v>
      </c>
      <c r="C1626">
        <v>96.36</v>
      </c>
      <c r="E1626">
        <v>1.04</v>
      </c>
      <c r="F1626">
        <f>Table3[[#This Row],[DivPay]]*4</f>
        <v>4.16</v>
      </c>
      <c r="G1626" s="2">
        <f>Table3[[#This Row],[FwdDiv]]/Table3[[#This Row],[SharePrice]]</f>
        <v>4.3171440431714406E-2</v>
      </c>
    </row>
    <row r="1627" spans="2:7" x14ac:dyDescent="0.2">
      <c r="B1627" s="35">
        <v>42760</v>
      </c>
      <c r="C1627">
        <v>96.39</v>
      </c>
      <c r="E1627">
        <v>1.04</v>
      </c>
      <c r="F1627">
        <f>Table3[[#This Row],[DivPay]]*4</f>
        <v>4.16</v>
      </c>
      <c r="G1627" s="2">
        <f>Table3[[#This Row],[FwdDiv]]/Table3[[#This Row],[SharePrice]]</f>
        <v>4.3158003942317669E-2</v>
      </c>
    </row>
    <row r="1628" spans="2:7" x14ac:dyDescent="0.2">
      <c r="B1628" s="35">
        <v>42759</v>
      </c>
      <c r="C1628">
        <v>95.78</v>
      </c>
      <c r="E1628">
        <v>1.04</v>
      </c>
      <c r="F1628">
        <f>Table3[[#This Row],[DivPay]]*4</f>
        <v>4.16</v>
      </c>
      <c r="G1628" s="2">
        <f>Table3[[#This Row],[FwdDiv]]/Table3[[#This Row],[SharePrice]]</f>
        <v>4.3432866986844856E-2</v>
      </c>
    </row>
    <row r="1629" spans="2:7" x14ac:dyDescent="0.2">
      <c r="B1629" s="35">
        <v>42758</v>
      </c>
      <c r="C1629">
        <v>94.76</v>
      </c>
      <c r="E1629">
        <v>1.04</v>
      </c>
      <c r="F1629">
        <f>Table3[[#This Row],[DivPay]]*4</f>
        <v>4.16</v>
      </c>
      <c r="G1629" s="2">
        <f>Table3[[#This Row],[FwdDiv]]/Table3[[#This Row],[SharePrice]]</f>
        <v>4.3900379907133809E-2</v>
      </c>
    </row>
    <row r="1630" spans="2:7" x14ac:dyDescent="0.2">
      <c r="B1630" s="35">
        <v>42755</v>
      </c>
      <c r="C1630">
        <v>94.57</v>
      </c>
      <c r="E1630">
        <v>1.04</v>
      </c>
      <c r="F1630">
        <f>Table3[[#This Row],[DivPay]]*4</f>
        <v>4.16</v>
      </c>
      <c r="G1630" s="2">
        <f>Table3[[#This Row],[FwdDiv]]/Table3[[#This Row],[SharePrice]]</f>
        <v>4.3988579887913722E-2</v>
      </c>
    </row>
    <row r="1631" spans="2:7" x14ac:dyDescent="0.2">
      <c r="B1631" s="35">
        <v>42754</v>
      </c>
      <c r="C1631">
        <v>93.85</v>
      </c>
      <c r="E1631">
        <v>1.04</v>
      </c>
      <c r="F1631">
        <f>Table3[[#This Row],[DivPay]]*4</f>
        <v>4.16</v>
      </c>
      <c r="G1631" s="2">
        <f>Table3[[#This Row],[FwdDiv]]/Table3[[#This Row],[SharePrice]]</f>
        <v>4.4326052210974964E-2</v>
      </c>
    </row>
    <row r="1632" spans="2:7" x14ac:dyDescent="0.2">
      <c r="B1632" s="35">
        <v>42753</v>
      </c>
      <c r="C1632">
        <v>93.49</v>
      </c>
      <c r="E1632">
        <v>1.04</v>
      </c>
      <c r="F1632">
        <f>Table3[[#This Row],[DivPay]]*4</f>
        <v>4.16</v>
      </c>
      <c r="G1632" s="2">
        <f>Table3[[#This Row],[FwdDiv]]/Table3[[#This Row],[SharePrice]]</f>
        <v>4.4496737618996689E-2</v>
      </c>
    </row>
    <row r="1633" spans="2:7" x14ac:dyDescent="0.2">
      <c r="B1633" s="35">
        <v>42752</v>
      </c>
      <c r="C1633">
        <v>92.36</v>
      </c>
      <c r="E1633">
        <v>1.04</v>
      </c>
      <c r="F1633">
        <f>Table3[[#This Row],[DivPay]]*4</f>
        <v>4.16</v>
      </c>
      <c r="G1633" s="2">
        <f>Table3[[#This Row],[FwdDiv]]/Table3[[#This Row],[SharePrice]]</f>
        <v>4.5041143352100479E-2</v>
      </c>
    </row>
    <row r="1634" spans="2:7" x14ac:dyDescent="0.2">
      <c r="B1634" s="35">
        <v>42748</v>
      </c>
      <c r="C1634">
        <v>90.4</v>
      </c>
      <c r="E1634">
        <v>1.04</v>
      </c>
      <c r="F1634">
        <f>Table3[[#This Row],[DivPay]]*4</f>
        <v>4.16</v>
      </c>
      <c r="G1634" s="2">
        <f>Table3[[#This Row],[FwdDiv]]/Table3[[#This Row],[SharePrice]]</f>
        <v>4.6017699115044247E-2</v>
      </c>
    </row>
    <row r="1635" spans="2:7" x14ac:dyDescent="0.2">
      <c r="B1635" s="35">
        <v>42747</v>
      </c>
      <c r="C1635">
        <v>90.51</v>
      </c>
      <c r="E1635">
        <v>1.04</v>
      </c>
      <c r="F1635">
        <f>Table3[[#This Row],[DivPay]]*4</f>
        <v>4.16</v>
      </c>
      <c r="G1635" s="2">
        <f>Table3[[#This Row],[FwdDiv]]/Table3[[#This Row],[SharePrice]]</f>
        <v>4.5961772179869624E-2</v>
      </c>
    </row>
    <row r="1636" spans="2:7" x14ac:dyDescent="0.2">
      <c r="B1636" s="35">
        <v>42746</v>
      </c>
      <c r="C1636">
        <v>90.44</v>
      </c>
      <c r="E1636">
        <v>1.04</v>
      </c>
      <c r="F1636">
        <f>Table3[[#This Row],[DivPay]]*4</f>
        <v>4.16</v>
      </c>
      <c r="G1636" s="2">
        <f>Table3[[#This Row],[FwdDiv]]/Table3[[#This Row],[SharePrice]]</f>
        <v>4.5997346306943833E-2</v>
      </c>
    </row>
    <row r="1637" spans="2:7" x14ac:dyDescent="0.2">
      <c r="B1637" s="35">
        <v>42745</v>
      </c>
      <c r="C1637">
        <v>90.52</v>
      </c>
      <c r="E1637">
        <v>1.04</v>
      </c>
      <c r="F1637">
        <f>Table3[[#This Row],[DivPay]]*4</f>
        <v>4.16</v>
      </c>
      <c r="G1637" s="2">
        <f>Table3[[#This Row],[FwdDiv]]/Table3[[#This Row],[SharePrice]]</f>
        <v>4.5956694653115339E-2</v>
      </c>
    </row>
    <row r="1638" spans="2:7" x14ac:dyDescent="0.2">
      <c r="B1638" s="35">
        <v>42744</v>
      </c>
      <c r="C1638">
        <v>91.31</v>
      </c>
      <c r="E1638">
        <v>1.04</v>
      </c>
      <c r="F1638">
        <f>Table3[[#This Row],[DivPay]]*4</f>
        <v>4.16</v>
      </c>
      <c r="G1638" s="2">
        <f>Table3[[#This Row],[FwdDiv]]/Table3[[#This Row],[SharePrice]]</f>
        <v>4.555908443763005E-2</v>
      </c>
    </row>
    <row r="1639" spans="2:7" x14ac:dyDescent="0.2">
      <c r="B1639" s="35">
        <v>42741</v>
      </c>
      <c r="C1639">
        <v>91.84</v>
      </c>
      <c r="E1639">
        <v>1.04</v>
      </c>
      <c r="F1639">
        <f>Table3[[#This Row],[DivPay]]*4</f>
        <v>4.16</v>
      </c>
      <c r="G1639" s="2">
        <f>Table3[[#This Row],[FwdDiv]]/Table3[[#This Row],[SharePrice]]</f>
        <v>4.5296167247386762E-2</v>
      </c>
    </row>
    <row r="1640" spans="2:7" x14ac:dyDescent="0.2">
      <c r="B1640" s="35">
        <v>42740</v>
      </c>
      <c r="C1640">
        <v>91.13</v>
      </c>
      <c r="E1640">
        <v>1.04</v>
      </c>
      <c r="F1640">
        <f>Table3[[#This Row],[DivPay]]*4</f>
        <v>4.16</v>
      </c>
      <c r="G1640" s="2">
        <f>Table3[[#This Row],[FwdDiv]]/Table3[[#This Row],[SharePrice]]</f>
        <v>4.5649072753209702E-2</v>
      </c>
    </row>
    <row r="1641" spans="2:7" x14ac:dyDescent="0.2">
      <c r="B1641" s="35">
        <v>42739</v>
      </c>
      <c r="C1641">
        <v>90.42</v>
      </c>
      <c r="E1641">
        <v>1.04</v>
      </c>
      <c r="F1641">
        <f>Table3[[#This Row],[DivPay]]*4</f>
        <v>4.16</v>
      </c>
      <c r="G1641" s="2">
        <f>Table3[[#This Row],[FwdDiv]]/Table3[[#This Row],[SharePrice]]</f>
        <v>4.6007520460075203E-2</v>
      </c>
    </row>
    <row r="1642" spans="2:7" x14ac:dyDescent="0.2">
      <c r="B1642" s="35">
        <v>42738</v>
      </c>
      <c r="C1642">
        <v>91.23</v>
      </c>
      <c r="E1642">
        <v>1.04</v>
      </c>
      <c r="F1642">
        <f>Table3[[#This Row],[DivPay]]*4</f>
        <v>4.16</v>
      </c>
      <c r="G1642" s="2">
        <f>Table3[[#This Row],[FwdDiv]]/Table3[[#This Row],[SharePrice]]</f>
        <v>4.5599035405020277E-2</v>
      </c>
    </row>
    <row r="1643" spans="2:7" x14ac:dyDescent="0.2">
      <c r="B1643" s="35">
        <v>42734</v>
      </c>
      <c r="C1643">
        <v>91.49</v>
      </c>
      <c r="E1643">
        <v>1.04</v>
      </c>
      <c r="F1643">
        <f>Table3[[#This Row],[DivPay]]*4</f>
        <v>4.16</v>
      </c>
      <c r="G1643" s="2">
        <f>Table3[[#This Row],[FwdDiv]]/Table3[[#This Row],[SharePrice]]</f>
        <v>4.546945021313805E-2</v>
      </c>
    </row>
    <row r="1644" spans="2:7" x14ac:dyDescent="0.2">
      <c r="B1644" s="35">
        <v>42733</v>
      </c>
      <c r="C1644">
        <v>91.73</v>
      </c>
      <c r="E1644">
        <v>1.04</v>
      </c>
      <c r="F1644">
        <f>Table3[[#This Row],[DivPay]]*4</f>
        <v>4.16</v>
      </c>
      <c r="G1644" s="2">
        <f>Table3[[#This Row],[FwdDiv]]/Table3[[#This Row],[SharePrice]]</f>
        <v>4.5350485119372071E-2</v>
      </c>
    </row>
    <row r="1645" spans="2:7" x14ac:dyDescent="0.2">
      <c r="B1645" s="35">
        <v>42732</v>
      </c>
      <c r="C1645">
        <v>90.94</v>
      </c>
      <c r="E1645">
        <v>1.04</v>
      </c>
      <c r="F1645">
        <f>Table3[[#This Row],[DivPay]]*4</f>
        <v>4.16</v>
      </c>
      <c r="G1645" s="2">
        <f>Table3[[#This Row],[FwdDiv]]/Table3[[#This Row],[SharePrice]]</f>
        <v>4.5744446888058066E-2</v>
      </c>
    </row>
    <row r="1646" spans="2:7" x14ac:dyDescent="0.2">
      <c r="B1646" s="35">
        <v>42731</v>
      </c>
      <c r="C1646">
        <v>91.33</v>
      </c>
      <c r="E1646">
        <v>1.04</v>
      </c>
      <c r="F1646">
        <f>Table3[[#This Row],[DivPay]]*4</f>
        <v>4.16</v>
      </c>
      <c r="G1646" s="2">
        <f>Table3[[#This Row],[FwdDiv]]/Table3[[#This Row],[SharePrice]]</f>
        <v>4.5549107631665392E-2</v>
      </c>
    </row>
    <row r="1647" spans="2:7" x14ac:dyDescent="0.2">
      <c r="B1647" s="35">
        <v>42727</v>
      </c>
      <c r="C1647">
        <v>91.58</v>
      </c>
      <c r="E1647">
        <v>1.04</v>
      </c>
      <c r="F1647">
        <f>Table3[[#This Row],[DivPay]]*4</f>
        <v>4.16</v>
      </c>
      <c r="G1647" s="2">
        <f>Table3[[#This Row],[FwdDiv]]/Table3[[#This Row],[SharePrice]]</f>
        <v>4.5424765232583535E-2</v>
      </c>
    </row>
    <row r="1648" spans="2:7" x14ac:dyDescent="0.2">
      <c r="B1648" s="35">
        <v>42726</v>
      </c>
      <c r="C1648">
        <v>91.61</v>
      </c>
      <c r="E1648">
        <v>1.04</v>
      </c>
      <c r="F1648">
        <f>Table3[[#This Row],[DivPay]]*4</f>
        <v>4.16</v>
      </c>
      <c r="G1648" s="2">
        <f>Table3[[#This Row],[FwdDiv]]/Table3[[#This Row],[SharePrice]]</f>
        <v>4.5409889750027292E-2</v>
      </c>
    </row>
    <row r="1649" spans="2:7" x14ac:dyDescent="0.2">
      <c r="B1649" s="35">
        <v>42725</v>
      </c>
      <c r="C1649">
        <v>91.31</v>
      </c>
      <c r="E1649">
        <v>1.04</v>
      </c>
      <c r="F1649">
        <f>Table3[[#This Row],[DivPay]]*4</f>
        <v>4.16</v>
      </c>
      <c r="G1649" s="2">
        <f>Table3[[#This Row],[FwdDiv]]/Table3[[#This Row],[SharePrice]]</f>
        <v>4.555908443763005E-2</v>
      </c>
    </row>
    <row r="1650" spans="2:7" x14ac:dyDescent="0.2">
      <c r="B1650" s="35">
        <v>42724</v>
      </c>
      <c r="C1650">
        <v>90.7</v>
      </c>
      <c r="D1650">
        <v>1.04</v>
      </c>
      <c r="E1650">
        <v>1.04</v>
      </c>
      <c r="F1650">
        <f>Table3[[#This Row],[DivPay]]*4</f>
        <v>4.16</v>
      </c>
      <c r="G1650" s="2">
        <f>Table3[[#This Row],[FwdDiv]]/Table3[[#This Row],[SharePrice]]</f>
        <v>4.5865490628445423E-2</v>
      </c>
    </row>
    <row r="1651" spans="2:7" x14ac:dyDescent="0.2">
      <c r="B1651" s="35">
        <v>42723</v>
      </c>
      <c r="C1651">
        <v>91.46</v>
      </c>
      <c r="E1651">
        <v>1.04</v>
      </c>
      <c r="F1651">
        <f>Table3[[#This Row],[DivPay]]*4</f>
        <v>4.16</v>
      </c>
      <c r="G1651" s="2">
        <f>Table3[[#This Row],[FwdDiv]]/Table3[[#This Row],[SharePrice]]</f>
        <v>4.5484364749617326E-2</v>
      </c>
    </row>
    <row r="1652" spans="2:7" x14ac:dyDescent="0.2">
      <c r="B1652" s="35">
        <v>42720</v>
      </c>
      <c r="C1652">
        <v>91.31</v>
      </c>
      <c r="E1652">
        <v>1.04</v>
      </c>
      <c r="F1652">
        <f>Table3[[#This Row],[DivPay]]*4</f>
        <v>4.16</v>
      </c>
      <c r="G1652" s="2">
        <f>Table3[[#This Row],[FwdDiv]]/Table3[[#This Row],[SharePrice]]</f>
        <v>4.555908443763005E-2</v>
      </c>
    </row>
    <row r="1653" spans="2:7" x14ac:dyDescent="0.2">
      <c r="B1653" s="35">
        <v>42719</v>
      </c>
      <c r="C1653">
        <v>89.9</v>
      </c>
      <c r="E1653">
        <v>1.04</v>
      </c>
      <c r="F1653">
        <f>Table3[[#This Row],[DivPay]]*4</f>
        <v>4.16</v>
      </c>
      <c r="G1653" s="2">
        <f>Table3[[#This Row],[FwdDiv]]/Table3[[#This Row],[SharePrice]]</f>
        <v>4.6273637374860954E-2</v>
      </c>
    </row>
    <row r="1654" spans="2:7" x14ac:dyDescent="0.2">
      <c r="B1654" s="35">
        <v>42718</v>
      </c>
      <c r="C1654">
        <v>90.72</v>
      </c>
      <c r="E1654">
        <v>1.04</v>
      </c>
      <c r="F1654">
        <f>Table3[[#This Row],[DivPay]]*4</f>
        <v>4.16</v>
      </c>
      <c r="G1654" s="2">
        <f>Table3[[#This Row],[FwdDiv]]/Table3[[#This Row],[SharePrice]]</f>
        <v>4.5855379188712526E-2</v>
      </c>
    </row>
    <row r="1655" spans="2:7" x14ac:dyDescent="0.2">
      <c r="B1655" s="35">
        <v>42717</v>
      </c>
      <c r="C1655">
        <v>92.03</v>
      </c>
      <c r="E1655">
        <v>1.04</v>
      </c>
      <c r="F1655">
        <f>Table3[[#This Row],[DivPay]]*4</f>
        <v>4.16</v>
      </c>
      <c r="G1655" s="2">
        <f>Table3[[#This Row],[FwdDiv]]/Table3[[#This Row],[SharePrice]]</f>
        <v>4.5202651309355649E-2</v>
      </c>
    </row>
    <row r="1656" spans="2:7" x14ac:dyDescent="0.2">
      <c r="B1656" s="35">
        <v>42716</v>
      </c>
      <c r="C1656">
        <v>90.82</v>
      </c>
      <c r="E1656">
        <v>1.04</v>
      </c>
      <c r="F1656">
        <f>Table3[[#This Row],[DivPay]]*4</f>
        <v>4.16</v>
      </c>
      <c r="G1656" s="2">
        <f>Table3[[#This Row],[FwdDiv]]/Table3[[#This Row],[SharePrice]]</f>
        <v>4.58048887910152E-2</v>
      </c>
    </row>
    <row r="1657" spans="2:7" x14ac:dyDescent="0.2">
      <c r="B1657" s="35">
        <v>42713</v>
      </c>
      <c r="C1657">
        <v>90.24</v>
      </c>
      <c r="E1657">
        <v>1.04</v>
      </c>
      <c r="F1657">
        <f>Table3[[#This Row],[DivPay]]*4</f>
        <v>4.16</v>
      </c>
      <c r="G1657" s="2">
        <f>Table3[[#This Row],[FwdDiv]]/Table3[[#This Row],[SharePrice]]</f>
        <v>4.6099290780141848E-2</v>
      </c>
    </row>
    <row r="1658" spans="2:7" x14ac:dyDescent="0.2">
      <c r="B1658" s="35">
        <v>42712</v>
      </c>
      <c r="C1658">
        <v>89.39</v>
      </c>
      <c r="E1658">
        <v>1.04</v>
      </c>
      <c r="F1658">
        <f>Table3[[#This Row],[DivPay]]*4</f>
        <v>4.16</v>
      </c>
      <c r="G1658" s="2">
        <f>Table3[[#This Row],[FwdDiv]]/Table3[[#This Row],[SharePrice]]</f>
        <v>4.6537644031770894E-2</v>
      </c>
    </row>
    <row r="1659" spans="2:7" x14ac:dyDescent="0.2">
      <c r="B1659" s="35">
        <v>42711</v>
      </c>
      <c r="C1659">
        <v>89.87</v>
      </c>
      <c r="E1659">
        <v>1.04</v>
      </c>
      <c r="F1659">
        <f>Table3[[#This Row],[DivPay]]*4</f>
        <v>4.16</v>
      </c>
      <c r="G1659" s="2">
        <f>Table3[[#This Row],[FwdDiv]]/Table3[[#This Row],[SharePrice]]</f>
        <v>4.6289084232780685E-2</v>
      </c>
    </row>
    <row r="1660" spans="2:7" x14ac:dyDescent="0.2">
      <c r="B1660" s="35">
        <v>42710</v>
      </c>
      <c r="C1660">
        <v>88.18</v>
      </c>
      <c r="E1660">
        <v>1.04</v>
      </c>
      <c r="F1660">
        <f>Table3[[#This Row],[DivPay]]*4</f>
        <v>4.16</v>
      </c>
      <c r="G1660" s="2">
        <f>Table3[[#This Row],[FwdDiv]]/Table3[[#This Row],[SharePrice]]</f>
        <v>4.7176230437740982E-2</v>
      </c>
    </row>
    <row r="1661" spans="2:7" x14ac:dyDescent="0.2">
      <c r="B1661" s="35">
        <v>42709</v>
      </c>
      <c r="C1661">
        <v>87.77</v>
      </c>
      <c r="E1661">
        <v>1.04</v>
      </c>
      <c r="F1661">
        <f>Table3[[#This Row],[DivPay]]*4</f>
        <v>4.16</v>
      </c>
      <c r="G1661" s="2">
        <f>Table3[[#This Row],[FwdDiv]]/Table3[[#This Row],[SharePrice]]</f>
        <v>4.7396604762447309E-2</v>
      </c>
    </row>
    <row r="1662" spans="2:7" x14ac:dyDescent="0.2">
      <c r="B1662" s="35">
        <v>42706</v>
      </c>
      <c r="C1662">
        <v>88.08</v>
      </c>
      <c r="E1662">
        <v>1.04</v>
      </c>
      <c r="F1662">
        <f>Table3[[#This Row],[DivPay]]*4</f>
        <v>4.16</v>
      </c>
      <c r="G1662" s="2">
        <f>Table3[[#This Row],[FwdDiv]]/Table3[[#This Row],[SharePrice]]</f>
        <v>4.7229791099000912E-2</v>
      </c>
    </row>
    <row r="1663" spans="2:7" x14ac:dyDescent="0.2">
      <c r="B1663" s="35">
        <v>42705</v>
      </c>
      <c r="C1663">
        <v>87.77</v>
      </c>
      <c r="E1663">
        <v>1.04</v>
      </c>
      <c r="F1663">
        <f>Table3[[#This Row],[DivPay]]*4</f>
        <v>4.16</v>
      </c>
      <c r="G1663" s="2">
        <f>Table3[[#This Row],[FwdDiv]]/Table3[[#This Row],[SharePrice]]</f>
        <v>4.7396604762447309E-2</v>
      </c>
    </row>
    <row r="1664" spans="2:7" x14ac:dyDescent="0.2">
      <c r="B1664" s="35">
        <v>42704</v>
      </c>
      <c r="C1664">
        <v>88.28</v>
      </c>
      <c r="E1664">
        <v>1.04</v>
      </c>
      <c r="F1664">
        <f>Table3[[#This Row],[DivPay]]*4</f>
        <v>4.16</v>
      </c>
      <c r="G1664" s="2">
        <f>Table3[[#This Row],[FwdDiv]]/Table3[[#This Row],[SharePrice]]</f>
        <v>4.7122791119166292E-2</v>
      </c>
    </row>
    <row r="1665" spans="2:7" x14ac:dyDescent="0.2">
      <c r="B1665" s="35">
        <v>42703</v>
      </c>
      <c r="C1665">
        <v>90.6</v>
      </c>
      <c r="E1665">
        <v>1.04</v>
      </c>
      <c r="F1665">
        <f>Table3[[#This Row],[DivPay]]*4</f>
        <v>4.16</v>
      </c>
      <c r="G1665" s="2">
        <f>Table3[[#This Row],[FwdDiv]]/Table3[[#This Row],[SharePrice]]</f>
        <v>4.5916114790286983E-2</v>
      </c>
    </row>
    <row r="1666" spans="2:7" x14ac:dyDescent="0.2">
      <c r="B1666" s="35">
        <v>42702</v>
      </c>
      <c r="C1666">
        <v>90.24</v>
      </c>
      <c r="E1666">
        <v>1.04</v>
      </c>
      <c r="F1666">
        <f>Table3[[#This Row],[DivPay]]*4</f>
        <v>4.16</v>
      </c>
      <c r="G1666" s="2">
        <f>Table3[[#This Row],[FwdDiv]]/Table3[[#This Row],[SharePrice]]</f>
        <v>4.6099290780141848E-2</v>
      </c>
    </row>
    <row r="1667" spans="2:7" x14ac:dyDescent="0.2">
      <c r="B1667" s="35">
        <v>42699</v>
      </c>
      <c r="C1667">
        <v>89.29</v>
      </c>
      <c r="E1667">
        <v>1.04</v>
      </c>
      <c r="F1667">
        <f>Table3[[#This Row],[DivPay]]*4</f>
        <v>4.16</v>
      </c>
      <c r="G1667" s="2">
        <f>Table3[[#This Row],[FwdDiv]]/Table3[[#This Row],[SharePrice]]</f>
        <v>4.6589763691342816E-2</v>
      </c>
    </row>
    <row r="1668" spans="2:7" x14ac:dyDescent="0.2">
      <c r="B1668" s="35">
        <v>42697</v>
      </c>
      <c r="C1668">
        <v>88.89</v>
      </c>
      <c r="E1668">
        <v>1.04</v>
      </c>
      <c r="F1668">
        <f>Table3[[#This Row],[DivPay]]*4</f>
        <v>4.16</v>
      </c>
      <c r="G1668" s="2">
        <f>Table3[[#This Row],[FwdDiv]]/Table3[[#This Row],[SharePrice]]</f>
        <v>4.6799415007312412E-2</v>
      </c>
    </row>
    <row r="1669" spans="2:7" x14ac:dyDescent="0.2">
      <c r="B1669" s="35">
        <v>42696</v>
      </c>
      <c r="C1669">
        <v>90</v>
      </c>
      <c r="E1669">
        <v>1.04</v>
      </c>
      <c r="F1669">
        <f>Table3[[#This Row],[DivPay]]*4</f>
        <v>4.16</v>
      </c>
      <c r="G1669" s="2">
        <f>Table3[[#This Row],[FwdDiv]]/Table3[[#This Row],[SharePrice]]</f>
        <v>4.6222222222222227E-2</v>
      </c>
    </row>
    <row r="1670" spans="2:7" x14ac:dyDescent="0.2">
      <c r="B1670" s="35">
        <v>42695</v>
      </c>
      <c r="C1670">
        <v>89.62</v>
      </c>
      <c r="E1670">
        <v>1.04</v>
      </c>
      <c r="F1670">
        <f>Table3[[#This Row],[DivPay]]*4</f>
        <v>4.16</v>
      </c>
      <c r="G1670" s="2">
        <f>Table3[[#This Row],[FwdDiv]]/Table3[[#This Row],[SharePrice]]</f>
        <v>4.6418210220932829E-2</v>
      </c>
    </row>
    <row r="1671" spans="2:7" x14ac:dyDescent="0.2">
      <c r="B1671" s="35">
        <v>42692</v>
      </c>
      <c r="C1671">
        <v>89.09</v>
      </c>
      <c r="E1671">
        <v>1.04</v>
      </c>
      <c r="F1671">
        <f>Table3[[#This Row],[DivPay]]*4</f>
        <v>4.16</v>
      </c>
      <c r="G1671" s="2">
        <f>Table3[[#This Row],[FwdDiv]]/Table3[[#This Row],[SharePrice]]</f>
        <v>4.6694354024020654E-2</v>
      </c>
    </row>
    <row r="1672" spans="2:7" x14ac:dyDescent="0.2">
      <c r="B1672" s="35">
        <v>42691</v>
      </c>
      <c r="C1672">
        <v>89.27</v>
      </c>
      <c r="E1672">
        <v>1.04</v>
      </c>
      <c r="F1672">
        <f>Table3[[#This Row],[DivPay]]*4</f>
        <v>4.16</v>
      </c>
      <c r="G1672" s="2">
        <f>Table3[[#This Row],[FwdDiv]]/Table3[[#This Row],[SharePrice]]</f>
        <v>4.6600201635487851E-2</v>
      </c>
    </row>
    <row r="1673" spans="2:7" x14ac:dyDescent="0.2">
      <c r="B1673" s="35">
        <v>42690</v>
      </c>
      <c r="C1673">
        <v>87.92</v>
      </c>
      <c r="E1673">
        <v>1.04</v>
      </c>
      <c r="F1673">
        <f>Table3[[#This Row],[DivPay]]*4</f>
        <v>4.16</v>
      </c>
      <c r="G1673" s="2">
        <f>Table3[[#This Row],[FwdDiv]]/Table3[[#This Row],[SharePrice]]</f>
        <v>4.7315741583257506E-2</v>
      </c>
    </row>
    <row r="1674" spans="2:7" x14ac:dyDescent="0.2">
      <c r="B1674" s="35">
        <v>42689</v>
      </c>
      <c r="C1674">
        <v>87.5</v>
      </c>
      <c r="E1674">
        <v>1.04</v>
      </c>
      <c r="F1674">
        <f>Table3[[#This Row],[DivPay]]*4</f>
        <v>4.16</v>
      </c>
      <c r="G1674" s="2">
        <f>Table3[[#This Row],[FwdDiv]]/Table3[[#This Row],[SharePrice]]</f>
        <v>4.7542857142857144E-2</v>
      </c>
    </row>
    <row r="1675" spans="2:7" x14ac:dyDescent="0.2">
      <c r="B1675" s="35">
        <v>42688</v>
      </c>
      <c r="C1675">
        <v>87.33</v>
      </c>
      <c r="E1675">
        <v>1.04</v>
      </c>
      <c r="F1675">
        <f>Table3[[#This Row],[DivPay]]*4</f>
        <v>4.16</v>
      </c>
      <c r="G1675" s="2">
        <f>Table3[[#This Row],[FwdDiv]]/Table3[[#This Row],[SharePrice]]</f>
        <v>4.7635405931524107E-2</v>
      </c>
    </row>
    <row r="1676" spans="2:7" x14ac:dyDescent="0.2">
      <c r="B1676" s="35">
        <v>42685</v>
      </c>
      <c r="C1676">
        <v>88.95</v>
      </c>
      <c r="E1676">
        <v>1.04</v>
      </c>
      <c r="F1676">
        <f>Table3[[#This Row],[DivPay]]*4</f>
        <v>4.16</v>
      </c>
      <c r="G1676" s="2">
        <f>Table3[[#This Row],[FwdDiv]]/Table3[[#This Row],[SharePrice]]</f>
        <v>4.676784710511523E-2</v>
      </c>
    </row>
    <row r="1677" spans="2:7" x14ac:dyDescent="0.2">
      <c r="B1677" s="35">
        <v>42684</v>
      </c>
      <c r="C1677">
        <v>90.5</v>
      </c>
      <c r="E1677">
        <v>1.04</v>
      </c>
      <c r="F1677">
        <f>Table3[[#This Row],[DivPay]]*4</f>
        <v>4.16</v>
      </c>
      <c r="G1677" s="2">
        <f>Table3[[#This Row],[FwdDiv]]/Table3[[#This Row],[SharePrice]]</f>
        <v>4.5966850828729283E-2</v>
      </c>
    </row>
    <row r="1678" spans="2:7" x14ac:dyDescent="0.2">
      <c r="B1678" s="35">
        <v>42683</v>
      </c>
      <c r="C1678">
        <v>94.35</v>
      </c>
      <c r="E1678">
        <v>1.04</v>
      </c>
      <c r="F1678">
        <f>Table3[[#This Row],[DivPay]]*4</f>
        <v>4.16</v>
      </c>
      <c r="G1678" s="2">
        <f>Table3[[#This Row],[FwdDiv]]/Table3[[#This Row],[SharePrice]]</f>
        <v>4.409114997350292E-2</v>
      </c>
    </row>
    <row r="1679" spans="2:7" x14ac:dyDescent="0.2">
      <c r="B1679" s="35">
        <v>42682</v>
      </c>
      <c r="C1679">
        <v>97.86</v>
      </c>
      <c r="E1679">
        <v>1.04</v>
      </c>
      <c r="F1679">
        <f>Table3[[#This Row],[DivPay]]*4</f>
        <v>4.16</v>
      </c>
      <c r="G1679" s="2">
        <f>Table3[[#This Row],[FwdDiv]]/Table3[[#This Row],[SharePrice]]</f>
        <v>4.2509707745759247E-2</v>
      </c>
    </row>
    <row r="1680" spans="2:7" x14ac:dyDescent="0.2">
      <c r="B1680" s="35">
        <v>42681</v>
      </c>
      <c r="C1680">
        <v>97.33</v>
      </c>
      <c r="E1680">
        <v>1.04</v>
      </c>
      <c r="F1680">
        <f>Table3[[#This Row],[DivPay]]*4</f>
        <v>4.16</v>
      </c>
      <c r="G1680" s="2">
        <f>Table3[[#This Row],[FwdDiv]]/Table3[[#This Row],[SharePrice]]</f>
        <v>4.2741189766772839E-2</v>
      </c>
    </row>
    <row r="1681" spans="2:7" x14ac:dyDescent="0.2">
      <c r="B1681" s="35">
        <v>42678</v>
      </c>
      <c r="C1681">
        <v>95.49</v>
      </c>
      <c r="E1681">
        <v>1.04</v>
      </c>
      <c r="F1681">
        <f>Table3[[#This Row],[DivPay]]*4</f>
        <v>4.16</v>
      </c>
      <c r="G1681" s="2">
        <f>Table3[[#This Row],[FwdDiv]]/Table3[[#This Row],[SharePrice]]</f>
        <v>4.35647711802283E-2</v>
      </c>
    </row>
    <row r="1682" spans="2:7" x14ac:dyDescent="0.2">
      <c r="B1682" s="35">
        <v>42677</v>
      </c>
      <c r="C1682">
        <v>96.23</v>
      </c>
      <c r="E1682">
        <v>1.04</v>
      </c>
      <c r="F1682">
        <f>Table3[[#This Row],[DivPay]]*4</f>
        <v>4.16</v>
      </c>
      <c r="G1682" s="2">
        <f>Table3[[#This Row],[FwdDiv]]/Table3[[#This Row],[SharePrice]]</f>
        <v>4.3229762028473451E-2</v>
      </c>
    </row>
    <row r="1683" spans="2:7" x14ac:dyDescent="0.2">
      <c r="B1683" s="35">
        <v>42676</v>
      </c>
      <c r="C1683">
        <v>96.05</v>
      </c>
      <c r="E1683">
        <v>1.04</v>
      </c>
      <c r="F1683">
        <f>Table3[[#This Row],[DivPay]]*4</f>
        <v>4.16</v>
      </c>
      <c r="G1683" s="2">
        <f>Table3[[#This Row],[FwdDiv]]/Table3[[#This Row],[SharePrice]]</f>
        <v>4.3310775637688703E-2</v>
      </c>
    </row>
    <row r="1684" spans="2:7" x14ac:dyDescent="0.2">
      <c r="B1684" s="35">
        <v>42675</v>
      </c>
      <c r="C1684">
        <v>96.08</v>
      </c>
      <c r="E1684">
        <v>1.04</v>
      </c>
      <c r="F1684">
        <f>Table3[[#This Row],[DivPay]]*4</f>
        <v>4.16</v>
      </c>
      <c r="G1684" s="2">
        <f>Table3[[#This Row],[FwdDiv]]/Table3[[#This Row],[SharePrice]]</f>
        <v>4.3297252289758538E-2</v>
      </c>
    </row>
    <row r="1685" spans="2:7" x14ac:dyDescent="0.2">
      <c r="B1685" s="35">
        <v>42674</v>
      </c>
      <c r="C1685">
        <v>96.44</v>
      </c>
      <c r="E1685">
        <v>1.04</v>
      </c>
      <c r="F1685">
        <f>Table3[[#This Row],[DivPay]]*4</f>
        <v>4.16</v>
      </c>
      <c r="G1685" s="2">
        <f>Table3[[#This Row],[FwdDiv]]/Table3[[#This Row],[SharePrice]]</f>
        <v>4.3135628369970966E-2</v>
      </c>
    </row>
    <row r="1686" spans="2:7" x14ac:dyDescent="0.2">
      <c r="B1686" s="35">
        <v>42671</v>
      </c>
      <c r="C1686">
        <v>96.31</v>
      </c>
      <c r="E1686">
        <v>1.04</v>
      </c>
      <c r="F1686">
        <f>Table3[[#This Row],[DivPay]]*4</f>
        <v>4.16</v>
      </c>
      <c r="G1686" s="2">
        <f>Table3[[#This Row],[FwdDiv]]/Table3[[#This Row],[SharePrice]]</f>
        <v>4.3193853182431734E-2</v>
      </c>
    </row>
    <row r="1687" spans="2:7" x14ac:dyDescent="0.2">
      <c r="B1687" s="35">
        <v>42670</v>
      </c>
      <c r="C1687">
        <v>95.78</v>
      </c>
      <c r="E1687">
        <v>1.04</v>
      </c>
      <c r="F1687">
        <f>Table3[[#This Row],[DivPay]]*4</f>
        <v>4.16</v>
      </c>
      <c r="G1687" s="2">
        <f>Table3[[#This Row],[FwdDiv]]/Table3[[#This Row],[SharePrice]]</f>
        <v>4.3432866986844856E-2</v>
      </c>
    </row>
    <row r="1688" spans="2:7" x14ac:dyDescent="0.2">
      <c r="B1688" s="35">
        <v>42669</v>
      </c>
      <c r="C1688">
        <v>96.05</v>
      </c>
      <c r="E1688">
        <v>1.04</v>
      </c>
      <c r="F1688">
        <f>Table3[[#This Row],[DivPay]]*4</f>
        <v>4.16</v>
      </c>
      <c r="G1688" s="2">
        <f>Table3[[#This Row],[FwdDiv]]/Table3[[#This Row],[SharePrice]]</f>
        <v>4.3310775637688703E-2</v>
      </c>
    </row>
    <row r="1689" spans="2:7" x14ac:dyDescent="0.2">
      <c r="B1689" s="35">
        <v>42668</v>
      </c>
      <c r="C1689">
        <v>96.58</v>
      </c>
      <c r="E1689">
        <v>1.04</v>
      </c>
      <c r="F1689">
        <f>Table3[[#This Row],[DivPay]]*4</f>
        <v>4.16</v>
      </c>
      <c r="G1689" s="2">
        <f>Table3[[#This Row],[FwdDiv]]/Table3[[#This Row],[SharePrice]]</f>
        <v>4.3073100020708223E-2</v>
      </c>
    </row>
    <row r="1690" spans="2:7" x14ac:dyDescent="0.2">
      <c r="B1690" s="35">
        <v>42667</v>
      </c>
      <c r="C1690">
        <v>96.91</v>
      </c>
      <c r="E1690">
        <v>1.04</v>
      </c>
      <c r="F1690">
        <f>Table3[[#This Row],[DivPay]]*4</f>
        <v>4.16</v>
      </c>
      <c r="G1690" s="2">
        <f>Table3[[#This Row],[FwdDiv]]/Table3[[#This Row],[SharePrice]]</f>
        <v>4.2926426581364155E-2</v>
      </c>
    </row>
    <row r="1691" spans="2:7" x14ac:dyDescent="0.2">
      <c r="B1691" s="35">
        <v>42664</v>
      </c>
      <c r="C1691">
        <v>96.31</v>
      </c>
      <c r="E1691">
        <v>1.04</v>
      </c>
      <c r="F1691">
        <f>Table3[[#This Row],[DivPay]]*4</f>
        <v>4.16</v>
      </c>
      <c r="G1691" s="2">
        <f>Table3[[#This Row],[FwdDiv]]/Table3[[#This Row],[SharePrice]]</f>
        <v>4.3193853182431734E-2</v>
      </c>
    </row>
    <row r="1692" spans="2:7" x14ac:dyDescent="0.2">
      <c r="B1692" s="35">
        <v>42663</v>
      </c>
      <c r="C1692">
        <v>95.57</v>
      </c>
      <c r="E1692">
        <v>1.04</v>
      </c>
      <c r="F1692">
        <f>Table3[[#This Row],[DivPay]]*4</f>
        <v>4.16</v>
      </c>
      <c r="G1692" s="2">
        <f>Table3[[#This Row],[FwdDiv]]/Table3[[#This Row],[SharePrice]]</f>
        <v>4.3528303861044268E-2</v>
      </c>
    </row>
    <row r="1693" spans="2:7" x14ac:dyDescent="0.2">
      <c r="B1693" s="35">
        <v>42662</v>
      </c>
      <c r="C1693">
        <v>95.98</v>
      </c>
      <c r="E1693">
        <v>1.04</v>
      </c>
      <c r="F1693">
        <f>Table3[[#This Row],[DivPay]]*4</f>
        <v>4.16</v>
      </c>
      <c r="G1693" s="2">
        <f>Table3[[#This Row],[FwdDiv]]/Table3[[#This Row],[SharePrice]]</f>
        <v>4.3342362992290058E-2</v>
      </c>
    </row>
    <row r="1694" spans="2:7" x14ac:dyDescent="0.2">
      <c r="B1694" s="35">
        <v>42661</v>
      </c>
      <c r="C1694">
        <v>96.56</v>
      </c>
      <c r="E1694">
        <v>1.04</v>
      </c>
      <c r="F1694">
        <f>Table3[[#This Row],[DivPay]]*4</f>
        <v>4.16</v>
      </c>
      <c r="G1694" s="2">
        <f>Table3[[#This Row],[FwdDiv]]/Table3[[#This Row],[SharePrice]]</f>
        <v>4.3082021541010769E-2</v>
      </c>
    </row>
    <row r="1695" spans="2:7" x14ac:dyDescent="0.2">
      <c r="B1695" s="35">
        <v>42660</v>
      </c>
      <c r="C1695">
        <v>95.51</v>
      </c>
      <c r="E1695">
        <v>1.04</v>
      </c>
      <c r="F1695">
        <f>Table3[[#This Row],[DivPay]]*4</f>
        <v>4.16</v>
      </c>
      <c r="G1695" s="2">
        <f>Table3[[#This Row],[FwdDiv]]/Table3[[#This Row],[SharePrice]]</f>
        <v>4.3555648623180815E-2</v>
      </c>
    </row>
    <row r="1696" spans="2:7" x14ac:dyDescent="0.2">
      <c r="B1696" s="35">
        <v>42657</v>
      </c>
      <c r="C1696">
        <v>95.83</v>
      </c>
      <c r="E1696">
        <v>1.04</v>
      </c>
      <c r="F1696">
        <f>Table3[[#This Row],[DivPay]]*4</f>
        <v>4.16</v>
      </c>
      <c r="G1696" s="2">
        <f>Table3[[#This Row],[FwdDiv]]/Table3[[#This Row],[SharePrice]]</f>
        <v>4.3410205572367737E-2</v>
      </c>
    </row>
    <row r="1697" spans="2:7" x14ac:dyDescent="0.2">
      <c r="B1697" s="35">
        <v>42656</v>
      </c>
      <c r="C1697">
        <v>96.2</v>
      </c>
      <c r="E1697">
        <v>1.04</v>
      </c>
      <c r="F1697">
        <f>Table3[[#This Row],[DivPay]]*4</f>
        <v>4.16</v>
      </c>
      <c r="G1697" s="2">
        <f>Table3[[#This Row],[FwdDiv]]/Table3[[#This Row],[SharePrice]]</f>
        <v>4.3243243243243246E-2</v>
      </c>
    </row>
    <row r="1698" spans="2:7" x14ac:dyDescent="0.2">
      <c r="B1698" s="35">
        <v>42655</v>
      </c>
      <c r="C1698">
        <v>96.09</v>
      </c>
      <c r="E1698">
        <v>1.04</v>
      </c>
      <c r="F1698">
        <f>Table3[[#This Row],[DivPay]]*4</f>
        <v>4.16</v>
      </c>
      <c r="G1698" s="2">
        <f>Table3[[#This Row],[FwdDiv]]/Table3[[#This Row],[SharePrice]]</f>
        <v>4.3292746383598708E-2</v>
      </c>
    </row>
    <row r="1699" spans="2:7" x14ac:dyDescent="0.2">
      <c r="B1699" s="35">
        <v>42654</v>
      </c>
      <c r="C1699">
        <v>95.52</v>
      </c>
      <c r="E1699">
        <v>1.04</v>
      </c>
      <c r="F1699">
        <f>Table3[[#This Row],[DivPay]]*4</f>
        <v>4.16</v>
      </c>
      <c r="G1699" s="2">
        <f>Table3[[#This Row],[FwdDiv]]/Table3[[#This Row],[SharePrice]]</f>
        <v>4.3551088777219436E-2</v>
      </c>
    </row>
    <row r="1700" spans="2:7" x14ac:dyDescent="0.2">
      <c r="B1700" s="35">
        <v>42653</v>
      </c>
      <c r="C1700">
        <v>96.25</v>
      </c>
      <c r="E1700">
        <v>1.04</v>
      </c>
      <c r="F1700">
        <f>Table3[[#This Row],[DivPay]]*4</f>
        <v>4.16</v>
      </c>
      <c r="G1700" s="2">
        <f>Table3[[#This Row],[FwdDiv]]/Table3[[#This Row],[SharePrice]]</f>
        <v>4.3220779220779222E-2</v>
      </c>
    </row>
    <row r="1701" spans="2:7" x14ac:dyDescent="0.2">
      <c r="B1701" s="35">
        <v>42650</v>
      </c>
      <c r="C1701">
        <v>96.02</v>
      </c>
      <c r="E1701">
        <v>1.04</v>
      </c>
      <c r="F1701">
        <f>Table3[[#This Row],[DivPay]]*4</f>
        <v>4.16</v>
      </c>
      <c r="G1701" s="2">
        <f>Table3[[#This Row],[FwdDiv]]/Table3[[#This Row],[SharePrice]]</f>
        <v>4.3324307435950844E-2</v>
      </c>
    </row>
    <row r="1702" spans="2:7" x14ac:dyDescent="0.2">
      <c r="B1702" s="35">
        <v>42649</v>
      </c>
      <c r="C1702">
        <v>95.64</v>
      </c>
      <c r="E1702">
        <v>1.04</v>
      </c>
      <c r="F1702">
        <f>Table3[[#This Row],[DivPay]]*4</f>
        <v>4.16</v>
      </c>
      <c r="G1702" s="2">
        <f>Table3[[#This Row],[FwdDiv]]/Table3[[#This Row],[SharePrice]]</f>
        <v>4.3496445002091176E-2</v>
      </c>
    </row>
    <row r="1703" spans="2:7" x14ac:dyDescent="0.2">
      <c r="B1703" s="35">
        <v>42648</v>
      </c>
      <c r="C1703">
        <v>95.68</v>
      </c>
      <c r="E1703">
        <v>1.04</v>
      </c>
      <c r="F1703">
        <f>Table3[[#This Row],[DivPay]]*4</f>
        <v>4.16</v>
      </c>
      <c r="G1703" s="2">
        <f>Table3[[#This Row],[FwdDiv]]/Table3[[#This Row],[SharePrice]]</f>
        <v>4.3478260869565216E-2</v>
      </c>
    </row>
    <row r="1704" spans="2:7" x14ac:dyDescent="0.2">
      <c r="B1704" s="35">
        <v>42647</v>
      </c>
      <c r="C1704">
        <v>96.1</v>
      </c>
      <c r="E1704">
        <v>1.04</v>
      </c>
      <c r="F1704">
        <f>Table3[[#This Row],[DivPay]]*4</f>
        <v>4.16</v>
      </c>
      <c r="G1704" s="2">
        <f>Table3[[#This Row],[FwdDiv]]/Table3[[#This Row],[SharePrice]]</f>
        <v>4.328824141519251E-2</v>
      </c>
    </row>
    <row r="1705" spans="2:7" x14ac:dyDescent="0.2">
      <c r="B1705" s="35">
        <v>42646</v>
      </c>
      <c r="C1705">
        <v>97.42</v>
      </c>
      <c r="E1705">
        <v>1.04</v>
      </c>
      <c r="F1705">
        <f>Table3[[#This Row],[DivPay]]*4</f>
        <v>4.16</v>
      </c>
      <c r="G1705" s="2">
        <f>Table3[[#This Row],[FwdDiv]]/Table3[[#This Row],[SharePrice]]</f>
        <v>4.2701703962225418E-2</v>
      </c>
    </row>
    <row r="1706" spans="2:7" x14ac:dyDescent="0.2">
      <c r="B1706" s="35">
        <v>42643</v>
      </c>
      <c r="C1706">
        <v>97.22</v>
      </c>
      <c r="E1706">
        <v>1.04</v>
      </c>
      <c r="F1706">
        <f>Table3[[#This Row],[DivPay]]*4</f>
        <v>4.16</v>
      </c>
      <c r="G1706" s="2">
        <f>Table3[[#This Row],[FwdDiv]]/Table3[[#This Row],[SharePrice]]</f>
        <v>4.2789549475416584E-2</v>
      </c>
    </row>
    <row r="1707" spans="2:7" x14ac:dyDescent="0.2">
      <c r="B1707" s="35">
        <v>42642</v>
      </c>
      <c r="C1707">
        <v>97.78</v>
      </c>
      <c r="E1707">
        <v>1.04</v>
      </c>
      <c r="F1707">
        <f>Table3[[#This Row],[DivPay]]*4</f>
        <v>4.16</v>
      </c>
      <c r="G1707" s="2">
        <f>Table3[[#This Row],[FwdDiv]]/Table3[[#This Row],[SharePrice]]</f>
        <v>4.2544487625281242E-2</v>
      </c>
    </row>
    <row r="1708" spans="2:7" x14ac:dyDescent="0.2">
      <c r="B1708" s="35">
        <v>42641</v>
      </c>
      <c r="C1708">
        <v>99.41</v>
      </c>
      <c r="E1708">
        <v>1.04</v>
      </c>
      <c r="F1708">
        <f>Table3[[#This Row],[DivPay]]*4</f>
        <v>4.16</v>
      </c>
      <c r="G1708" s="2">
        <f>Table3[[#This Row],[FwdDiv]]/Table3[[#This Row],[SharePrice]]</f>
        <v>4.1846896690473798E-2</v>
      </c>
    </row>
    <row r="1709" spans="2:7" x14ac:dyDescent="0.2">
      <c r="B1709" s="35">
        <v>42640</v>
      </c>
      <c r="C1709">
        <v>99.33</v>
      </c>
      <c r="E1709">
        <v>1.04</v>
      </c>
      <c r="F1709">
        <f>Table3[[#This Row],[DivPay]]*4</f>
        <v>4.16</v>
      </c>
      <c r="G1709" s="2">
        <f>Table3[[#This Row],[FwdDiv]]/Table3[[#This Row],[SharePrice]]</f>
        <v>4.1880600020134905E-2</v>
      </c>
    </row>
    <row r="1710" spans="2:7" x14ac:dyDescent="0.2">
      <c r="B1710" s="35">
        <v>42639</v>
      </c>
      <c r="C1710">
        <v>99.14</v>
      </c>
      <c r="D1710">
        <v>1.04</v>
      </c>
      <c r="E1710">
        <v>1.04</v>
      </c>
      <c r="F1710">
        <f>Table3[[#This Row],[DivPay]]*4</f>
        <v>4.16</v>
      </c>
      <c r="G1710" s="2">
        <f>Table3[[#This Row],[FwdDiv]]/Table3[[#This Row],[SharePrice]]</f>
        <v>4.1960863425458947E-2</v>
      </c>
    </row>
    <row r="1711" spans="2:7" x14ac:dyDescent="0.2">
      <c r="B1711" s="35">
        <v>42636</v>
      </c>
      <c r="C1711">
        <v>101.53</v>
      </c>
      <c r="E1711">
        <v>1.02</v>
      </c>
      <c r="F1711">
        <f>Table3[[#This Row],[DivPay]]*4</f>
        <v>4.08</v>
      </c>
      <c r="G1711" s="2">
        <f>Table3[[#This Row],[FwdDiv]]/Table3[[#This Row],[SharePrice]]</f>
        <v>4.0185166945730329E-2</v>
      </c>
    </row>
    <row r="1712" spans="2:7" x14ac:dyDescent="0.2">
      <c r="B1712" s="35">
        <v>42635</v>
      </c>
      <c r="C1712">
        <v>101.72</v>
      </c>
      <c r="E1712">
        <v>1.02</v>
      </c>
      <c r="F1712">
        <f>Table3[[#This Row],[DivPay]]*4</f>
        <v>4.08</v>
      </c>
      <c r="G1712" s="2">
        <f>Table3[[#This Row],[FwdDiv]]/Table3[[#This Row],[SharePrice]]</f>
        <v>4.0110106173810459E-2</v>
      </c>
    </row>
    <row r="1713" spans="2:7" x14ac:dyDescent="0.2">
      <c r="B1713" s="35">
        <v>42634</v>
      </c>
      <c r="C1713">
        <v>100.65</v>
      </c>
      <c r="E1713">
        <v>1.02</v>
      </c>
      <c r="F1713">
        <f>Table3[[#This Row],[DivPay]]*4</f>
        <v>4.08</v>
      </c>
      <c r="G1713" s="2">
        <f>Table3[[#This Row],[FwdDiv]]/Table3[[#This Row],[SharePrice]]</f>
        <v>4.0536512667660209E-2</v>
      </c>
    </row>
    <row r="1714" spans="2:7" x14ac:dyDescent="0.2">
      <c r="B1714" s="35">
        <v>42633</v>
      </c>
      <c r="C1714">
        <v>99.21</v>
      </c>
      <c r="E1714">
        <v>1.02</v>
      </c>
      <c r="F1714">
        <f>Table3[[#This Row],[DivPay]]*4</f>
        <v>4.08</v>
      </c>
      <c r="G1714" s="2">
        <f>Table3[[#This Row],[FwdDiv]]/Table3[[#This Row],[SharePrice]]</f>
        <v>4.1124886604172968E-2</v>
      </c>
    </row>
    <row r="1715" spans="2:7" x14ac:dyDescent="0.2">
      <c r="B1715" s="35">
        <v>42632</v>
      </c>
      <c r="C1715">
        <v>98.82</v>
      </c>
      <c r="E1715">
        <v>1.02</v>
      </c>
      <c r="F1715">
        <f>Table3[[#This Row],[DivPay]]*4</f>
        <v>4.08</v>
      </c>
      <c r="G1715" s="2">
        <f>Table3[[#This Row],[FwdDiv]]/Table3[[#This Row],[SharePrice]]</f>
        <v>4.1287188828172436E-2</v>
      </c>
    </row>
    <row r="1716" spans="2:7" x14ac:dyDescent="0.2">
      <c r="B1716" s="35">
        <v>42629</v>
      </c>
      <c r="C1716">
        <v>98.84</v>
      </c>
      <c r="E1716">
        <v>1.02</v>
      </c>
      <c r="F1716">
        <f>Table3[[#This Row],[DivPay]]*4</f>
        <v>4.08</v>
      </c>
      <c r="G1716" s="2">
        <f>Table3[[#This Row],[FwdDiv]]/Table3[[#This Row],[SharePrice]]</f>
        <v>4.1278834479967622E-2</v>
      </c>
    </row>
    <row r="1717" spans="2:7" x14ac:dyDescent="0.2">
      <c r="B1717" s="35">
        <v>42628</v>
      </c>
      <c r="C1717">
        <v>99.75</v>
      </c>
      <c r="E1717">
        <v>1.02</v>
      </c>
      <c r="F1717">
        <f>Table3[[#This Row],[DivPay]]*4</f>
        <v>4.08</v>
      </c>
      <c r="G1717" s="2">
        <f>Table3[[#This Row],[FwdDiv]]/Table3[[#This Row],[SharePrice]]</f>
        <v>4.0902255639097745E-2</v>
      </c>
    </row>
    <row r="1718" spans="2:7" x14ac:dyDescent="0.2">
      <c r="B1718" s="35">
        <v>42627</v>
      </c>
      <c r="C1718">
        <v>98.62</v>
      </c>
      <c r="E1718">
        <v>1.02</v>
      </c>
      <c r="F1718">
        <f>Table3[[#This Row],[DivPay]]*4</f>
        <v>4.08</v>
      </c>
      <c r="G1718" s="2">
        <f>Table3[[#This Row],[FwdDiv]]/Table3[[#This Row],[SharePrice]]</f>
        <v>4.1370918677752992E-2</v>
      </c>
    </row>
    <row r="1719" spans="2:7" x14ac:dyDescent="0.2">
      <c r="B1719" s="35">
        <v>42626</v>
      </c>
      <c r="C1719">
        <v>98.93</v>
      </c>
      <c r="E1719">
        <v>1.02</v>
      </c>
      <c r="F1719">
        <f>Table3[[#This Row],[DivPay]]*4</f>
        <v>4.08</v>
      </c>
      <c r="G1719" s="2">
        <f>Table3[[#This Row],[FwdDiv]]/Table3[[#This Row],[SharePrice]]</f>
        <v>4.1241281714343471E-2</v>
      </c>
    </row>
    <row r="1720" spans="2:7" x14ac:dyDescent="0.2">
      <c r="B1720" s="35">
        <v>42625</v>
      </c>
      <c r="C1720">
        <v>100.64</v>
      </c>
      <c r="E1720">
        <v>1.02</v>
      </c>
      <c r="F1720">
        <f>Table3[[#This Row],[DivPay]]*4</f>
        <v>4.08</v>
      </c>
      <c r="G1720" s="2">
        <f>Table3[[#This Row],[FwdDiv]]/Table3[[#This Row],[SharePrice]]</f>
        <v>4.0540540540540543E-2</v>
      </c>
    </row>
    <row r="1721" spans="2:7" x14ac:dyDescent="0.2">
      <c r="B1721" s="35">
        <v>42622</v>
      </c>
      <c r="C1721">
        <v>97.54</v>
      </c>
      <c r="E1721">
        <v>1.02</v>
      </c>
      <c r="F1721">
        <f>Table3[[#This Row],[DivPay]]*4</f>
        <v>4.08</v>
      </c>
      <c r="G1721" s="2">
        <f>Table3[[#This Row],[FwdDiv]]/Table3[[#This Row],[SharePrice]]</f>
        <v>4.1828993233545213E-2</v>
      </c>
    </row>
    <row r="1722" spans="2:7" x14ac:dyDescent="0.2">
      <c r="B1722" s="35">
        <v>42621</v>
      </c>
      <c r="C1722">
        <v>101.32</v>
      </c>
      <c r="E1722">
        <v>1.02</v>
      </c>
      <c r="F1722">
        <f>Table3[[#This Row],[DivPay]]*4</f>
        <v>4.08</v>
      </c>
      <c r="G1722" s="2">
        <f>Table3[[#This Row],[FwdDiv]]/Table3[[#This Row],[SharePrice]]</f>
        <v>4.0268456375838931E-2</v>
      </c>
    </row>
    <row r="1723" spans="2:7" x14ac:dyDescent="0.2">
      <c r="B1723" s="35">
        <v>42620</v>
      </c>
      <c r="C1723">
        <v>102.09</v>
      </c>
      <c r="E1723">
        <v>1.02</v>
      </c>
      <c r="F1723">
        <f>Table3[[#This Row],[DivPay]]*4</f>
        <v>4.08</v>
      </c>
      <c r="G1723" s="2">
        <f>Table3[[#This Row],[FwdDiv]]/Table3[[#This Row],[SharePrice]]</f>
        <v>3.9964736996767558E-2</v>
      </c>
    </row>
    <row r="1724" spans="2:7" x14ac:dyDescent="0.2">
      <c r="B1724" s="35">
        <v>42619</v>
      </c>
      <c r="C1724">
        <v>102.36</v>
      </c>
      <c r="E1724">
        <v>1.02</v>
      </c>
      <c r="F1724">
        <f>Table3[[#This Row],[DivPay]]*4</f>
        <v>4.08</v>
      </c>
      <c r="G1724" s="2">
        <f>Table3[[#This Row],[FwdDiv]]/Table3[[#This Row],[SharePrice]]</f>
        <v>3.9859320046893319E-2</v>
      </c>
    </row>
    <row r="1725" spans="2:7" x14ac:dyDescent="0.2">
      <c r="B1725" s="35">
        <v>42615</v>
      </c>
      <c r="C1725">
        <v>101.77</v>
      </c>
      <c r="E1725">
        <v>1.02</v>
      </c>
      <c r="F1725">
        <f>Table3[[#This Row],[DivPay]]*4</f>
        <v>4.08</v>
      </c>
      <c r="G1725" s="2">
        <f>Table3[[#This Row],[FwdDiv]]/Table3[[#This Row],[SharePrice]]</f>
        <v>4.0090399921391372E-2</v>
      </c>
    </row>
    <row r="1726" spans="2:7" x14ac:dyDescent="0.2">
      <c r="B1726" s="35">
        <v>42614</v>
      </c>
      <c r="C1726">
        <v>100.62</v>
      </c>
      <c r="E1726">
        <v>1.02</v>
      </c>
      <c r="F1726">
        <f>Table3[[#This Row],[DivPay]]*4</f>
        <v>4.08</v>
      </c>
      <c r="G1726" s="2">
        <f>Table3[[#This Row],[FwdDiv]]/Table3[[#This Row],[SharePrice]]</f>
        <v>4.0548598688133569E-2</v>
      </c>
    </row>
    <row r="1727" spans="2:7" x14ac:dyDescent="0.2">
      <c r="B1727" s="35">
        <v>42613</v>
      </c>
      <c r="C1727">
        <v>99.93</v>
      </c>
      <c r="E1727">
        <v>1.02</v>
      </c>
      <c r="F1727">
        <f>Table3[[#This Row],[DivPay]]*4</f>
        <v>4.08</v>
      </c>
      <c r="G1727" s="2">
        <f>Table3[[#This Row],[FwdDiv]]/Table3[[#This Row],[SharePrice]]</f>
        <v>4.08285800060042E-2</v>
      </c>
    </row>
    <row r="1728" spans="2:7" x14ac:dyDescent="0.2">
      <c r="B1728" s="35">
        <v>42612</v>
      </c>
      <c r="C1728">
        <v>99.97</v>
      </c>
      <c r="E1728">
        <v>1.02</v>
      </c>
      <c r="F1728">
        <f>Table3[[#This Row],[DivPay]]*4</f>
        <v>4.08</v>
      </c>
      <c r="G1728" s="2">
        <f>Table3[[#This Row],[FwdDiv]]/Table3[[#This Row],[SharePrice]]</f>
        <v>4.0812243673101933E-2</v>
      </c>
    </row>
    <row r="1729" spans="2:7" x14ac:dyDescent="0.2">
      <c r="B1729" s="35">
        <v>42611</v>
      </c>
      <c r="C1729">
        <v>100.26</v>
      </c>
      <c r="E1729">
        <v>1.02</v>
      </c>
      <c r="F1729">
        <f>Table3[[#This Row],[DivPay]]*4</f>
        <v>4.08</v>
      </c>
      <c r="G1729" s="2">
        <f>Table3[[#This Row],[FwdDiv]]/Table3[[#This Row],[SharePrice]]</f>
        <v>4.0694195092758824E-2</v>
      </c>
    </row>
    <row r="1730" spans="2:7" x14ac:dyDescent="0.2">
      <c r="B1730" s="35">
        <v>42608</v>
      </c>
      <c r="C1730">
        <v>99.1</v>
      </c>
      <c r="E1730">
        <v>1.02</v>
      </c>
      <c r="F1730">
        <f>Table3[[#This Row],[DivPay]]*4</f>
        <v>4.08</v>
      </c>
      <c r="G1730" s="2">
        <f>Table3[[#This Row],[FwdDiv]]/Table3[[#This Row],[SharePrice]]</f>
        <v>4.1170534813319885E-2</v>
      </c>
    </row>
    <row r="1731" spans="2:7" x14ac:dyDescent="0.2">
      <c r="B1731" s="35">
        <v>42607</v>
      </c>
      <c r="C1731">
        <v>99.84</v>
      </c>
      <c r="E1731">
        <v>1.02</v>
      </c>
      <c r="F1731">
        <f>Table3[[#This Row],[DivPay]]*4</f>
        <v>4.08</v>
      </c>
      <c r="G1731" s="2">
        <f>Table3[[#This Row],[FwdDiv]]/Table3[[#This Row],[SharePrice]]</f>
        <v>4.0865384615384616E-2</v>
      </c>
    </row>
    <row r="1732" spans="2:7" x14ac:dyDescent="0.2">
      <c r="B1732" s="35">
        <v>42606</v>
      </c>
      <c r="C1732">
        <v>100.13</v>
      </c>
      <c r="E1732">
        <v>1.02</v>
      </c>
      <c r="F1732">
        <f>Table3[[#This Row],[DivPay]]*4</f>
        <v>4.08</v>
      </c>
      <c r="G1732" s="2">
        <f>Table3[[#This Row],[FwdDiv]]/Table3[[#This Row],[SharePrice]]</f>
        <v>4.074702886247878E-2</v>
      </c>
    </row>
    <row r="1733" spans="2:7" x14ac:dyDescent="0.2">
      <c r="B1733" s="35">
        <v>42605</v>
      </c>
      <c r="C1733">
        <v>100.39</v>
      </c>
      <c r="E1733">
        <v>1.02</v>
      </c>
      <c r="F1733">
        <f>Table3[[#This Row],[DivPay]]*4</f>
        <v>4.08</v>
      </c>
      <c r="G1733" s="2">
        <f>Table3[[#This Row],[FwdDiv]]/Table3[[#This Row],[SharePrice]]</f>
        <v>4.064149815718697E-2</v>
      </c>
    </row>
    <row r="1734" spans="2:7" x14ac:dyDescent="0.2">
      <c r="B1734" s="35">
        <v>42604</v>
      </c>
      <c r="C1734">
        <v>100.12</v>
      </c>
      <c r="E1734">
        <v>1.02</v>
      </c>
      <c r="F1734">
        <f>Table3[[#This Row],[DivPay]]*4</f>
        <v>4.08</v>
      </c>
      <c r="G1734" s="2">
        <f>Table3[[#This Row],[FwdDiv]]/Table3[[#This Row],[SharePrice]]</f>
        <v>4.0751098681582103E-2</v>
      </c>
    </row>
    <row r="1735" spans="2:7" x14ac:dyDescent="0.2">
      <c r="B1735" s="35">
        <v>42601</v>
      </c>
      <c r="C1735">
        <v>99.93</v>
      </c>
      <c r="E1735">
        <v>1.02</v>
      </c>
      <c r="F1735">
        <f>Table3[[#This Row],[DivPay]]*4</f>
        <v>4.08</v>
      </c>
      <c r="G1735" s="2">
        <f>Table3[[#This Row],[FwdDiv]]/Table3[[#This Row],[SharePrice]]</f>
        <v>4.08285800060042E-2</v>
      </c>
    </row>
    <row r="1736" spans="2:7" x14ac:dyDescent="0.2">
      <c r="B1736" s="35">
        <v>42600</v>
      </c>
      <c r="C1736">
        <v>100.34</v>
      </c>
      <c r="E1736">
        <v>1.02</v>
      </c>
      <c r="F1736">
        <f>Table3[[#This Row],[DivPay]]*4</f>
        <v>4.08</v>
      </c>
      <c r="G1736" s="2">
        <f>Table3[[#This Row],[FwdDiv]]/Table3[[#This Row],[SharePrice]]</f>
        <v>4.0661750049830574E-2</v>
      </c>
    </row>
    <row r="1737" spans="2:7" x14ac:dyDescent="0.2">
      <c r="B1737" s="35">
        <v>42599</v>
      </c>
      <c r="C1737">
        <v>100.29</v>
      </c>
      <c r="E1737">
        <v>1.02</v>
      </c>
      <c r="F1737">
        <f>Table3[[#This Row],[DivPay]]*4</f>
        <v>4.08</v>
      </c>
      <c r="G1737" s="2">
        <f>Table3[[#This Row],[FwdDiv]]/Table3[[#This Row],[SharePrice]]</f>
        <v>4.0682022135806163E-2</v>
      </c>
    </row>
    <row r="1738" spans="2:7" x14ac:dyDescent="0.2">
      <c r="B1738" s="35">
        <v>42598</v>
      </c>
      <c r="C1738">
        <v>99.47</v>
      </c>
      <c r="E1738">
        <v>1.02</v>
      </c>
      <c r="F1738">
        <f>Table3[[#This Row],[DivPay]]*4</f>
        <v>4.08</v>
      </c>
      <c r="G1738" s="2">
        <f>Table3[[#This Row],[FwdDiv]]/Table3[[#This Row],[SharePrice]]</f>
        <v>4.1017392178546296E-2</v>
      </c>
    </row>
    <row r="1739" spans="2:7" x14ac:dyDescent="0.2">
      <c r="B1739" s="35">
        <v>42597</v>
      </c>
      <c r="C1739">
        <v>98.61</v>
      </c>
      <c r="E1739">
        <v>1.02</v>
      </c>
      <c r="F1739">
        <f>Table3[[#This Row],[DivPay]]*4</f>
        <v>4.08</v>
      </c>
      <c r="G1739" s="2">
        <f>Table3[[#This Row],[FwdDiv]]/Table3[[#This Row],[SharePrice]]</f>
        <v>4.1375114085792516E-2</v>
      </c>
    </row>
    <row r="1740" spans="2:7" x14ac:dyDescent="0.2">
      <c r="B1740" s="35">
        <v>42594</v>
      </c>
      <c r="C1740">
        <v>99</v>
      </c>
      <c r="E1740">
        <v>1.02</v>
      </c>
      <c r="F1740">
        <f>Table3[[#This Row],[DivPay]]*4</f>
        <v>4.08</v>
      </c>
      <c r="G1740" s="2">
        <f>Table3[[#This Row],[FwdDiv]]/Table3[[#This Row],[SharePrice]]</f>
        <v>4.1212121212121214E-2</v>
      </c>
    </row>
    <row r="1741" spans="2:7" x14ac:dyDescent="0.2">
      <c r="B1741" s="35">
        <v>42593</v>
      </c>
      <c r="C1741">
        <v>98.86</v>
      </c>
      <c r="E1741">
        <v>1.02</v>
      </c>
      <c r="F1741">
        <f>Table3[[#This Row],[DivPay]]*4</f>
        <v>4.08</v>
      </c>
      <c r="G1741" s="2">
        <f>Table3[[#This Row],[FwdDiv]]/Table3[[#This Row],[SharePrice]]</f>
        <v>4.1270483512037229E-2</v>
      </c>
    </row>
    <row r="1742" spans="2:7" x14ac:dyDescent="0.2">
      <c r="B1742" s="35">
        <v>42592</v>
      </c>
      <c r="C1742">
        <v>99.17</v>
      </c>
      <c r="E1742">
        <v>1.02</v>
      </c>
      <c r="F1742">
        <f>Table3[[#This Row],[DivPay]]*4</f>
        <v>4.08</v>
      </c>
      <c r="G1742" s="2">
        <f>Table3[[#This Row],[FwdDiv]]/Table3[[#This Row],[SharePrice]]</f>
        <v>4.114147423616013E-2</v>
      </c>
    </row>
    <row r="1743" spans="2:7" x14ac:dyDescent="0.2">
      <c r="B1743" s="35">
        <v>42591</v>
      </c>
      <c r="C1743">
        <v>98.4</v>
      </c>
      <c r="E1743">
        <v>1.02</v>
      </c>
      <c r="F1743">
        <f>Table3[[#This Row],[DivPay]]*4</f>
        <v>4.08</v>
      </c>
      <c r="G1743" s="2">
        <f>Table3[[#This Row],[FwdDiv]]/Table3[[#This Row],[SharePrice]]</f>
        <v>4.1463414634146337E-2</v>
      </c>
    </row>
    <row r="1744" spans="2:7" x14ac:dyDescent="0.2">
      <c r="B1744" s="35">
        <v>42590</v>
      </c>
      <c r="C1744">
        <v>98.55</v>
      </c>
      <c r="E1744">
        <v>1.02</v>
      </c>
      <c r="F1744">
        <f>Table3[[#This Row],[DivPay]]*4</f>
        <v>4.08</v>
      </c>
      <c r="G1744" s="2">
        <f>Table3[[#This Row],[FwdDiv]]/Table3[[#This Row],[SharePrice]]</f>
        <v>4.1400304414003046E-2</v>
      </c>
    </row>
    <row r="1745" spans="2:7" x14ac:dyDescent="0.2">
      <c r="B1745" s="35">
        <v>42587</v>
      </c>
      <c r="C1745">
        <v>98.93</v>
      </c>
      <c r="E1745">
        <v>1.02</v>
      </c>
      <c r="F1745">
        <f>Table3[[#This Row],[DivPay]]*4</f>
        <v>4.08</v>
      </c>
      <c r="G1745" s="2">
        <f>Table3[[#This Row],[FwdDiv]]/Table3[[#This Row],[SharePrice]]</f>
        <v>4.1241281714343471E-2</v>
      </c>
    </row>
    <row r="1746" spans="2:7" x14ac:dyDescent="0.2">
      <c r="B1746" s="35">
        <v>42586</v>
      </c>
      <c r="C1746">
        <v>99</v>
      </c>
      <c r="E1746">
        <v>1.02</v>
      </c>
      <c r="F1746">
        <f>Table3[[#This Row],[DivPay]]*4</f>
        <v>4.08</v>
      </c>
      <c r="G1746" s="2">
        <f>Table3[[#This Row],[FwdDiv]]/Table3[[#This Row],[SharePrice]]</f>
        <v>4.1212121212121214E-2</v>
      </c>
    </row>
    <row r="1747" spans="2:7" x14ac:dyDescent="0.2">
      <c r="B1747" s="35">
        <v>42585</v>
      </c>
      <c r="C1747">
        <v>99.03</v>
      </c>
      <c r="E1747">
        <v>1.02</v>
      </c>
      <c r="F1747">
        <f>Table3[[#This Row],[DivPay]]*4</f>
        <v>4.08</v>
      </c>
      <c r="G1747" s="2">
        <f>Table3[[#This Row],[FwdDiv]]/Table3[[#This Row],[SharePrice]]</f>
        <v>4.119963647379582E-2</v>
      </c>
    </row>
    <row r="1748" spans="2:7" x14ac:dyDescent="0.2">
      <c r="B1748" s="35">
        <v>42584</v>
      </c>
      <c r="C1748">
        <v>99.97</v>
      </c>
      <c r="E1748">
        <v>1.02</v>
      </c>
      <c r="F1748">
        <f>Table3[[#This Row],[DivPay]]*4</f>
        <v>4.08</v>
      </c>
      <c r="G1748" s="2">
        <f>Table3[[#This Row],[FwdDiv]]/Table3[[#This Row],[SharePrice]]</f>
        <v>4.0812243673101933E-2</v>
      </c>
    </row>
    <row r="1749" spans="2:7" x14ac:dyDescent="0.2">
      <c r="B1749" s="35">
        <v>42583</v>
      </c>
      <c r="C1749">
        <v>100.15</v>
      </c>
      <c r="E1749">
        <v>1.02</v>
      </c>
      <c r="F1749">
        <f>Table3[[#This Row],[DivPay]]*4</f>
        <v>4.08</v>
      </c>
      <c r="G1749" s="2">
        <f>Table3[[#This Row],[FwdDiv]]/Table3[[#This Row],[SharePrice]]</f>
        <v>4.0738891662506237E-2</v>
      </c>
    </row>
    <row r="1750" spans="2:7" x14ac:dyDescent="0.2">
      <c r="B1750" s="35">
        <v>42580</v>
      </c>
      <c r="C1750">
        <v>100.26</v>
      </c>
      <c r="E1750">
        <v>1.02</v>
      </c>
      <c r="F1750">
        <f>Table3[[#This Row],[DivPay]]*4</f>
        <v>4.08</v>
      </c>
      <c r="G1750" s="2">
        <f>Table3[[#This Row],[FwdDiv]]/Table3[[#This Row],[SharePrice]]</f>
        <v>4.0694195092758824E-2</v>
      </c>
    </row>
    <row r="1751" spans="2:7" x14ac:dyDescent="0.2">
      <c r="B1751" s="35">
        <v>42579</v>
      </c>
      <c r="C1751">
        <v>99.1</v>
      </c>
      <c r="E1751">
        <v>1.02</v>
      </c>
      <c r="F1751">
        <f>Table3[[#This Row],[DivPay]]*4</f>
        <v>4.08</v>
      </c>
      <c r="G1751" s="2">
        <f>Table3[[#This Row],[FwdDiv]]/Table3[[#This Row],[SharePrice]]</f>
        <v>4.1170534813319885E-2</v>
      </c>
    </row>
    <row r="1752" spans="2:7" x14ac:dyDescent="0.2">
      <c r="B1752" s="35">
        <v>42578</v>
      </c>
      <c r="C1752">
        <v>97.33</v>
      </c>
      <c r="E1752">
        <v>1.02</v>
      </c>
      <c r="F1752">
        <f>Table3[[#This Row],[DivPay]]*4</f>
        <v>4.08</v>
      </c>
      <c r="G1752" s="2">
        <f>Table3[[#This Row],[FwdDiv]]/Table3[[#This Row],[SharePrice]]</f>
        <v>4.1919243809719516E-2</v>
      </c>
    </row>
    <row r="1753" spans="2:7" x14ac:dyDescent="0.2">
      <c r="B1753" s="35">
        <v>42577</v>
      </c>
      <c r="C1753">
        <v>98.96</v>
      </c>
      <c r="E1753">
        <v>1.02</v>
      </c>
      <c r="F1753">
        <f>Table3[[#This Row],[DivPay]]*4</f>
        <v>4.08</v>
      </c>
      <c r="G1753" s="2">
        <f>Table3[[#This Row],[FwdDiv]]/Table3[[#This Row],[SharePrice]]</f>
        <v>4.1228779304769606E-2</v>
      </c>
    </row>
    <row r="1754" spans="2:7" x14ac:dyDescent="0.2">
      <c r="B1754" s="35">
        <v>42576</v>
      </c>
      <c r="C1754">
        <v>99.71</v>
      </c>
      <c r="E1754">
        <v>1.02</v>
      </c>
      <c r="F1754">
        <f>Table3[[#This Row],[DivPay]]*4</f>
        <v>4.08</v>
      </c>
      <c r="G1754" s="2">
        <f>Table3[[#This Row],[FwdDiv]]/Table3[[#This Row],[SharePrice]]</f>
        <v>4.0918664125965301E-2</v>
      </c>
    </row>
    <row r="1755" spans="2:7" x14ac:dyDescent="0.2">
      <c r="B1755" s="35">
        <v>42573</v>
      </c>
      <c r="C1755">
        <v>99.84</v>
      </c>
      <c r="E1755">
        <v>1.02</v>
      </c>
      <c r="F1755">
        <f>Table3[[#This Row],[DivPay]]*4</f>
        <v>4.08</v>
      </c>
      <c r="G1755" s="2">
        <f>Table3[[#This Row],[FwdDiv]]/Table3[[#This Row],[SharePrice]]</f>
        <v>4.0865384615384616E-2</v>
      </c>
    </row>
    <row r="1756" spans="2:7" x14ac:dyDescent="0.2">
      <c r="B1756" s="35">
        <v>42572</v>
      </c>
      <c r="C1756">
        <v>99.42</v>
      </c>
      <c r="E1756">
        <v>1.02</v>
      </c>
      <c r="F1756">
        <f>Table3[[#This Row],[DivPay]]*4</f>
        <v>4.08</v>
      </c>
      <c r="G1756" s="2">
        <f>Table3[[#This Row],[FwdDiv]]/Table3[[#This Row],[SharePrice]]</f>
        <v>4.103802051901026E-2</v>
      </c>
    </row>
    <row r="1757" spans="2:7" x14ac:dyDescent="0.2">
      <c r="B1757" s="35">
        <v>42571</v>
      </c>
      <c r="C1757">
        <v>99.65</v>
      </c>
      <c r="E1757">
        <v>1.02</v>
      </c>
      <c r="F1757">
        <f>Table3[[#This Row],[DivPay]]*4</f>
        <v>4.08</v>
      </c>
      <c r="G1757" s="2">
        <f>Table3[[#This Row],[FwdDiv]]/Table3[[#This Row],[SharePrice]]</f>
        <v>4.0943301555444053E-2</v>
      </c>
    </row>
    <row r="1758" spans="2:7" x14ac:dyDescent="0.2">
      <c r="B1758" s="35">
        <v>42570</v>
      </c>
      <c r="C1758">
        <v>99.89</v>
      </c>
      <c r="E1758">
        <v>1.02</v>
      </c>
      <c r="F1758">
        <f>Table3[[#This Row],[DivPay]]*4</f>
        <v>4.08</v>
      </c>
      <c r="G1758" s="2">
        <f>Table3[[#This Row],[FwdDiv]]/Table3[[#This Row],[SharePrice]]</f>
        <v>4.0844929422364604E-2</v>
      </c>
    </row>
    <row r="1759" spans="2:7" x14ac:dyDescent="0.2">
      <c r="B1759" s="35">
        <v>42569</v>
      </c>
      <c r="C1759">
        <v>103</v>
      </c>
      <c r="E1759">
        <v>1.02</v>
      </c>
      <c r="F1759">
        <f>Table3[[#This Row],[DivPay]]*4</f>
        <v>4.08</v>
      </c>
      <c r="G1759" s="2">
        <f>Table3[[#This Row],[FwdDiv]]/Table3[[#This Row],[SharePrice]]</f>
        <v>3.9611650485436897E-2</v>
      </c>
    </row>
    <row r="1760" spans="2:7" x14ac:dyDescent="0.2">
      <c r="B1760" s="35">
        <v>42566</v>
      </c>
      <c r="C1760">
        <v>103.63</v>
      </c>
      <c r="E1760">
        <v>1.02</v>
      </c>
      <c r="F1760">
        <f>Table3[[#This Row],[DivPay]]*4</f>
        <v>4.08</v>
      </c>
      <c r="G1760" s="2">
        <f>Table3[[#This Row],[FwdDiv]]/Table3[[#This Row],[SharePrice]]</f>
        <v>3.9370838560262474E-2</v>
      </c>
    </row>
    <row r="1761" spans="2:7" x14ac:dyDescent="0.2">
      <c r="B1761" s="35">
        <v>42565</v>
      </c>
      <c r="C1761">
        <v>103.19</v>
      </c>
      <c r="E1761">
        <v>1.02</v>
      </c>
      <c r="F1761">
        <f>Table3[[#This Row],[DivPay]]*4</f>
        <v>4.08</v>
      </c>
      <c r="G1761" s="2">
        <f>Table3[[#This Row],[FwdDiv]]/Table3[[#This Row],[SharePrice]]</f>
        <v>3.9538714991762772E-2</v>
      </c>
    </row>
    <row r="1762" spans="2:7" x14ac:dyDescent="0.2">
      <c r="B1762" s="35">
        <v>42564</v>
      </c>
      <c r="C1762">
        <v>103.24</v>
      </c>
      <c r="E1762">
        <v>1.02</v>
      </c>
      <c r="F1762">
        <f>Table3[[#This Row],[DivPay]]*4</f>
        <v>4.08</v>
      </c>
      <c r="G1762" s="2">
        <f>Table3[[#This Row],[FwdDiv]]/Table3[[#This Row],[SharePrice]]</f>
        <v>3.9519566059666798E-2</v>
      </c>
    </row>
    <row r="1763" spans="2:7" x14ac:dyDescent="0.2">
      <c r="B1763" s="35">
        <v>42563</v>
      </c>
      <c r="C1763">
        <v>102.9</v>
      </c>
      <c r="E1763">
        <v>1.02</v>
      </c>
      <c r="F1763">
        <f>Table3[[#This Row],[DivPay]]*4</f>
        <v>4.08</v>
      </c>
      <c r="G1763" s="2">
        <f>Table3[[#This Row],[FwdDiv]]/Table3[[#This Row],[SharePrice]]</f>
        <v>3.965014577259475E-2</v>
      </c>
    </row>
    <row r="1764" spans="2:7" x14ac:dyDescent="0.2">
      <c r="B1764" s="35">
        <v>42562</v>
      </c>
      <c r="C1764">
        <v>103.38</v>
      </c>
      <c r="E1764">
        <v>1.02</v>
      </c>
      <c r="F1764">
        <f>Table3[[#This Row],[DivPay]]*4</f>
        <v>4.08</v>
      </c>
      <c r="G1764" s="2">
        <f>Table3[[#This Row],[FwdDiv]]/Table3[[#This Row],[SharePrice]]</f>
        <v>3.9466047591410335E-2</v>
      </c>
    </row>
    <row r="1765" spans="2:7" x14ac:dyDescent="0.2">
      <c r="B1765" s="35">
        <v>42559</v>
      </c>
      <c r="C1765">
        <v>103.09</v>
      </c>
      <c r="E1765">
        <v>1.02</v>
      </c>
      <c r="F1765">
        <f>Table3[[#This Row],[DivPay]]*4</f>
        <v>4.08</v>
      </c>
      <c r="G1765" s="2">
        <f>Table3[[#This Row],[FwdDiv]]/Table3[[#This Row],[SharePrice]]</f>
        <v>3.9577068580851679E-2</v>
      </c>
    </row>
    <row r="1766" spans="2:7" x14ac:dyDescent="0.2">
      <c r="B1766" s="35">
        <v>42558</v>
      </c>
      <c r="C1766">
        <v>101.78</v>
      </c>
      <c r="E1766">
        <v>1.02</v>
      </c>
      <c r="F1766">
        <f>Table3[[#This Row],[DivPay]]*4</f>
        <v>4.08</v>
      </c>
      <c r="G1766" s="2">
        <f>Table3[[#This Row],[FwdDiv]]/Table3[[#This Row],[SharePrice]]</f>
        <v>4.0086460994301437E-2</v>
      </c>
    </row>
    <row r="1767" spans="2:7" x14ac:dyDescent="0.2">
      <c r="B1767" s="35">
        <v>42557</v>
      </c>
      <c r="C1767">
        <v>102.36</v>
      </c>
      <c r="E1767">
        <v>1.02</v>
      </c>
      <c r="F1767">
        <f>Table3[[#This Row],[DivPay]]*4</f>
        <v>4.08</v>
      </c>
      <c r="G1767" s="2">
        <f>Table3[[#This Row],[FwdDiv]]/Table3[[#This Row],[SharePrice]]</f>
        <v>3.9859320046893319E-2</v>
      </c>
    </row>
    <row r="1768" spans="2:7" x14ac:dyDescent="0.2">
      <c r="B1768" s="35">
        <v>42556</v>
      </c>
      <c r="C1768">
        <v>102.24</v>
      </c>
      <c r="E1768">
        <v>1.02</v>
      </c>
      <c r="F1768">
        <f>Table3[[#This Row],[DivPay]]*4</f>
        <v>4.08</v>
      </c>
      <c r="G1768" s="2">
        <f>Table3[[#This Row],[FwdDiv]]/Table3[[#This Row],[SharePrice]]</f>
        <v>3.9906103286384977E-2</v>
      </c>
    </row>
    <row r="1769" spans="2:7" x14ac:dyDescent="0.2">
      <c r="B1769" s="35">
        <v>42552</v>
      </c>
      <c r="C1769">
        <v>101.28</v>
      </c>
      <c r="E1769">
        <v>1.02</v>
      </c>
      <c r="F1769">
        <f>Table3[[#This Row],[DivPay]]*4</f>
        <v>4.08</v>
      </c>
      <c r="G1769" s="2">
        <f>Table3[[#This Row],[FwdDiv]]/Table3[[#This Row],[SharePrice]]</f>
        <v>4.0284360189573459E-2</v>
      </c>
    </row>
    <row r="1770" spans="2:7" x14ac:dyDescent="0.2">
      <c r="B1770" s="35">
        <v>42551</v>
      </c>
      <c r="C1770">
        <v>101.72</v>
      </c>
      <c r="E1770">
        <v>1.02</v>
      </c>
      <c r="F1770">
        <f>Table3[[#This Row],[DivPay]]*4</f>
        <v>4.08</v>
      </c>
      <c r="G1770" s="2">
        <f>Table3[[#This Row],[FwdDiv]]/Table3[[#This Row],[SharePrice]]</f>
        <v>4.0110106173810459E-2</v>
      </c>
    </row>
    <row r="1771" spans="2:7" x14ac:dyDescent="0.2">
      <c r="B1771" s="35">
        <v>42550</v>
      </c>
      <c r="C1771">
        <v>98.62</v>
      </c>
      <c r="E1771">
        <v>1.02</v>
      </c>
      <c r="F1771">
        <f>Table3[[#This Row],[DivPay]]*4</f>
        <v>4.08</v>
      </c>
      <c r="G1771" s="2">
        <f>Table3[[#This Row],[FwdDiv]]/Table3[[#This Row],[SharePrice]]</f>
        <v>4.1370918677752992E-2</v>
      </c>
    </row>
    <row r="1772" spans="2:7" x14ac:dyDescent="0.2">
      <c r="B1772" s="35">
        <v>42549</v>
      </c>
      <c r="C1772">
        <v>98.54</v>
      </c>
      <c r="E1772">
        <v>1.02</v>
      </c>
      <c r="F1772">
        <f>Table3[[#This Row],[DivPay]]*4</f>
        <v>4.08</v>
      </c>
      <c r="G1772" s="2">
        <f>Table3[[#This Row],[FwdDiv]]/Table3[[#This Row],[SharePrice]]</f>
        <v>4.1404505784453011E-2</v>
      </c>
    </row>
    <row r="1773" spans="2:7" x14ac:dyDescent="0.2">
      <c r="B1773" s="35">
        <v>42548</v>
      </c>
      <c r="C1773">
        <v>98.2</v>
      </c>
      <c r="E1773">
        <v>1.02</v>
      </c>
      <c r="F1773">
        <f>Table3[[#This Row],[DivPay]]*4</f>
        <v>4.08</v>
      </c>
      <c r="G1773" s="2">
        <f>Table3[[#This Row],[FwdDiv]]/Table3[[#This Row],[SharePrice]]</f>
        <v>4.154786150712831E-2</v>
      </c>
    </row>
    <row r="1774" spans="2:7" x14ac:dyDescent="0.2">
      <c r="B1774" s="35">
        <v>42545</v>
      </c>
      <c r="C1774">
        <v>97.71</v>
      </c>
      <c r="E1774">
        <v>1.02</v>
      </c>
      <c r="F1774">
        <f>Table3[[#This Row],[DivPay]]*4</f>
        <v>4.08</v>
      </c>
      <c r="G1774" s="2">
        <f>Table3[[#This Row],[FwdDiv]]/Table3[[#This Row],[SharePrice]]</f>
        <v>4.1756217377955179E-2</v>
      </c>
    </row>
    <row r="1775" spans="2:7" x14ac:dyDescent="0.2">
      <c r="B1775" s="35">
        <v>42544</v>
      </c>
      <c r="C1775">
        <v>101.9</v>
      </c>
      <c r="E1775">
        <v>1.02</v>
      </c>
      <c r="F1775">
        <f>Table3[[#This Row],[DivPay]]*4</f>
        <v>4.08</v>
      </c>
      <c r="G1775" s="2">
        <f>Table3[[#This Row],[FwdDiv]]/Table3[[#This Row],[SharePrice]]</f>
        <v>4.0039254170755642E-2</v>
      </c>
    </row>
    <row r="1776" spans="2:7" x14ac:dyDescent="0.2">
      <c r="B1776" s="35">
        <v>42543</v>
      </c>
      <c r="C1776">
        <v>101.03</v>
      </c>
      <c r="E1776">
        <v>1.02</v>
      </c>
      <c r="F1776">
        <f>Table3[[#This Row],[DivPay]]*4</f>
        <v>4.08</v>
      </c>
      <c r="G1776" s="2">
        <f>Table3[[#This Row],[FwdDiv]]/Table3[[#This Row],[SharePrice]]</f>
        <v>4.0384044343264376E-2</v>
      </c>
    </row>
    <row r="1777" spans="2:7" x14ac:dyDescent="0.2">
      <c r="B1777" s="35">
        <v>42542</v>
      </c>
      <c r="C1777">
        <v>100.85</v>
      </c>
      <c r="D1777">
        <v>1.02</v>
      </c>
      <c r="E1777">
        <v>1.02</v>
      </c>
      <c r="F1777">
        <f>Table3[[#This Row],[DivPay]]*4</f>
        <v>4.08</v>
      </c>
      <c r="G1777" s="2">
        <f>Table3[[#This Row],[FwdDiv]]/Table3[[#This Row],[SharePrice]]</f>
        <v>4.0456122954883496E-2</v>
      </c>
    </row>
    <row r="1778" spans="2:7" x14ac:dyDescent="0.2">
      <c r="B1778" s="35">
        <v>42541</v>
      </c>
      <c r="C1778">
        <v>101.55</v>
      </c>
      <c r="E1778">
        <v>1.02</v>
      </c>
      <c r="F1778">
        <f>Table3[[#This Row],[DivPay]]*4</f>
        <v>4.08</v>
      </c>
      <c r="G1778" s="2">
        <f>Table3[[#This Row],[FwdDiv]]/Table3[[#This Row],[SharePrice]]</f>
        <v>4.0177252584933529E-2</v>
      </c>
    </row>
    <row r="1779" spans="2:7" x14ac:dyDescent="0.2">
      <c r="B1779" s="35">
        <v>42538</v>
      </c>
      <c r="C1779">
        <v>100.73</v>
      </c>
      <c r="E1779">
        <v>1.02</v>
      </c>
      <c r="F1779">
        <f>Table3[[#This Row],[DivPay]]*4</f>
        <v>4.08</v>
      </c>
      <c r="G1779" s="2">
        <f>Table3[[#This Row],[FwdDiv]]/Table3[[#This Row],[SharePrice]]</f>
        <v>4.0504318475131536E-2</v>
      </c>
    </row>
    <row r="1780" spans="2:7" x14ac:dyDescent="0.2">
      <c r="B1780" s="35">
        <v>42537</v>
      </c>
      <c r="C1780">
        <v>100.15</v>
      </c>
      <c r="E1780">
        <v>1.02</v>
      </c>
      <c r="F1780">
        <f>Table3[[#This Row],[DivPay]]*4</f>
        <v>4.08</v>
      </c>
      <c r="G1780" s="2">
        <f>Table3[[#This Row],[FwdDiv]]/Table3[[#This Row],[SharePrice]]</f>
        <v>4.0738891662506237E-2</v>
      </c>
    </row>
    <row r="1781" spans="2:7" x14ac:dyDescent="0.2">
      <c r="B1781" s="35">
        <v>42536</v>
      </c>
      <c r="C1781">
        <v>99.65</v>
      </c>
      <c r="E1781">
        <v>1.02</v>
      </c>
      <c r="F1781">
        <f>Table3[[#This Row],[DivPay]]*4</f>
        <v>4.08</v>
      </c>
      <c r="G1781" s="2">
        <f>Table3[[#This Row],[FwdDiv]]/Table3[[#This Row],[SharePrice]]</f>
        <v>4.0943301555444053E-2</v>
      </c>
    </row>
    <row r="1782" spans="2:7" x14ac:dyDescent="0.2">
      <c r="B1782" s="35">
        <v>42535</v>
      </c>
      <c r="C1782">
        <v>99.89</v>
      </c>
      <c r="E1782">
        <v>1.02</v>
      </c>
      <c r="F1782">
        <f>Table3[[#This Row],[DivPay]]*4</f>
        <v>4.08</v>
      </c>
      <c r="G1782" s="2">
        <f>Table3[[#This Row],[FwdDiv]]/Table3[[#This Row],[SharePrice]]</f>
        <v>4.0844929422364604E-2</v>
      </c>
    </row>
    <row r="1783" spans="2:7" x14ac:dyDescent="0.2">
      <c r="B1783" s="35">
        <v>42534</v>
      </c>
      <c r="C1783">
        <v>100.57</v>
      </c>
      <c r="E1783">
        <v>1.02</v>
      </c>
      <c r="F1783">
        <f>Table3[[#This Row],[DivPay]]*4</f>
        <v>4.08</v>
      </c>
      <c r="G1783" s="2">
        <f>Table3[[#This Row],[FwdDiv]]/Table3[[#This Row],[SharePrice]]</f>
        <v>4.0568758078949989E-2</v>
      </c>
    </row>
    <row r="1784" spans="2:7" x14ac:dyDescent="0.2">
      <c r="B1784" s="35">
        <v>42531</v>
      </c>
      <c r="C1784">
        <v>101.3</v>
      </c>
      <c r="E1784">
        <v>1.02</v>
      </c>
      <c r="F1784">
        <f>Table3[[#This Row],[DivPay]]*4</f>
        <v>4.08</v>
      </c>
      <c r="G1784" s="2">
        <f>Table3[[#This Row],[FwdDiv]]/Table3[[#This Row],[SharePrice]]</f>
        <v>4.0276406712734455E-2</v>
      </c>
    </row>
    <row r="1785" spans="2:7" x14ac:dyDescent="0.2">
      <c r="B1785" s="35">
        <v>42530</v>
      </c>
      <c r="C1785">
        <v>101.78</v>
      </c>
      <c r="E1785">
        <v>1.02</v>
      </c>
      <c r="F1785">
        <f>Table3[[#This Row],[DivPay]]*4</f>
        <v>4.08</v>
      </c>
      <c r="G1785" s="2">
        <f>Table3[[#This Row],[FwdDiv]]/Table3[[#This Row],[SharePrice]]</f>
        <v>4.0086460994301437E-2</v>
      </c>
    </row>
    <row r="1786" spans="2:7" x14ac:dyDescent="0.2">
      <c r="B1786" s="35">
        <v>42529</v>
      </c>
      <c r="C1786">
        <v>101.72</v>
      </c>
      <c r="E1786">
        <v>1.02</v>
      </c>
      <c r="F1786">
        <f>Table3[[#This Row],[DivPay]]*4</f>
        <v>4.08</v>
      </c>
      <c r="G1786" s="2">
        <f>Table3[[#This Row],[FwdDiv]]/Table3[[#This Row],[SharePrice]]</f>
        <v>4.0110106173810459E-2</v>
      </c>
    </row>
    <row r="1787" spans="2:7" x14ac:dyDescent="0.2">
      <c r="B1787" s="35">
        <v>42528</v>
      </c>
      <c r="C1787">
        <v>100.46</v>
      </c>
      <c r="E1787">
        <v>1.02</v>
      </c>
      <c r="F1787">
        <f>Table3[[#This Row],[DivPay]]*4</f>
        <v>4.08</v>
      </c>
      <c r="G1787" s="2">
        <f>Table3[[#This Row],[FwdDiv]]/Table3[[#This Row],[SharePrice]]</f>
        <v>4.0613179374875574E-2</v>
      </c>
    </row>
    <row r="1788" spans="2:7" x14ac:dyDescent="0.2">
      <c r="B1788" s="35">
        <v>42527</v>
      </c>
      <c r="C1788">
        <v>100.32</v>
      </c>
      <c r="E1788">
        <v>1.02</v>
      </c>
      <c r="F1788">
        <f>Table3[[#This Row],[DivPay]]*4</f>
        <v>4.08</v>
      </c>
      <c r="G1788" s="2">
        <f>Table3[[#This Row],[FwdDiv]]/Table3[[#This Row],[SharePrice]]</f>
        <v>4.0669856459330148E-2</v>
      </c>
    </row>
    <row r="1789" spans="2:7" x14ac:dyDescent="0.2">
      <c r="B1789" s="35">
        <v>42524</v>
      </c>
      <c r="C1789">
        <v>101.12</v>
      </c>
      <c r="E1789">
        <v>1.02</v>
      </c>
      <c r="F1789">
        <f>Table3[[#This Row],[DivPay]]*4</f>
        <v>4.08</v>
      </c>
      <c r="G1789" s="2">
        <f>Table3[[#This Row],[FwdDiv]]/Table3[[#This Row],[SharePrice]]</f>
        <v>4.0348101265822785E-2</v>
      </c>
    </row>
    <row r="1790" spans="2:7" x14ac:dyDescent="0.2">
      <c r="B1790" s="35">
        <v>42523</v>
      </c>
      <c r="C1790">
        <v>99.26</v>
      </c>
      <c r="E1790">
        <v>1.02</v>
      </c>
      <c r="F1790">
        <f>Table3[[#This Row],[DivPay]]*4</f>
        <v>4.08</v>
      </c>
      <c r="G1790" s="2">
        <f>Table3[[#This Row],[FwdDiv]]/Table3[[#This Row],[SharePrice]]</f>
        <v>4.1104170864396536E-2</v>
      </c>
    </row>
    <row r="1791" spans="2:7" x14ac:dyDescent="0.2">
      <c r="B1791" s="35">
        <v>42522</v>
      </c>
      <c r="C1791">
        <v>99.4</v>
      </c>
      <c r="E1791">
        <v>1.02</v>
      </c>
      <c r="F1791">
        <f>Table3[[#This Row],[DivPay]]*4</f>
        <v>4.08</v>
      </c>
      <c r="G1791" s="2">
        <f>Table3[[#This Row],[FwdDiv]]/Table3[[#This Row],[SharePrice]]</f>
        <v>4.1046277665995973E-2</v>
      </c>
    </row>
    <row r="1792" spans="2:7" x14ac:dyDescent="0.2">
      <c r="B1792" s="35">
        <v>42521</v>
      </c>
      <c r="C1792">
        <v>98.68</v>
      </c>
      <c r="E1792">
        <v>1.02</v>
      </c>
      <c r="F1792">
        <f>Table3[[#This Row],[DivPay]]*4</f>
        <v>4.08</v>
      </c>
      <c r="G1792" s="2">
        <f>Table3[[#This Row],[FwdDiv]]/Table3[[#This Row],[SharePrice]]</f>
        <v>4.1345764085934329E-2</v>
      </c>
    </row>
    <row r="1793" spans="2:7" x14ac:dyDescent="0.2">
      <c r="B1793" s="35">
        <v>42517</v>
      </c>
      <c r="C1793">
        <v>99.18</v>
      </c>
      <c r="E1793">
        <v>1.02</v>
      </c>
      <c r="F1793">
        <f>Table3[[#This Row],[DivPay]]*4</f>
        <v>4.08</v>
      </c>
      <c r="G1793" s="2">
        <f>Table3[[#This Row],[FwdDiv]]/Table3[[#This Row],[SharePrice]]</f>
        <v>4.11373260738052E-2</v>
      </c>
    </row>
    <row r="1794" spans="2:7" x14ac:dyDescent="0.2">
      <c r="B1794" s="35">
        <v>42516</v>
      </c>
      <c r="C1794">
        <v>99.01</v>
      </c>
      <c r="E1794">
        <v>1.02</v>
      </c>
      <c r="F1794">
        <f>Table3[[#This Row],[DivPay]]*4</f>
        <v>4.08</v>
      </c>
      <c r="G1794" s="2">
        <f>Table3[[#This Row],[FwdDiv]]/Table3[[#This Row],[SharePrice]]</f>
        <v>4.1207958792041206E-2</v>
      </c>
    </row>
    <row r="1795" spans="2:7" x14ac:dyDescent="0.2">
      <c r="B1795" s="35">
        <v>42515</v>
      </c>
      <c r="C1795">
        <v>99.05</v>
      </c>
      <c r="E1795">
        <v>1.02</v>
      </c>
      <c r="F1795">
        <f>Table3[[#This Row],[DivPay]]*4</f>
        <v>4.08</v>
      </c>
      <c r="G1795" s="2">
        <f>Table3[[#This Row],[FwdDiv]]/Table3[[#This Row],[SharePrice]]</f>
        <v>4.1191317516405861E-2</v>
      </c>
    </row>
    <row r="1796" spans="2:7" x14ac:dyDescent="0.2">
      <c r="B1796" s="35">
        <v>42514</v>
      </c>
      <c r="C1796">
        <v>98.84</v>
      </c>
      <c r="E1796">
        <v>1.02</v>
      </c>
      <c r="F1796">
        <f>Table3[[#This Row],[DivPay]]*4</f>
        <v>4.08</v>
      </c>
      <c r="G1796" s="2">
        <f>Table3[[#This Row],[FwdDiv]]/Table3[[#This Row],[SharePrice]]</f>
        <v>4.1278834479967622E-2</v>
      </c>
    </row>
    <row r="1797" spans="2:7" x14ac:dyDescent="0.2">
      <c r="B1797" s="35">
        <v>42513</v>
      </c>
      <c r="C1797">
        <v>98.28</v>
      </c>
      <c r="E1797">
        <v>1.02</v>
      </c>
      <c r="F1797">
        <f>Table3[[#This Row],[DivPay]]*4</f>
        <v>4.08</v>
      </c>
      <c r="G1797" s="2">
        <f>Table3[[#This Row],[FwdDiv]]/Table3[[#This Row],[SharePrice]]</f>
        <v>4.1514041514041512E-2</v>
      </c>
    </row>
    <row r="1798" spans="2:7" x14ac:dyDescent="0.2">
      <c r="B1798" s="35">
        <v>42510</v>
      </c>
      <c r="C1798">
        <v>98.04</v>
      </c>
      <c r="E1798">
        <v>1.02</v>
      </c>
      <c r="F1798">
        <f>Table3[[#This Row],[DivPay]]*4</f>
        <v>4.08</v>
      </c>
      <c r="G1798" s="2">
        <f>Table3[[#This Row],[FwdDiv]]/Table3[[#This Row],[SharePrice]]</f>
        <v>4.1615667074663402E-2</v>
      </c>
    </row>
    <row r="1799" spans="2:7" x14ac:dyDescent="0.2">
      <c r="B1799" s="35">
        <v>42509</v>
      </c>
      <c r="C1799">
        <v>98.36</v>
      </c>
      <c r="E1799">
        <v>1.02</v>
      </c>
      <c r="F1799">
        <f>Table3[[#This Row],[DivPay]]*4</f>
        <v>4.08</v>
      </c>
      <c r="G1799" s="2">
        <f>Table3[[#This Row],[FwdDiv]]/Table3[[#This Row],[SharePrice]]</f>
        <v>4.1480276535176899E-2</v>
      </c>
    </row>
    <row r="1800" spans="2:7" x14ac:dyDescent="0.2">
      <c r="B1800" s="35">
        <v>42508</v>
      </c>
      <c r="C1800">
        <v>98.95</v>
      </c>
      <c r="E1800">
        <v>1.02</v>
      </c>
      <c r="F1800">
        <f>Table3[[#This Row],[DivPay]]*4</f>
        <v>4.08</v>
      </c>
      <c r="G1800" s="2">
        <f>Table3[[#This Row],[FwdDiv]]/Table3[[#This Row],[SharePrice]]</f>
        <v>4.1232945932289038E-2</v>
      </c>
    </row>
    <row r="1801" spans="2:7" x14ac:dyDescent="0.2">
      <c r="B1801" s="35">
        <v>42507</v>
      </c>
      <c r="C1801">
        <v>99.84</v>
      </c>
      <c r="E1801">
        <v>1.02</v>
      </c>
      <c r="F1801">
        <f>Table3[[#This Row],[DivPay]]*4</f>
        <v>4.08</v>
      </c>
      <c r="G1801" s="2">
        <f>Table3[[#This Row],[FwdDiv]]/Table3[[#This Row],[SharePrice]]</f>
        <v>4.0865384615384616E-2</v>
      </c>
    </row>
    <row r="1802" spans="2:7" x14ac:dyDescent="0.2">
      <c r="B1802" s="35">
        <v>42506</v>
      </c>
      <c r="C1802">
        <v>101.71</v>
      </c>
      <c r="E1802">
        <v>1.02</v>
      </c>
      <c r="F1802">
        <f>Table3[[#This Row],[DivPay]]*4</f>
        <v>4.08</v>
      </c>
      <c r="G1802" s="2">
        <f>Table3[[#This Row],[FwdDiv]]/Table3[[#This Row],[SharePrice]]</f>
        <v>4.0114049749287194E-2</v>
      </c>
    </row>
    <row r="1803" spans="2:7" x14ac:dyDescent="0.2">
      <c r="B1803" s="35">
        <v>42503</v>
      </c>
      <c r="C1803">
        <v>100.89</v>
      </c>
      <c r="E1803">
        <v>1.02</v>
      </c>
      <c r="F1803">
        <f>Table3[[#This Row],[DivPay]]*4</f>
        <v>4.08</v>
      </c>
      <c r="G1803" s="2">
        <f>Table3[[#This Row],[FwdDiv]]/Table3[[#This Row],[SharePrice]]</f>
        <v>4.0440083258994945E-2</v>
      </c>
    </row>
    <row r="1804" spans="2:7" x14ac:dyDescent="0.2">
      <c r="B1804" s="35">
        <v>42502</v>
      </c>
      <c r="C1804">
        <v>102.18</v>
      </c>
      <c r="E1804">
        <v>1.02</v>
      </c>
      <c r="F1804">
        <f>Table3[[#This Row],[DivPay]]*4</f>
        <v>4.08</v>
      </c>
      <c r="G1804" s="2">
        <f>Table3[[#This Row],[FwdDiv]]/Table3[[#This Row],[SharePrice]]</f>
        <v>3.992953611274222E-2</v>
      </c>
    </row>
    <row r="1805" spans="2:7" x14ac:dyDescent="0.2">
      <c r="B1805" s="35">
        <v>42501</v>
      </c>
      <c r="C1805">
        <v>101.8</v>
      </c>
      <c r="E1805">
        <v>1.02</v>
      </c>
      <c r="F1805">
        <f>Table3[[#This Row],[DivPay]]*4</f>
        <v>4.08</v>
      </c>
      <c r="G1805" s="2">
        <f>Table3[[#This Row],[FwdDiv]]/Table3[[#This Row],[SharePrice]]</f>
        <v>4.0078585461689589E-2</v>
      </c>
    </row>
    <row r="1806" spans="2:7" x14ac:dyDescent="0.2">
      <c r="B1806" s="35">
        <v>42500</v>
      </c>
      <c r="C1806">
        <v>101.89</v>
      </c>
      <c r="E1806">
        <v>1.02</v>
      </c>
      <c r="F1806">
        <f>Table3[[#This Row],[DivPay]]*4</f>
        <v>4.08</v>
      </c>
      <c r="G1806" s="2">
        <f>Table3[[#This Row],[FwdDiv]]/Table3[[#This Row],[SharePrice]]</f>
        <v>4.0043183825694377E-2</v>
      </c>
    </row>
    <row r="1807" spans="2:7" x14ac:dyDescent="0.2">
      <c r="B1807" s="35">
        <v>42499</v>
      </c>
      <c r="C1807">
        <v>100.39</v>
      </c>
      <c r="E1807">
        <v>1.02</v>
      </c>
      <c r="F1807">
        <f>Table3[[#This Row],[DivPay]]*4</f>
        <v>4.08</v>
      </c>
      <c r="G1807" s="2">
        <f>Table3[[#This Row],[FwdDiv]]/Table3[[#This Row],[SharePrice]]</f>
        <v>4.064149815718697E-2</v>
      </c>
    </row>
    <row r="1808" spans="2:7" x14ac:dyDescent="0.2">
      <c r="B1808" s="35">
        <v>42496</v>
      </c>
      <c r="C1808">
        <v>100.32</v>
      </c>
      <c r="E1808">
        <v>1.02</v>
      </c>
      <c r="F1808">
        <f>Table3[[#This Row],[DivPay]]*4</f>
        <v>4.08</v>
      </c>
      <c r="G1808" s="2">
        <f>Table3[[#This Row],[FwdDiv]]/Table3[[#This Row],[SharePrice]]</f>
        <v>4.0669856459330148E-2</v>
      </c>
    </row>
    <row r="1809" spans="2:7" x14ac:dyDescent="0.2">
      <c r="B1809" s="35">
        <v>42495</v>
      </c>
      <c r="C1809">
        <v>99.18</v>
      </c>
      <c r="E1809">
        <v>1.02</v>
      </c>
      <c r="F1809">
        <f>Table3[[#This Row],[DivPay]]*4</f>
        <v>4.08</v>
      </c>
      <c r="G1809" s="2">
        <f>Table3[[#This Row],[FwdDiv]]/Table3[[#This Row],[SharePrice]]</f>
        <v>4.11373260738052E-2</v>
      </c>
    </row>
    <row r="1810" spans="2:7" x14ac:dyDescent="0.2">
      <c r="B1810" s="35">
        <v>42494</v>
      </c>
      <c r="C1810">
        <v>98.78</v>
      </c>
      <c r="E1810">
        <v>1.02</v>
      </c>
      <c r="F1810">
        <f>Table3[[#This Row],[DivPay]]*4</f>
        <v>4.08</v>
      </c>
      <c r="G1810" s="2">
        <f>Table3[[#This Row],[FwdDiv]]/Table3[[#This Row],[SharePrice]]</f>
        <v>4.1303907673618141E-2</v>
      </c>
    </row>
    <row r="1811" spans="2:7" x14ac:dyDescent="0.2">
      <c r="B1811" s="35">
        <v>42493</v>
      </c>
      <c r="C1811">
        <v>98.52</v>
      </c>
      <c r="E1811">
        <v>1.02</v>
      </c>
      <c r="F1811">
        <f>Table3[[#This Row],[DivPay]]*4</f>
        <v>4.08</v>
      </c>
      <c r="G1811" s="2">
        <f>Table3[[#This Row],[FwdDiv]]/Table3[[#This Row],[SharePrice]]</f>
        <v>4.1412911084043852E-2</v>
      </c>
    </row>
    <row r="1812" spans="2:7" x14ac:dyDescent="0.2">
      <c r="B1812" s="35">
        <v>42492</v>
      </c>
      <c r="C1812">
        <v>98.56</v>
      </c>
      <c r="E1812">
        <v>1.02</v>
      </c>
      <c r="F1812">
        <f>Table3[[#This Row],[DivPay]]*4</f>
        <v>4.08</v>
      </c>
      <c r="G1812" s="2">
        <f>Table3[[#This Row],[FwdDiv]]/Table3[[#This Row],[SharePrice]]</f>
        <v>4.1396103896103896E-2</v>
      </c>
    </row>
    <row r="1813" spans="2:7" x14ac:dyDescent="0.2">
      <c r="B1813" s="35">
        <v>42489</v>
      </c>
      <c r="C1813">
        <v>98.12</v>
      </c>
      <c r="E1813">
        <v>1.02</v>
      </c>
      <c r="F1813">
        <f>Table3[[#This Row],[DivPay]]*4</f>
        <v>4.08</v>
      </c>
      <c r="G1813" s="2">
        <f>Table3[[#This Row],[FwdDiv]]/Table3[[#This Row],[SharePrice]]</f>
        <v>4.1581736649001222E-2</v>
      </c>
    </row>
    <row r="1814" spans="2:7" x14ac:dyDescent="0.2">
      <c r="B1814" s="35">
        <v>42488</v>
      </c>
      <c r="C1814">
        <v>97.35</v>
      </c>
      <c r="E1814">
        <v>1.02</v>
      </c>
      <c r="F1814">
        <f>Table3[[#This Row],[DivPay]]*4</f>
        <v>4.08</v>
      </c>
      <c r="G1814" s="2">
        <f>Table3[[#This Row],[FwdDiv]]/Table3[[#This Row],[SharePrice]]</f>
        <v>4.1910631741140215E-2</v>
      </c>
    </row>
    <row r="1815" spans="2:7" x14ac:dyDescent="0.2">
      <c r="B1815" s="35">
        <v>42487</v>
      </c>
      <c r="C1815">
        <v>97.27</v>
      </c>
      <c r="E1815">
        <v>1.02</v>
      </c>
      <c r="F1815">
        <f>Table3[[#This Row],[DivPay]]*4</f>
        <v>4.08</v>
      </c>
      <c r="G1815" s="2">
        <f>Table3[[#This Row],[FwdDiv]]/Table3[[#This Row],[SharePrice]]</f>
        <v>4.1945101264521438E-2</v>
      </c>
    </row>
    <row r="1816" spans="2:7" x14ac:dyDescent="0.2">
      <c r="B1816" s="35">
        <v>42486</v>
      </c>
      <c r="C1816">
        <v>97.24</v>
      </c>
      <c r="E1816">
        <v>1.02</v>
      </c>
      <c r="F1816">
        <f>Table3[[#This Row],[DivPay]]*4</f>
        <v>4.08</v>
      </c>
      <c r="G1816" s="2">
        <f>Table3[[#This Row],[FwdDiv]]/Table3[[#This Row],[SharePrice]]</f>
        <v>4.195804195804196E-2</v>
      </c>
    </row>
    <row r="1817" spans="2:7" x14ac:dyDescent="0.2">
      <c r="B1817" s="35">
        <v>42485</v>
      </c>
      <c r="C1817">
        <v>97.53</v>
      </c>
      <c r="E1817">
        <v>1.02</v>
      </c>
      <c r="F1817">
        <f>Table3[[#This Row],[DivPay]]*4</f>
        <v>4.08</v>
      </c>
      <c r="G1817" s="2">
        <f>Table3[[#This Row],[FwdDiv]]/Table3[[#This Row],[SharePrice]]</f>
        <v>4.183328206705629E-2</v>
      </c>
    </row>
    <row r="1818" spans="2:7" x14ac:dyDescent="0.2">
      <c r="B1818" s="35">
        <v>42482</v>
      </c>
      <c r="C1818">
        <v>96.92</v>
      </c>
      <c r="E1818">
        <v>1.02</v>
      </c>
      <c r="F1818">
        <f>Table3[[#This Row],[DivPay]]*4</f>
        <v>4.08</v>
      </c>
      <c r="G1818" s="2">
        <f>Table3[[#This Row],[FwdDiv]]/Table3[[#This Row],[SharePrice]]</f>
        <v>4.2096574494428392E-2</v>
      </c>
    </row>
    <row r="1819" spans="2:7" x14ac:dyDescent="0.2">
      <c r="B1819" s="35">
        <v>42481</v>
      </c>
      <c r="C1819">
        <v>96.42</v>
      </c>
      <c r="E1819">
        <v>1.02</v>
      </c>
      <c r="F1819">
        <f>Table3[[#This Row],[DivPay]]*4</f>
        <v>4.08</v>
      </c>
      <c r="G1819" s="2">
        <f>Table3[[#This Row],[FwdDiv]]/Table3[[#This Row],[SharePrice]]</f>
        <v>4.2314872433105166E-2</v>
      </c>
    </row>
    <row r="1820" spans="2:7" x14ac:dyDescent="0.2">
      <c r="B1820" s="35">
        <v>42480</v>
      </c>
      <c r="C1820">
        <v>98.13</v>
      </c>
      <c r="E1820">
        <v>1.02</v>
      </c>
      <c r="F1820">
        <f>Table3[[#This Row],[DivPay]]*4</f>
        <v>4.08</v>
      </c>
      <c r="G1820" s="2">
        <f>Table3[[#This Row],[FwdDiv]]/Table3[[#This Row],[SharePrice]]</f>
        <v>4.1577499235707735E-2</v>
      </c>
    </row>
    <row r="1821" spans="2:7" x14ac:dyDescent="0.2">
      <c r="B1821" s="35">
        <v>42479</v>
      </c>
      <c r="C1821">
        <v>99.28</v>
      </c>
      <c r="E1821">
        <v>1.02</v>
      </c>
      <c r="F1821">
        <f>Table3[[#This Row],[DivPay]]*4</f>
        <v>4.08</v>
      </c>
      <c r="G1821" s="2">
        <f>Table3[[#This Row],[FwdDiv]]/Table3[[#This Row],[SharePrice]]</f>
        <v>4.1095890410958902E-2</v>
      </c>
    </row>
    <row r="1822" spans="2:7" x14ac:dyDescent="0.2">
      <c r="B1822" s="35">
        <v>42478</v>
      </c>
      <c r="C1822">
        <v>100.6</v>
      </c>
      <c r="E1822">
        <v>1.02</v>
      </c>
      <c r="F1822">
        <f>Table3[[#This Row],[DivPay]]*4</f>
        <v>4.08</v>
      </c>
      <c r="G1822" s="2">
        <f>Table3[[#This Row],[FwdDiv]]/Table3[[#This Row],[SharePrice]]</f>
        <v>4.0556660039761432E-2</v>
      </c>
    </row>
    <row r="1823" spans="2:7" x14ac:dyDescent="0.2">
      <c r="B1823" s="35">
        <v>42475</v>
      </c>
      <c r="C1823">
        <v>100.11</v>
      </c>
      <c r="E1823">
        <v>1.02</v>
      </c>
      <c r="F1823">
        <f>Table3[[#This Row],[DivPay]]*4</f>
        <v>4.08</v>
      </c>
      <c r="G1823" s="2">
        <f>Table3[[#This Row],[FwdDiv]]/Table3[[#This Row],[SharePrice]]</f>
        <v>4.075516931375487E-2</v>
      </c>
    </row>
    <row r="1824" spans="2:7" x14ac:dyDescent="0.2">
      <c r="B1824" s="35">
        <v>42474</v>
      </c>
      <c r="C1824">
        <v>99.76</v>
      </c>
      <c r="E1824">
        <v>1.02</v>
      </c>
      <c r="F1824">
        <f>Table3[[#This Row],[DivPay]]*4</f>
        <v>4.08</v>
      </c>
      <c r="G1824" s="2">
        <f>Table3[[#This Row],[FwdDiv]]/Table3[[#This Row],[SharePrice]]</f>
        <v>4.0898155573376102E-2</v>
      </c>
    </row>
    <row r="1825" spans="2:7" x14ac:dyDescent="0.2">
      <c r="B1825" s="35">
        <v>42473</v>
      </c>
      <c r="C1825">
        <v>100.33</v>
      </c>
      <c r="E1825">
        <v>1.02</v>
      </c>
      <c r="F1825">
        <f>Table3[[#This Row],[DivPay]]*4</f>
        <v>4.08</v>
      </c>
      <c r="G1825" s="2">
        <f>Table3[[#This Row],[FwdDiv]]/Table3[[#This Row],[SharePrice]]</f>
        <v>4.0665802850593041E-2</v>
      </c>
    </row>
    <row r="1826" spans="2:7" x14ac:dyDescent="0.2">
      <c r="B1826" s="35">
        <v>42472</v>
      </c>
      <c r="C1826">
        <v>101.63</v>
      </c>
      <c r="E1826">
        <v>1.02</v>
      </c>
      <c r="F1826">
        <f>Table3[[#This Row],[DivPay]]*4</f>
        <v>4.08</v>
      </c>
      <c r="G1826" s="2">
        <f>Table3[[#This Row],[FwdDiv]]/Table3[[#This Row],[SharePrice]]</f>
        <v>4.0145626291449375E-2</v>
      </c>
    </row>
    <row r="1827" spans="2:7" x14ac:dyDescent="0.2">
      <c r="B1827" s="35">
        <v>42471</v>
      </c>
      <c r="C1827">
        <v>100.33</v>
      </c>
      <c r="E1827">
        <v>1.02</v>
      </c>
      <c r="F1827">
        <f>Table3[[#This Row],[DivPay]]*4</f>
        <v>4.08</v>
      </c>
      <c r="G1827" s="2">
        <f>Table3[[#This Row],[FwdDiv]]/Table3[[#This Row],[SharePrice]]</f>
        <v>4.0665802850593041E-2</v>
      </c>
    </row>
    <row r="1828" spans="2:7" x14ac:dyDescent="0.2">
      <c r="B1828" s="35">
        <v>42468</v>
      </c>
      <c r="C1828">
        <v>100.88</v>
      </c>
      <c r="E1828">
        <v>1.02</v>
      </c>
      <c r="F1828">
        <f>Table3[[#This Row],[DivPay]]*4</f>
        <v>4.08</v>
      </c>
      <c r="G1828" s="2">
        <f>Table3[[#This Row],[FwdDiv]]/Table3[[#This Row],[SharePrice]]</f>
        <v>4.0444091990483745E-2</v>
      </c>
    </row>
    <row r="1829" spans="2:7" x14ac:dyDescent="0.2">
      <c r="B1829" s="35">
        <v>42467</v>
      </c>
      <c r="C1829">
        <v>100.58</v>
      </c>
      <c r="E1829">
        <v>1.02</v>
      </c>
      <c r="F1829">
        <f>Table3[[#This Row],[DivPay]]*4</f>
        <v>4.08</v>
      </c>
      <c r="G1829" s="2">
        <f>Table3[[#This Row],[FwdDiv]]/Table3[[#This Row],[SharePrice]]</f>
        <v>4.0564724597335455E-2</v>
      </c>
    </row>
    <row r="1830" spans="2:7" x14ac:dyDescent="0.2">
      <c r="B1830" s="35">
        <v>42466</v>
      </c>
      <c r="C1830">
        <v>101.17</v>
      </c>
      <c r="E1830">
        <v>1.02</v>
      </c>
      <c r="F1830">
        <f>Table3[[#This Row],[DivPay]]*4</f>
        <v>4.08</v>
      </c>
      <c r="G1830" s="2">
        <f>Table3[[#This Row],[FwdDiv]]/Table3[[#This Row],[SharePrice]]</f>
        <v>4.0328160521893842E-2</v>
      </c>
    </row>
    <row r="1831" spans="2:7" x14ac:dyDescent="0.2">
      <c r="B1831" s="35">
        <v>42465</v>
      </c>
      <c r="C1831">
        <v>100.26</v>
      </c>
      <c r="E1831">
        <v>1.02</v>
      </c>
      <c r="F1831">
        <f>Table3[[#This Row],[DivPay]]*4</f>
        <v>4.08</v>
      </c>
      <c r="G1831" s="2">
        <f>Table3[[#This Row],[FwdDiv]]/Table3[[#This Row],[SharePrice]]</f>
        <v>4.0694195092758824E-2</v>
      </c>
    </row>
    <row r="1832" spans="2:7" x14ac:dyDescent="0.2">
      <c r="B1832" s="35">
        <v>42464</v>
      </c>
      <c r="C1832">
        <v>100.36</v>
      </c>
      <c r="E1832">
        <v>1.02</v>
      </c>
      <c r="F1832">
        <f>Table3[[#This Row],[DivPay]]*4</f>
        <v>4.08</v>
      </c>
      <c r="G1832" s="2">
        <f>Table3[[#This Row],[FwdDiv]]/Table3[[#This Row],[SharePrice]]</f>
        <v>4.0653646871263452E-2</v>
      </c>
    </row>
    <row r="1833" spans="2:7" x14ac:dyDescent="0.2">
      <c r="B1833" s="35">
        <v>42461</v>
      </c>
      <c r="C1833">
        <v>99.75</v>
      </c>
      <c r="E1833">
        <v>1.02</v>
      </c>
      <c r="F1833">
        <f>Table3[[#This Row],[DivPay]]*4</f>
        <v>4.08</v>
      </c>
      <c r="G1833" s="2">
        <f>Table3[[#This Row],[FwdDiv]]/Table3[[#This Row],[SharePrice]]</f>
        <v>4.0902255639097745E-2</v>
      </c>
    </row>
    <row r="1834" spans="2:7" x14ac:dyDescent="0.2">
      <c r="B1834" s="35">
        <v>42460</v>
      </c>
      <c r="C1834">
        <v>98.11</v>
      </c>
      <c r="E1834">
        <v>1.02</v>
      </c>
      <c r="F1834">
        <f>Table3[[#This Row],[DivPay]]*4</f>
        <v>4.08</v>
      </c>
      <c r="G1834" s="2">
        <f>Table3[[#This Row],[FwdDiv]]/Table3[[#This Row],[SharePrice]]</f>
        <v>4.1585974926103352E-2</v>
      </c>
    </row>
    <row r="1835" spans="2:7" x14ac:dyDescent="0.2">
      <c r="B1835" s="35">
        <v>42459</v>
      </c>
      <c r="C1835">
        <v>98.69</v>
      </c>
      <c r="E1835">
        <v>1.02</v>
      </c>
      <c r="F1835">
        <f>Table3[[#This Row],[DivPay]]*4</f>
        <v>4.08</v>
      </c>
      <c r="G1835" s="2">
        <f>Table3[[#This Row],[FwdDiv]]/Table3[[#This Row],[SharePrice]]</f>
        <v>4.1341574627621849E-2</v>
      </c>
    </row>
    <row r="1836" spans="2:7" x14ac:dyDescent="0.2">
      <c r="B1836" s="35">
        <v>42458</v>
      </c>
      <c r="C1836">
        <v>98.86</v>
      </c>
      <c r="E1836">
        <v>1.02</v>
      </c>
      <c r="F1836">
        <f>Table3[[#This Row],[DivPay]]*4</f>
        <v>4.08</v>
      </c>
      <c r="G1836" s="2">
        <f>Table3[[#This Row],[FwdDiv]]/Table3[[#This Row],[SharePrice]]</f>
        <v>4.1270483512037229E-2</v>
      </c>
    </row>
    <row r="1837" spans="2:7" x14ac:dyDescent="0.2">
      <c r="B1837" s="35">
        <v>42457</v>
      </c>
      <c r="C1837">
        <v>97.86</v>
      </c>
      <c r="E1837">
        <v>1.02</v>
      </c>
      <c r="F1837">
        <f>Table3[[#This Row],[DivPay]]*4</f>
        <v>4.08</v>
      </c>
      <c r="G1837" s="2">
        <f>Table3[[#This Row],[FwdDiv]]/Table3[[#This Row],[SharePrice]]</f>
        <v>4.1692213366033112E-2</v>
      </c>
    </row>
    <row r="1838" spans="2:7" x14ac:dyDescent="0.2">
      <c r="B1838" s="35">
        <v>42453</v>
      </c>
      <c r="C1838">
        <v>97.57</v>
      </c>
      <c r="E1838">
        <v>1.02</v>
      </c>
      <c r="F1838">
        <f>Table3[[#This Row],[DivPay]]*4</f>
        <v>4.08</v>
      </c>
      <c r="G1838" s="2">
        <f>Table3[[#This Row],[FwdDiv]]/Table3[[#This Row],[SharePrice]]</f>
        <v>4.1816132007789282E-2</v>
      </c>
    </row>
    <row r="1839" spans="2:7" x14ac:dyDescent="0.2">
      <c r="B1839" s="35">
        <v>42452</v>
      </c>
      <c r="C1839">
        <v>97.07</v>
      </c>
      <c r="E1839">
        <v>1.02</v>
      </c>
      <c r="F1839">
        <f>Table3[[#This Row],[DivPay]]*4</f>
        <v>4.08</v>
      </c>
      <c r="G1839" s="2">
        <f>Table3[[#This Row],[FwdDiv]]/Table3[[#This Row],[SharePrice]]</f>
        <v>4.2031523642732049E-2</v>
      </c>
    </row>
    <row r="1840" spans="2:7" x14ac:dyDescent="0.2">
      <c r="B1840" s="35">
        <v>42451</v>
      </c>
      <c r="C1840">
        <v>96.74</v>
      </c>
      <c r="D1840">
        <v>1.02</v>
      </c>
      <c r="E1840">
        <v>1.02</v>
      </c>
      <c r="F1840">
        <f>Table3[[#This Row],[DivPay]]*4</f>
        <v>4.08</v>
      </c>
      <c r="G1840" s="2">
        <f>Table3[[#This Row],[FwdDiv]]/Table3[[#This Row],[SharePrice]]</f>
        <v>4.217490179863552E-2</v>
      </c>
    </row>
    <row r="1841" spans="2:7" x14ac:dyDescent="0.2">
      <c r="B1841" s="35">
        <v>42450</v>
      </c>
      <c r="C1841">
        <v>98.59</v>
      </c>
      <c r="E1841">
        <v>1.02</v>
      </c>
      <c r="F1841">
        <f>Table3[[#This Row],[DivPay]]*4</f>
        <v>4.08</v>
      </c>
      <c r="G1841" s="2">
        <f>Table3[[#This Row],[FwdDiv]]/Table3[[#This Row],[SharePrice]]</f>
        <v>4.1383507455117152E-2</v>
      </c>
    </row>
    <row r="1842" spans="2:7" x14ac:dyDescent="0.2">
      <c r="B1842" s="35">
        <v>42447</v>
      </c>
      <c r="C1842">
        <v>98.17</v>
      </c>
      <c r="E1842">
        <v>1.02</v>
      </c>
      <c r="F1842">
        <f>Table3[[#This Row],[DivPay]]*4</f>
        <v>4.08</v>
      </c>
      <c r="G1842" s="2">
        <f>Table3[[#This Row],[FwdDiv]]/Table3[[#This Row],[SharePrice]]</f>
        <v>4.1560558215340736E-2</v>
      </c>
    </row>
    <row r="1843" spans="2:7" x14ac:dyDescent="0.2">
      <c r="B1843" s="35">
        <v>42446</v>
      </c>
      <c r="C1843">
        <v>98.9</v>
      </c>
      <c r="E1843">
        <v>1.02</v>
      </c>
      <c r="F1843">
        <f>Table3[[#This Row],[DivPay]]*4</f>
        <v>4.08</v>
      </c>
      <c r="G1843" s="2">
        <f>Table3[[#This Row],[FwdDiv]]/Table3[[#This Row],[SharePrice]]</f>
        <v>4.1253791708796762E-2</v>
      </c>
    </row>
    <row r="1844" spans="2:7" x14ac:dyDescent="0.2">
      <c r="B1844" s="35">
        <v>42445</v>
      </c>
      <c r="C1844">
        <v>97.18</v>
      </c>
      <c r="E1844">
        <v>1.02</v>
      </c>
      <c r="F1844">
        <f>Table3[[#This Row],[DivPay]]*4</f>
        <v>4.08</v>
      </c>
      <c r="G1844" s="2">
        <f>Table3[[#This Row],[FwdDiv]]/Table3[[#This Row],[SharePrice]]</f>
        <v>4.1983947314262193E-2</v>
      </c>
    </row>
    <row r="1845" spans="2:7" x14ac:dyDescent="0.2">
      <c r="B1845" s="35">
        <v>42444</v>
      </c>
      <c r="C1845">
        <v>96.44</v>
      </c>
      <c r="E1845">
        <v>1.02</v>
      </c>
      <c r="F1845">
        <f>Table3[[#This Row],[DivPay]]*4</f>
        <v>4.08</v>
      </c>
      <c r="G1845" s="2">
        <f>Table3[[#This Row],[FwdDiv]]/Table3[[#This Row],[SharePrice]]</f>
        <v>4.2306097055163833E-2</v>
      </c>
    </row>
    <row r="1846" spans="2:7" x14ac:dyDescent="0.2">
      <c r="B1846" s="35">
        <v>42443</v>
      </c>
      <c r="C1846">
        <v>96.44</v>
      </c>
      <c r="E1846">
        <v>1.02</v>
      </c>
      <c r="F1846">
        <f>Table3[[#This Row],[DivPay]]*4</f>
        <v>4.08</v>
      </c>
      <c r="G1846" s="2">
        <f>Table3[[#This Row],[FwdDiv]]/Table3[[#This Row],[SharePrice]]</f>
        <v>4.2306097055163833E-2</v>
      </c>
    </row>
    <row r="1847" spans="2:7" x14ac:dyDescent="0.2">
      <c r="B1847" s="35">
        <v>42440</v>
      </c>
      <c r="C1847">
        <v>96.49</v>
      </c>
      <c r="E1847">
        <v>1.02</v>
      </c>
      <c r="F1847">
        <f>Table3[[#This Row],[DivPay]]*4</f>
        <v>4.08</v>
      </c>
      <c r="G1847" s="2">
        <f>Table3[[#This Row],[FwdDiv]]/Table3[[#This Row],[SharePrice]]</f>
        <v>4.2284174525857608E-2</v>
      </c>
    </row>
    <row r="1848" spans="2:7" x14ac:dyDescent="0.2">
      <c r="B1848" s="35">
        <v>42439</v>
      </c>
      <c r="C1848">
        <v>96.84</v>
      </c>
      <c r="E1848">
        <v>1.02</v>
      </c>
      <c r="F1848">
        <f>Table3[[#This Row],[DivPay]]*4</f>
        <v>4.08</v>
      </c>
      <c r="G1848" s="2">
        <f>Table3[[#This Row],[FwdDiv]]/Table3[[#This Row],[SharePrice]]</f>
        <v>4.2131350681536554E-2</v>
      </c>
    </row>
    <row r="1849" spans="2:7" x14ac:dyDescent="0.2">
      <c r="B1849" s="35">
        <v>42438</v>
      </c>
      <c r="C1849">
        <v>96.01</v>
      </c>
      <c r="E1849">
        <v>1.02</v>
      </c>
      <c r="F1849">
        <f>Table3[[#This Row],[DivPay]]*4</f>
        <v>4.08</v>
      </c>
      <c r="G1849" s="2">
        <f>Table3[[#This Row],[FwdDiv]]/Table3[[#This Row],[SharePrice]]</f>
        <v>4.2495573377773148E-2</v>
      </c>
    </row>
    <row r="1850" spans="2:7" x14ac:dyDescent="0.2">
      <c r="B1850" s="35">
        <v>42437</v>
      </c>
      <c r="C1850">
        <v>94.45</v>
      </c>
      <c r="E1850">
        <v>1.02</v>
      </c>
      <c r="F1850">
        <f>Table3[[#This Row],[DivPay]]*4</f>
        <v>4.08</v>
      </c>
      <c r="G1850" s="2">
        <f>Table3[[#This Row],[FwdDiv]]/Table3[[#This Row],[SharePrice]]</f>
        <v>4.319745897300159E-2</v>
      </c>
    </row>
    <row r="1851" spans="2:7" x14ac:dyDescent="0.2">
      <c r="B1851" s="35">
        <v>42436</v>
      </c>
      <c r="C1851">
        <v>93.9</v>
      </c>
      <c r="E1851">
        <v>1.02</v>
      </c>
      <c r="F1851">
        <f>Table3[[#This Row],[DivPay]]*4</f>
        <v>4.08</v>
      </c>
      <c r="G1851" s="2">
        <f>Table3[[#This Row],[FwdDiv]]/Table3[[#This Row],[SharePrice]]</f>
        <v>4.3450479233226834E-2</v>
      </c>
    </row>
    <row r="1852" spans="2:7" x14ac:dyDescent="0.2">
      <c r="B1852" s="35">
        <v>42433</v>
      </c>
      <c r="C1852">
        <v>94.49</v>
      </c>
      <c r="E1852">
        <v>1.02</v>
      </c>
      <c r="F1852">
        <f>Table3[[#This Row],[DivPay]]*4</f>
        <v>4.08</v>
      </c>
      <c r="G1852" s="2">
        <f>Table3[[#This Row],[FwdDiv]]/Table3[[#This Row],[SharePrice]]</f>
        <v>4.3179172399195685E-2</v>
      </c>
    </row>
    <row r="1853" spans="2:7" x14ac:dyDescent="0.2">
      <c r="B1853" s="35">
        <v>42432</v>
      </c>
      <c r="C1853">
        <v>93.26</v>
      </c>
      <c r="E1853">
        <v>1.02</v>
      </c>
      <c r="F1853">
        <f>Table3[[#This Row],[DivPay]]*4</f>
        <v>4.08</v>
      </c>
      <c r="G1853" s="2">
        <f>Table3[[#This Row],[FwdDiv]]/Table3[[#This Row],[SharePrice]]</f>
        <v>4.3748659661162342E-2</v>
      </c>
    </row>
    <row r="1854" spans="2:7" x14ac:dyDescent="0.2">
      <c r="B1854" s="35">
        <v>42431</v>
      </c>
      <c r="C1854">
        <v>91.56</v>
      </c>
      <c r="E1854">
        <v>1.02</v>
      </c>
      <c r="F1854">
        <f>Table3[[#This Row],[DivPay]]*4</f>
        <v>4.08</v>
      </c>
      <c r="G1854" s="2">
        <f>Table3[[#This Row],[FwdDiv]]/Table3[[#This Row],[SharePrice]]</f>
        <v>4.456094364351245E-2</v>
      </c>
    </row>
    <row r="1855" spans="2:7" x14ac:dyDescent="0.2">
      <c r="B1855" s="35">
        <v>42430</v>
      </c>
      <c r="C1855">
        <v>91.54</v>
      </c>
      <c r="E1855">
        <v>1.02</v>
      </c>
      <c r="F1855">
        <f>Table3[[#This Row],[DivPay]]*4</f>
        <v>4.08</v>
      </c>
      <c r="G1855" s="2">
        <f>Table3[[#This Row],[FwdDiv]]/Table3[[#This Row],[SharePrice]]</f>
        <v>4.4570679484378414E-2</v>
      </c>
    </row>
    <row r="1856" spans="2:7" x14ac:dyDescent="0.2">
      <c r="B1856" s="35">
        <v>42429</v>
      </c>
      <c r="C1856">
        <v>91.03</v>
      </c>
      <c r="E1856">
        <v>1.02</v>
      </c>
      <c r="F1856">
        <f>Table3[[#This Row],[DivPay]]*4</f>
        <v>4.08</v>
      </c>
      <c r="G1856" s="2">
        <f>Table3[[#This Row],[FwdDiv]]/Table3[[#This Row],[SharePrice]]</f>
        <v>4.4820388882785896E-2</v>
      </c>
    </row>
    <row r="1857" spans="2:7" x14ac:dyDescent="0.2">
      <c r="B1857" s="35">
        <v>42426</v>
      </c>
      <c r="C1857">
        <v>91.45</v>
      </c>
      <c r="E1857">
        <v>1.02</v>
      </c>
      <c r="F1857">
        <f>Table3[[#This Row],[DivPay]]*4</f>
        <v>4.08</v>
      </c>
      <c r="G1857" s="2">
        <f>Table3[[#This Row],[FwdDiv]]/Table3[[#This Row],[SharePrice]]</f>
        <v>4.461454346637507E-2</v>
      </c>
    </row>
    <row r="1858" spans="2:7" x14ac:dyDescent="0.2">
      <c r="B1858" s="35">
        <v>42425</v>
      </c>
      <c r="C1858">
        <v>92.45</v>
      </c>
      <c r="E1858">
        <v>1.02</v>
      </c>
      <c r="F1858">
        <f>Table3[[#This Row],[DivPay]]*4</f>
        <v>4.08</v>
      </c>
      <c r="G1858" s="2">
        <f>Table3[[#This Row],[FwdDiv]]/Table3[[#This Row],[SharePrice]]</f>
        <v>4.4131963223363983E-2</v>
      </c>
    </row>
    <row r="1859" spans="2:7" x14ac:dyDescent="0.2">
      <c r="B1859" s="35">
        <v>42424</v>
      </c>
      <c r="C1859">
        <v>91.46</v>
      </c>
      <c r="E1859">
        <v>1.02</v>
      </c>
      <c r="F1859">
        <f>Table3[[#This Row],[DivPay]]*4</f>
        <v>4.08</v>
      </c>
      <c r="G1859" s="2">
        <f>Table3[[#This Row],[FwdDiv]]/Table3[[#This Row],[SharePrice]]</f>
        <v>4.4609665427509299E-2</v>
      </c>
    </row>
    <row r="1860" spans="2:7" x14ac:dyDescent="0.2">
      <c r="B1860" s="35">
        <v>42423</v>
      </c>
      <c r="C1860">
        <v>92.05</v>
      </c>
      <c r="E1860">
        <v>1.02</v>
      </c>
      <c r="F1860">
        <f>Table3[[#This Row],[DivPay]]*4</f>
        <v>4.08</v>
      </c>
      <c r="G1860" s="2">
        <f>Table3[[#This Row],[FwdDiv]]/Table3[[#This Row],[SharePrice]]</f>
        <v>4.4323737099402502E-2</v>
      </c>
    </row>
    <row r="1861" spans="2:7" x14ac:dyDescent="0.2">
      <c r="B1861" s="35">
        <v>42422</v>
      </c>
      <c r="C1861">
        <v>92.54</v>
      </c>
      <c r="E1861">
        <v>1.02</v>
      </c>
      <c r="F1861">
        <f>Table3[[#This Row],[DivPay]]*4</f>
        <v>4.08</v>
      </c>
      <c r="G1861" s="2">
        <f>Table3[[#This Row],[FwdDiv]]/Table3[[#This Row],[SharePrice]]</f>
        <v>4.408904257618327E-2</v>
      </c>
    </row>
    <row r="1862" spans="2:7" x14ac:dyDescent="0.2">
      <c r="B1862" s="35">
        <v>42419</v>
      </c>
      <c r="C1862">
        <v>91.94</v>
      </c>
      <c r="E1862">
        <v>1.02</v>
      </c>
      <c r="F1862">
        <f>Table3[[#This Row],[DivPay]]*4</f>
        <v>4.08</v>
      </c>
      <c r="G1862" s="2">
        <f>Table3[[#This Row],[FwdDiv]]/Table3[[#This Row],[SharePrice]]</f>
        <v>4.4376767457037197E-2</v>
      </c>
    </row>
    <row r="1863" spans="2:7" x14ac:dyDescent="0.2">
      <c r="B1863" s="35">
        <v>42418</v>
      </c>
      <c r="C1863">
        <v>91.65</v>
      </c>
      <c r="E1863">
        <v>1.02</v>
      </c>
      <c r="F1863">
        <f>Table3[[#This Row],[DivPay]]*4</f>
        <v>4.08</v>
      </c>
      <c r="G1863" s="2">
        <f>Table3[[#This Row],[FwdDiv]]/Table3[[#This Row],[SharePrice]]</f>
        <v>4.4517184942716857E-2</v>
      </c>
    </row>
    <row r="1864" spans="2:7" x14ac:dyDescent="0.2">
      <c r="B1864" s="35">
        <v>42417</v>
      </c>
      <c r="C1864">
        <v>91.23</v>
      </c>
      <c r="E1864">
        <v>1.02</v>
      </c>
      <c r="F1864">
        <f>Table3[[#This Row],[DivPay]]*4</f>
        <v>4.08</v>
      </c>
      <c r="G1864" s="2">
        <f>Table3[[#This Row],[FwdDiv]]/Table3[[#This Row],[SharePrice]]</f>
        <v>4.4722130878000657E-2</v>
      </c>
    </row>
    <row r="1865" spans="2:7" x14ac:dyDescent="0.2">
      <c r="B1865" s="35">
        <v>42416</v>
      </c>
      <c r="C1865">
        <v>90.12</v>
      </c>
      <c r="E1865">
        <v>1.02</v>
      </c>
      <c r="F1865">
        <f>Table3[[#This Row],[DivPay]]*4</f>
        <v>4.08</v>
      </c>
      <c r="G1865" s="2">
        <f>Table3[[#This Row],[FwdDiv]]/Table3[[#This Row],[SharePrice]]</f>
        <v>4.5272969374167776E-2</v>
      </c>
    </row>
    <row r="1866" spans="2:7" x14ac:dyDescent="0.2">
      <c r="B1866" s="35">
        <v>42412</v>
      </c>
      <c r="C1866">
        <v>89.06</v>
      </c>
      <c r="E1866">
        <v>1.02</v>
      </c>
      <c r="F1866">
        <f>Table3[[#This Row],[DivPay]]*4</f>
        <v>4.08</v>
      </c>
      <c r="G1866" s="2">
        <f>Table3[[#This Row],[FwdDiv]]/Table3[[#This Row],[SharePrice]]</f>
        <v>4.5811812261396807E-2</v>
      </c>
    </row>
    <row r="1867" spans="2:7" x14ac:dyDescent="0.2">
      <c r="B1867" s="35">
        <v>42411</v>
      </c>
      <c r="C1867">
        <v>88.34</v>
      </c>
      <c r="E1867">
        <v>1.02</v>
      </c>
      <c r="F1867">
        <f>Table3[[#This Row],[DivPay]]*4</f>
        <v>4.08</v>
      </c>
      <c r="G1867" s="2">
        <f>Table3[[#This Row],[FwdDiv]]/Table3[[#This Row],[SharePrice]]</f>
        <v>4.618519357029658E-2</v>
      </c>
    </row>
    <row r="1868" spans="2:7" x14ac:dyDescent="0.2">
      <c r="B1868" s="35">
        <v>42410</v>
      </c>
      <c r="C1868">
        <v>89.23</v>
      </c>
      <c r="E1868">
        <v>1.02</v>
      </c>
      <c r="F1868">
        <f>Table3[[#This Row],[DivPay]]*4</f>
        <v>4.08</v>
      </c>
      <c r="G1868" s="2">
        <f>Table3[[#This Row],[FwdDiv]]/Table3[[#This Row],[SharePrice]]</f>
        <v>4.5724532108035412E-2</v>
      </c>
    </row>
    <row r="1869" spans="2:7" x14ac:dyDescent="0.2">
      <c r="B1869" s="35">
        <v>42409</v>
      </c>
      <c r="C1869">
        <v>90.02</v>
      </c>
      <c r="E1869">
        <v>1.02</v>
      </c>
      <c r="F1869">
        <f>Table3[[#This Row],[DivPay]]*4</f>
        <v>4.08</v>
      </c>
      <c r="G1869" s="2">
        <f>Table3[[#This Row],[FwdDiv]]/Table3[[#This Row],[SharePrice]]</f>
        <v>4.5323261497445012E-2</v>
      </c>
    </row>
    <row r="1870" spans="2:7" x14ac:dyDescent="0.2">
      <c r="B1870" s="35">
        <v>42408</v>
      </c>
      <c r="C1870">
        <v>89.72</v>
      </c>
      <c r="E1870">
        <v>1.02</v>
      </c>
      <c r="F1870">
        <f>Table3[[#This Row],[DivPay]]*4</f>
        <v>4.08</v>
      </c>
      <c r="G1870" s="2">
        <f>Table3[[#This Row],[FwdDiv]]/Table3[[#This Row],[SharePrice]]</f>
        <v>4.5474810521622826E-2</v>
      </c>
    </row>
    <row r="1871" spans="2:7" x14ac:dyDescent="0.2">
      <c r="B1871" s="35">
        <v>42405</v>
      </c>
      <c r="C1871">
        <v>89.55</v>
      </c>
      <c r="E1871">
        <v>1.02</v>
      </c>
      <c r="F1871">
        <f>Table3[[#This Row],[DivPay]]*4</f>
        <v>4.08</v>
      </c>
      <c r="G1871" s="2">
        <f>Table3[[#This Row],[FwdDiv]]/Table3[[#This Row],[SharePrice]]</f>
        <v>4.5561139028475715E-2</v>
      </c>
    </row>
    <row r="1872" spans="2:7" x14ac:dyDescent="0.2">
      <c r="B1872" s="35">
        <v>42404</v>
      </c>
      <c r="C1872">
        <v>89.1</v>
      </c>
      <c r="E1872">
        <v>1.02</v>
      </c>
      <c r="F1872">
        <f>Table3[[#This Row],[DivPay]]*4</f>
        <v>4.08</v>
      </c>
      <c r="G1872" s="2">
        <f>Table3[[#This Row],[FwdDiv]]/Table3[[#This Row],[SharePrice]]</f>
        <v>4.5791245791245792E-2</v>
      </c>
    </row>
    <row r="1873" spans="2:7" x14ac:dyDescent="0.2">
      <c r="B1873" s="35">
        <v>42403</v>
      </c>
      <c r="C1873">
        <v>89.79</v>
      </c>
      <c r="E1873">
        <v>1.02</v>
      </c>
      <c r="F1873">
        <f>Table3[[#This Row],[DivPay]]*4</f>
        <v>4.08</v>
      </c>
      <c r="G1873" s="2">
        <f>Table3[[#This Row],[FwdDiv]]/Table3[[#This Row],[SharePrice]]</f>
        <v>4.5439358503174071E-2</v>
      </c>
    </row>
    <row r="1874" spans="2:7" x14ac:dyDescent="0.2">
      <c r="B1874" s="35">
        <v>42402</v>
      </c>
      <c r="C1874">
        <v>89.35</v>
      </c>
      <c r="E1874">
        <v>1.02</v>
      </c>
      <c r="F1874">
        <f>Table3[[#This Row],[DivPay]]*4</f>
        <v>4.08</v>
      </c>
      <c r="G1874" s="2">
        <f>Table3[[#This Row],[FwdDiv]]/Table3[[#This Row],[SharePrice]]</f>
        <v>4.5663122551762733E-2</v>
      </c>
    </row>
    <row r="1875" spans="2:7" x14ac:dyDescent="0.2">
      <c r="B1875" s="35">
        <v>42401</v>
      </c>
      <c r="C1875">
        <v>89.41</v>
      </c>
      <c r="E1875">
        <v>1.02</v>
      </c>
      <c r="F1875">
        <f>Table3[[#This Row],[DivPay]]*4</f>
        <v>4.08</v>
      </c>
      <c r="G1875" s="2">
        <f>Table3[[#This Row],[FwdDiv]]/Table3[[#This Row],[SharePrice]]</f>
        <v>4.5632479588412933E-2</v>
      </c>
    </row>
    <row r="1876" spans="2:7" x14ac:dyDescent="0.2">
      <c r="B1876" s="35">
        <v>42398</v>
      </c>
      <c r="C1876">
        <v>90.01</v>
      </c>
      <c r="E1876">
        <v>1.02</v>
      </c>
      <c r="F1876">
        <f>Table3[[#This Row],[DivPay]]*4</f>
        <v>4.08</v>
      </c>
      <c r="G1876" s="2">
        <f>Table3[[#This Row],[FwdDiv]]/Table3[[#This Row],[SharePrice]]</f>
        <v>4.53282968559049E-2</v>
      </c>
    </row>
    <row r="1877" spans="2:7" x14ac:dyDescent="0.2">
      <c r="B1877" s="35">
        <v>42397</v>
      </c>
      <c r="C1877">
        <v>89.06</v>
      </c>
      <c r="E1877">
        <v>1.02</v>
      </c>
      <c r="F1877">
        <f>Table3[[#This Row],[DivPay]]*4</f>
        <v>4.08</v>
      </c>
      <c r="G1877" s="2">
        <f>Table3[[#This Row],[FwdDiv]]/Table3[[#This Row],[SharePrice]]</f>
        <v>4.5811812261396807E-2</v>
      </c>
    </row>
    <row r="1878" spans="2:7" x14ac:dyDescent="0.2">
      <c r="B1878" s="35">
        <v>42396</v>
      </c>
      <c r="C1878">
        <v>88.09</v>
      </c>
      <c r="E1878">
        <v>1.02</v>
      </c>
      <c r="F1878">
        <f>Table3[[#This Row],[DivPay]]*4</f>
        <v>4.08</v>
      </c>
      <c r="G1878" s="2">
        <f>Table3[[#This Row],[FwdDiv]]/Table3[[#This Row],[SharePrice]]</f>
        <v>4.6316267453740491E-2</v>
      </c>
    </row>
    <row r="1879" spans="2:7" x14ac:dyDescent="0.2">
      <c r="B1879" s="35">
        <v>42395</v>
      </c>
      <c r="C1879">
        <v>87.31</v>
      </c>
      <c r="E1879">
        <v>1.02</v>
      </c>
      <c r="F1879">
        <f>Table3[[#This Row],[DivPay]]*4</f>
        <v>4.08</v>
      </c>
      <c r="G1879" s="2">
        <f>Table3[[#This Row],[FwdDiv]]/Table3[[#This Row],[SharePrice]]</f>
        <v>4.673004237773451E-2</v>
      </c>
    </row>
    <row r="1880" spans="2:7" x14ac:dyDescent="0.2">
      <c r="B1880" s="35">
        <v>42394</v>
      </c>
      <c r="C1880">
        <v>86.68</v>
      </c>
      <c r="E1880">
        <v>1.02</v>
      </c>
      <c r="F1880">
        <f>Table3[[#This Row],[DivPay]]*4</f>
        <v>4.08</v>
      </c>
      <c r="G1880" s="2">
        <f>Table3[[#This Row],[FwdDiv]]/Table3[[#This Row],[SharePrice]]</f>
        <v>4.7069681587448085E-2</v>
      </c>
    </row>
    <row r="1881" spans="2:7" x14ac:dyDescent="0.2">
      <c r="B1881" s="35">
        <v>42391</v>
      </c>
      <c r="C1881">
        <v>86.87</v>
      </c>
      <c r="E1881">
        <v>1.02</v>
      </c>
      <c r="F1881">
        <f>Table3[[#This Row],[DivPay]]*4</f>
        <v>4.08</v>
      </c>
      <c r="G1881" s="2">
        <f>Table3[[#This Row],[FwdDiv]]/Table3[[#This Row],[SharePrice]]</f>
        <v>4.6966731898238745E-2</v>
      </c>
    </row>
    <row r="1882" spans="2:7" x14ac:dyDescent="0.2">
      <c r="B1882" s="35">
        <v>42390</v>
      </c>
      <c r="C1882">
        <v>85.8</v>
      </c>
      <c r="E1882">
        <v>1.02</v>
      </c>
      <c r="F1882">
        <f>Table3[[#This Row],[DivPay]]*4</f>
        <v>4.08</v>
      </c>
      <c r="G1882" s="2">
        <f>Table3[[#This Row],[FwdDiv]]/Table3[[#This Row],[SharePrice]]</f>
        <v>4.7552447552447558E-2</v>
      </c>
    </row>
    <row r="1883" spans="2:7" x14ac:dyDescent="0.2">
      <c r="B1883" s="35">
        <v>42389</v>
      </c>
      <c r="C1883">
        <v>85.86</v>
      </c>
      <c r="E1883">
        <v>1.02</v>
      </c>
      <c r="F1883">
        <f>Table3[[#This Row],[DivPay]]*4</f>
        <v>4.08</v>
      </c>
      <c r="G1883" s="2">
        <f>Table3[[#This Row],[FwdDiv]]/Table3[[#This Row],[SharePrice]]</f>
        <v>4.7519217330538085E-2</v>
      </c>
    </row>
    <row r="1884" spans="2:7" x14ac:dyDescent="0.2">
      <c r="B1884" s="35">
        <v>42388</v>
      </c>
      <c r="C1884">
        <v>87.47</v>
      </c>
      <c r="E1884">
        <v>1.02</v>
      </c>
      <c r="F1884">
        <f>Table3[[#This Row],[DivPay]]*4</f>
        <v>4.08</v>
      </c>
      <c r="G1884" s="2">
        <f>Table3[[#This Row],[FwdDiv]]/Table3[[#This Row],[SharePrice]]</f>
        <v>4.6644563850463019E-2</v>
      </c>
    </row>
    <row r="1885" spans="2:7" x14ac:dyDescent="0.2">
      <c r="B1885" s="35">
        <v>42384</v>
      </c>
      <c r="C1885">
        <v>86.29</v>
      </c>
      <c r="E1885">
        <v>1.02</v>
      </c>
      <c r="F1885">
        <f>Table3[[#This Row],[DivPay]]*4</f>
        <v>4.08</v>
      </c>
      <c r="G1885" s="2">
        <f>Table3[[#This Row],[FwdDiv]]/Table3[[#This Row],[SharePrice]]</f>
        <v>4.7282419747363538E-2</v>
      </c>
    </row>
    <row r="1886" spans="2:7" x14ac:dyDescent="0.2">
      <c r="B1886" s="35">
        <v>42383</v>
      </c>
      <c r="C1886">
        <v>87.88</v>
      </c>
      <c r="E1886">
        <v>1.02</v>
      </c>
      <c r="F1886">
        <f>Table3[[#This Row],[DivPay]]*4</f>
        <v>4.08</v>
      </c>
      <c r="G1886" s="2">
        <f>Table3[[#This Row],[FwdDiv]]/Table3[[#This Row],[SharePrice]]</f>
        <v>4.6426945835229862E-2</v>
      </c>
    </row>
    <row r="1887" spans="2:7" x14ac:dyDescent="0.2">
      <c r="B1887" s="35">
        <v>42382</v>
      </c>
      <c r="C1887">
        <v>88.31</v>
      </c>
      <c r="E1887">
        <v>1.02</v>
      </c>
      <c r="F1887">
        <f>Table3[[#This Row],[DivPay]]*4</f>
        <v>4.08</v>
      </c>
      <c r="G1887" s="2">
        <f>Table3[[#This Row],[FwdDiv]]/Table3[[#This Row],[SharePrice]]</f>
        <v>4.6200883252179824E-2</v>
      </c>
    </row>
    <row r="1888" spans="2:7" x14ac:dyDescent="0.2">
      <c r="B1888" s="35">
        <v>42381</v>
      </c>
      <c r="C1888">
        <v>89.09</v>
      </c>
      <c r="E1888">
        <v>1.02</v>
      </c>
      <c r="F1888">
        <f>Table3[[#This Row],[DivPay]]*4</f>
        <v>4.08</v>
      </c>
      <c r="G1888" s="2">
        <f>Table3[[#This Row],[FwdDiv]]/Table3[[#This Row],[SharePrice]]</f>
        <v>4.579638567740487E-2</v>
      </c>
    </row>
    <row r="1889" spans="2:7" x14ac:dyDescent="0.2">
      <c r="B1889" s="35">
        <v>42380</v>
      </c>
      <c r="C1889">
        <v>89.17</v>
      </c>
      <c r="E1889">
        <v>1.02</v>
      </c>
      <c r="F1889">
        <f>Table3[[#This Row],[DivPay]]*4</f>
        <v>4.08</v>
      </c>
      <c r="G1889" s="2">
        <f>Table3[[#This Row],[FwdDiv]]/Table3[[#This Row],[SharePrice]]</f>
        <v>4.575529886733206E-2</v>
      </c>
    </row>
    <row r="1890" spans="2:7" x14ac:dyDescent="0.2">
      <c r="B1890" s="35">
        <v>42377</v>
      </c>
      <c r="C1890">
        <v>86.71</v>
      </c>
      <c r="E1890">
        <v>1.02</v>
      </c>
      <c r="F1890">
        <f>Table3[[#This Row],[DivPay]]*4</f>
        <v>4.08</v>
      </c>
      <c r="G1890" s="2">
        <f>Table3[[#This Row],[FwdDiv]]/Table3[[#This Row],[SharePrice]]</f>
        <v>4.7053396378733715E-2</v>
      </c>
    </row>
    <row r="1891" spans="2:7" x14ac:dyDescent="0.2">
      <c r="B1891" s="35">
        <v>42376</v>
      </c>
      <c r="C1891">
        <v>87.25</v>
      </c>
      <c r="E1891">
        <v>1.02</v>
      </c>
      <c r="F1891">
        <f>Table3[[#This Row],[DivPay]]*4</f>
        <v>4.08</v>
      </c>
      <c r="G1891" s="2">
        <f>Table3[[#This Row],[FwdDiv]]/Table3[[#This Row],[SharePrice]]</f>
        <v>4.6762177650429802E-2</v>
      </c>
    </row>
    <row r="1892" spans="2:7" x14ac:dyDescent="0.2">
      <c r="B1892" s="35">
        <v>42375</v>
      </c>
      <c r="C1892">
        <v>87.85</v>
      </c>
      <c r="E1892">
        <v>1.02</v>
      </c>
      <c r="F1892">
        <f>Table3[[#This Row],[DivPay]]*4</f>
        <v>4.08</v>
      </c>
      <c r="G1892" s="2">
        <f>Table3[[#This Row],[FwdDiv]]/Table3[[#This Row],[SharePrice]]</f>
        <v>4.6442800227660792E-2</v>
      </c>
    </row>
    <row r="1893" spans="2:7" x14ac:dyDescent="0.2">
      <c r="B1893" s="35">
        <v>42374</v>
      </c>
      <c r="C1893">
        <v>87.87</v>
      </c>
      <c r="E1893">
        <v>1.02</v>
      </c>
      <c r="F1893">
        <f>Table3[[#This Row],[DivPay]]*4</f>
        <v>4.08</v>
      </c>
      <c r="G1893" s="2">
        <f>Table3[[#This Row],[FwdDiv]]/Table3[[#This Row],[SharePrice]]</f>
        <v>4.6432229429839537E-2</v>
      </c>
    </row>
    <row r="1894" spans="2:7" x14ac:dyDescent="0.2">
      <c r="B1894" s="35">
        <v>42373</v>
      </c>
      <c r="C1894">
        <v>87</v>
      </c>
      <c r="E1894">
        <v>1.02</v>
      </c>
      <c r="F1894">
        <f>Table3[[#This Row],[DivPay]]*4</f>
        <v>4.08</v>
      </c>
      <c r="G1894" s="2">
        <f>Table3[[#This Row],[FwdDiv]]/Table3[[#This Row],[SharePrice]]</f>
        <v>4.6896551724137932E-2</v>
      </c>
    </row>
    <row r="1895" spans="2:7" x14ac:dyDescent="0.2">
      <c r="B1895" s="35">
        <v>42369</v>
      </c>
      <c r="C1895">
        <v>87.91</v>
      </c>
      <c r="E1895">
        <v>1.02</v>
      </c>
      <c r="F1895">
        <f>Table3[[#This Row],[DivPay]]*4</f>
        <v>4.08</v>
      </c>
      <c r="G1895" s="2">
        <f>Table3[[#This Row],[FwdDiv]]/Table3[[#This Row],[SharePrice]]</f>
        <v>4.6411102263678762E-2</v>
      </c>
    </row>
    <row r="1896" spans="2:7" x14ac:dyDescent="0.2">
      <c r="B1896" s="35">
        <v>42368</v>
      </c>
      <c r="C1896">
        <v>88.98</v>
      </c>
      <c r="E1896">
        <v>1.02</v>
      </c>
      <c r="F1896">
        <f>Table3[[#This Row],[DivPay]]*4</f>
        <v>4.08</v>
      </c>
      <c r="G1896" s="2">
        <f>Table3[[#This Row],[FwdDiv]]/Table3[[#This Row],[SharePrice]]</f>
        <v>4.5853000674308829E-2</v>
      </c>
    </row>
    <row r="1897" spans="2:7" x14ac:dyDescent="0.2">
      <c r="B1897" s="35">
        <v>42367</v>
      </c>
      <c r="C1897">
        <v>89.36</v>
      </c>
      <c r="E1897">
        <v>1.02</v>
      </c>
      <c r="F1897">
        <f>Table3[[#This Row],[DivPay]]*4</f>
        <v>4.08</v>
      </c>
      <c r="G1897" s="2">
        <f>Table3[[#This Row],[FwdDiv]]/Table3[[#This Row],[SharePrice]]</f>
        <v>4.5658012533572066E-2</v>
      </c>
    </row>
    <row r="1898" spans="2:7" x14ac:dyDescent="0.2">
      <c r="B1898" s="35">
        <v>42366</v>
      </c>
      <c r="C1898">
        <v>88.59</v>
      </c>
      <c r="E1898">
        <v>1.02</v>
      </c>
      <c r="F1898">
        <f>Table3[[#This Row],[DivPay]]*4</f>
        <v>4.08</v>
      </c>
      <c r="G1898" s="2">
        <f>Table3[[#This Row],[FwdDiv]]/Table3[[#This Row],[SharePrice]]</f>
        <v>4.6054859464950894E-2</v>
      </c>
    </row>
    <row r="1899" spans="2:7" x14ac:dyDescent="0.2">
      <c r="B1899" s="35">
        <v>42362</v>
      </c>
      <c r="C1899">
        <v>88.86</v>
      </c>
      <c r="E1899">
        <v>1.02</v>
      </c>
      <c r="F1899">
        <f>Table3[[#This Row],[DivPay]]*4</f>
        <v>4.08</v>
      </c>
      <c r="G1899" s="2">
        <f>Table3[[#This Row],[FwdDiv]]/Table3[[#This Row],[SharePrice]]</f>
        <v>4.5914922349763673E-2</v>
      </c>
    </row>
    <row r="1900" spans="2:7" x14ac:dyDescent="0.2">
      <c r="B1900" s="35">
        <v>42361</v>
      </c>
      <c r="C1900">
        <v>89.08</v>
      </c>
      <c r="E1900">
        <v>1.02</v>
      </c>
      <c r="F1900">
        <f>Table3[[#This Row],[DivPay]]*4</f>
        <v>4.08</v>
      </c>
      <c r="G1900" s="2">
        <f>Table3[[#This Row],[FwdDiv]]/Table3[[#This Row],[SharePrice]]</f>
        <v>4.5801526717557252E-2</v>
      </c>
    </row>
    <row r="1901" spans="2:7" x14ac:dyDescent="0.2">
      <c r="B1901" s="35">
        <v>42360</v>
      </c>
      <c r="C1901">
        <v>87.66</v>
      </c>
      <c r="E1901">
        <v>1.02</v>
      </c>
      <c r="F1901">
        <f>Table3[[#This Row],[DivPay]]*4</f>
        <v>4.08</v>
      </c>
      <c r="G1901" s="2">
        <f>Table3[[#This Row],[FwdDiv]]/Table3[[#This Row],[SharePrice]]</f>
        <v>4.6543463381245723E-2</v>
      </c>
    </row>
    <row r="1902" spans="2:7" x14ac:dyDescent="0.2">
      <c r="B1902" s="35">
        <v>42359</v>
      </c>
      <c r="C1902">
        <v>86.62</v>
      </c>
      <c r="D1902">
        <v>1.02</v>
      </c>
      <c r="E1902">
        <v>1.02</v>
      </c>
      <c r="F1902">
        <f>Table3[[#This Row],[DivPay]]*4</f>
        <v>4.08</v>
      </c>
      <c r="G1902" s="2">
        <f>Table3[[#This Row],[FwdDiv]]/Table3[[#This Row],[SharePrice]]</f>
        <v>4.7102285846224889E-2</v>
      </c>
    </row>
    <row r="1903" spans="2:7" x14ac:dyDescent="0.2">
      <c r="B1903" s="35">
        <v>42356</v>
      </c>
      <c r="C1903">
        <v>86.92</v>
      </c>
      <c r="E1903">
        <v>1.02</v>
      </c>
      <c r="F1903">
        <f>Table3[[#This Row],[DivPay]]*4</f>
        <v>4.08</v>
      </c>
      <c r="G1903" s="2">
        <f>Table3[[#This Row],[FwdDiv]]/Table3[[#This Row],[SharePrice]]</f>
        <v>4.6939714680165667E-2</v>
      </c>
    </row>
    <row r="1904" spans="2:7" x14ac:dyDescent="0.2">
      <c r="B1904" s="35">
        <v>42355</v>
      </c>
      <c r="C1904">
        <v>89.08</v>
      </c>
      <c r="E1904">
        <v>1.02</v>
      </c>
      <c r="F1904">
        <f>Table3[[#This Row],[DivPay]]*4</f>
        <v>4.08</v>
      </c>
      <c r="G1904" s="2">
        <f>Table3[[#This Row],[FwdDiv]]/Table3[[#This Row],[SharePrice]]</f>
        <v>4.5801526717557252E-2</v>
      </c>
    </row>
    <row r="1905" spans="2:7" x14ac:dyDescent="0.2">
      <c r="B1905" s="35">
        <v>42354</v>
      </c>
      <c r="C1905">
        <v>90.15</v>
      </c>
      <c r="E1905">
        <v>1.02</v>
      </c>
      <c r="F1905">
        <f>Table3[[#This Row],[DivPay]]*4</f>
        <v>4.08</v>
      </c>
      <c r="G1905" s="2">
        <f>Table3[[#This Row],[FwdDiv]]/Table3[[#This Row],[SharePrice]]</f>
        <v>4.5257903494176369E-2</v>
      </c>
    </row>
    <row r="1906" spans="2:7" x14ac:dyDescent="0.2">
      <c r="B1906" s="35">
        <v>42353</v>
      </c>
      <c r="C1906">
        <v>87.84</v>
      </c>
      <c r="E1906">
        <v>1.02</v>
      </c>
      <c r="F1906">
        <f>Table3[[#This Row],[DivPay]]*4</f>
        <v>4.08</v>
      </c>
      <c r="G1906" s="2">
        <f>Table3[[#This Row],[FwdDiv]]/Table3[[#This Row],[SharePrice]]</f>
        <v>4.6448087431693985E-2</v>
      </c>
    </row>
    <row r="1907" spans="2:7" x14ac:dyDescent="0.2">
      <c r="B1907" s="35">
        <v>42352</v>
      </c>
      <c r="C1907">
        <v>87.16</v>
      </c>
      <c r="E1907">
        <v>1.02</v>
      </c>
      <c r="F1907">
        <f>Table3[[#This Row],[DivPay]]*4</f>
        <v>4.08</v>
      </c>
      <c r="G1907" s="2">
        <f>Table3[[#This Row],[FwdDiv]]/Table3[[#This Row],[SharePrice]]</f>
        <v>4.6810463515374025E-2</v>
      </c>
    </row>
    <row r="1908" spans="2:7" x14ac:dyDescent="0.2">
      <c r="B1908" s="35">
        <v>42349</v>
      </c>
      <c r="C1908">
        <v>86.32</v>
      </c>
      <c r="E1908">
        <v>1.02</v>
      </c>
      <c r="F1908">
        <f>Table3[[#This Row],[DivPay]]*4</f>
        <v>4.08</v>
      </c>
      <c r="G1908" s="2">
        <f>Table3[[#This Row],[FwdDiv]]/Table3[[#This Row],[SharePrice]]</f>
        <v>4.7265987025023173E-2</v>
      </c>
    </row>
    <row r="1909" spans="2:7" x14ac:dyDescent="0.2">
      <c r="B1909" s="35">
        <v>42348</v>
      </c>
      <c r="C1909">
        <v>87.73</v>
      </c>
      <c r="E1909">
        <v>1.02</v>
      </c>
      <c r="F1909">
        <f>Table3[[#This Row],[DivPay]]*4</f>
        <v>4.08</v>
      </c>
      <c r="G1909" s="2">
        <f>Table3[[#This Row],[FwdDiv]]/Table3[[#This Row],[SharePrice]]</f>
        <v>4.6506326228200161E-2</v>
      </c>
    </row>
    <row r="1910" spans="2:7" x14ac:dyDescent="0.2">
      <c r="B1910" s="35">
        <v>42347</v>
      </c>
      <c r="C1910">
        <v>88.02</v>
      </c>
      <c r="E1910">
        <v>1.02</v>
      </c>
      <c r="F1910">
        <f>Table3[[#This Row],[DivPay]]*4</f>
        <v>4.08</v>
      </c>
      <c r="G1910" s="2">
        <f>Table3[[#This Row],[FwdDiv]]/Table3[[#This Row],[SharePrice]]</f>
        <v>4.6353101567825496E-2</v>
      </c>
    </row>
    <row r="1911" spans="2:7" x14ac:dyDescent="0.2">
      <c r="B1911" s="35">
        <v>42346</v>
      </c>
      <c r="C1911">
        <v>88.77</v>
      </c>
      <c r="E1911">
        <v>1.02</v>
      </c>
      <c r="F1911">
        <f>Table3[[#This Row],[DivPay]]*4</f>
        <v>4.08</v>
      </c>
      <c r="G1911" s="2">
        <f>Table3[[#This Row],[FwdDiv]]/Table3[[#This Row],[SharePrice]]</f>
        <v>4.5961473470767157E-2</v>
      </c>
    </row>
    <row r="1912" spans="2:7" x14ac:dyDescent="0.2">
      <c r="B1912" s="35">
        <v>42345</v>
      </c>
      <c r="C1912">
        <v>88.79</v>
      </c>
      <c r="E1912">
        <v>1.02</v>
      </c>
      <c r="F1912">
        <f>Table3[[#This Row],[DivPay]]*4</f>
        <v>4.08</v>
      </c>
      <c r="G1912" s="2">
        <f>Table3[[#This Row],[FwdDiv]]/Table3[[#This Row],[SharePrice]]</f>
        <v>4.5951120621691627E-2</v>
      </c>
    </row>
    <row r="1913" spans="2:7" x14ac:dyDescent="0.2">
      <c r="B1913" s="35">
        <v>42342</v>
      </c>
      <c r="C1913">
        <v>89.7</v>
      </c>
      <c r="E1913">
        <v>1.02</v>
      </c>
      <c r="F1913">
        <f>Table3[[#This Row],[DivPay]]*4</f>
        <v>4.08</v>
      </c>
      <c r="G1913" s="2">
        <f>Table3[[#This Row],[FwdDiv]]/Table3[[#This Row],[SharePrice]]</f>
        <v>4.5484949832775921E-2</v>
      </c>
    </row>
    <row r="1914" spans="2:7" x14ac:dyDescent="0.2">
      <c r="B1914" s="35">
        <v>42341</v>
      </c>
      <c r="C1914">
        <v>87.34</v>
      </c>
      <c r="E1914">
        <v>1.02</v>
      </c>
      <c r="F1914">
        <f>Table3[[#This Row],[DivPay]]*4</f>
        <v>4.08</v>
      </c>
      <c r="G1914" s="2">
        <f>Table3[[#This Row],[FwdDiv]]/Table3[[#This Row],[SharePrice]]</f>
        <v>4.6713991298374169E-2</v>
      </c>
    </row>
    <row r="1915" spans="2:7" x14ac:dyDescent="0.2">
      <c r="B1915" s="35">
        <v>42340</v>
      </c>
      <c r="C1915">
        <v>87.3</v>
      </c>
      <c r="E1915">
        <v>1.02</v>
      </c>
      <c r="F1915">
        <f>Table3[[#This Row],[DivPay]]*4</f>
        <v>4.08</v>
      </c>
      <c r="G1915" s="2">
        <f>Table3[[#This Row],[FwdDiv]]/Table3[[#This Row],[SharePrice]]</f>
        <v>4.6735395189003437E-2</v>
      </c>
    </row>
    <row r="1916" spans="2:7" x14ac:dyDescent="0.2">
      <c r="B1916" s="35">
        <v>42339</v>
      </c>
      <c r="C1916">
        <v>87.78</v>
      </c>
      <c r="E1916">
        <v>1.02</v>
      </c>
      <c r="F1916">
        <f>Table3[[#This Row],[DivPay]]*4</f>
        <v>4.08</v>
      </c>
      <c r="G1916" s="2">
        <f>Table3[[#This Row],[FwdDiv]]/Table3[[#This Row],[SharePrice]]</f>
        <v>4.6479835953520163E-2</v>
      </c>
    </row>
    <row r="1917" spans="2:7" x14ac:dyDescent="0.2">
      <c r="B1917" s="35">
        <v>42338</v>
      </c>
      <c r="C1917">
        <v>87.39</v>
      </c>
      <c r="E1917">
        <v>1.02</v>
      </c>
      <c r="F1917">
        <f>Table3[[#This Row],[DivPay]]*4</f>
        <v>4.08</v>
      </c>
      <c r="G1917" s="2">
        <f>Table3[[#This Row],[FwdDiv]]/Table3[[#This Row],[SharePrice]]</f>
        <v>4.6687263989014759E-2</v>
      </c>
    </row>
    <row r="1918" spans="2:7" x14ac:dyDescent="0.2">
      <c r="B1918" s="35">
        <v>42335</v>
      </c>
      <c r="C1918">
        <v>87.42</v>
      </c>
      <c r="E1918">
        <v>1.02</v>
      </c>
      <c r="F1918">
        <f>Table3[[#This Row],[DivPay]]*4</f>
        <v>4.08</v>
      </c>
      <c r="G1918" s="2">
        <f>Table3[[#This Row],[FwdDiv]]/Table3[[#This Row],[SharePrice]]</f>
        <v>4.6671242278654768E-2</v>
      </c>
    </row>
    <row r="1919" spans="2:7" x14ac:dyDescent="0.2">
      <c r="B1919" s="35">
        <v>42333</v>
      </c>
      <c r="C1919">
        <v>87.17</v>
      </c>
      <c r="E1919">
        <v>1.02</v>
      </c>
      <c r="F1919">
        <f>Table3[[#This Row],[DivPay]]*4</f>
        <v>4.08</v>
      </c>
      <c r="G1919" s="2">
        <f>Table3[[#This Row],[FwdDiv]]/Table3[[#This Row],[SharePrice]]</f>
        <v>4.6805093495468623E-2</v>
      </c>
    </row>
    <row r="1920" spans="2:7" x14ac:dyDescent="0.2">
      <c r="B1920" s="35">
        <v>42332</v>
      </c>
      <c r="C1920">
        <v>86.9</v>
      </c>
      <c r="E1920">
        <v>1.02</v>
      </c>
      <c r="F1920">
        <f>Table3[[#This Row],[DivPay]]*4</f>
        <v>4.08</v>
      </c>
      <c r="G1920" s="2">
        <f>Table3[[#This Row],[FwdDiv]]/Table3[[#This Row],[SharePrice]]</f>
        <v>4.6950517836593784E-2</v>
      </c>
    </row>
    <row r="1921" spans="2:7" x14ac:dyDescent="0.2">
      <c r="B1921" s="35">
        <v>42331</v>
      </c>
      <c r="C1921">
        <v>86.59</v>
      </c>
      <c r="E1921">
        <v>1.02</v>
      </c>
      <c r="F1921">
        <f>Table3[[#This Row],[DivPay]]*4</f>
        <v>4.08</v>
      </c>
      <c r="G1921" s="2">
        <f>Table3[[#This Row],[FwdDiv]]/Table3[[#This Row],[SharePrice]]</f>
        <v>4.7118604919736691E-2</v>
      </c>
    </row>
    <row r="1922" spans="2:7" x14ac:dyDescent="0.2">
      <c r="B1922" s="35">
        <v>42328</v>
      </c>
      <c r="C1922">
        <v>85.99</v>
      </c>
      <c r="E1922">
        <v>1.02</v>
      </c>
      <c r="F1922">
        <f>Table3[[#This Row],[DivPay]]*4</f>
        <v>4.08</v>
      </c>
      <c r="G1922" s="2">
        <f>Table3[[#This Row],[FwdDiv]]/Table3[[#This Row],[SharePrice]]</f>
        <v>4.7447377602046752E-2</v>
      </c>
    </row>
    <row r="1923" spans="2:7" x14ac:dyDescent="0.2">
      <c r="B1923" s="35">
        <v>42327</v>
      </c>
      <c r="C1923">
        <v>86.25</v>
      </c>
      <c r="E1923">
        <v>1.02</v>
      </c>
      <c r="F1923">
        <f>Table3[[#This Row],[DivPay]]*4</f>
        <v>4.08</v>
      </c>
      <c r="G1923" s="2">
        <f>Table3[[#This Row],[FwdDiv]]/Table3[[#This Row],[SharePrice]]</f>
        <v>4.7304347826086959E-2</v>
      </c>
    </row>
    <row r="1924" spans="2:7" x14ac:dyDescent="0.2">
      <c r="B1924" s="35">
        <v>42326</v>
      </c>
      <c r="C1924">
        <v>85.43</v>
      </c>
      <c r="E1924">
        <v>1.02</v>
      </c>
      <c r="F1924">
        <f>Table3[[#This Row],[DivPay]]*4</f>
        <v>4.08</v>
      </c>
      <c r="G1924" s="2">
        <f>Table3[[#This Row],[FwdDiv]]/Table3[[#This Row],[SharePrice]]</f>
        <v>4.7758398688985133E-2</v>
      </c>
    </row>
    <row r="1925" spans="2:7" x14ac:dyDescent="0.2">
      <c r="B1925" s="35">
        <v>42325</v>
      </c>
      <c r="C1925">
        <v>83.84</v>
      </c>
      <c r="E1925">
        <v>1.02</v>
      </c>
      <c r="F1925">
        <f>Table3[[#This Row],[DivPay]]*4</f>
        <v>4.08</v>
      </c>
      <c r="G1925" s="2">
        <f>Table3[[#This Row],[FwdDiv]]/Table3[[#This Row],[SharePrice]]</f>
        <v>4.8664122137404578E-2</v>
      </c>
    </row>
    <row r="1926" spans="2:7" x14ac:dyDescent="0.2">
      <c r="B1926" s="35">
        <v>42324</v>
      </c>
      <c r="C1926">
        <v>84.35</v>
      </c>
      <c r="E1926">
        <v>1.02</v>
      </c>
      <c r="F1926">
        <f>Table3[[#This Row],[DivPay]]*4</f>
        <v>4.08</v>
      </c>
      <c r="G1926" s="2">
        <f>Table3[[#This Row],[FwdDiv]]/Table3[[#This Row],[SharePrice]]</f>
        <v>4.8369887374036753E-2</v>
      </c>
    </row>
    <row r="1927" spans="2:7" x14ac:dyDescent="0.2">
      <c r="B1927" s="35">
        <v>42321</v>
      </c>
      <c r="C1927">
        <v>83.4</v>
      </c>
      <c r="E1927">
        <v>1.02</v>
      </c>
      <c r="F1927">
        <f>Table3[[#This Row],[DivPay]]*4</f>
        <v>4.08</v>
      </c>
      <c r="G1927" s="2">
        <f>Table3[[#This Row],[FwdDiv]]/Table3[[#This Row],[SharePrice]]</f>
        <v>4.8920863309352518E-2</v>
      </c>
    </row>
    <row r="1928" spans="2:7" x14ac:dyDescent="0.2">
      <c r="B1928" s="35">
        <v>42320</v>
      </c>
      <c r="C1928">
        <v>84.02</v>
      </c>
      <c r="E1928">
        <v>1.02</v>
      </c>
      <c r="F1928">
        <f>Table3[[#This Row],[DivPay]]*4</f>
        <v>4.08</v>
      </c>
      <c r="G1928" s="2">
        <f>Table3[[#This Row],[FwdDiv]]/Table3[[#This Row],[SharePrice]]</f>
        <v>4.8559866698405146E-2</v>
      </c>
    </row>
    <row r="1929" spans="2:7" x14ac:dyDescent="0.2">
      <c r="B1929" s="35">
        <v>42319</v>
      </c>
      <c r="C1929">
        <v>85.05</v>
      </c>
      <c r="E1929">
        <v>1.02</v>
      </c>
      <c r="F1929">
        <f>Table3[[#This Row],[DivPay]]*4</f>
        <v>4.08</v>
      </c>
      <c r="G1929" s="2">
        <f>Table3[[#This Row],[FwdDiv]]/Table3[[#This Row],[SharePrice]]</f>
        <v>4.797178130511464E-2</v>
      </c>
    </row>
    <row r="1930" spans="2:7" x14ac:dyDescent="0.2">
      <c r="B1930" s="35">
        <v>42318</v>
      </c>
      <c r="C1930">
        <v>84.96</v>
      </c>
      <c r="E1930">
        <v>1.02</v>
      </c>
      <c r="F1930">
        <f>Table3[[#This Row],[DivPay]]*4</f>
        <v>4.08</v>
      </c>
      <c r="G1930" s="2">
        <f>Table3[[#This Row],[FwdDiv]]/Table3[[#This Row],[SharePrice]]</f>
        <v>4.8022598870056499E-2</v>
      </c>
    </row>
    <row r="1931" spans="2:7" x14ac:dyDescent="0.2">
      <c r="B1931" s="35">
        <v>42317</v>
      </c>
      <c r="C1931">
        <v>85.25</v>
      </c>
      <c r="E1931">
        <v>1.02</v>
      </c>
      <c r="F1931">
        <f>Table3[[#This Row],[DivPay]]*4</f>
        <v>4.08</v>
      </c>
      <c r="G1931" s="2">
        <f>Table3[[#This Row],[FwdDiv]]/Table3[[#This Row],[SharePrice]]</f>
        <v>4.7859237536656891E-2</v>
      </c>
    </row>
    <row r="1932" spans="2:7" x14ac:dyDescent="0.2">
      <c r="B1932" s="35">
        <v>42314</v>
      </c>
      <c r="C1932">
        <v>86.37</v>
      </c>
      <c r="E1932">
        <v>1.02</v>
      </c>
      <c r="F1932">
        <f>Table3[[#This Row],[DivPay]]*4</f>
        <v>4.08</v>
      </c>
      <c r="G1932" s="2">
        <f>Table3[[#This Row],[FwdDiv]]/Table3[[#This Row],[SharePrice]]</f>
        <v>4.7238624522403613E-2</v>
      </c>
    </row>
    <row r="1933" spans="2:7" x14ac:dyDescent="0.2">
      <c r="B1933" s="35">
        <v>42313</v>
      </c>
      <c r="C1933">
        <v>88.16</v>
      </c>
      <c r="E1933">
        <v>1.02</v>
      </c>
      <c r="F1933">
        <f>Table3[[#This Row],[DivPay]]*4</f>
        <v>4.08</v>
      </c>
      <c r="G1933" s="2">
        <f>Table3[[#This Row],[FwdDiv]]/Table3[[#This Row],[SharePrice]]</f>
        <v>4.6279491833030859E-2</v>
      </c>
    </row>
    <row r="1934" spans="2:7" x14ac:dyDescent="0.2">
      <c r="B1934" s="35">
        <v>42312</v>
      </c>
      <c r="C1934">
        <v>88.07</v>
      </c>
      <c r="E1934">
        <v>1.02</v>
      </c>
      <c r="F1934">
        <f>Table3[[#This Row],[DivPay]]*4</f>
        <v>4.08</v>
      </c>
      <c r="G1934" s="2">
        <f>Table3[[#This Row],[FwdDiv]]/Table3[[#This Row],[SharePrice]]</f>
        <v>4.6326785511524929E-2</v>
      </c>
    </row>
    <row r="1935" spans="2:7" x14ac:dyDescent="0.2">
      <c r="B1935" s="35">
        <v>42311</v>
      </c>
      <c r="C1935">
        <v>88.34</v>
      </c>
      <c r="E1935">
        <v>1.02</v>
      </c>
      <c r="F1935">
        <f>Table3[[#This Row],[DivPay]]*4</f>
        <v>4.08</v>
      </c>
      <c r="G1935" s="2">
        <f>Table3[[#This Row],[FwdDiv]]/Table3[[#This Row],[SharePrice]]</f>
        <v>4.618519357029658E-2</v>
      </c>
    </row>
    <row r="1936" spans="2:7" x14ac:dyDescent="0.2">
      <c r="B1936" s="35">
        <v>42310</v>
      </c>
      <c r="C1936">
        <v>88.81</v>
      </c>
      <c r="E1936">
        <v>1.02</v>
      </c>
      <c r="F1936">
        <f>Table3[[#This Row],[DivPay]]*4</f>
        <v>4.08</v>
      </c>
      <c r="G1936" s="2">
        <f>Table3[[#This Row],[FwdDiv]]/Table3[[#This Row],[SharePrice]]</f>
        <v>4.5940772435536535E-2</v>
      </c>
    </row>
    <row r="1937" spans="2:7" x14ac:dyDescent="0.2">
      <c r="B1937" s="35">
        <v>42307</v>
      </c>
      <c r="C1937">
        <v>88.4</v>
      </c>
      <c r="E1937">
        <v>1.02</v>
      </c>
      <c r="F1937">
        <f>Table3[[#This Row],[DivPay]]*4</f>
        <v>4.08</v>
      </c>
      <c r="G1937" s="2">
        <f>Table3[[#This Row],[FwdDiv]]/Table3[[#This Row],[SharePrice]]</f>
        <v>4.6153846153846149E-2</v>
      </c>
    </row>
    <row r="1938" spans="2:7" x14ac:dyDescent="0.2">
      <c r="B1938" s="35">
        <v>42306</v>
      </c>
      <c r="C1938">
        <v>89.26</v>
      </c>
      <c r="E1938">
        <v>1.02</v>
      </c>
      <c r="F1938">
        <f>Table3[[#This Row],[DivPay]]*4</f>
        <v>4.08</v>
      </c>
      <c r="G1938" s="2">
        <f>Table3[[#This Row],[FwdDiv]]/Table3[[#This Row],[SharePrice]]</f>
        <v>4.5709164239300916E-2</v>
      </c>
    </row>
    <row r="1939" spans="2:7" x14ac:dyDescent="0.2">
      <c r="B1939" s="35">
        <v>42305</v>
      </c>
      <c r="C1939">
        <v>89.4</v>
      </c>
      <c r="E1939">
        <v>1.02</v>
      </c>
      <c r="F1939">
        <f>Table3[[#This Row],[DivPay]]*4</f>
        <v>4.08</v>
      </c>
      <c r="G1939" s="2">
        <f>Table3[[#This Row],[FwdDiv]]/Table3[[#This Row],[SharePrice]]</f>
        <v>4.5637583892617448E-2</v>
      </c>
    </row>
    <row r="1940" spans="2:7" x14ac:dyDescent="0.2">
      <c r="B1940" s="35">
        <v>42304</v>
      </c>
      <c r="C1940">
        <v>88.82</v>
      </c>
      <c r="E1940">
        <v>1.02</v>
      </c>
      <c r="F1940">
        <f>Table3[[#This Row],[DivPay]]*4</f>
        <v>4.08</v>
      </c>
      <c r="G1940" s="2">
        <f>Table3[[#This Row],[FwdDiv]]/Table3[[#This Row],[SharePrice]]</f>
        <v>4.5935600090069806E-2</v>
      </c>
    </row>
    <row r="1941" spans="2:7" x14ac:dyDescent="0.2">
      <c r="B1941" s="35">
        <v>42303</v>
      </c>
      <c r="C1941">
        <v>89.7</v>
      </c>
      <c r="E1941">
        <v>1.02</v>
      </c>
      <c r="F1941">
        <f>Table3[[#This Row],[DivPay]]*4</f>
        <v>4.08</v>
      </c>
      <c r="G1941" s="2">
        <f>Table3[[#This Row],[FwdDiv]]/Table3[[#This Row],[SharePrice]]</f>
        <v>4.5484949832775921E-2</v>
      </c>
    </row>
    <row r="1942" spans="2:7" x14ac:dyDescent="0.2">
      <c r="B1942" s="35">
        <v>42300</v>
      </c>
      <c r="C1942">
        <v>89.63</v>
      </c>
      <c r="E1942">
        <v>1.02</v>
      </c>
      <c r="F1942">
        <f>Table3[[#This Row],[DivPay]]*4</f>
        <v>4.08</v>
      </c>
      <c r="G1942" s="2">
        <f>Table3[[#This Row],[FwdDiv]]/Table3[[#This Row],[SharePrice]]</f>
        <v>4.5520473055896467E-2</v>
      </c>
    </row>
    <row r="1943" spans="2:7" x14ac:dyDescent="0.2">
      <c r="B1943" s="35">
        <v>42299</v>
      </c>
      <c r="C1943">
        <v>89.55</v>
      </c>
      <c r="E1943">
        <v>1.02</v>
      </c>
      <c r="F1943">
        <f>Table3[[#This Row],[DivPay]]*4</f>
        <v>4.08</v>
      </c>
      <c r="G1943" s="2">
        <f>Table3[[#This Row],[FwdDiv]]/Table3[[#This Row],[SharePrice]]</f>
        <v>4.5561139028475715E-2</v>
      </c>
    </row>
    <row r="1944" spans="2:7" x14ac:dyDescent="0.2">
      <c r="B1944" s="35">
        <v>42298</v>
      </c>
      <c r="C1944">
        <v>88.98</v>
      </c>
      <c r="E1944">
        <v>1.02</v>
      </c>
      <c r="F1944">
        <f>Table3[[#This Row],[DivPay]]*4</f>
        <v>4.08</v>
      </c>
      <c r="G1944" s="2">
        <f>Table3[[#This Row],[FwdDiv]]/Table3[[#This Row],[SharePrice]]</f>
        <v>4.5853000674308829E-2</v>
      </c>
    </row>
    <row r="1945" spans="2:7" x14ac:dyDescent="0.2">
      <c r="B1945" s="35">
        <v>42297</v>
      </c>
      <c r="C1945">
        <v>88.72</v>
      </c>
      <c r="E1945">
        <v>1.02</v>
      </c>
      <c r="F1945">
        <f>Table3[[#This Row],[DivPay]]*4</f>
        <v>4.08</v>
      </c>
      <c r="G1945" s="2">
        <f>Table3[[#This Row],[FwdDiv]]/Table3[[#This Row],[SharePrice]]</f>
        <v>4.5987376014427414E-2</v>
      </c>
    </row>
    <row r="1946" spans="2:7" x14ac:dyDescent="0.2">
      <c r="B1946" s="35">
        <v>42296</v>
      </c>
      <c r="C1946">
        <v>88.42</v>
      </c>
      <c r="E1946">
        <v>1.02</v>
      </c>
      <c r="F1946">
        <f>Table3[[#This Row],[DivPay]]*4</f>
        <v>4.08</v>
      </c>
      <c r="G1946" s="2">
        <f>Table3[[#This Row],[FwdDiv]]/Table3[[#This Row],[SharePrice]]</f>
        <v>4.6143406469124633E-2</v>
      </c>
    </row>
    <row r="1947" spans="2:7" x14ac:dyDescent="0.2">
      <c r="B1947" s="35">
        <v>42293</v>
      </c>
      <c r="C1947">
        <v>87.78</v>
      </c>
      <c r="E1947">
        <v>1.02</v>
      </c>
      <c r="F1947">
        <f>Table3[[#This Row],[DivPay]]*4</f>
        <v>4.08</v>
      </c>
      <c r="G1947" s="2">
        <f>Table3[[#This Row],[FwdDiv]]/Table3[[#This Row],[SharePrice]]</f>
        <v>4.6479835953520163E-2</v>
      </c>
    </row>
    <row r="1948" spans="2:7" x14ac:dyDescent="0.2">
      <c r="B1948" s="35">
        <v>42292</v>
      </c>
      <c r="C1948">
        <v>86.07</v>
      </c>
      <c r="E1948">
        <v>1.02</v>
      </c>
      <c r="F1948">
        <f>Table3[[#This Row],[DivPay]]*4</f>
        <v>4.08</v>
      </c>
      <c r="G1948" s="2">
        <f>Table3[[#This Row],[FwdDiv]]/Table3[[#This Row],[SharePrice]]</f>
        <v>4.7403276402927852E-2</v>
      </c>
    </row>
    <row r="1949" spans="2:7" x14ac:dyDescent="0.2">
      <c r="B1949" s="35">
        <v>42291</v>
      </c>
      <c r="C1949">
        <v>84.48</v>
      </c>
      <c r="E1949">
        <v>1.02</v>
      </c>
      <c r="F1949">
        <f>Table3[[#This Row],[DivPay]]*4</f>
        <v>4.08</v>
      </c>
      <c r="G1949" s="2">
        <f>Table3[[#This Row],[FwdDiv]]/Table3[[#This Row],[SharePrice]]</f>
        <v>4.8295454545454544E-2</v>
      </c>
    </row>
    <row r="1950" spans="2:7" x14ac:dyDescent="0.2">
      <c r="B1950" s="35">
        <v>42290</v>
      </c>
      <c r="C1950">
        <v>84.41</v>
      </c>
      <c r="E1950">
        <v>1.02</v>
      </c>
      <c r="F1950">
        <f>Table3[[#This Row],[DivPay]]*4</f>
        <v>4.08</v>
      </c>
      <c r="G1950" s="2">
        <f>Table3[[#This Row],[FwdDiv]]/Table3[[#This Row],[SharePrice]]</f>
        <v>4.8335505271887222E-2</v>
      </c>
    </row>
    <row r="1951" spans="2:7" x14ac:dyDescent="0.2">
      <c r="B1951" s="35">
        <v>42289</v>
      </c>
      <c r="C1951">
        <v>84.66</v>
      </c>
      <c r="E1951">
        <v>1.02</v>
      </c>
      <c r="F1951">
        <f>Table3[[#This Row],[DivPay]]*4</f>
        <v>4.08</v>
      </c>
      <c r="G1951" s="2">
        <f>Table3[[#This Row],[FwdDiv]]/Table3[[#This Row],[SharePrice]]</f>
        <v>4.8192771084337352E-2</v>
      </c>
    </row>
    <row r="1952" spans="2:7" x14ac:dyDescent="0.2">
      <c r="B1952" s="35">
        <v>42286</v>
      </c>
      <c r="C1952">
        <v>84.07</v>
      </c>
      <c r="E1952">
        <v>1.02</v>
      </c>
      <c r="F1952">
        <f>Table3[[#This Row],[DivPay]]*4</f>
        <v>4.08</v>
      </c>
      <c r="G1952" s="2">
        <f>Table3[[#This Row],[FwdDiv]]/Table3[[#This Row],[SharePrice]]</f>
        <v>4.8530986083026056E-2</v>
      </c>
    </row>
    <row r="1953" spans="2:7" x14ac:dyDescent="0.2">
      <c r="B1953" s="35">
        <v>42285</v>
      </c>
      <c r="C1953">
        <v>84.15</v>
      </c>
      <c r="E1953">
        <v>1.02</v>
      </c>
      <c r="F1953">
        <f>Table3[[#This Row],[DivPay]]*4</f>
        <v>4.08</v>
      </c>
      <c r="G1953" s="2">
        <f>Table3[[#This Row],[FwdDiv]]/Table3[[#This Row],[SharePrice]]</f>
        <v>4.8484848484848485E-2</v>
      </c>
    </row>
    <row r="1954" spans="2:7" x14ac:dyDescent="0.2">
      <c r="B1954" s="35">
        <v>42284</v>
      </c>
      <c r="C1954">
        <v>82.67</v>
      </c>
      <c r="E1954">
        <v>1.02</v>
      </c>
      <c r="F1954">
        <f>Table3[[#This Row],[DivPay]]*4</f>
        <v>4.08</v>
      </c>
      <c r="G1954" s="2">
        <f>Table3[[#This Row],[FwdDiv]]/Table3[[#This Row],[SharePrice]]</f>
        <v>4.9352848675456633E-2</v>
      </c>
    </row>
    <row r="1955" spans="2:7" x14ac:dyDescent="0.2">
      <c r="B1955" s="35">
        <v>42283</v>
      </c>
      <c r="C1955">
        <v>81.489999999999995</v>
      </c>
      <c r="E1955">
        <v>1.02</v>
      </c>
      <c r="F1955">
        <f>Table3[[#This Row],[DivPay]]*4</f>
        <v>4.08</v>
      </c>
      <c r="G1955" s="2">
        <f>Table3[[#This Row],[FwdDiv]]/Table3[[#This Row],[SharePrice]]</f>
        <v>5.0067492943919503E-2</v>
      </c>
    </row>
    <row r="1956" spans="2:7" x14ac:dyDescent="0.2">
      <c r="B1956" s="35">
        <v>42282</v>
      </c>
      <c r="C1956">
        <v>81.709999999999994</v>
      </c>
      <c r="E1956">
        <v>1.02</v>
      </c>
      <c r="F1956">
        <f>Table3[[#This Row],[DivPay]]*4</f>
        <v>4.08</v>
      </c>
      <c r="G1956" s="2">
        <f>Table3[[#This Row],[FwdDiv]]/Table3[[#This Row],[SharePrice]]</f>
        <v>4.9932688777383431E-2</v>
      </c>
    </row>
    <row r="1957" spans="2:7" x14ac:dyDescent="0.2">
      <c r="B1957" s="35">
        <v>42279</v>
      </c>
      <c r="C1957">
        <v>79.95</v>
      </c>
      <c r="E1957">
        <v>1.02</v>
      </c>
      <c r="F1957">
        <f>Table3[[#This Row],[DivPay]]*4</f>
        <v>4.08</v>
      </c>
      <c r="G1957" s="2">
        <f>Table3[[#This Row],[FwdDiv]]/Table3[[#This Row],[SharePrice]]</f>
        <v>5.1031894934333959E-2</v>
      </c>
    </row>
    <row r="1958" spans="2:7" x14ac:dyDescent="0.2">
      <c r="B1958" s="35">
        <v>42278</v>
      </c>
      <c r="C1958">
        <v>79.459999999999994</v>
      </c>
      <c r="E1958">
        <v>1.02</v>
      </c>
      <c r="F1958">
        <f>Table3[[#This Row],[DivPay]]*4</f>
        <v>4.08</v>
      </c>
      <c r="G1958" s="2">
        <f>Table3[[#This Row],[FwdDiv]]/Table3[[#This Row],[SharePrice]]</f>
        <v>5.1346589478983143E-2</v>
      </c>
    </row>
    <row r="1959" spans="2:7" x14ac:dyDescent="0.2">
      <c r="B1959" s="35">
        <v>42277</v>
      </c>
      <c r="C1959">
        <v>79.33</v>
      </c>
      <c r="E1959">
        <v>1.02</v>
      </c>
      <c r="F1959">
        <f>Table3[[#This Row],[DivPay]]*4</f>
        <v>4.08</v>
      </c>
      <c r="G1959" s="2">
        <f>Table3[[#This Row],[FwdDiv]]/Table3[[#This Row],[SharePrice]]</f>
        <v>5.1430732383713602E-2</v>
      </c>
    </row>
    <row r="1960" spans="2:7" x14ac:dyDescent="0.2">
      <c r="B1960" s="35">
        <v>42276</v>
      </c>
      <c r="C1960">
        <v>78.64</v>
      </c>
      <c r="E1960">
        <v>1.02</v>
      </c>
      <c r="F1960">
        <f>Table3[[#This Row],[DivPay]]*4</f>
        <v>4.08</v>
      </c>
      <c r="G1960" s="2">
        <f>Table3[[#This Row],[FwdDiv]]/Table3[[#This Row],[SharePrice]]</f>
        <v>5.188199389623601E-2</v>
      </c>
    </row>
    <row r="1961" spans="2:7" x14ac:dyDescent="0.2">
      <c r="B1961" s="35">
        <v>42275</v>
      </c>
      <c r="C1961">
        <v>78.91</v>
      </c>
      <c r="D1961">
        <v>1.02</v>
      </c>
      <c r="E1961">
        <v>1.02</v>
      </c>
      <c r="F1961">
        <f>Table3[[#This Row],[DivPay]]*4</f>
        <v>4.08</v>
      </c>
      <c r="G1961" s="2">
        <f>Table3[[#This Row],[FwdDiv]]/Table3[[#This Row],[SharePrice]]</f>
        <v>5.1704473450766703E-2</v>
      </c>
    </row>
    <row r="1962" spans="2:7" x14ac:dyDescent="0.2">
      <c r="B1962" s="35">
        <v>42272</v>
      </c>
      <c r="C1962">
        <v>80.599999999999994</v>
      </c>
      <c r="E1962">
        <v>1</v>
      </c>
      <c r="F1962">
        <f>Table3[[#This Row],[DivPay]]*4</f>
        <v>4</v>
      </c>
      <c r="G1962" s="2">
        <f>Table3[[#This Row],[FwdDiv]]/Table3[[#This Row],[SharePrice]]</f>
        <v>4.9627791563275438E-2</v>
      </c>
    </row>
    <row r="1963" spans="2:7" x14ac:dyDescent="0.2">
      <c r="B1963" s="35">
        <v>42271</v>
      </c>
      <c r="C1963">
        <v>80.41</v>
      </c>
      <c r="E1963">
        <v>1</v>
      </c>
      <c r="F1963">
        <f>Table3[[#This Row],[DivPay]]*4</f>
        <v>4</v>
      </c>
      <c r="G1963" s="2">
        <f>Table3[[#This Row],[FwdDiv]]/Table3[[#This Row],[SharePrice]]</f>
        <v>4.9745056585001869E-2</v>
      </c>
    </row>
    <row r="1964" spans="2:7" x14ac:dyDescent="0.2">
      <c r="B1964" s="35">
        <v>42270</v>
      </c>
      <c r="C1964">
        <v>80.430000000000007</v>
      </c>
      <c r="E1964">
        <v>1</v>
      </c>
      <c r="F1964">
        <f>Table3[[#This Row],[DivPay]]*4</f>
        <v>4</v>
      </c>
      <c r="G1964" s="2">
        <f>Table3[[#This Row],[FwdDiv]]/Table3[[#This Row],[SharePrice]]</f>
        <v>4.973268680840482E-2</v>
      </c>
    </row>
    <row r="1965" spans="2:7" x14ac:dyDescent="0.2">
      <c r="B1965" s="35">
        <v>42269</v>
      </c>
      <c r="C1965">
        <v>80.77</v>
      </c>
      <c r="E1965">
        <v>1</v>
      </c>
      <c r="F1965">
        <f>Table3[[#This Row],[DivPay]]*4</f>
        <v>4</v>
      </c>
      <c r="G1965" s="2">
        <f>Table3[[#This Row],[FwdDiv]]/Table3[[#This Row],[SharePrice]]</f>
        <v>4.9523337872972639E-2</v>
      </c>
    </row>
    <row r="1966" spans="2:7" x14ac:dyDescent="0.2">
      <c r="B1966" s="35">
        <v>42268</v>
      </c>
      <c r="C1966">
        <v>82.12</v>
      </c>
      <c r="E1966">
        <v>1</v>
      </c>
      <c r="F1966">
        <f>Table3[[#This Row],[DivPay]]*4</f>
        <v>4</v>
      </c>
      <c r="G1966" s="2">
        <f>Table3[[#This Row],[FwdDiv]]/Table3[[#This Row],[SharePrice]]</f>
        <v>4.8709206039941548E-2</v>
      </c>
    </row>
    <row r="1967" spans="2:7" x14ac:dyDescent="0.2">
      <c r="B1967" s="35">
        <v>42265</v>
      </c>
      <c r="C1967">
        <v>81.22</v>
      </c>
      <c r="E1967">
        <v>1</v>
      </c>
      <c r="F1967">
        <f>Table3[[#This Row],[DivPay]]*4</f>
        <v>4</v>
      </c>
      <c r="G1967" s="2">
        <f>Table3[[#This Row],[FwdDiv]]/Table3[[#This Row],[SharePrice]]</f>
        <v>4.9248953459738981E-2</v>
      </c>
    </row>
    <row r="1968" spans="2:7" x14ac:dyDescent="0.2">
      <c r="B1968" s="35">
        <v>42264</v>
      </c>
      <c r="C1968">
        <v>82.08</v>
      </c>
      <c r="E1968">
        <v>1</v>
      </c>
      <c r="F1968">
        <f>Table3[[#This Row],[DivPay]]*4</f>
        <v>4</v>
      </c>
      <c r="G1968" s="2">
        <f>Table3[[#This Row],[FwdDiv]]/Table3[[#This Row],[SharePrice]]</f>
        <v>4.8732943469785579E-2</v>
      </c>
    </row>
    <row r="1969" spans="2:7" x14ac:dyDescent="0.2">
      <c r="B1969" s="35">
        <v>42263</v>
      </c>
      <c r="C1969">
        <v>82.1</v>
      </c>
      <c r="E1969">
        <v>1</v>
      </c>
      <c r="F1969">
        <f>Table3[[#This Row],[DivPay]]*4</f>
        <v>4</v>
      </c>
      <c r="G1969" s="2">
        <f>Table3[[#This Row],[FwdDiv]]/Table3[[#This Row],[SharePrice]]</f>
        <v>4.8721071863581003E-2</v>
      </c>
    </row>
    <row r="1970" spans="2:7" x14ac:dyDescent="0.2">
      <c r="B1970" s="35">
        <v>42262</v>
      </c>
      <c r="C1970">
        <v>80.81</v>
      </c>
      <c r="E1970">
        <v>1</v>
      </c>
      <c r="F1970">
        <f>Table3[[#This Row],[DivPay]]*4</f>
        <v>4</v>
      </c>
      <c r="G1970" s="2">
        <f>Table3[[#This Row],[FwdDiv]]/Table3[[#This Row],[SharePrice]]</f>
        <v>4.949882440292043E-2</v>
      </c>
    </row>
    <row r="1971" spans="2:7" x14ac:dyDescent="0.2">
      <c r="B1971" s="35">
        <v>42261</v>
      </c>
      <c r="C1971">
        <v>79.349999999999994</v>
      </c>
      <c r="E1971">
        <v>1</v>
      </c>
      <c r="F1971">
        <f>Table3[[#This Row],[DivPay]]*4</f>
        <v>4</v>
      </c>
      <c r="G1971" s="2">
        <f>Table3[[#This Row],[FwdDiv]]/Table3[[#This Row],[SharePrice]]</f>
        <v>5.0409577819785764E-2</v>
      </c>
    </row>
    <row r="1972" spans="2:7" x14ac:dyDescent="0.2">
      <c r="B1972" s="35">
        <v>42258</v>
      </c>
      <c r="C1972">
        <v>79.47</v>
      </c>
      <c r="E1972">
        <v>1</v>
      </c>
      <c r="F1972">
        <f>Table3[[#This Row],[DivPay]]*4</f>
        <v>4</v>
      </c>
      <c r="G1972" s="2">
        <f>Table3[[#This Row],[FwdDiv]]/Table3[[#This Row],[SharePrice]]</f>
        <v>5.0333459166981252E-2</v>
      </c>
    </row>
    <row r="1973" spans="2:7" x14ac:dyDescent="0.2">
      <c r="B1973" s="35">
        <v>42257</v>
      </c>
      <c r="C1973">
        <v>78.87</v>
      </c>
      <c r="E1973">
        <v>1</v>
      </c>
      <c r="F1973">
        <f>Table3[[#This Row],[DivPay]]*4</f>
        <v>4</v>
      </c>
      <c r="G1973" s="2">
        <f>Table3[[#This Row],[FwdDiv]]/Table3[[#This Row],[SharePrice]]</f>
        <v>5.0716368708000503E-2</v>
      </c>
    </row>
    <row r="1974" spans="2:7" x14ac:dyDescent="0.2">
      <c r="B1974" s="35">
        <v>42256</v>
      </c>
      <c r="C1974">
        <v>78.27</v>
      </c>
      <c r="E1974">
        <v>1</v>
      </c>
      <c r="F1974">
        <f>Table3[[#This Row],[DivPay]]*4</f>
        <v>4</v>
      </c>
      <c r="G1974" s="2">
        <f>Table3[[#This Row],[FwdDiv]]/Table3[[#This Row],[SharePrice]]</f>
        <v>5.1105148843746007E-2</v>
      </c>
    </row>
    <row r="1975" spans="2:7" x14ac:dyDescent="0.2">
      <c r="B1975" s="35">
        <v>42255</v>
      </c>
      <c r="C1975">
        <v>79.760000000000005</v>
      </c>
      <c r="E1975">
        <v>1</v>
      </c>
      <c r="F1975">
        <f>Table3[[#This Row],[DivPay]]*4</f>
        <v>4</v>
      </c>
      <c r="G1975" s="2">
        <f>Table3[[#This Row],[FwdDiv]]/Table3[[#This Row],[SharePrice]]</f>
        <v>5.0150451354062181E-2</v>
      </c>
    </row>
    <row r="1976" spans="2:7" x14ac:dyDescent="0.2">
      <c r="B1976" s="35">
        <v>42251</v>
      </c>
      <c r="C1976">
        <v>77.290000000000006</v>
      </c>
      <c r="E1976">
        <v>1</v>
      </c>
      <c r="F1976">
        <f>Table3[[#This Row],[DivPay]]*4</f>
        <v>4</v>
      </c>
      <c r="G1976" s="2">
        <f>Table3[[#This Row],[FwdDiv]]/Table3[[#This Row],[SharePrice]]</f>
        <v>5.175313753396299E-2</v>
      </c>
    </row>
    <row r="1977" spans="2:7" x14ac:dyDescent="0.2">
      <c r="B1977" s="35">
        <v>42250</v>
      </c>
      <c r="C1977">
        <v>79.45</v>
      </c>
      <c r="E1977">
        <v>1</v>
      </c>
      <c r="F1977">
        <f>Table3[[#This Row],[DivPay]]*4</f>
        <v>4</v>
      </c>
      <c r="G1977" s="2">
        <f>Table3[[#This Row],[FwdDiv]]/Table3[[#This Row],[SharePrice]]</f>
        <v>5.0346129641283821E-2</v>
      </c>
    </row>
    <row r="1978" spans="2:7" x14ac:dyDescent="0.2">
      <c r="B1978" s="35">
        <v>42249</v>
      </c>
      <c r="C1978">
        <v>78.7</v>
      </c>
      <c r="E1978">
        <v>1</v>
      </c>
      <c r="F1978">
        <f>Table3[[#This Row],[DivPay]]*4</f>
        <v>4</v>
      </c>
      <c r="G1978" s="2">
        <f>Table3[[#This Row],[FwdDiv]]/Table3[[#This Row],[SharePrice]]</f>
        <v>5.0825921219822108E-2</v>
      </c>
    </row>
    <row r="1979" spans="2:7" x14ac:dyDescent="0.2">
      <c r="B1979" s="35">
        <v>42248</v>
      </c>
      <c r="C1979">
        <v>77.78</v>
      </c>
      <c r="E1979">
        <v>1</v>
      </c>
      <c r="F1979">
        <f>Table3[[#This Row],[DivPay]]*4</f>
        <v>4</v>
      </c>
      <c r="G1979" s="2">
        <f>Table3[[#This Row],[FwdDiv]]/Table3[[#This Row],[SharePrice]]</f>
        <v>5.1427102082797632E-2</v>
      </c>
    </row>
    <row r="1980" spans="2:7" x14ac:dyDescent="0.2">
      <c r="B1980" s="35">
        <v>42247</v>
      </c>
      <c r="C1980">
        <v>79.8</v>
      </c>
      <c r="E1980">
        <v>1</v>
      </c>
      <c r="F1980">
        <f>Table3[[#This Row],[DivPay]]*4</f>
        <v>4</v>
      </c>
      <c r="G1980" s="2">
        <f>Table3[[#This Row],[FwdDiv]]/Table3[[#This Row],[SharePrice]]</f>
        <v>5.0125313283208024E-2</v>
      </c>
    </row>
    <row r="1981" spans="2:7" x14ac:dyDescent="0.2">
      <c r="B1981" s="35">
        <v>42244</v>
      </c>
      <c r="C1981">
        <v>80.349999999999994</v>
      </c>
      <c r="E1981">
        <v>1</v>
      </c>
      <c r="F1981">
        <f>Table3[[#This Row],[DivPay]]*4</f>
        <v>4</v>
      </c>
      <c r="G1981" s="2">
        <f>Table3[[#This Row],[FwdDiv]]/Table3[[#This Row],[SharePrice]]</f>
        <v>4.9782202862476671E-2</v>
      </c>
    </row>
    <row r="1982" spans="2:7" x14ac:dyDescent="0.2">
      <c r="B1982" s="35">
        <v>42243</v>
      </c>
      <c r="C1982">
        <v>80.78</v>
      </c>
      <c r="E1982">
        <v>1</v>
      </c>
      <c r="F1982">
        <f>Table3[[#This Row],[DivPay]]*4</f>
        <v>4</v>
      </c>
      <c r="G1982" s="2">
        <f>Table3[[#This Row],[FwdDiv]]/Table3[[#This Row],[SharePrice]]</f>
        <v>4.9517207229512257E-2</v>
      </c>
    </row>
    <row r="1983" spans="2:7" x14ac:dyDescent="0.2">
      <c r="B1983" s="35">
        <v>42242</v>
      </c>
      <c r="C1983">
        <v>79.75</v>
      </c>
      <c r="E1983">
        <v>1</v>
      </c>
      <c r="F1983">
        <f>Table3[[#This Row],[DivPay]]*4</f>
        <v>4</v>
      </c>
      <c r="G1983" s="2">
        <f>Table3[[#This Row],[FwdDiv]]/Table3[[#This Row],[SharePrice]]</f>
        <v>5.0156739811912224E-2</v>
      </c>
    </row>
    <row r="1984" spans="2:7" x14ac:dyDescent="0.2">
      <c r="B1984" s="35">
        <v>42241</v>
      </c>
      <c r="C1984">
        <v>77.39</v>
      </c>
      <c r="E1984">
        <v>1</v>
      </c>
      <c r="F1984">
        <f>Table3[[#This Row],[DivPay]]*4</f>
        <v>4</v>
      </c>
      <c r="G1984" s="2">
        <f>Table3[[#This Row],[FwdDiv]]/Table3[[#This Row],[SharePrice]]</f>
        <v>5.1686264375242277E-2</v>
      </c>
    </row>
    <row r="1985" spans="2:7" x14ac:dyDescent="0.2">
      <c r="B1985" s="35">
        <v>42240</v>
      </c>
      <c r="C1985">
        <v>78.34</v>
      </c>
      <c r="E1985">
        <v>1</v>
      </c>
      <c r="F1985">
        <f>Table3[[#This Row],[DivPay]]*4</f>
        <v>4</v>
      </c>
      <c r="G1985" s="2">
        <f>Table3[[#This Row],[FwdDiv]]/Table3[[#This Row],[SharePrice]]</f>
        <v>5.1059484299208577E-2</v>
      </c>
    </row>
    <row r="1986" spans="2:7" x14ac:dyDescent="0.2">
      <c r="B1986" s="35">
        <v>42237</v>
      </c>
      <c r="C1986">
        <v>80.98</v>
      </c>
      <c r="E1986">
        <v>1</v>
      </c>
      <c r="F1986">
        <f>Table3[[#This Row],[DivPay]]*4</f>
        <v>4</v>
      </c>
      <c r="G1986" s="2">
        <f>Table3[[#This Row],[FwdDiv]]/Table3[[#This Row],[SharePrice]]</f>
        <v>4.9394912324030621E-2</v>
      </c>
    </row>
    <row r="1987" spans="2:7" x14ac:dyDescent="0.2">
      <c r="B1987" s="35">
        <v>42236</v>
      </c>
      <c r="C1987">
        <v>83.08</v>
      </c>
      <c r="E1987">
        <v>1</v>
      </c>
      <c r="F1987">
        <f>Table3[[#This Row],[DivPay]]*4</f>
        <v>4</v>
      </c>
      <c r="G1987" s="2">
        <f>Table3[[#This Row],[FwdDiv]]/Table3[[#This Row],[SharePrice]]</f>
        <v>4.8146364949446317E-2</v>
      </c>
    </row>
    <row r="1988" spans="2:7" x14ac:dyDescent="0.2">
      <c r="B1988" s="35">
        <v>42235</v>
      </c>
      <c r="C1988">
        <v>83.74</v>
      </c>
      <c r="E1988">
        <v>1</v>
      </c>
      <c r="F1988">
        <f>Table3[[#This Row],[DivPay]]*4</f>
        <v>4</v>
      </c>
      <c r="G1988" s="2">
        <f>Table3[[#This Row],[FwdDiv]]/Table3[[#This Row],[SharePrice]]</f>
        <v>4.776689754000478E-2</v>
      </c>
    </row>
    <row r="1989" spans="2:7" x14ac:dyDescent="0.2">
      <c r="B1989" s="35">
        <v>42234</v>
      </c>
      <c r="C1989">
        <v>84.02</v>
      </c>
      <c r="E1989">
        <v>1</v>
      </c>
      <c r="F1989">
        <f>Table3[[#This Row],[DivPay]]*4</f>
        <v>4</v>
      </c>
      <c r="G1989" s="2">
        <f>Table3[[#This Row],[FwdDiv]]/Table3[[#This Row],[SharePrice]]</f>
        <v>4.7607712449416806E-2</v>
      </c>
    </row>
    <row r="1990" spans="2:7" x14ac:dyDescent="0.2">
      <c r="B1990" s="35">
        <v>42233</v>
      </c>
      <c r="C1990">
        <v>84.3</v>
      </c>
      <c r="E1990">
        <v>1</v>
      </c>
      <c r="F1990">
        <f>Table3[[#This Row],[DivPay]]*4</f>
        <v>4</v>
      </c>
      <c r="G1990" s="2">
        <f>Table3[[#This Row],[FwdDiv]]/Table3[[#This Row],[SharePrice]]</f>
        <v>4.7449584816132859E-2</v>
      </c>
    </row>
    <row r="1991" spans="2:7" x14ac:dyDescent="0.2">
      <c r="B1991" s="35">
        <v>42230</v>
      </c>
      <c r="C1991">
        <v>84.26</v>
      </c>
      <c r="E1991">
        <v>1</v>
      </c>
      <c r="F1991">
        <f>Table3[[#This Row],[DivPay]]*4</f>
        <v>4</v>
      </c>
      <c r="G1991" s="2">
        <f>Table3[[#This Row],[FwdDiv]]/Table3[[#This Row],[SharePrice]]</f>
        <v>4.7472110135295509E-2</v>
      </c>
    </row>
    <row r="1992" spans="2:7" x14ac:dyDescent="0.2">
      <c r="B1992" s="35">
        <v>42229</v>
      </c>
      <c r="C1992">
        <v>84.66</v>
      </c>
      <c r="E1992">
        <v>1</v>
      </c>
      <c r="F1992">
        <f>Table3[[#This Row],[DivPay]]*4</f>
        <v>4</v>
      </c>
      <c r="G1992" s="2">
        <f>Table3[[#This Row],[FwdDiv]]/Table3[[#This Row],[SharePrice]]</f>
        <v>4.7247814788566031E-2</v>
      </c>
    </row>
    <row r="1993" spans="2:7" x14ac:dyDescent="0.2">
      <c r="B1993" s="35">
        <v>42228</v>
      </c>
      <c r="C1993">
        <v>85.64</v>
      </c>
      <c r="E1993">
        <v>1</v>
      </c>
      <c r="F1993">
        <f>Table3[[#This Row],[DivPay]]*4</f>
        <v>4</v>
      </c>
      <c r="G1993" s="2">
        <f>Table3[[#This Row],[FwdDiv]]/Table3[[#This Row],[SharePrice]]</f>
        <v>4.6707146193367584E-2</v>
      </c>
    </row>
    <row r="1994" spans="2:7" x14ac:dyDescent="0.2">
      <c r="B1994" s="35">
        <v>42227</v>
      </c>
      <c r="C1994">
        <v>85.47</v>
      </c>
      <c r="E1994">
        <v>1</v>
      </c>
      <c r="F1994">
        <f>Table3[[#This Row],[DivPay]]*4</f>
        <v>4</v>
      </c>
      <c r="G1994" s="2">
        <f>Table3[[#This Row],[FwdDiv]]/Table3[[#This Row],[SharePrice]]</f>
        <v>4.6800046800046798E-2</v>
      </c>
    </row>
    <row r="1995" spans="2:7" x14ac:dyDescent="0.2">
      <c r="B1995" s="35">
        <v>42226</v>
      </c>
      <c r="C1995">
        <v>85.87</v>
      </c>
      <c r="E1995">
        <v>1</v>
      </c>
      <c r="F1995">
        <f>Table3[[#This Row],[DivPay]]*4</f>
        <v>4</v>
      </c>
      <c r="G1995" s="2">
        <f>Table3[[#This Row],[FwdDiv]]/Table3[[#This Row],[SharePrice]]</f>
        <v>4.6582042622569E-2</v>
      </c>
    </row>
    <row r="1996" spans="2:7" x14ac:dyDescent="0.2">
      <c r="B1996" s="35">
        <v>42223</v>
      </c>
      <c r="C1996">
        <v>85.09</v>
      </c>
      <c r="E1996">
        <v>1</v>
      </c>
      <c r="F1996">
        <f>Table3[[#This Row],[DivPay]]*4</f>
        <v>4</v>
      </c>
      <c r="G1996" s="2">
        <f>Table3[[#This Row],[FwdDiv]]/Table3[[#This Row],[SharePrice]]</f>
        <v>4.700904924197908E-2</v>
      </c>
    </row>
    <row r="1997" spans="2:7" x14ac:dyDescent="0.2">
      <c r="B1997" s="35">
        <v>42222</v>
      </c>
      <c r="C1997">
        <v>85.76</v>
      </c>
      <c r="E1997">
        <v>1</v>
      </c>
      <c r="F1997">
        <f>Table3[[#This Row],[DivPay]]*4</f>
        <v>4</v>
      </c>
      <c r="G1997" s="2">
        <f>Table3[[#This Row],[FwdDiv]]/Table3[[#This Row],[SharePrice]]</f>
        <v>4.6641791044776115E-2</v>
      </c>
    </row>
    <row r="1998" spans="2:7" x14ac:dyDescent="0.2">
      <c r="B1998" s="35">
        <v>42221</v>
      </c>
      <c r="C1998">
        <v>85.89</v>
      </c>
      <c r="E1998">
        <v>1</v>
      </c>
      <c r="F1998">
        <f>Table3[[#This Row],[DivPay]]*4</f>
        <v>4</v>
      </c>
      <c r="G1998" s="2">
        <f>Table3[[#This Row],[FwdDiv]]/Table3[[#This Row],[SharePrice]]</f>
        <v>4.6571195715449994E-2</v>
      </c>
    </row>
    <row r="1999" spans="2:7" x14ac:dyDescent="0.2">
      <c r="B1999" s="35">
        <v>42220</v>
      </c>
      <c r="C1999">
        <v>85.83</v>
      </c>
      <c r="E1999">
        <v>1</v>
      </c>
      <c r="F1999">
        <f>Table3[[#This Row],[DivPay]]*4</f>
        <v>4</v>
      </c>
      <c r="G1999" s="2">
        <f>Table3[[#This Row],[FwdDiv]]/Table3[[#This Row],[SharePrice]]</f>
        <v>4.6603751602003959E-2</v>
      </c>
    </row>
    <row r="2000" spans="2:7" x14ac:dyDescent="0.2">
      <c r="B2000" s="35">
        <v>42219</v>
      </c>
      <c r="C2000">
        <v>85.66</v>
      </c>
      <c r="E2000">
        <v>1</v>
      </c>
      <c r="F2000">
        <f>Table3[[#This Row],[DivPay]]*4</f>
        <v>4</v>
      </c>
      <c r="G2000" s="2">
        <f>Table3[[#This Row],[FwdDiv]]/Table3[[#This Row],[SharePrice]]</f>
        <v>4.6696240952603316E-2</v>
      </c>
    </row>
    <row r="2001" spans="2:7" x14ac:dyDescent="0.2">
      <c r="B2001" s="35">
        <v>42216</v>
      </c>
      <c r="C2001">
        <v>85.53</v>
      </c>
      <c r="E2001">
        <v>1</v>
      </c>
      <c r="F2001">
        <f>Table3[[#This Row],[DivPay]]*4</f>
        <v>4</v>
      </c>
      <c r="G2001" s="2">
        <f>Table3[[#This Row],[FwdDiv]]/Table3[[#This Row],[SharePrice]]</f>
        <v>4.6767216181456801E-2</v>
      </c>
    </row>
    <row r="2002" spans="2:7" x14ac:dyDescent="0.2">
      <c r="B2002" s="35">
        <v>42215</v>
      </c>
      <c r="C2002">
        <v>85.39</v>
      </c>
      <c r="E2002">
        <v>1</v>
      </c>
      <c r="F2002">
        <f>Table3[[#This Row],[DivPay]]*4</f>
        <v>4</v>
      </c>
      <c r="G2002" s="2">
        <f>Table3[[#This Row],[FwdDiv]]/Table3[[#This Row],[SharePrice]]</f>
        <v>4.6843892727485653E-2</v>
      </c>
    </row>
    <row r="2003" spans="2:7" x14ac:dyDescent="0.2">
      <c r="B2003" s="35">
        <v>42214</v>
      </c>
      <c r="C2003">
        <v>85.45</v>
      </c>
      <c r="E2003">
        <v>1</v>
      </c>
      <c r="F2003">
        <f>Table3[[#This Row],[DivPay]]*4</f>
        <v>4</v>
      </c>
      <c r="G2003" s="2">
        <f>Table3[[#This Row],[FwdDiv]]/Table3[[#This Row],[SharePrice]]</f>
        <v>4.6811000585137506E-2</v>
      </c>
    </row>
    <row r="2004" spans="2:7" x14ac:dyDescent="0.2">
      <c r="B2004" s="35">
        <v>42213</v>
      </c>
      <c r="C2004">
        <v>85.6</v>
      </c>
      <c r="E2004">
        <v>1</v>
      </c>
      <c r="F2004">
        <f>Table3[[#This Row],[DivPay]]*4</f>
        <v>4</v>
      </c>
      <c r="G2004" s="2">
        <f>Table3[[#This Row],[FwdDiv]]/Table3[[#This Row],[SharePrice]]</f>
        <v>4.6728971962616828E-2</v>
      </c>
    </row>
    <row r="2005" spans="2:7" x14ac:dyDescent="0.2">
      <c r="B2005" s="35">
        <v>42212</v>
      </c>
      <c r="C2005">
        <v>85.53</v>
      </c>
      <c r="E2005">
        <v>1</v>
      </c>
      <c r="F2005">
        <f>Table3[[#This Row],[DivPay]]*4</f>
        <v>4</v>
      </c>
      <c r="G2005" s="2">
        <f>Table3[[#This Row],[FwdDiv]]/Table3[[#This Row],[SharePrice]]</f>
        <v>4.6767216181456801E-2</v>
      </c>
    </row>
    <row r="2006" spans="2:7" x14ac:dyDescent="0.2">
      <c r="B2006" s="35">
        <v>42209</v>
      </c>
      <c r="C2006">
        <v>84.65</v>
      </c>
      <c r="E2006">
        <v>1</v>
      </c>
      <c r="F2006">
        <f>Table3[[#This Row],[DivPay]]*4</f>
        <v>4</v>
      </c>
      <c r="G2006" s="2">
        <f>Table3[[#This Row],[FwdDiv]]/Table3[[#This Row],[SharePrice]]</f>
        <v>4.7253396337861783E-2</v>
      </c>
    </row>
    <row r="2007" spans="2:7" x14ac:dyDescent="0.2">
      <c r="B2007" s="35">
        <v>42208</v>
      </c>
      <c r="C2007">
        <v>85.43</v>
      </c>
      <c r="E2007">
        <v>1</v>
      </c>
      <c r="F2007">
        <f>Table3[[#This Row],[DivPay]]*4</f>
        <v>4</v>
      </c>
      <c r="G2007" s="2">
        <f>Table3[[#This Row],[FwdDiv]]/Table3[[#This Row],[SharePrice]]</f>
        <v>4.6821959499005028E-2</v>
      </c>
    </row>
    <row r="2008" spans="2:7" x14ac:dyDescent="0.2">
      <c r="B2008" s="35">
        <v>42207</v>
      </c>
      <c r="C2008">
        <v>85.52</v>
      </c>
      <c r="E2008">
        <v>1</v>
      </c>
      <c r="F2008">
        <f>Table3[[#This Row],[DivPay]]*4</f>
        <v>4</v>
      </c>
      <c r="G2008" s="2">
        <f>Table3[[#This Row],[FwdDiv]]/Table3[[#This Row],[SharePrice]]</f>
        <v>4.6772684752104776E-2</v>
      </c>
    </row>
    <row r="2009" spans="2:7" x14ac:dyDescent="0.2">
      <c r="B2009" s="35">
        <v>42206</v>
      </c>
      <c r="C2009">
        <v>85.54</v>
      </c>
      <c r="E2009">
        <v>1</v>
      </c>
      <c r="F2009">
        <f>Table3[[#This Row],[DivPay]]*4</f>
        <v>4</v>
      </c>
      <c r="G2009" s="2">
        <f>Table3[[#This Row],[FwdDiv]]/Table3[[#This Row],[SharePrice]]</f>
        <v>4.6761748889408462E-2</v>
      </c>
    </row>
    <row r="2010" spans="2:7" x14ac:dyDescent="0.2">
      <c r="B2010" s="35">
        <v>42205</v>
      </c>
      <c r="C2010">
        <v>85.61</v>
      </c>
      <c r="E2010">
        <v>1</v>
      </c>
      <c r="F2010">
        <f>Table3[[#This Row],[DivPay]]*4</f>
        <v>4</v>
      </c>
      <c r="G2010" s="2">
        <f>Table3[[#This Row],[FwdDiv]]/Table3[[#This Row],[SharePrice]]</f>
        <v>4.6723513608223341E-2</v>
      </c>
    </row>
    <row r="2011" spans="2:7" x14ac:dyDescent="0.2">
      <c r="B2011" s="35">
        <v>42202</v>
      </c>
      <c r="C2011">
        <v>85.83</v>
      </c>
      <c r="E2011">
        <v>1</v>
      </c>
      <c r="F2011">
        <f>Table3[[#This Row],[DivPay]]*4</f>
        <v>4</v>
      </c>
      <c r="G2011" s="2">
        <f>Table3[[#This Row],[FwdDiv]]/Table3[[#This Row],[SharePrice]]</f>
        <v>4.6603751602003959E-2</v>
      </c>
    </row>
    <row r="2012" spans="2:7" x14ac:dyDescent="0.2">
      <c r="B2012" s="35">
        <v>42201</v>
      </c>
      <c r="C2012">
        <v>85.29</v>
      </c>
      <c r="E2012">
        <v>1</v>
      </c>
      <c r="F2012">
        <f>Table3[[#This Row],[DivPay]]*4</f>
        <v>4</v>
      </c>
      <c r="G2012" s="2">
        <f>Table3[[#This Row],[FwdDiv]]/Table3[[#This Row],[SharePrice]]</f>
        <v>4.689881580490092E-2</v>
      </c>
    </row>
    <row r="2013" spans="2:7" x14ac:dyDescent="0.2">
      <c r="B2013" s="35">
        <v>42200</v>
      </c>
      <c r="C2013">
        <v>82.67</v>
      </c>
      <c r="E2013">
        <v>1</v>
      </c>
      <c r="F2013">
        <f>Table3[[#This Row],[DivPay]]*4</f>
        <v>4</v>
      </c>
      <c r="G2013" s="2">
        <f>Table3[[#This Row],[FwdDiv]]/Table3[[#This Row],[SharePrice]]</f>
        <v>4.8385145760251602E-2</v>
      </c>
    </row>
    <row r="2014" spans="2:7" x14ac:dyDescent="0.2">
      <c r="B2014" s="35">
        <v>42199</v>
      </c>
      <c r="C2014">
        <v>82.68</v>
      </c>
      <c r="E2014">
        <v>1</v>
      </c>
      <c r="F2014">
        <f>Table3[[#This Row],[DivPay]]*4</f>
        <v>4</v>
      </c>
      <c r="G2014" s="2">
        <f>Table3[[#This Row],[FwdDiv]]/Table3[[#This Row],[SharePrice]]</f>
        <v>4.8379293662312528E-2</v>
      </c>
    </row>
    <row r="2015" spans="2:7" x14ac:dyDescent="0.2">
      <c r="B2015" s="35">
        <v>42198</v>
      </c>
      <c r="C2015">
        <v>82.38</v>
      </c>
      <c r="E2015">
        <v>1</v>
      </c>
      <c r="F2015">
        <f>Table3[[#This Row],[DivPay]]*4</f>
        <v>4</v>
      </c>
      <c r="G2015" s="2">
        <f>Table3[[#This Row],[FwdDiv]]/Table3[[#This Row],[SharePrice]]</f>
        <v>4.8555474629764506E-2</v>
      </c>
    </row>
    <row r="2016" spans="2:7" x14ac:dyDescent="0.2">
      <c r="B2016" s="35">
        <v>42195</v>
      </c>
      <c r="C2016">
        <v>82.16</v>
      </c>
      <c r="E2016">
        <v>1</v>
      </c>
      <c r="F2016">
        <f>Table3[[#This Row],[DivPay]]*4</f>
        <v>4</v>
      </c>
      <c r="G2016" s="2">
        <f>Table3[[#This Row],[FwdDiv]]/Table3[[#This Row],[SharePrice]]</f>
        <v>4.8685491723466409E-2</v>
      </c>
    </row>
    <row r="2017" spans="2:7" x14ac:dyDescent="0.2">
      <c r="B2017" s="35">
        <v>42194</v>
      </c>
      <c r="C2017">
        <v>81.239999999999995</v>
      </c>
      <c r="E2017">
        <v>1</v>
      </c>
      <c r="F2017">
        <f>Table3[[#This Row],[DivPay]]*4</f>
        <v>4</v>
      </c>
      <c r="G2017" s="2">
        <f>Table3[[#This Row],[FwdDiv]]/Table3[[#This Row],[SharePrice]]</f>
        <v>4.9236829148202856E-2</v>
      </c>
    </row>
    <row r="2018" spans="2:7" x14ac:dyDescent="0.2">
      <c r="B2018" s="35">
        <v>42193</v>
      </c>
      <c r="C2018">
        <v>81.569999999999993</v>
      </c>
      <c r="E2018">
        <v>1</v>
      </c>
      <c r="F2018">
        <f>Table3[[#This Row],[DivPay]]*4</f>
        <v>4</v>
      </c>
      <c r="G2018" s="2">
        <f>Table3[[#This Row],[FwdDiv]]/Table3[[#This Row],[SharePrice]]</f>
        <v>4.9037636385926203E-2</v>
      </c>
    </row>
    <row r="2019" spans="2:7" x14ac:dyDescent="0.2">
      <c r="B2019" s="35">
        <v>42192</v>
      </c>
      <c r="C2019">
        <v>82.44</v>
      </c>
      <c r="E2019">
        <v>1</v>
      </c>
      <c r="F2019">
        <f>Table3[[#This Row],[DivPay]]*4</f>
        <v>4</v>
      </c>
      <c r="G2019" s="2">
        <f>Table3[[#This Row],[FwdDiv]]/Table3[[#This Row],[SharePrice]]</f>
        <v>4.8520135856380396E-2</v>
      </c>
    </row>
    <row r="2020" spans="2:7" x14ac:dyDescent="0.2">
      <c r="B2020" s="35">
        <v>42191</v>
      </c>
      <c r="C2020">
        <v>81.2</v>
      </c>
      <c r="E2020">
        <v>1</v>
      </c>
      <c r="F2020">
        <f>Table3[[#This Row],[DivPay]]*4</f>
        <v>4</v>
      </c>
      <c r="G2020" s="2">
        <f>Table3[[#This Row],[FwdDiv]]/Table3[[#This Row],[SharePrice]]</f>
        <v>4.926108374384236E-2</v>
      </c>
    </row>
    <row r="2021" spans="2:7" x14ac:dyDescent="0.2">
      <c r="B2021" s="35">
        <v>42187</v>
      </c>
      <c r="C2021">
        <v>81.17</v>
      </c>
      <c r="E2021">
        <v>1</v>
      </c>
      <c r="F2021">
        <f>Table3[[#This Row],[DivPay]]*4</f>
        <v>4</v>
      </c>
      <c r="G2021" s="2">
        <f>Table3[[#This Row],[FwdDiv]]/Table3[[#This Row],[SharePrice]]</f>
        <v>4.927929037821855E-2</v>
      </c>
    </row>
    <row r="2022" spans="2:7" x14ac:dyDescent="0.2">
      <c r="B2022" s="35">
        <v>42186</v>
      </c>
      <c r="C2022">
        <v>81.3</v>
      </c>
      <c r="E2022">
        <v>1</v>
      </c>
      <c r="F2022">
        <f>Table3[[#This Row],[DivPay]]*4</f>
        <v>4</v>
      </c>
      <c r="G2022" s="2">
        <f>Table3[[#This Row],[FwdDiv]]/Table3[[#This Row],[SharePrice]]</f>
        <v>4.9200492004920049E-2</v>
      </c>
    </row>
    <row r="2023" spans="2:7" x14ac:dyDescent="0.2">
      <c r="B2023" s="35">
        <v>42185</v>
      </c>
      <c r="C2023">
        <v>80.17</v>
      </c>
      <c r="E2023">
        <v>1</v>
      </c>
      <c r="F2023">
        <f>Table3[[#This Row],[DivPay]]*4</f>
        <v>4</v>
      </c>
      <c r="G2023" s="2">
        <f>Table3[[#This Row],[FwdDiv]]/Table3[[#This Row],[SharePrice]]</f>
        <v>4.9893975302482227E-2</v>
      </c>
    </row>
    <row r="2024" spans="2:7" x14ac:dyDescent="0.2">
      <c r="B2024" s="35">
        <v>42184</v>
      </c>
      <c r="C2024">
        <v>80.12</v>
      </c>
      <c r="E2024">
        <v>1</v>
      </c>
      <c r="F2024">
        <f>Table3[[#This Row],[DivPay]]*4</f>
        <v>4</v>
      </c>
      <c r="G2024" s="2">
        <f>Table3[[#This Row],[FwdDiv]]/Table3[[#This Row],[SharePrice]]</f>
        <v>4.9925112331502743E-2</v>
      </c>
    </row>
    <row r="2025" spans="2:7" x14ac:dyDescent="0.2">
      <c r="B2025" s="35">
        <v>42181</v>
      </c>
      <c r="C2025">
        <v>81.349999999999994</v>
      </c>
      <c r="E2025">
        <v>1</v>
      </c>
      <c r="F2025">
        <f>Table3[[#This Row],[DivPay]]*4</f>
        <v>4</v>
      </c>
      <c r="G2025" s="2">
        <f>Table3[[#This Row],[FwdDiv]]/Table3[[#This Row],[SharePrice]]</f>
        <v>4.9170251997541492E-2</v>
      </c>
    </row>
    <row r="2026" spans="2:7" x14ac:dyDescent="0.2">
      <c r="B2026" s="35">
        <v>42180</v>
      </c>
      <c r="C2026">
        <v>81.3</v>
      </c>
      <c r="E2026">
        <v>1</v>
      </c>
      <c r="F2026">
        <f>Table3[[#This Row],[DivPay]]*4</f>
        <v>4</v>
      </c>
      <c r="G2026" s="2">
        <f>Table3[[#This Row],[FwdDiv]]/Table3[[#This Row],[SharePrice]]</f>
        <v>4.9200492004920049E-2</v>
      </c>
    </row>
    <row r="2027" spans="2:7" x14ac:dyDescent="0.2">
      <c r="B2027" s="35">
        <v>42179</v>
      </c>
      <c r="C2027">
        <v>80.81</v>
      </c>
      <c r="E2027">
        <v>1</v>
      </c>
      <c r="F2027">
        <f>Table3[[#This Row],[DivPay]]*4</f>
        <v>4</v>
      </c>
      <c r="G2027" s="2">
        <f>Table3[[#This Row],[FwdDiv]]/Table3[[#This Row],[SharePrice]]</f>
        <v>4.949882440292043E-2</v>
      </c>
    </row>
    <row r="2028" spans="2:7" x14ac:dyDescent="0.2">
      <c r="B2028" s="35">
        <v>42178</v>
      </c>
      <c r="C2028">
        <v>81.36</v>
      </c>
      <c r="D2028">
        <v>1</v>
      </c>
      <c r="E2028">
        <v>1</v>
      </c>
      <c r="F2028">
        <f>Table3[[#This Row],[DivPay]]*4</f>
        <v>4</v>
      </c>
      <c r="G2028" s="2">
        <f>Table3[[#This Row],[FwdDiv]]/Table3[[#This Row],[SharePrice]]</f>
        <v>4.9164208456243856E-2</v>
      </c>
    </row>
    <row r="2029" spans="2:7" x14ac:dyDescent="0.2">
      <c r="B2029" s="35">
        <v>42177</v>
      </c>
      <c r="C2029">
        <v>83.13</v>
      </c>
      <c r="E2029">
        <v>1</v>
      </c>
      <c r="F2029">
        <f>Table3[[#This Row],[DivPay]]*4</f>
        <v>4</v>
      </c>
      <c r="G2029" s="2">
        <f>Table3[[#This Row],[FwdDiv]]/Table3[[#This Row],[SharePrice]]</f>
        <v>4.811740647179117E-2</v>
      </c>
    </row>
    <row r="2030" spans="2:7" x14ac:dyDescent="0.2">
      <c r="B2030" s="35">
        <v>42174</v>
      </c>
      <c r="C2030">
        <v>82.66</v>
      </c>
      <c r="E2030">
        <v>1</v>
      </c>
      <c r="F2030">
        <f>Table3[[#This Row],[DivPay]]*4</f>
        <v>4</v>
      </c>
      <c r="G2030" s="2">
        <f>Table3[[#This Row],[FwdDiv]]/Table3[[#This Row],[SharePrice]]</f>
        <v>4.839099927413501E-2</v>
      </c>
    </row>
    <row r="2031" spans="2:7" x14ac:dyDescent="0.2">
      <c r="B2031" s="35">
        <v>42173</v>
      </c>
      <c r="C2031">
        <v>83.11</v>
      </c>
      <c r="E2031">
        <v>1</v>
      </c>
      <c r="F2031">
        <f>Table3[[#This Row],[DivPay]]*4</f>
        <v>4</v>
      </c>
      <c r="G2031" s="2">
        <f>Table3[[#This Row],[FwdDiv]]/Table3[[#This Row],[SharePrice]]</f>
        <v>4.8128985681626761E-2</v>
      </c>
    </row>
    <row r="2032" spans="2:7" x14ac:dyDescent="0.2">
      <c r="B2032" s="35">
        <v>42172</v>
      </c>
      <c r="C2032">
        <v>81.83</v>
      </c>
      <c r="E2032">
        <v>1</v>
      </c>
      <c r="F2032">
        <f>Table3[[#This Row],[DivPay]]*4</f>
        <v>4</v>
      </c>
      <c r="G2032" s="2">
        <f>Table3[[#This Row],[FwdDiv]]/Table3[[#This Row],[SharePrice]]</f>
        <v>4.8881828180373947E-2</v>
      </c>
    </row>
    <row r="2033" spans="2:7" x14ac:dyDescent="0.2">
      <c r="B2033" s="35">
        <v>42171</v>
      </c>
      <c r="C2033">
        <v>81.819999999999993</v>
      </c>
      <c r="E2033">
        <v>1</v>
      </c>
      <c r="F2033">
        <f>Table3[[#This Row],[DivPay]]*4</f>
        <v>4</v>
      </c>
      <c r="G2033" s="2">
        <f>Table3[[#This Row],[FwdDiv]]/Table3[[#This Row],[SharePrice]]</f>
        <v>4.8887802493277933E-2</v>
      </c>
    </row>
    <row r="2034" spans="2:7" x14ac:dyDescent="0.2">
      <c r="B2034" s="35">
        <v>42170</v>
      </c>
      <c r="C2034">
        <v>81.27</v>
      </c>
      <c r="E2034">
        <v>1</v>
      </c>
      <c r="F2034">
        <f>Table3[[#This Row],[DivPay]]*4</f>
        <v>4</v>
      </c>
      <c r="G2034" s="2">
        <f>Table3[[#This Row],[FwdDiv]]/Table3[[#This Row],[SharePrice]]</f>
        <v>4.9218653869816664E-2</v>
      </c>
    </row>
    <row r="2035" spans="2:7" x14ac:dyDescent="0.2">
      <c r="B2035" s="35">
        <v>42167</v>
      </c>
      <c r="C2035">
        <v>81.86</v>
      </c>
      <c r="E2035">
        <v>1</v>
      </c>
      <c r="F2035">
        <f>Table3[[#This Row],[DivPay]]*4</f>
        <v>4</v>
      </c>
      <c r="G2035" s="2">
        <f>Table3[[#This Row],[FwdDiv]]/Table3[[#This Row],[SharePrice]]</f>
        <v>4.8863913999511364E-2</v>
      </c>
    </row>
    <row r="2036" spans="2:7" x14ac:dyDescent="0.2">
      <c r="B2036" s="35">
        <v>42166</v>
      </c>
      <c r="C2036">
        <v>82.25</v>
      </c>
      <c r="E2036">
        <v>1</v>
      </c>
      <c r="F2036">
        <f>Table3[[#This Row],[DivPay]]*4</f>
        <v>4</v>
      </c>
      <c r="G2036" s="2">
        <f>Table3[[#This Row],[FwdDiv]]/Table3[[#This Row],[SharePrice]]</f>
        <v>4.8632218844984802E-2</v>
      </c>
    </row>
    <row r="2037" spans="2:7" x14ac:dyDescent="0.2">
      <c r="B2037" s="35">
        <v>42165</v>
      </c>
      <c r="C2037">
        <v>82.29</v>
      </c>
      <c r="E2037">
        <v>1</v>
      </c>
      <c r="F2037">
        <f>Table3[[#This Row],[DivPay]]*4</f>
        <v>4</v>
      </c>
      <c r="G2037" s="2">
        <f>Table3[[#This Row],[FwdDiv]]/Table3[[#This Row],[SharePrice]]</f>
        <v>4.8608579414266613E-2</v>
      </c>
    </row>
    <row r="2038" spans="2:7" x14ac:dyDescent="0.2">
      <c r="B2038" s="35">
        <v>42164</v>
      </c>
      <c r="C2038">
        <v>80.75</v>
      </c>
      <c r="E2038">
        <v>1</v>
      </c>
      <c r="F2038">
        <f>Table3[[#This Row],[DivPay]]*4</f>
        <v>4</v>
      </c>
      <c r="G2038" s="2">
        <f>Table3[[#This Row],[FwdDiv]]/Table3[[#This Row],[SharePrice]]</f>
        <v>4.9535603715170282E-2</v>
      </c>
    </row>
    <row r="2039" spans="2:7" x14ac:dyDescent="0.2">
      <c r="B2039" s="35">
        <v>42163</v>
      </c>
      <c r="C2039">
        <v>80.150000000000006</v>
      </c>
      <c r="E2039">
        <v>1</v>
      </c>
      <c r="F2039">
        <f>Table3[[#This Row],[DivPay]]*4</f>
        <v>4</v>
      </c>
      <c r="G2039" s="2">
        <f>Table3[[#This Row],[FwdDiv]]/Table3[[#This Row],[SharePrice]]</f>
        <v>4.9906425452276977E-2</v>
      </c>
    </row>
    <row r="2040" spans="2:7" x14ac:dyDescent="0.2">
      <c r="B2040" s="35">
        <v>42160</v>
      </c>
      <c r="C2040">
        <v>79.7</v>
      </c>
      <c r="E2040">
        <v>1</v>
      </c>
      <c r="F2040">
        <f>Table3[[#This Row],[DivPay]]*4</f>
        <v>4</v>
      </c>
      <c r="G2040" s="2">
        <f>Table3[[#This Row],[FwdDiv]]/Table3[[#This Row],[SharePrice]]</f>
        <v>5.0188205771643665E-2</v>
      </c>
    </row>
    <row r="2041" spans="2:7" x14ac:dyDescent="0.2">
      <c r="B2041" s="35">
        <v>42159</v>
      </c>
      <c r="C2041">
        <v>81.83</v>
      </c>
      <c r="E2041">
        <v>1</v>
      </c>
      <c r="F2041">
        <f>Table3[[#This Row],[DivPay]]*4</f>
        <v>4</v>
      </c>
      <c r="G2041" s="2">
        <f>Table3[[#This Row],[FwdDiv]]/Table3[[#This Row],[SharePrice]]</f>
        <v>4.8881828180373947E-2</v>
      </c>
    </row>
    <row r="2042" spans="2:7" x14ac:dyDescent="0.2">
      <c r="B2042" s="35">
        <v>42158</v>
      </c>
      <c r="C2042">
        <v>82.42</v>
      </c>
      <c r="E2042">
        <v>1</v>
      </c>
      <c r="F2042">
        <f>Table3[[#This Row],[DivPay]]*4</f>
        <v>4</v>
      </c>
      <c r="G2042" s="2">
        <f>Table3[[#This Row],[FwdDiv]]/Table3[[#This Row],[SharePrice]]</f>
        <v>4.8531909730647901E-2</v>
      </c>
    </row>
    <row r="2043" spans="2:7" x14ac:dyDescent="0.2">
      <c r="B2043" s="35">
        <v>42157</v>
      </c>
      <c r="C2043">
        <v>82.95</v>
      </c>
      <c r="E2043">
        <v>1</v>
      </c>
      <c r="F2043">
        <f>Table3[[#This Row],[DivPay]]*4</f>
        <v>4</v>
      </c>
      <c r="G2043" s="2">
        <f>Table3[[#This Row],[FwdDiv]]/Table3[[#This Row],[SharePrice]]</f>
        <v>4.8221820373719103E-2</v>
      </c>
    </row>
    <row r="2044" spans="2:7" x14ac:dyDescent="0.2">
      <c r="B2044" s="35">
        <v>42156</v>
      </c>
      <c r="C2044">
        <v>83.19</v>
      </c>
      <c r="E2044">
        <v>1</v>
      </c>
      <c r="F2044">
        <f>Table3[[#This Row],[DivPay]]*4</f>
        <v>4</v>
      </c>
      <c r="G2044" s="2">
        <f>Table3[[#This Row],[FwdDiv]]/Table3[[#This Row],[SharePrice]]</f>
        <v>4.808270224786633E-2</v>
      </c>
    </row>
    <row r="2045" spans="2:7" x14ac:dyDescent="0.2">
      <c r="B2045" s="35">
        <v>42153</v>
      </c>
      <c r="C2045">
        <v>83.07</v>
      </c>
      <c r="E2045">
        <v>1</v>
      </c>
      <c r="F2045">
        <f>Table3[[#This Row],[DivPay]]*4</f>
        <v>4</v>
      </c>
      <c r="G2045" s="2">
        <f>Table3[[#This Row],[FwdDiv]]/Table3[[#This Row],[SharePrice]]</f>
        <v>4.8152160828217168E-2</v>
      </c>
    </row>
    <row r="2046" spans="2:7" x14ac:dyDescent="0.2">
      <c r="B2046" s="35">
        <v>42152</v>
      </c>
      <c r="C2046">
        <v>84.26</v>
      </c>
      <c r="E2046">
        <v>1</v>
      </c>
      <c r="F2046">
        <f>Table3[[#This Row],[DivPay]]*4</f>
        <v>4</v>
      </c>
      <c r="G2046" s="2">
        <f>Table3[[#This Row],[FwdDiv]]/Table3[[#This Row],[SharePrice]]</f>
        <v>4.7472110135295509E-2</v>
      </c>
    </row>
    <row r="2047" spans="2:7" x14ac:dyDescent="0.2">
      <c r="B2047" s="35">
        <v>42151</v>
      </c>
      <c r="C2047">
        <v>84.22</v>
      </c>
      <c r="E2047">
        <v>1</v>
      </c>
      <c r="F2047">
        <f>Table3[[#This Row],[DivPay]]*4</f>
        <v>4</v>
      </c>
      <c r="G2047" s="2">
        <f>Table3[[#This Row],[FwdDiv]]/Table3[[#This Row],[SharePrice]]</f>
        <v>4.7494656851104253E-2</v>
      </c>
    </row>
    <row r="2048" spans="2:7" x14ac:dyDescent="0.2">
      <c r="B2048" s="35">
        <v>42150</v>
      </c>
      <c r="C2048">
        <v>83.72</v>
      </c>
      <c r="E2048">
        <v>1</v>
      </c>
      <c r="F2048">
        <f>Table3[[#This Row],[DivPay]]*4</f>
        <v>4</v>
      </c>
      <c r="G2048" s="2">
        <f>Table3[[#This Row],[FwdDiv]]/Table3[[#This Row],[SharePrice]]</f>
        <v>4.7778308647873864E-2</v>
      </c>
    </row>
    <row r="2049" spans="2:7" x14ac:dyDescent="0.2">
      <c r="B2049" s="35">
        <v>42146</v>
      </c>
      <c r="C2049">
        <v>84.15</v>
      </c>
      <c r="E2049">
        <v>1</v>
      </c>
      <c r="F2049">
        <f>Table3[[#This Row],[DivPay]]*4</f>
        <v>4</v>
      </c>
      <c r="G2049" s="2">
        <f>Table3[[#This Row],[FwdDiv]]/Table3[[#This Row],[SharePrice]]</f>
        <v>4.7534165181224004E-2</v>
      </c>
    </row>
    <row r="2050" spans="2:7" x14ac:dyDescent="0.2">
      <c r="B2050" s="35">
        <v>42145</v>
      </c>
      <c r="C2050">
        <v>85.14</v>
      </c>
      <c r="E2050">
        <v>1</v>
      </c>
      <c r="F2050">
        <f>Table3[[#This Row],[DivPay]]*4</f>
        <v>4</v>
      </c>
      <c r="G2050" s="2">
        <f>Table3[[#This Row],[FwdDiv]]/Table3[[#This Row],[SharePrice]]</f>
        <v>4.6981442330279538E-2</v>
      </c>
    </row>
    <row r="2051" spans="2:7" x14ac:dyDescent="0.2">
      <c r="B2051" s="35">
        <v>42144</v>
      </c>
      <c r="C2051">
        <v>85.41</v>
      </c>
      <c r="E2051">
        <v>1</v>
      </c>
      <c r="F2051">
        <f>Table3[[#This Row],[DivPay]]*4</f>
        <v>4</v>
      </c>
      <c r="G2051" s="2">
        <f>Table3[[#This Row],[FwdDiv]]/Table3[[#This Row],[SharePrice]]</f>
        <v>4.6832923545252314E-2</v>
      </c>
    </row>
    <row r="2052" spans="2:7" x14ac:dyDescent="0.2">
      <c r="B2052" s="35">
        <v>42143</v>
      </c>
      <c r="C2052">
        <v>85.66</v>
      </c>
      <c r="E2052">
        <v>1</v>
      </c>
      <c r="F2052">
        <f>Table3[[#This Row],[DivPay]]*4</f>
        <v>4</v>
      </c>
      <c r="G2052" s="2">
        <f>Table3[[#This Row],[FwdDiv]]/Table3[[#This Row],[SharePrice]]</f>
        <v>4.6696240952603316E-2</v>
      </c>
    </row>
    <row r="2053" spans="2:7" x14ac:dyDescent="0.2">
      <c r="B2053" s="35">
        <v>42142</v>
      </c>
      <c r="C2053">
        <v>86.03</v>
      </c>
      <c r="E2053">
        <v>1</v>
      </c>
      <c r="F2053">
        <f>Table3[[#This Row],[DivPay]]*4</f>
        <v>4</v>
      </c>
      <c r="G2053" s="2">
        <f>Table3[[#This Row],[FwdDiv]]/Table3[[#This Row],[SharePrice]]</f>
        <v>4.6495408578402883E-2</v>
      </c>
    </row>
    <row r="2054" spans="2:7" x14ac:dyDescent="0.2">
      <c r="B2054" s="35">
        <v>42139</v>
      </c>
      <c r="C2054">
        <v>86.57</v>
      </c>
      <c r="E2054">
        <v>1</v>
      </c>
      <c r="F2054">
        <f>Table3[[#This Row],[DivPay]]*4</f>
        <v>4</v>
      </c>
      <c r="G2054" s="2">
        <f>Table3[[#This Row],[FwdDiv]]/Table3[[#This Row],[SharePrice]]</f>
        <v>4.6205382927111009E-2</v>
      </c>
    </row>
    <row r="2055" spans="2:7" x14ac:dyDescent="0.2">
      <c r="B2055" s="35">
        <v>42138</v>
      </c>
      <c r="C2055">
        <v>86.79</v>
      </c>
      <c r="E2055">
        <v>1</v>
      </c>
      <c r="F2055">
        <f>Table3[[#This Row],[DivPay]]*4</f>
        <v>4</v>
      </c>
      <c r="G2055" s="2">
        <f>Table3[[#This Row],[FwdDiv]]/Table3[[#This Row],[SharePrice]]</f>
        <v>4.6088259016015667E-2</v>
      </c>
    </row>
    <row r="2056" spans="2:7" x14ac:dyDescent="0.2">
      <c r="B2056" s="35">
        <v>42137</v>
      </c>
      <c r="C2056">
        <v>84.53</v>
      </c>
      <c r="E2056">
        <v>1</v>
      </c>
      <c r="F2056">
        <f>Table3[[#This Row],[DivPay]]*4</f>
        <v>4</v>
      </c>
      <c r="G2056" s="2">
        <f>Table3[[#This Row],[FwdDiv]]/Table3[[#This Row],[SharePrice]]</f>
        <v>4.7320477936827164E-2</v>
      </c>
    </row>
    <row r="2057" spans="2:7" x14ac:dyDescent="0.2">
      <c r="B2057" s="35">
        <v>42136</v>
      </c>
      <c r="C2057">
        <v>84.13</v>
      </c>
      <c r="E2057">
        <v>1</v>
      </c>
      <c r="F2057">
        <f>Table3[[#This Row],[DivPay]]*4</f>
        <v>4</v>
      </c>
      <c r="G2057" s="2">
        <f>Table3[[#This Row],[FwdDiv]]/Table3[[#This Row],[SharePrice]]</f>
        <v>4.7545465351242128E-2</v>
      </c>
    </row>
    <row r="2058" spans="2:7" x14ac:dyDescent="0.2">
      <c r="B2058" s="35">
        <v>42135</v>
      </c>
      <c r="C2058">
        <v>84.13</v>
      </c>
      <c r="E2058">
        <v>1</v>
      </c>
      <c r="F2058">
        <f>Table3[[#This Row],[DivPay]]*4</f>
        <v>4</v>
      </c>
      <c r="G2058" s="2">
        <f>Table3[[#This Row],[FwdDiv]]/Table3[[#This Row],[SharePrice]]</f>
        <v>4.7545465351242128E-2</v>
      </c>
    </row>
    <row r="2059" spans="2:7" x14ac:dyDescent="0.2">
      <c r="B2059" s="35">
        <v>42132</v>
      </c>
      <c r="C2059">
        <v>85.19</v>
      </c>
      <c r="E2059">
        <v>1</v>
      </c>
      <c r="F2059">
        <f>Table3[[#This Row],[DivPay]]*4</f>
        <v>4</v>
      </c>
      <c r="G2059" s="2">
        <f>Table3[[#This Row],[FwdDiv]]/Table3[[#This Row],[SharePrice]]</f>
        <v>4.6953867824862071E-2</v>
      </c>
    </row>
    <row r="2060" spans="2:7" x14ac:dyDescent="0.2">
      <c r="B2060" s="35">
        <v>42131</v>
      </c>
      <c r="C2060">
        <v>84.01</v>
      </c>
      <c r="E2060">
        <v>1</v>
      </c>
      <c r="F2060">
        <f>Table3[[#This Row],[DivPay]]*4</f>
        <v>4</v>
      </c>
      <c r="G2060" s="2">
        <f>Table3[[#This Row],[FwdDiv]]/Table3[[#This Row],[SharePrice]]</f>
        <v>4.7613379359600042E-2</v>
      </c>
    </row>
    <row r="2061" spans="2:7" x14ac:dyDescent="0.2">
      <c r="B2061" s="35">
        <v>42130</v>
      </c>
      <c r="C2061">
        <v>83.87</v>
      </c>
      <c r="E2061">
        <v>1</v>
      </c>
      <c r="F2061">
        <f>Table3[[#This Row],[DivPay]]*4</f>
        <v>4</v>
      </c>
      <c r="G2061" s="2">
        <f>Table3[[#This Row],[FwdDiv]]/Table3[[#This Row],[SharePrice]]</f>
        <v>4.7692857994515316E-2</v>
      </c>
    </row>
    <row r="2062" spans="2:7" x14ac:dyDescent="0.2">
      <c r="B2062" s="35">
        <v>42129</v>
      </c>
      <c r="C2062">
        <v>82.81</v>
      </c>
      <c r="E2062">
        <v>1</v>
      </c>
      <c r="F2062">
        <f>Table3[[#This Row],[DivPay]]*4</f>
        <v>4</v>
      </c>
      <c r="G2062" s="2">
        <f>Table3[[#This Row],[FwdDiv]]/Table3[[#This Row],[SharePrice]]</f>
        <v>4.8303345006641706E-2</v>
      </c>
    </row>
    <row r="2063" spans="2:7" x14ac:dyDescent="0.2">
      <c r="B2063" s="35">
        <v>42128</v>
      </c>
      <c r="C2063">
        <v>83.21</v>
      </c>
      <c r="E2063">
        <v>1</v>
      </c>
      <c r="F2063">
        <f>Table3[[#This Row],[DivPay]]*4</f>
        <v>4</v>
      </c>
      <c r="G2063" s="2">
        <f>Table3[[#This Row],[FwdDiv]]/Table3[[#This Row],[SharePrice]]</f>
        <v>4.8071145295036657E-2</v>
      </c>
    </row>
    <row r="2064" spans="2:7" x14ac:dyDescent="0.2">
      <c r="B2064" s="35">
        <v>42125</v>
      </c>
      <c r="C2064">
        <v>83.39</v>
      </c>
      <c r="E2064">
        <v>1</v>
      </c>
      <c r="F2064">
        <f>Table3[[#This Row],[DivPay]]*4</f>
        <v>4</v>
      </c>
      <c r="G2064" s="2">
        <f>Table3[[#This Row],[FwdDiv]]/Table3[[#This Row],[SharePrice]]</f>
        <v>4.7967382180117521E-2</v>
      </c>
    </row>
    <row r="2065" spans="2:7" x14ac:dyDescent="0.2">
      <c r="B2065" s="35">
        <v>42124</v>
      </c>
      <c r="C2065">
        <v>83.47</v>
      </c>
      <c r="E2065">
        <v>1</v>
      </c>
      <c r="F2065">
        <f>Table3[[#This Row],[DivPay]]*4</f>
        <v>4</v>
      </c>
      <c r="G2065" s="2">
        <f>Table3[[#This Row],[FwdDiv]]/Table3[[#This Row],[SharePrice]]</f>
        <v>4.7921408889421348E-2</v>
      </c>
    </row>
    <row r="2066" spans="2:7" x14ac:dyDescent="0.2">
      <c r="B2066" s="35">
        <v>42123</v>
      </c>
      <c r="C2066">
        <v>82.73</v>
      </c>
      <c r="E2066">
        <v>1</v>
      </c>
      <c r="F2066">
        <f>Table3[[#This Row],[DivPay]]*4</f>
        <v>4</v>
      </c>
      <c r="G2066" s="2">
        <f>Table3[[#This Row],[FwdDiv]]/Table3[[#This Row],[SharePrice]]</f>
        <v>4.8350054393811188E-2</v>
      </c>
    </row>
    <row r="2067" spans="2:7" x14ac:dyDescent="0.2">
      <c r="B2067" s="35">
        <v>42122</v>
      </c>
      <c r="C2067">
        <v>82.88</v>
      </c>
      <c r="E2067">
        <v>1</v>
      </c>
      <c r="F2067">
        <f>Table3[[#This Row],[DivPay]]*4</f>
        <v>4</v>
      </c>
      <c r="G2067" s="2">
        <f>Table3[[#This Row],[FwdDiv]]/Table3[[#This Row],[SharePrice]]</f>
        <v>4.8262548262548263E-2</v>
      </c>
    </row>
    <row r="2068" spans="2:7" x14ac:dyDescent="0.2">
      <c r="B2068" s="35">
        <v>42121</v>
      </c>
      <c r="C2068">
        <v>82.09</v>
      </c>
      <c r="E2068">
        <v>1</v>
      </c>
      <c r="F2068">
        <f>Table3[[#This Row],[DivPay]]*4</f>
        <v>4</v>
      </c>
      <c r="G2068" s="2">
        <f>Table3[[#This Row],[FwdDiv]]/Table3[[#This Row],[SharePrice]]</f>
        <v>4.8727006943598487E-2</v>
      </c>
    </row>
    <row r="2069" spans="2:7" x14ac:dyDescent="0.2">
      <c r="B2069" s="35">
        <v>42118</v>
      </c>
      <c r="C2069">
        <v>82.75</v>
      </c>
      <c r="E2069">
        <v>1</v>
      </c>
      <c r="F2069">
        <f>Table3[[#This Row],[DivPay]]*4</f>
        <v>4</v>
      </c>
      <c r="G2069" s="2">
        <f>Table3[[#This Row],[FwdDiv]]/Table3[[#This Row],[SharePrice]]</f>
        <v>4.8338368580060423E-2</v>
      </c>
    </row>
    <row r="2070" spans="2:7" x14ac:dyDescent="0.2">
      <c r="B2070" s="35">
        <v>42117</v>
      </c>
      <c r="C2070">
        <v>83.55</v>
      </c>
      <c r="E2070">
        <v>1</v>
      </c>
      <c r="F2070">
        <f>Table3[[#This Row],[DivPay]]*4</f>
        <v>4</v>
      </c>
      <c r="G2070" s="2">
        <f>Table3[[#This Row],[FwdDiv]]/Table3[[#This Row],[SharePrice]]</f>
        <v>4.7875523638539801E-2</v>
      </c>
    </row>
    <row r="2071" spans="2:7" x14ac:dyDescent="0.2">
      <c r="B2071" s="35">
        <v>42116</v>
      </c>
      <c r="C2071">
        <v>83.69</v>
      </c>
      <c r="E2071">
        <v>1</v>
      </c>
      <c r="F2071">
        <f>Table3[[#This Row],[DivPay]]*4</f>
        <v>4</v>
      </c>
      <c r="G2071" s="2">
        <f>Table3[[#This Row],[FwdDiv]]/Table3[[#This Row],[SharePrice]]</f>
        <v>4.7795435535906323E-2</v>
      </c>
    </row>
    <row r="2072" spans="2:7" x14ac:dyDescent="0.2">
      <c r="B2072" s="35">
        <v>42115</v>
      </c>
      <c r="C2072">
        <v>84.05</v>
      </c>
      <c r="E2072">
        <v>1</v>
      </c>
      <c r="F2072">
        <f>Table3[[#This Row],[DivPay]]*4</f>
        <v>4</v>
      </c>
      <c r="G2072" s="2">
        <f>Table3[[#This Row],[FwdDiv]]/Table3[[#This Row],[SharePrice]]</f>
        <v>4.7590719809637125E-2</v>
      </c>
    </row>
    <row r="2073" spans="2:7" x14ac:dyDescent="0.2">
      <c r="B2073" s="35">
        <v>42114</v>
      </c>
      <c r="C2073">
        <v>84.98</v>
      </c>
      <c r="E2073">
        <v>1</v>
      </c>
      <c r="F2073">
        <f>Table3[[#This Row],[DivPay]]*4</f>
        <v>4</v>
      </c>
      <c r="G2073" s="2">
        <f>Table3[[#This Row],[FwdDiv]]/Table3[[#This Row],[SharePrice]]</f>
        <v>4.7069898799717576E-2</v>
      </c>
    </row>
    <row r="2074" spans="2:7" x14ac:dyDescent="0.2">
      <c r="B2074" s="35">
        <v>42111</v>
      </c>
      <c r="C2074">
        <v>85.26</v>
      </c>
      <c r="E2074">
        <v>1</v>
      </c>
      <c r="F2074">
        <f>Table3[[#This Row],[DivPay]]*4</f>
        <v>4</v>
      </c>
      <c r="G2074" s="2">
        <f>Table3[[#This Row],[FwdDiv]]/Table3[[#This Row],[SharePrice]]</f>
        <v>4.6915317851278442E-2</v>
      </c>
    </row>
    <row r="2075" spans="2:7" x14ac:dyDescent="0.2">
      <c r="B2075" s="35">
        <v>42110</v>
      </c>
      <c r="C2075">
        <v>84.96</v>
      </c>
      <c r="E2075">
        <v>1</v>
      </c>
      <c r="F2075">
        <f>Table3[[#This Row],[DivPay]]*4</f>
        <v>4</v>
      </c>
      <c r="G2075" s="2">
        <f>Table3[[#This Row],[FwdDiv]]/Table3[[#This Row],[SharePrice]]</f>
        <v>4.708097928436912E-2</v>
      </c>
    </row>
    <row r="2076" spans="2:7" x14ac:dyDescent="0.2">
      <c r="B2076" s="35">
        <v>42109</v>
      </c>
      <c r="C2076">
        <v>78.13</v>
      </c>
      <c r="E2076">
        <v>1</v>
      </c>
      <c r="F2076">
        <f>Table3[[#This Row],[DivPay]]*4</f>
        <v>4</v>
      </c>
      <c r="G2076" s="2">
        <f>Table3[[#This Row],[FwdDiv]]/Table3[[#This Row],[SharePrice]]</f>
        <v>5.1196723409701779E-2</v>
      </c>
    </row>
    <row r="2077" spans="2:7" x14ac:dyDescent="0.2">
      <c r="B2077" s="35">
        <v>42108</v>
      </c>
      <c r="C2077">
        <v>78.11</v>
      </c>
      <c r="E2077">
        <v>1</v>
      </c>
      <c r="F2077">
        <f>Table3[[#This Row],[DivPay]]*4</f>
        <v>4</v>
      </c>
      <c r="G2077" s="2">
        <f>Table3[[#This Row],[FwdDiv]]/Table3[[#This Row],[SharePrice]]</f>
        <v>5.120983228779926E-2</v>
      </c>
    </row>
    <row r="2078" spans="2:7" x14ac:dyDescent="0.2">
      <c r="B2078" s="35">
        <v>42107</v>
      </c>
      <c r="C2078">
        <v>77.39</v>
      </c>
      <c r="E2078">
        <v>1</v>
      </c>
      <c r="F2078">
        <f>Table3[[#This Row],[DivPay]]*4</f>
        <v>4</v>
      </c>
      <c r="G2078" s="2">
        <f>Table3[[#This Row],[FwdDiv]]/Table3[[#This Row],[SharePrice]]</f>
        <v>5.1686264375242277E-2</v>
      </c>
    </row>
    <row r="2079" spans="2:7" x14ac:dyDescent="0.2">
      <c r="B2079" s="35">
        <v>42104</v>
      </c>
      <c r="C2079">
        <v>77.900000000000006</v>
      </c>
      <c r="E2079">
        <v>1</v>
      </c>
      <c r="F2079">
        <f>Table3[[#This Row],[DivPay]]*4</f>
        <v>4</v>
      </c>
      <c r="G2079" s="2">
        <f>Table3[[#This Row],[FwdDiv]]/Table3[[#This Row],[SharePrice]]</f>
        <v>5.1347881899871627E-2</v>
      </c>
    </row>
    <row r="2080" spans="2:7" x14ac:dyDescent="0.2">
      <c r="B2080" s="35">
        <v>42103</v>
      </c>
      <c r="C2080">
        <v>77.86</v>
      </c>
      <c r="E2080">
        <v>1</v>
      </c>
      <c r="F2080">
        <f>Table3[[#This Row],[DivPay]]*4</f>
        <v>4</v>
      </c>
      <c r="G2080" s="2">
        <f>Table3[[#This Row],[FwdDiv]]/Table3[[#This Row],[SharePrice]]</f>
        <v>5.1374261494991011E-2</v>
      </c>
    </row>
    <row r="2081" spans="2:7" x14ac:dyDescent="0.2">
      <c r="B2081" s="35">
        <v>42102</v>
      </c>
      <c r="C2081">
        <v>77.239999999999995</v>
      </c>
      <c r="E2081">
        <v>1</v>
      </c>
      <c r="F2081">
        <f>Table3[[#This Row],[DivPay]]*4</f>
        <v>4</v>
      </c>
      <c r="G2081" s="2">
        <f>Table3[[#This Row],[FwdDiv]]/Table3[[#This Row],[SharePrice]]</f>
        <v>5.1786639047125847E-2</v>
      </c>
    </row>
    <row r="2082" spans="2:7" x14ac:dyDescent="0.2">
      <c r="B2082" s="35">
        <v>42101</v>
      </c>
      <c r="C2082">
        <v>77.739999999999995</v>
      </c>
      <c r="E2082">
        <v>1</v>
      </c>
      <c r="F2082">
        <f>Table3[[#This Row],[DivPay]]*4</f>
        <v>4</v>
      </c>
      <c r="G2082" s="2">
        <f>Table3[[#This Row],[FwdDiv]]/Table3[[#This Row],[SharePrice]]</f>
        <v>5.1453563159248782E-2</v>
      </c>
    </row>
    <row r="2083" spans="2:7" x14ac:dyDescent="0.2">
      <c r="B2083" s="35">
        <v>42100</v>
      </c>
      <c r="C2083">
        <v>78.2</v>
      </c>
      <c r="E2083">
        <v>1</v>
      </c>
      <c r="F2083">
        <f>Table3[[#This Row],[DivPay]]*4</f>
        <v>4</v>
      </c>
      <c r="G2083" s="2">
        <f>Table3[[#This Row],[FwdDiv]]/Table3[[#This Row],[SharePrice]]</f>
        <v>5.1150895140664961E-2</v>
      </c>
    </row>
    <row r="2084" spans="2:7" x14ac:dyDescent="0.2">
      <c r="B2084" s="35">
        <v>42096</v>
      </c>
      <c r="C2084">
        <v>77.260000000000005</v>
      </c>
      <c r="E2084">
        <v>1</v>
      </c>
      <c r="F2084">
        <f>Table3[[#This Row],[DivPay]]*4</f>
        <v>4</v>
      </c>
      <c r="G2084" s="2">
        <f>Table3[[#This Row],[FwdDiv]]/Table3[[#This Row],[SharePrice]]</f>
        <v>5.1773233238415733E-2</v>
      </c>
    </row>
    <row r="2085" spans="2:7" x14ac:dyDescent="0.2">
      <c r="B2085" s="35">
        <v>42095</v>
      </c>
      <c r="C2085">
        <v>76.069999999999993</v>
      </c>
      <c r="E2085">
        <v>1</v>
      </c>
      <c r="F2085">
        <f>Table3[[#This Row],[DivPay]]*4</f>
        <v>4</v>
      </c>
      <c r="G2085" s="2">
        <f>Table3[[#This Row],[FwdDiv]]/Table3[[#This Row],[SharePrice]]</f>
        <v>5.2583147101354019E-2</v>
      </c>
    </row>
    <row r="2086" spans="2:7" x14ac:dyDescent="0.2">
      <c r="B2086" s="35">
        <v>42094</v>
      </c>
      <c r="C2086">
        <v>75.33</v>
      </c>
      <c r="E2086">
        <v>1</v>
      </c>
      <c r="F2086">
        <f>Table3[[#This Row],[DivPay]]*4</f>
        <v>4</v>
      </c>
      <c r="G2086" s="2">
        <f>Table3[[#This Row],[FwdDiv]]/Table3[[#This Row],[SharePrice]]</f>
        <v>5.3099694676755613E-2</v>
      </c>
    </row>
    <row r="2087" spans="2:7" x14ac:dyDescent="0.2">
      <c r="B2087" s="35">
        <v>42093</v>
      </c>
      <c r="C2087">
        <v>76.86</v>
      </c>
      <c r="E2087">
        <v>1</v>
      </c>
      <c r="F2087">
        <f>Table3[[#This Row],[DivPay]]*4</f>
        <v>4</v>
      </c>
      <c r="G2087" s="2">
        <f>Table3[[#This Row],[FwdDiv]]/Table3[[#This Row],[SharePrice]]</f>
        <v>5.2042674993494666E-2</v>
      </c>
    </row>
    <row r="2088" spans="2:7" x14ac:dyDescent="0.2">
      <c r="B2088" s="35">
        <v>42090</v>
      </c>
      <c r="C2088">
        <v>76.790000000000006</v>
      </c>
      <c r="E2088">
        <v>1</v>
      </c>
      <c r="F2088">
        <f>Table3[[#This Row],[DivPay]]*4</f>
        <v>4</v>
      </c>
      <c r="G2088" s="2">
        <f>Table3[[#This Row],[FwdDiv]]/Table3[[#This Row],[SharePrice]]</f>
        <v>5.2090115900507876E-2</v>
      </c>
    </row>
    <row r="2089" spans="2:7" x14ac:dyDescent="0.2">
      <c r="B2089" s="35">
        <v>42089</v>
      </c>
      <c r="C2089">
        <v>76.34</v>
      </c>
      <c r="E2089">
        <v>1</v>
      </c>
      <c r="F2089">
        <f>Table3[[#This Row],[DivPay]]*4</f>
        <v>4</v>
      </c>
      <c r="G2089" s="2">
        <f>Table3[[#This Row],[FwdDiv]]/Table3[[#This Row],[SharePrice]]</f>
        <v>5.2397170552790147E-2</v>
      </c>
    </row>
    <row r="2090" spans="2:7" x14ac:dyDescent="0.2">
      <c r="B2090" s="35">
        <v>42088</v>
      </c>
      <c r="C2090">
        <v>76.7</v>
      </c>
      <c r="E2090">
        <v>1</v>
      </c>
      <c r="F2090">
        <f>Table3[[#This Row],[DivPay]]*4</f>
        <v>4</v>
      </c>
      <c r="G2090" s="2">
        <f>Table3[[#This Row],[FwdDiv]]/Table3[[#This Row],[SharePrice]]</f>
        <v>5.2151238591916553E-2</v>
      </c>
    </row>
    <row r="2091" spans="2:7" x14ac:dyDescent="0.2">
      <c r="B2091" s="35">
        <v>42087</v>
      </c>
      <c r="C2091">
        <v>77.53</v>
      </c>
      <c r="D2091">
        <v>1</v>
      </c>
      <c r="E2091">
        <v>1</v>
      </c>
      <c r="F2091">
        <f>Table3[[#This Row],[DivPay]]*4</f>
        <v>4</v>
      </c>
      <c r="G2091" s="2">
        <f>Table3[[#This Row],[FwdDiv]]/Table3[[#This Row],[SharePrice]]</f>
        <v>5.1592931768347734E-2</v>
      </c>
    </row>
    <row r="2092" spans="2:7" x14ac:dyDescent="0.2">
      <c r="B2092" s="35">
        <v>42086</v>
      </c>
      <c r="C2092">
        <v>79.86</v>
      </c>
      <c r="E2092">
        <v>1</v>
      </c>
      <c r="F2092">
        <f>Table3[[#This Row],[DivPay]]*4</f>
        <v>4</v>
      </c>
      <c r="G2092" s="2">
        <f>Table3[[#This Row],[FwdDiv]]/Table3[[#This Row],[SharePrice]]</f>
        <v>5.0087653393438521E-2</v>
      </c>
    </row>
    <row r="2093" spans="2:7" x14ac:dyDescent="0.2">
      <c r="B2093" s="35">
        <v>42083</v>
      </c>
      <c r="C2093">
        <v>79.45</v>
      </c>
      <c r="E2093">
        <v>1</v>
      </c>
      <c r="F2093">
        <f>Table3[[#This Row],[DivPay]]*4</f>
        <v>4</v>
      </c>
      <c r="G2093" s="2">
        <f>Table3[[#This Row],[FwdDiv]]/Table3[[#This Row],[SharePrice]]</f>
        <v>5.0346129641283821E-2</v>
      </c>
    </row>
    <row r="2094" spans="2:7" x14ac:dyDescent="0.2">
      <c r="B2094" s="35">
        <v>42082</v>
      </c>
      <c r="C2094">
        <v>78.86</v>
      </c>
      <c r="E2094">
        <v>1</v>
      </c>
      <c r="F2094">
        <f>Table3[[#This Row],[DivPay]]*4</f>
        <v>4</v>
      </c>
      <c r="G2094" s="2">
        <f>Table3[[#This Row],[FwdDiv]]/Table3[[#This Row],[SharePrice]]</f>
        <v>5.0722799898554403E-2</v>
      </c>
    </row>
    <row r="2095" spans="2:7" x14ac:dyDescent="0.2">
      <c r="B2095" s="35">
        <v>42081</v>
      </c>
      <c r="C2095">
        <v>78.56</v>
      </c>
      <c r="E2095">
        <v>1</v>
      </c>
      <c r="F2095">
        <f>Table3[[#This Row],[DivPay]]*4</f>
        <v>4</v>
      </c>
      <c r="G2095" s="2">
        <f>Table3[[#This Row],[FwdDiv]]/Table3[[#This Row],[SharePrice]]</f>
        <v>5.091649694501018E-2</v>
      </c>
    </row>
    <row r="2096" spans="2:7" x14ac:dyDescent="0.2">
      <c r="B2096" s="35">
        <v>42080</v>
      </c>
      <c r="C2096">
        <v>77.89</v>
      </c>
      <c r="E2096">
        <v>1</v>
      </c>
      <c r="F2096">
        <f>Table3[[#This Row],[DivPay]]*4</f>
        <v>4</v>
      </c>
      <c r="G2096" s="2">
        <f>Table3[[#This Row],[FwdDiv]]/Table3[[#This Row],[SharePrice]]</f>
        <v>5.1354474258569781E-2</v>
      </c>
    </row>
    <row r="2097" spans="2:7" x14ac:dyDescent="0.2">
      <c r="B2097" s="35">
        <v>42079</v>
      </c>
      <c r="C2097">
        <v>77.89</v>
      </c>
      <c r="E2097">
        <v>1</v>
      </c>
      <c r="F2097">
        <f>Table3[[#This Row],[DivPay]]*4</f>
        <v>4</v>
      </c>
      <c r="G2097" s="2">
        <f>Table3[[#This Row],[FwdDiv]]/Table3[[#This Row],[SharePrice]]</f>
        <v>5.1354474258569781E-2</v>
      </c>
    </row>
    <row r="2098" spans="2:7" x14ac:dyDescent="0.2">
      <c r="B2098" s="35">
        <v>42076</v>
      </c>
      <c r="C2098">
        <v>77.650000000000006</v>
      </c>
      <c r="E2098">
        <v>1</v>
      </c>
      <c r="F2098">
        <f>Table3[[#This Row],[DivPay]]*4</f>
        <v>4</v>
      </c>
      <c r="G2098" s="2">
        <f>Table3[[#This Row],[FwdDiv]]/Table3[[#This Row],[SharePrice]]</f>
        <v>5.1513200257565998E-2</v>
      </c>
    </row>
    <row r="2099" spans="2:7" x14ac:dyDescent="0.2">
      <c r="B2099" s="35">
        <v>42075</v>
      </c>
      <c r="C2099">
        <v>78.73</v>
      </c>
      <c r="E2099">
        <v>1</v>
      </c>
      <c r="F2099">
        <f>Table3[[#This Row],[DivPay]]*4</f>
        <v>4</v>
      </c>
      <c r="G2099" s="2">
        <f>Table3[[#This Row],[FwdDiv]]/Table3[[#This Row],[SharePrice]]</f>
        <v>5.0806554045471866E-2</v>
      </c>
    </row>
    <row r="2100" spans="2:7" x14ac:dyDescent="0.2">
      <c r="B2100" s="35">
        <v>42074</v>
      </c>
      <c r="C2100">
        <v>77.819999999999993</v>
      </c>
      <c r="E2100">
        <v>1</v>
      </c>
      <c r="F2100">
        <f>Table3[[#This Row],[DivPay]]*4</f>
        <v>4</v>
      </c>
      <c r="G2100" s="2">
        <f>Table3[[#This Row],[FwdDiv]]/Table3[[#This Row],[SharePrice]]</f>
        <v>5.1400668208686717E-2</v>
      </c>
    </row>
    <row r="2101" spans="2:7" x14ac:dyDescent="0.2">
      <c r="B2101" s="35">
        <v>42073</v>
      </c>
      <c r="C2101">
        <v>79.25</v>
      </c>
      <c r="E2101">
        <v>1</v>
      </c>
      <c r="F2101">
        <f>Table3[[#This Row],[DivPay]]*4</f>
        <v>4</v>
      </c>
      <c r="G2101" s="2">
        <f>Table3[[#This Row],[FwdDiv]]/Table3[[#This Row],[SharePrice]]</f>
        <v>5.0473186119873815E-2</v>
      </c>
    </row>
    <row r="2102" spans="2:7" x14ac:dyDescent="0.2">
      <c r="B2102" s="35">
        <v>42072</v>
      </c>
      <c r="C2102">
        <v>80.45</v>
      </c>
      <c r="E2102">
        <v>1</v>
      </c>
      <c r="F2102">
        <f>Table3[[#This Row],[DivPay]]*4</f>
        <v>4</v>
      </c>
      <c r="G2102" s="2">
        <f>Table3[[#This Row],[FwdDiv]]/Table3[[#This Row],[SharePrice]]</f>
        <v>4.9720323182100679E-2</v>
      </c>
    </row>
    <row r="2103" spans="2:7" x14ac:dyDescent="0.2">
      <c r="B2103" s="35">
        <v>42069</v>
      </c>
      <c r="C2103">
        <v>80.05</v>
      </c>
      <c r="E2103">
        <v>1</v>
      </c>
      <c r="F2103">
        <f>Table3[[#This Row],[DivPay]]*4</f>
        <v>4</v>
      </c>
      <c r="G2103" s="2">
        <f>Table3[[#This Row],[FwdDiv]]/Table3[[#This Row],[SharePrice]]</f>
        <v>4.9968769519050597E-2</v>
      </c>
    </row>
    <row r="2104" spans="2:7" x14ac:dyDescent="0.2">
      <c r="B2104" s="35">
        <v>42068</v>
      </c>
      <c r="C2104">
        <v>81.709999999999994</v>
      </c>
      <c r="E2104">
        <v>1</v>
      </c>
      <c r="F2104">
        <f>Table3[[#This Row],[DivPay]]*4</f>
        <v>4</v>
      </c>
      <c r="G2104" s="2">
        <f>Table3[[#This Row],[FwdDiv]]/Table3[[#This Row],[SharePrice]]</f>
        <v>4.895361644841513E-2</v>
      </c>
    </row>
    <row r="2105" spans="2:7" x14ac:dyDescent="0.2">
      <c r="B2105" s="35">
        <v>42067</v>
      </c>
      <c r="C2105">
        <v>82.17</v>
      </c>
      <c r="E2105">
        <v>1</v>
      </c>
      <c r="F2105">
        <f>Table3[[#This Row],[DivPay]]*4</f>
        <v>4</v>
      </c>
      <c r="G2105" s="2">
        <f>Table3[[#This Row],[FwdDiv]]/Table3[[#This Row],[SharePrice]]</f>
        <v>4.8679566751855904E-2</v>
      </c>
    </row>
    <row r="2106" spans="2:7" x14ac:dyDescent="0.2">
      <c r="B2106" s="35">
        <v>42066</v>
      </c>
      <c r="C2106">
        <v>82.7</v>
      </c>
      <c r="E2106">
        <v>1</v>
      </c>
      <c r="F2106">
        <f>Table3[[#This Row],[DivPay]]*4</f>
        <v>4</v>
      </c>
      <c r="G2106" s="2">
        <f>Table3[[#This Row],[FwdDiv]]/Table3[[#This Row],[SharePrice]]</f>
        <v>4.8367593712212817E-2</v>
      </c>
    </row>
    <row r="2107" spans="2:7" x14ac:dyDescent="0.2">
      <c r="B2107" s="35">
        <v>42065</v>
      </c>
      <c r="C2107">
        <v>82.95</v>
      </c>
      <c r="E2107">
        <v>1</v>
      </c>
      <c r="F2107">
        <f>Table3[[#This Row],[DivPay]]*4</f>
        <v>4</v>
      </c>
      <c r="G2107" s="2">
        <f>Table3[[#This Row],[FwdDiv]]/Table3[[#This Row],[SharePrice]]</f>
        <v>4.8221820373719103E-2</v>
      </c>
    </row>
    <row r="2108" spans="2:7" x14ac:dyDescent="0.2">
      <c r="B2108" s="35">
        <v>42062</v>
      </c>
      <c r="C2108">
        <v>82.96</v>
      </c>
      <c r="E2108">
        <v>1</v>
      </c>
      <c r="F2108">
        <f>Table3[[#This Row],[DivPay]]*4</f>
        <v>4</v>
      </c>
      <c r="G2108" s="2">
        <f>Table3[[#This Row],[FwdDiv]]/Table3[[#This Row],[SharePrice]]</f>
        <v>4.8216007714561235E-2</v>
      </c>
    </row>
    <row r="2109" spans="2:7" x14ac:dyDescent="0.2">
      <c r="B2109" s="35">
        <v>42061</v>
      </c>
      <c r="C2109">
        <v>82.8</v>
      </c>
      <c r="E2109">
        <v>1</v>
      </c>
      <c r="F2109">
        <f>Table3[[#This Row],[DivPay]]*4</f>
        <v>4</v>
      </c>
      <c r="G2109" s="2">
        <f>Table3[[#This Row],[FwdDiv]]/Table3[[#This Row],[SharePrice]]</f>
        <v>4.8309178743961352E-2</v>
      </c>
    </row>
    <row r="2110" spans="2:7" x14ac:dyDescent="0.2">
      <c r="B2110" s="35">
        <v>42060</v>
      </c>
      <c r="C2110">
        <v>83.47</v>
      </c>
      <c r="E2110">
        <v>1</v>
      </c>
      <c r="F2110">
        <f>Table3[[#This Row],[DivPay]]*4</f>
        <v>4</v>
      </c>
      <c r="G2110" s="2">
        <f>Table3[[#This Row],[FwdDiv]]/Table3[[#This Row],[SharePrice]]</f>
        <v>4.7921408889421348E-2</v>
      </c>
    </row>
    <row r="2111" spans="2:7" x14ac:dyDescent="0.2">
      <c r="B2111" s="35">
        <v>42059</v>
      </c>
      <c r="C2111">
        <v>83.51</v>
      </c>
      <c r="E2111">
        <v>1</v>
      </c>
      <c r="F2111">
        <f>Table3[[#This Row],[DivPay]]*4</f>
        <v>4</v>
      </c>
      <c r="G2111" s="2">
        <f>Table3[[#This Row],[FwdDiv]]/Table3[[#This Row],[SharePrice]]</f>
        <v>4.7898455274817384E-2</v>
      </c>
    </row>
    <row r="2112" spans="2:7" x14ac:dyDescent="0.2">
      <c r="B2112" s="35">
        <v>42058</v>
      </c>
      <c r="C2112">
        <v>82.89</v>
      </c>
      <c r="E2112">
        <v>1</v>
      </c>
      <c r="F2112">
        <f>Table3[[#This Row],[DivPay]]*4</f>
        <v>4</v>
      </c>
      <c r="G2112" s="2">
        <f>Table3[[#This Row],[FwdDiv]]/Table3[[#This Row],[SharePrice]]</f>
        <v>4.8256725781155752E-2</v>
      </c>
    </row>
    <row r="2113" spans="2:7" x14ac:dyDescent="0.2">
      <c r="B2113" s="35">
        <v>42055</v>
      </c>
      <c r="C2113">
        <v>83.04</v>
      </c>
      <c r="E2113">
        <v>1</v>
      </c>
      <c r="F2113">
        <f>Table3[[#This Row],[DivPay]]*4</f>
        <v>4</v>
      </c>
      <c r="G2113" s="2">
        <f>Table3[[#This Row],[FwdDiv]]/Table3[[#This Row],[SharePrice]]</f>
        <v>4.8169556840077066E-2</v>
      </c>
    </row>
    <row r="2114" spans="2:7" x14ac:dyDescent="0.2">
      <c r="B2114" s="35">
        <v>42054</v>
      </c>
      <c r="C2114">
        <v>82.62</v>
      </c>
      <c r="E2114">
        <v>1</v>
      </c>
      <c r="F2114">
        <f>Table3[[#This Row],[DivPay]]*4</f>
        <v>4</v>
      </c>
      <c r="G2114" s="2">
        <f>Table3[[#This Row],[FwdDiv]]/Table3[[#This Row],[SharePrice]]</f>
        <v>4.841442749939482E-2</v>
      </c>
    </row>
    <row r="2115" spans="2:7" x14ac:dyDescent="0.2">
      <c r="B2115" s="35">
        <v>42053</v>
      </c>
      <c r="C2115">
        <v>83</v>
      </c>
      <c r="E2115">
        <v>1</v>
      </c>
      <c r="F2115">
        <f>Table3[[#This Row],[DivPay]]*4</f>
        <v>4</v>
      </c>
      <c r="G2115" s="2">
        <f>Table3[[#This Row],[FwdDiv]]/Table3[[#This Row],[SharePrice]]</f>
        <v>4.8192771084337352E-2</v>
      </c>
    </row>
    <row r="2116" spans="2:7" x14ac:dyDescent="0.2">
      <c r="B2116" s="35">
        <v>42052</v>
      </c>
      <c r="C2116">
        <v>82.71</v>
      </c>
      <c r="E2116">
        <v>1</v>
      </c>
      <c r="F2116">
        <f>Table3[[#This Row],[DivPay]]*4</f>
        <v>4</v>
      </c>
      <c r="G2116" s="2">
        <f>Table3[[#This Row],[FwdDiv]]/Table3[[#This Row],[SharePrice]]</f>
        <v>4.8361745859025515E-2</v>
      </c>
    </row>
    <row r="2117" spans="2:7" x14ac:dyDescent="0.2">
      <c r="B2117" s="35">
        <v>42048</v>
      </c>
      <c r="C2117">
        <v>82.87</v>
      </c>
      <c r="E2117">
        <v>1</v>
      </c>
      <c r="F2117">
        <f>Table3[[#This Row],[DivPay]]*4</f>
        <v>4</v>
      </c>
      <c r="G2117" s="2">
        <f>Table3[[#This Row],[FwdDiv]]/Table3[[#This Row],[SharePrice]]</f>
        <v>4.8268372149149266E-2</v>
      </c>
    </row>
    <row r="2118" spans="2:7" x14ac:dyDescent="0.2">
      <c r="B2118" s="35">
        <v>42047</v>
      </c>
      <c r="C2118">
        <v>83.69</v>
      </c>
      <c r="E2118">
        <v>1</v>
      </c>
      <c r="F2118">
        <f>Table3[[#This Row],[DivPay]]*4</f>
        <v>4</v>
      </c>
      <c r="G2118" s="2">
        <f>Table3[[#This Row],[FwdDiv]]/Table3[[#This Row],[SharePrice]]</f>
        <v>4.7795435535906323E-2</v>
      </c>
    </row>
    <row r="2119" spans="2:7" x14ac:dyDescent="0.2">
      <c r="B2119" s="35">
        <v>42046</v>
      </c>
      <c r="C2119">
        <v>82.48</v>
      </c>
      <c r="E2119">
        <v>1</v>
      </c>
      <c r="F2119">
        <f>Table3[[#This Row],[DivPay]]*4</f>
        <v>4</v>
      </c>
      <c r="G2119" s="2">
        <f>Table3[[#This Row],[FwdDiv]]/Table3[[#This Row],[SharePrice]]</f>
        <v>4.8496605237633363E-2</v>
      </c>
    </row>
    <row r="2120" spans="2:7" x14ac:dyDescent="0.2">
      <c r="B2120" s="35">
        <v>42045</v>
      </c>
      <c r="C2120">
        <v>81.08</v>
      </c>
      <c r="E2120">
        <v>1</v>
      </c>
      <c r="F2120">
        <f>Table3[[#This Row],[DivPay]]*4</f>
        <v>4</v>
      </c>
      <c r="G2120" s="2">
        <f>Table3[[#This Row],[FwdDiv]]/Table3[[#This Row],[SharePrice]]</f>
        <v>4.9333991119881598E-2</v>
      </c>
    </row>
    <row r="2121" spans="2:7" x14ac:dyDescent="0.2">
      <c r="B2121" s="35">
        <v>42044</v>
      </c>
      <c r="C2121">
        <v>80.83</v>
      </c>
      <c r="E2121">
        <v>1</v>
      </c>
      <c r="F2121">
        <f>Table3[[#This Row],[DivPay]]*4</f>
        <v>4</v>
      </c>
      <c r="G2121" s="2">
        <f>Table3[[#This Row],[FwdDiv]]/Table3[[#This Row],[SharePrice]]</f>
        <v>4.9486576766052212E-2</v>
      </c>
    </row>
    <row r="2122" spans="2:7" x14ac:dyDescent="0.2">
      <c r="B2122" s="35">
        <v>42041</v>
      </c>
      <c r="C2122">
        <v>81.27</v>
      </c>
      <c r="E2122">
        <v>1</v>
      </c>
      <c r="F2122">
        <f>Table3[[#This Row],[DivPay]]*4</f>
        <v>4</v>
      </c>
      <c r="G2122" s="2">
        <f>Table3[[#This Row],[FwdDiv]]/Table3[[#This Row],[SharePrice]]</f>
        <v>4.9218653869816664E-2</v>
      </c>
    </row>
    <row r="2123" spans="2:7" x14ac:dyDescent="0.2">
      <c r="B2123" s="35">
        <v>42040</v>
      </c>
      <c r="C2123">
        <v>82.57</v>
      </c>
      <c r="E2123">
        <v>1</v>
      </c>
      <c r="F2123">
        <f>Table3[[#This Row],[DivPay]]*4</f>
        <v>4</v>
      </c>
      <c r="G2123" s="2">
        <f>Table3[[#This Row],[FwdDiv]]/Table3[[#This Row],[SharePrice]]</f>
        <v>4.8443744701465424E-2</v>
      </c>
    </row>
    <row r="2124" spans="2:7" x14ac:dyDescent="0.2">
      <c r="B2124" s="35">
        <v>42039</v>
      </c>
      <c r="C2124">
        <v>82.08</v>
      </c>
      <c r="E2124">
        <v>1</v>
      </c>
      <c r="F2124">
        <f>Table3[[#This Row],[DivPay]]*4</f>
        <v>4</v>
      </c>
      <c r="G2124" s="2">
        <f>Table3[[#This Row],[FwdDiv]]/Table3[[#This Row],[SharePrice]]</f>
        <v>4.8732943469785579E-2</v>
      </c>
    </row>
    <row r="2125" spans="2:7" x14ac:dyDescent="0.2">
      <c r="B2125" s="35">
        <v>42038</v>
      </c>
      <c r="C2125">
        <v>82.24</v>
      </c>
      <c r="E2125">
        <v>1</v>
      </c>
      <c r="F2125">
        <f>Table3[[#This Row],[DivPay]]*4</f>
        <v>4</v>
      </c>
      <c r="G2125" s="2">
        <f>Table3[[#This Row],[FwdDiv]]/Table3[[#This Row],[SharePrice]]</f>
        <v>4.8638132295719845E-2</v>
      </c>
    </row>
    <row r="2126" spans="2:7" x14ac:dyDescent="0.2">
      <c r="B2126" s="35">
        <v>42037</v>
      </c>
      <c r="C2126">
        <v>81.63</v>
      </c>
      <c r="E2126">
        <v>1</v>
      </c>
      <c r="F2126">
        <f>Table3[[#This Row],[DivPay]]*4</f>
        <v>4</v>
      </c>
      <c r="G2126" s="2">
        <f>Table3[[#This Row],[FwdDiv]]/Table3[[#This Row],[SharePrice]]</f>
        <v>4.9001592551757935E-2</v>
      </c>
    </row>
    <row r="2127" spans="2:7" x14ac:dyDescent="0.2">
      <c r="B2127" s="35">
        <v>42034</v>
      </c>
      <c r="C2127">
        <v>80.239999999999995</v>
      </c>
      <c r="E2127">
        <v>1</v>
      </c>
      <c r="F2127">
        <f>Table3[[#This Row],[DivPay]]*4</f>
        <v>4</v>
      </c>
      <c r="G2127" s="2">
        <f>Table3[[#This Row],[FwdDiv]]/Table3[[#This Row],[SharePrice]]</f>
        <v>4.9850448654037892E-2</v>
      </c>
    </row>
    <row r="2128" spans="2:7" x14ac:dyDescent="0.2">
      <c r="B2128" s="35">
        <v>42033</v>
      </c>
      <c r="C2128">
        <v>81.22</v>
      </c>
      <c r="E2128">
        <v>1</v>
      </c>
      <c r="F2128">
        <f>Table3[[#This Row],[DivPay]]*4</f>
        <v>4</v>
      </c>
      <c r="G2128" s="2">
        <f>Table3[[#This Row],[FwdDiv]]/Table3[[#This Row],[SharePrice]]</f>
        <v>4.9248953459738981E-2</v>
      </c>
    </row>
    <row r="2129" spans="2:7" x14ac:dyDescent="0.2">
      <c r="B2129" s="35">
        <v>42032</v>
      </c>
      <c r="C2129">
        <v>80.58</v>
      </c>
      <c r="E2129">
        <v>1</v>
      </c>
      <c r="F2129">
        <f>Table3[[#This Row],[DivPay]]*4</f>
        <v>4</v>
      </c>
      <c r="G2129" s="2">
        <f>Table3[[#This Row],[FwdDiv]]/Table3[[#This Row],[SharePrice]]</f>
        <v>4.964010920824026E-2</v>
      </c>
    </row>
    <row r="2130" spans="2:7" x14ac:dyDescent="0.2">
      <c r="B2130" s="35">
        <v>42031</v>
      </c>
      <c r="C2130">
        <v>81.599999999999994</v>
      </c>
      <c r="E2130">
        <v>1</v>
      </c>
      <c r="F2130">
        <f>Table3[[#This Row],[DivPay]]*4</f>
        <v>4</v>
      </c>
      <c r="G2130" s="2">
        <f>Table3[[#This Row],[FwdDiv]]/Table3[[#This Row],[SharePrice]]</f>
        <v>4.9019607843137261E-2</v>
      </c>
    </row>
    <row r="2131" spans="2:7" x14ac:dyDescent="0.2">
      <c r="B2131" s="35">
        <v>42030</v>
      </c>
      <c r="C2131">
        <v>83.05</v>
      </c>
      <c r="E2131">
        <v>1</v>
      </c>
      <c r="F2131">
        <f>Table3[[#This Row],[DivPay]]*4</f>
        <v>4</v>
      </c>
      <c r="G2131" s="2">
        <f>Table3[[#This Row],[FwdDiv]]/Table3[[#This Row],[SharePrice]]</f>
        <v>4.8163756773028296E-2</v>
      </c>
    </row>
    <row r="2132" spans="2:7" x14ac:dyDescent="0.2">
      <c r="B2132" s="35">
        <v>42027</v>
      </c>
      <c r="C2132">
        <v>82.82</v>
      </c>
      <c r="E2132">
        <v>1</v>
      </c>
      <c r="F2132">
        <f>Table3[[#This Row],[DivPay]]*4</f>
        <v>4</v>
      </c>
      <c r="G2132" s="2">
        <f>Table3[[#This Row],[FwdDiv]]/Table3[[#This Row],[SharePrice]]</f>
        <v>4.8297512678097079E-2</v>
      </c>
    </row>
    <row r="2133" spans="2:7" x14ac:dyDescent="0.2">
      <c r="B2133" s="35">
        <v>42026</v>
      </c>
      <c r="C2133">
        <v>85.16</v>
      </c>
      <c r="E2133">
        <v>1</v>
      </c>
      <c r="F2133">
        <f>Table3[[#This Row],[DivPay]]*4</f>
        <v>4</v>
      </c>
      <c r="G2133" s="2">
        <f>Table3[[#This Row],[FwdDiv]]/Table3[[#This Row],[SharePrice]]</f>
        <v>4.6970408642555195E-2</v>
      </c>
    </row>
    <row r="2134" spans="2:7" x14ac:dyDescent="0.2">
      <c r="B2134" s="35">
        <v>42025</v>
      </c>
      <c r="C2134">
        <v>84.55</v>
      </c>
      <c r="E2134">
        <v>1</v>
      </c>
      <c r="F2134">
        <f>Table3[[#This Row],[DivPay]]*4</f>
        <v>4</v>
      </c>
      <c r="G2134" s="2">
        <f>Table3[[#This Row],[FwdDiv]]/Table3[[#This Row],[SharePrice]]</f>
        <v>4.730928444707274E-2</v>
      </c>
    </row>
    <row r="2135" spans="2:7" x14ac:dyDescent="0.2">
      <c r="B2135" s="35">
        <v>42024</v>
      </c>
      <c r="C2135">
        <v>83.58</v>
      </c>
      <c r="E2135">
        <v>1</v>
      </c>
      <c r="F2135">
        <f>Table3[[#This Row],[DivPay]]*4</f>
        <v>4</v>
      </c>
      <c r="G2135" s="2">
        <f>Table3[[#This Row],[FwdDiv]]/Table3[[#This Row],[SharePrice]]</f>
        <v>4.7858339315625748E-2</v>
      </c>
    </row>
    <row r="2136" spans="2:7" x14ac:dyDescent="0.2">
      <c r="B2136" s="35">
        <v>42020</v>
      </c>
      <c r="C2136">
        <v>82.7</v>
      </c>
      <c r="E2136">
        <v>1</v>
      </c>
      <c r="F2136">
        <f>Table3[[#This Row],[DivPay]]*4</f>
        <v>4</v>
      </c>
      <c r="G2136" s="2">
        <f>Table3[[#This Row],[FwdDiv]]/Table3[[#This Row],[SharePrice]]</f>
        <v>4.8367593712212817E-2</v>
      </c>
    </row>
    <row r="2137" spans="2:7" x14ac:dyDescent="0.2">
      <c r="B2137" s="35">
        <v>42019</v>
      </c>
      <c r="C2137">
        <v>82.82</v>
      </c>
      <c r="E2137">
        <v>1</v>
      </c>
      <c r="F2137">
        <f>Table3[[#This Row],[DivPay]]*4</f>
        <v>4</v>
      </c>
      <c r="G2137" s="2">
        <f>Table3[[#This Row],[FwdDiv]]/Table3[[#This Row],[SharePrice]]</f>
        <v>4.8297512678097079E-2</v>
      </c>
    </row>
    <row r="2138" spans="2:7" x14ac:dyDescent="0.2">
      <c r="B2138" s="35">
        <v>42018</v>
      </c>
      <c r="C2138">
        <v>83.42</v>
      </c>
      <c r="E2138">
        <v>1</v>
      </c>
      <c r="F2138">
        <f>Table3[[#This Row],[DivPay]]*4</f>
        <v>4</v>
      </c>
      <c r="G2138" s="2">
        <f>Table3[[#This Row],[FwdDiv]]/Table3[[#This Row],[SharePrice]]</f>
        <v>4.7950131862862622E-2</v>
      </c>
    </row>
    <row r="2139" spans="2:7" x14ac:dyDescent="0.2">
      <c r="B2139" s="35">
        <v>42017</v>
      </c>
      <c r="C2139">
        <v>83.1</v>
      </c>
      <c r="E2139">
        <v>1</v>
      </c>
      <c r="F2139">
        <f>Table3[[#This Row],[DivPay]]*4</f>
        <v>4</v>
      </c>
      <c r="G2139" s="2">
        <f>Table3[[#This Row],[FwdDiv]]/Table3[[#This Row],[SharePrice]]</f>
        <v>4.8134777376654635E-2</v>
      </c>
    </row>
    <row r="2140" spans="2:7" x14ac:dyDescent="0.2">
      <c r="B2140" s="35">
        <v>42016</v>
      </c>
      <c r="C2140">
        <v>83.05</v>
      </c>
      <c r="E2140">
        <v>1</v>
      </c>
      <c r="F2140">
        <f>Table3[[#This Row],[DivPay]]*4</f>
        <v>4</v>
      </c>
      <c r="G2140" s="2">
        <f>Table3[[#This Row],[FwdDiv]]/Table3[[#This Row],[SharePrice]]</f>
        <v>4.8163756773028296E-2</v>
      </c>
    </row>
    <row r="2141" spans="2:7" x14ac:dyDescent="0.2">
      <c r="B2141" s="35">
        <v>42013</v>
      </c>
      <c r="C2141">
        <v>82.72</v>
      </c>
      <c r="E2141">
        <v>1</v>
      </c>
      <c r="F2141">
        <f>Table3[[#This Row],[DivPay]]*4</f>
        <v>4</v>
      </c>
      <c r="G2141" s="2">
        <f>Table3[[#This Row],[FwdDiv]]/Table3[[#This Row],[SharePrice]]</f>
        <v>4.8355899419729211E-2</v>
      </c>
    </row>
    <row r="2142" spans="2:7" x14ac:dyDescent="0.2">
      <c r="B2142" s="35">
        <v>42012</v>
      </c>
      <c r="C2142">
        <v>82.94</v>
      </c>
      <c r="E2142">
        <v>1</v>
      </c>
      <c r="F2142">
        <f>Table3[[#This Row],[DivPay]]*4</f>
        <v>4</v>
      </c>
      <c r="G2142" s="2">
        <f>Table3[[#This Row],[FwdDiv]]/Table3[[#This Row],[SharePrice]]</f>
        <v>4.8227634434530986E-2</v>
      </c>
    </row>
    <row r="2143" spans="2:7" x14ac:dyDescent="0.2">
      <c r="B2143" s="35">
        <v>42011</v>
      </c>
      <c r="C2143">
        <v>81.709999999999994</v>
      </c>
      <c r="E2143">
        <v>1</v>
      </c>
      <c r="F2143">
        <f>Table3[[#This Row],[DivPay]]*4</f>
        <v>4</v>
      </c>
      <c r="G2143" s="2">
        <f>Table3[[#This Row],[FwdDiv]]/Table3[[#This Row],[SharePrice]]</f>
        <v>4.895361644841513E-2</v>
      </c>
    </row>
    <row r="2144" spans="2:7" x14ac:dyDescent="0.2">
      <c r="B2144" s="35">
        <v>42010</v>
      </c>
      <c r="C2144">
        <v>81.099999999999994</v>
      </c>
      <c r="E2144">
        <v>1</v>
      </c>
      <c r="F2144">
        <f>Table3[[#This Row],[DivPay]]*4</f>
        <v>4</v>
      </c>
      <c r="G2144" s="2">
        <f>Table3[[#This Row],[FwdDiv]]/Table3[[#This Row],[SharePrice]]</f>
        <v>4.9321824907521579E-2</v>
      </c>
    </row>
    <row r="2145" spans="2:7" x14ac:dyDescent="0.2">
      <c r="B2145" s="35">
        <v>42009</v>
      </c>
      <c r="C2145">
        <v>80.41</v>
      </c>
      <c r="E2145">
        <v>1</v>
      </c>
      <c r="F2145">
        <f>Table3[[#This Row],[DivPay]]*4</f>
        <v>4</v>
      </c>
      <c r="G2145" s="2">
        <f>Table3[[#This Row],[FwdDiv]]/Table3[[#This Row],[SharePrice]]</f>
        <v>4.9745056585001869E-2</v>
      </c>
    </row>
    <row r="2146" spans="2:7" x14ac:dyDescent="0.2">
      <c r="B2146" s="35">
        <v>42006</v>
      </c>
      <c r="C2146">
        <v>81.02</v>
      </c>
      <c r="E2146">
        <v>1</v>
      </c>
      <c r="F2146">
        <f>Table3[[#This Row],[DivPay]]*4</f>
        <v>4</v>
      </c>
      <c r="G2146" s="2">
        <f>Table3[[#This Row],[FwdDiv]]/Table3[[#This Row],[SharePrice]]</f>
        <v>4.9370525796099733E-2</v>
      </c>
    </row>
    <row r="2147" spans="2:7" x14ac:dyDescent="0.2">
      <c r="B2147" s="35">
        <v>42004</v>
      </c>
      <c r="C2147">
        <v>81.45</v>
      </c>
      <c r="E2147">
        <v>1</v>
      </c>
      <c r="F2147">
        <f>Table3[[#This Row],[DivPay]]*4</f>
        <v>4</v>
      </c>
      <c r="G2147" s="2">
        <f>Table3[[#This Row],[FwdDiv]]/Table3[[#This Row],[SharePrice]]</f>
        <v>4.910988336402701E-2</v>
      </c>
    </row>
    <row r="2148" spans="2:7" x14ac:dyDescent="0.2">
      <c r="B2148" s="35">
        <v>42003</v>
      </c>
      <c r="C2148">
        <v>82.5</v>
      </c>
      <c r="E2148">
        <v>1</v>
      </c>
      <c r="F2148">
        <f>Table3[[#This Row],[DivPay]]*4</f>
        <v>4</v>
      </c>
      <c r="G2148" s="2">
        <f>Table3[[#This Row],[FwdDiv]]/Table3[[#This Row],[SharePrice]]</f>
        <v>4.8484848484848485E-2</v>
      </c>
    </row>
    <row r="2149" spans="2:7" x14ac:dyDescent="0.2">
      <c r="B2149" s="35">
        <v>42002</v>
      </c>
      <c r="C2149">
        <v>83.2</v>
      </c>
      <c r="E2149">
        <v>1</v>
      </c>
      <c r="F2149">
        <f>Table3[[#This Row],[DivPay]]*4</f>
        <v>4</v>
      </c>
      <c r="G2149" s="2">
        <f>Table3[[#This Row],[FwdDiv]]/Table3[[#This Row],[SharePrice]]</f>
        <v>4.8076923076923073E-2</v>
      </c>
    </row>
    <row r="2150" spans="2:7" x14ac:dyDescent="0.2">
      <c r="B2150" s="35">
        <v>41999</v>
      </c>
      <c r="C2150">
        <v>83.34</v>
      </c>
      <c r="E2150">
        <v>1</v>
      </c>
      <c r="F2150">
        <f>Table3[[#This Row],[DivPay]]*4</f>
        <v>4</v>
      </c>
      <c r="G2150" s="2">
        <f>Table3[[#This Row],[FwdDiv]]/Table3[[#This Row],[SharePrice]]</f>
        <v>4.7996160307175427E-2</v>
      </c>
    </row>
    <row r="2151" spans="2:7" x14ac:dyDescent="0.2">
      <c r="B2151" s="35">
        <v>41997</v>
      </c>
      <c r="C2151">
        <v>83.15</v>
      </c>
      <c r="E2151">
        <v>1</v>
      </c>
      <c r="F2151">
        <f>Table3[[#This Row],[DivPay]]*4</f>
        <v>4</v>
      </c>
      <c r="G2151" s="2">
        <f>Table3[[#This Row],[FwdDiv]]/Table3[[#This Row],[SharePrice]]</f>
        <v>4.8105832832230903E-2</v>
      </c>
    </row>
    <row r="2152" spans="2:7" x14ac:dyDescent="0.2">
      <c r="B2152" s="35">
        <v>41996</v>
      </c>
      <c r="C2152">
        <v>83.3</v>
      </c>
      <c r="E2152">
        <v>1</v>
      </c>
      <c r="F2152">
        <f>Table3[[#This Row],[DivPay]]*4</f>
        <v>4</v>
      </c>
      <c r="G2152" s="2">
        <f>Table3[[#This Row],[FwdDiv]]/Table3[[#This Row],[SharePrice]]</f>
        <v>4.8019207683073231E-2</v>
      </c>
    </row>
    <row r="2153" spans="2:7" x14ac:dyDescent="0.2">
      <c r="B2153" s="35">
        <v>41995</v>
      </c>
      <c r="C2153">
        <v>82.97</v>
      </c>
      <c r="D2153">
        <v>1</v>
      </c>
      <c r="E2153">
        <v>1</v>
      </c>
      <c r="F2153">
        <f>Table3[[#This Row],[DivPay]]*4</f>
        <v>4</v>
      </c>
      <c r="G2153" s="2">
        <f>Table3[[#This Row],[FwdDiv]]/Table3[[#This Row],[SharePrice]]</f>
        <v>4.8210196456550558E-2</v>
      </c>
    </row>
    <row r="2154" spans="2:7" x14ac:dyDescent="0.2">
      <c r="B2154" s="35">
        <v>41992</v>
      </c>
      <c r="C2154">
        <v>83.05</v>
      </c>
      <c r="E2154">
        <v>1</v>
      </c>
      <c r="F2154">
        <f>Table3[[#This Row],[DivPay]]*4</f>
        <v>4</v>
      </c>
      <c r="G2154" s="2">
        <f>Table3[[#This Row],[FwdDiv]]/Table3[[#This Row],[SharePrice]]</f>
        <v>4.8163756773028296E-2</v>
      </c>
    </row>
    <row r="2155" spans="2:7" x14ac:dyDescent="0.2">
      <c r="B2155" s="35">
        <v>41991</v>
      </c>
      <c r="C2155">
        <v>84.02</v>
      </c>
      <c r="E2155">
        <v>1</v>
      </c>
      <c r="F2155">
        <f>Table3[[#This Row],[DivPay]]*4</f>
        <v>4</v>
      </c>
      <c r="G2155" s="2">
        <f>Table3[[#This Row],[FwdDiv]]/Table3[[#This Row],[SharePrice]]</f>
        <v>4.7607712449416806E-2</v>
      </c>
    </row>
    <row r="2156" spans="2:7" x14ac:dyDescent="0.2">
      <c r="B2156" s="35">
        <v>41990</v>
      </c>
      <c r="C2156">
        <v>81.849999999999994</v>
      </c>
      <c r="E2156">
        <v>1</v>
      </c>
      <c r="F2156">
        <f>Table3[[#This Row],[DivPay]]*4</f>
        <v>4</v>
      </c>
      <c r="G2156" s="2">
        <f>Table3[[#This Row],[FwdDiv]]/Table3[[#This Row],[SharePrice]]</f>
        <v>4.8869883934025658E-2</v>
      </c>
    </row>
    <row r="2157" spans="2:7" x14ac:dyDescent="0.2">
      <c r="B2157" s="35">
        <v>41989</v>
      </c>
      <c r="C2157">
        <v>81.39</v>
      </c>
      <c r="E2157">
        <v>1</v>
      </c>
      <c r="F2157">
        <f>Table3[[#This Row],[DivPay]]*4</f>
        <v>4</v>
      </c>
      <c r="G2157" s="2">
        <f>Table3[[#This Row],[FwdDiv]]/Table3[[#This Row],[SharePrice]]</f>
        <v>4.9146086742843098E-2</v>
      </c>
    </row>
    <row r="2158" spans="2:7" x14ac:dyDescent="0.2">
      <c r="B2158" s="35">
        <v>41988</v>
      </c>
      <c r="C2158">
        <v>82.45</v>
      </c>
      <c r="E2158">
        <v>1</v>
      </c>
      <c r="F2158">
        <f>Table3[[#This Row],[DivPay]]*4</f>
        <v>4</v>
      </c>
      <c r="G2158" s="2">
        <f>Table3[[#This Row],[FwdDiv]]/Table3[[#This Row],[SharePrice]]</f>
        <v>4.8514251061249243E-2</v>
      </c>
    </row>
    <row r="2159" spans="2:7" x14ac:dyDescent="0.2">
      <c r="B2159" s="35">
        <v>41985</v>
      </c>
      <c r="C2159">
        <v>84.42</v>
      </c>
      <c r="E2159">
        <v>1</v>
      </c>
      <c r="F2159">
        <f>Table3[[#This Row],[DivPay]]*4</f>
        <v>4</v>
      </c>
      <c r="G2159" s="2">
        <f>Table3[[#This Row],[FwdDiv]]/Table3[[#This Row],[SharePrice]]</f>
        <v>4.7382136934375742E-2</v>
      </c>
    </row>
    <row r="2160" spans="2:7" x14ac:dyDescent="0.2">
      <c r="B2160" s="35">
        <v>41984</v>
      </c>
      <c r="C2160">
        <v>85.97</v>
      </c>
      <c r="E2160">
        <v>1</v>
      </c>
      <c r="F2160">
        <f>Table3[[#This Row],[DivPay]]*4</f>
        <v>4</v>
      </c>
      <c r="G2160" s="2">
        <f>Table3[[#This Row],[FwdDiv]]/Table3[[#This Row],[SharePrice]]</f>
        <v>4.6527858555309991E-2</v>
      </c>
    </row>
    <row r="2161" spans="2:7" x14ac:dyDescent="0.2">
      <c r="B2161" s="35">
        <v>41983</v>
      </c>
      <c r="C2161">
        <v>85.6</v>
      </c>
      <c r="E2161">
        <v>1</v>
      </c>
      <c r="F2161">
        <f>Table3[[#This Row],[DivPay]]*4</f>
        <v>4</v>
      </c>
      <c r="G2161" s="2">
        <f>Table3[[#This Row],[FwdDiv]]/Table3[[#This Row],[SharePrice]]</f>
        <v>4.6728971962616828E-2</v>
      </c>
    </row>
    <row r="2162" spans="2:7" x14ac:dyDescent="0.2">
      <c r="B2162" s="35">
        <v>41982</v>
      </c>
      <c r="C2162">
        <v>86.56</v>
      </c>
      <c r="E2162">
        <v>1</v>
      </c>
      <c r="F2162">
        <f>Table3[[#This Row],[DivPay]]*4</f>
        <v>4</v>
      </c>
      <c r="G2162" s="2">
        <f>Table3[[#This Row],[FwdDiv]]/Table3[[#This Row],[SharePrice]]</f>
        <v>4.6210720887245843E-2</v>
      </c>
    </row>
    <row r="2163" spans="2:7" x14ac:dyDescent="0.2">
      <c r="B2163" s="35">
        <v>41981</v>
      </c>
      <c r="C2163">
        <v>86.79</v>
      </c>
      <c r="E2163">
        <v>1</v>
      </c>
      <c r="F2163">
        <f>Table3[[#This Row],[DivPay]]*4</f>
        <v>4</v>
      </c>
      <c r="G2163" s="2">
        <f>Table3[[#This Row],[FwdDiv]]/Table3[[#This Row],[SharePrice]]</f>
        <v>4.6088259016015667E-2</v>
      </c>
    </row>
    <row r="2164" spans="2:7" x14ac:dyDescent="0.2">
      <c r="B2164" s="35">
        <v>41978</v>
      </c>
      <c r="C2164">
        <v>87.14</v>
      </c>
      <c r="E2164">
        <v>1</v>
      </c>
      <c r="F2164">
        <f>Table3[[#This Row],[DivPay]]*4</f>
        <v>4</v>
      </c>
      <c r="G2164" s="2">
        <f>Table3[[#This Row],[FwdDiv]]/Table3[[#This Row],[SharePrice]]</f>
        <v>4.5903144365389031E-2</v>
      </c>
    </row>
    <row r="2165" spans="2:7" x14ac:dyDescent="0.2">
      <c r="B2165" s="35">
        <v>41977</v>
      </c>
      <c r="C2165">
        <v>87.15</v>
      </c>
      <c r="E2165">
        <v>1</v>
      </c>
      <c r="F2165">
        <f>Table3[[#This Row],[DivPay]]*4</f>
        <v>4</v>
      </c>
      <c r="G2165" s="2">
        <f>Table3[[#This Row],[FwdDiv]]/Table3[[#This Row],[SharePrice]]</f>
        <v>4.5897877223178424E-2</v>
      </c>
    </row>
    <row r="2166" spans="2:7" x14ac:dyDescent="0.2">
      <c r="B2166" s="35">
        <v>41976</v>
      </c>
      <c r="C2166">
        <v>87.65</v>
      </c>
      <c r="E2166">
        <v>1</v>
      </c>
      <c r="F2166">
        <f>Table3[[#This Row],[DivPay]]*4</f>
        <v>4</v>
      </c>
      <c r="G2166" s="2">
        <f>Table3[[#This Row],[FwdDiv]]/Table3[[#This Row],[SharePrice]]</f>
        <v>4.5636052481460354E-2</v>
      </c>
    </row>
    <row r="2167" spans="2:7" x14ac:dyDescent="0.2">
      <c r="B2167" s="35">
        <v>41975</v>
      </c>
      <c r="C2167">
        <v>87.39</v>
      </c>
      <c r="E2167">
        <v>1</v>
      </c>
      <c r="F2167">
        <f>Table3[[#This Row],[DivPay]]*4</f>
        <v>4</v>
      </c>
      <c r="G2167" s="2">
        <f>Table3[[#This Row],[FwdDiv]]/Table3[[#This Row],[SharePrice]]</f>
        <v>4.577182744021055E-2</v>
      </c>
    </row>
    <row r="2168" spans="2:7" x14ac:dyDescent="0.2">
      <c r="B2168" s="35">
        <v>41974</v>
      </c>
      <c r="C2168">
        <v>86.5</v>
      </c>
      <c r="E2168">
        <v>1</v>
      </c>
      <c r="F2168">
        <f>Table3[[#This Row],[DivPay]]*4</f>
        <v>4</v>
      </c>
      <c r="G2168" s="2">
        <f>Table3[[#This Row],[FwdDiv]]/Table3[[#This Row],[SharePrice]]</f>
        <v>4.6242774566473986E-2</v>
      </c>
    </row>
    <row r="2169" spans="2:7" x14ac:dyDescent="0.2">
      <c r="B2169" s="35">
        <v>41971</v>
      </c>
      <c r="C2169">
        <v>86.93</v>
      </c>
      <c r="E2169">
        <v>1</v>
      </c>
      <c r="F2169">
        <f>Table3[[#This Row],[DivPay]]*4</f>
        <v>4</v>
      </c>
      <c r="G2169" s="2">
        <f>Table3[[#This Row],[FwdDiv]]/Table3[[#This Row],[SharePrice]]</f>
        <v>4.6014034280455536E-2</v>
      </c>
    </row>
    <row r="2170" spans="2:7" x14ac:dyDescent="0.2">
      <c r="B2170" s="35">
        <v>41969</v>
      </c>
      <c r="C2170">
        <v>86.6</v>
      </c>
      <c r="E2170">
        <v>1</v>
      </c>
      <c r="F2170">
        <f>Table3[[#This Row],[DivPay]]*4</f>
        <v>4</v>
      </c>
      <c r="G2170" s="2">
        <f>Table3[[#This Row],[FwdDiv]]/Table3[[#This Row],[SharePrice]]</f>
        <v>4.6189376443418015E-2</v>
      </c>
    </row>
    <row r="2171" spans="2:7" x14ac:dyDescent="0.2">
      <c r="B2171" s="35">
        <v>41968</v>
      </c>
      <c r="C2171">
        <v>86.3</v>
      </c>
      <c r="E2171">
        <v>1</v>
      </c>
      <c r="F2171">
        <f>Table3[[#This Row],[DivPay]]*4</f>
        <v>4</v>
      </c>
      <c r="G2171" s="2">
        <f>Table3[[#This Row],[FwdDiv]]/Table3[[#This Row],[SharePrice]]</f>
        <v>4.6349942062572425E-2</v>
      </c>
    </row>
    <row r="2172" spans="2:7" x14ac:dyDescent="0.2">
      <c r="B2172" s="35">
        <v>41967</v>
      </c>
      <c r="C2172">
        <v>86.5</v>
      </c>
      <c r="E2172">
        <v>1</v>
      </c>
      <c r="F2172">
        <f>Table3[[#This Row],[DivPay]]*4</f>
        <v>4</v>
      </c>
      <c r="G2172" s="2">
        <f>Table3[[#This Row],[FwdDiv]]/Table3[[#This Row],[SharePrice]]</f>
        <v>4.6242774566473986E-2</v>
      </c>
    </row>
    <row r="2173" spans="2:7" x14ac:dyDescent="0.2">
      <c r="B2173" s="35">
        <v>41964</v>
      </c>
      <c r="C2173">
        <v>87</v>
      </c>
      <c r="E2173">
        <v>1</v>
      </c>
      <c r="F2173">
        <f>Table3[[#This Row],[DivPay]]*4</f>
        <v>4</v>
      </c>
      <c r="G2173" s="2">
        <f>Table3[[#This Row],[FwdDiv]]/Table3[[#This Row],[SharePrice]]</f>
        <v>4.5977011494252873E-2</v>
      </c>
    </row>
    <row r="2174" spans="2:7" x14ac:dyDescent="0.2">
      <c r="B2174" s="35">
        <v>41963</v>
      </c>
      <c r="C2174">
        <v>85.81</v>
      </c>
      <c r="E2174">
        <v>1</v>
      </c>
      <c r="F2174">
        <f>Table3[[#This Row],[DivPay]]*4</f>
        <v>4</v>
      </c>
      <c r="G2174" s="2">
        <f>Table3[[#This Row],[FwdDiv]]/Table3[[#This Row],[SharePrice]]</f>
        <v>4.6614613681389111E-2</v>
      </c>
    </row>
    <row r="2175" spans="2:7" x14ac:dyDescent="0.2">
      <c r="B2175" s="35">
        <v>41962</v>
      </c>
      <c r="C2175">
        <v>86.83</v>
      </c>
      <c r="E2175">
        <v>1</v>
      </c>
      <c r="F2175">
        <f>Table3[[#This Row],[DivPay]]*4</f>
        <v>4</v>
      </c>
      <c r="G2175" s="2">
        <f>Table3[[#This Row],[FwdDiv]]/Table3[[#This Row],[SharePrice]]</f>
        <v>4.6067027525048945E-2</v>
      </c>
    </row>
    <row r="2176" spans="2:7" x14ac:dyDescent="0.2">
      <c r="B2176" s="35">
        <v>41961</v>
      </c>
      <c r="C2176">
        <v>87.13</v>
      </c>
      <c r="E2176">
        <v>1</v>
      </c>
      <c r="F2176">
        <f>Table3[[#This Row],[DivPay]]*4</f>
        <v>4</v>
      </c>
      <c r="G2176" s="2">
        <f>Table3[[#This Row],[FwdDiv]]/Table3[[#This Row],[SharePrice]]</f>
        <v>4.5908412716630327E-2</v>
      </c>
    </row>
    <row r="2177" spans="2:7" x14ac:dyDescent="0.2">
      <c r="B2177" s="35">
        <v>41960</v>
      </c>
      <c r="C2177">
        <v>87.3</v>
      </c>
      <c r="E2177">
        <v>1</v>
      </c>
      <c r="F2177">
        <f>Table3[[#This Row],[DivPay]]*4</f>
        <v>4</v>
      </c>
      <c r="G2177" s="2">
        <f>Table3[[#This Row],[FwdDiv]]/Table3[[#This Row],[SharePrice]]</f>
        <v>4.5819014891179843E-2</v>
      </c>
    </row>
    <row r="2178" spans="2:7" x14ac:dyDescent="0.2">
      <c r="B2178" s="35">
        <v>41957</v>
      </c>
      <c r="C2178">
        <v>86.28</v>
      </c>
      <c r="E2178">
        <v>1</v>
      </c>
      <c r="F2178">
        <f>Table3[[#This Row],[DivPay]]*4</f>
        <v>4</v>
      </c>
      <c r="G2178" s="2">
        <f>Table3[[#This Row],[FwdDiv]]/Table3[[#This Row],[SharePrice]]</f>
        <v>4.6360686138154847E-2</v>
      </c>
    </row>
    <row r="2179" spans="2:7" x14ac:dyDescent="0.2">
      <c r="B2179" s="35">
        <v>41956</v>
      </c>
      <c r="C2179">
        <v>87.86</v>
      </c>
      <c r="E2179">
        <v>1</v>
      </c>
      <c r="F2179">
        <f>Table3[[#This Row],[DivPay]]*4</f>
        <v>4</v>
      </c>
      <c r="G2179" s="2">
        <f>Table3[[#This Row],[FwdDiv]]/Table3[[#This Row],[SharePrice]]</f>
        <v>4.5526974732529021E-2</v>
      </c>
    </row>
    <row r="2180" spans="2:7" x14ac:dyDescent="0.2">
      <c r="B2180" s="35">
        <v>41955</v>
      </c>
      <c r="C2180">
        <v>87.9</v>
      </c>
      <c r="E2180">
        <v>1</v>
      </c>
      <c r="F2180">
        <f>Table3[[#This Row],[DivPay]]*4</f>
        <v>4</v>
      </c>
      <c r="G2180" s="2">
        <f>Table3[[#This Row],[FwdDiv]]/Table3[[#This Row],[SharePrice]]</f>
        <v>4.5506257110352673E-2</v>
      </c>
    </row>
    <row r="2181" spans="2:7" x14ac:dyDescent="0.2">
      <c r="B2181" s="35">
        <v>41954</v>
      </c>
      <c r="C2181">
        <v>88.09</v>
      </c>
      <c r="E2181">
        <v>1</v>
      </c>
      <c r="F2181">
        <f>Table3[[#This Row],[DivPay]]*4</f>
        <v>4</v>
      </c>
      <c r="G2181" s="2">
        <f>Table3[[#This Row],[FwdDiv]]/Table3[[#This Row],[SharePrice]]</f>
        <v>4.5408105346804402E-2</v>
      </c>
    </row>
    <row r="2182" spans="2:7" x14ac:dyDescent="0.2">
      <c r="B2182" s="35">
        <v>41953</v>
      </c>
      <c r="C2182">
        <v>88.42</v>
      </c>
      <c r="E2182">
        <v>1</v>
      </c>
      <c r="F2182">
        <f>Table3[[#This Row],[DivPay]]*4</f>
        <v>4</v>
      </c>
      <c r="G2182" s="2">
        <f>Table3[[#This Row],[FwdDiv]]/Table3[[#This Row],[SharePrice]]</f>
        <v>4.5238633793259445E-2</v>
      </c>
    </row>
    <row r="2183" spans="2:7" x14ac:dyDescent="0.2">
      <c r="B2183" s="35">
        <v>41950</v>
      </c>
      <c r="C2183">
        <v>88.12</v>
      </c>
      <c r="E2183">
        <v>1</v>
      </c>
      <c r="F2183">
        <f>Table3[[#This Row],[DivPay]]*4</f>
        <v>4</v>
      </c>
      <c r="G2183" s="2">
        <f>Table3[[#This Row],[FwdDiv]]/Table3[[#This Row],[SharePrice]]</f>
        <v>4.5392646391284611E-2</v>
      </c>
    </row>
    <row r="2184" spans="2:7" x14ac:dyDescent="0.2">
      <c r="B2184" s="35">
        <v>41949</v>
      </c>
      <c r="C2184">
        <v>87.5</v>
      </c>
      <c r="E2184">
        <v>1</v>
      </c>
      <c r="F2184">
        <f>Table3[[#This Row],[DivPay]]*4</f>
        <v>4</v>
      </c>
      <c r="G2184" s="2">
        <f>Table3[[#This Row],[FwdDiv]]/Table3[[#This Row],[SharePrice]]</f>
        <v>4.5714285714285714E-2</v>
      </c>
    </row>
    <row r="2185" spans="2:7" x14ac:dyDescent="0.2">
      <c r="B2185" s="35">
        <v>41948</v>
      </c>
      <c r="C2185">
        <v>89.9</v>
      </c>
      <c r="E2185">
        <v>1</v>
      </c>
      <c r="F2185">
        <f>Table3[[#This Row],[DivPay]]*4</f>
        <v>4</v>
      </c>
      <c r="G2185" s="2">
        <f>Table3[[#This Row],[FwdDiv]]/Table3[[#This Row],[SharePrice]]</f>
        <v>4.4493882091212453E-2</v>
      </c>
    </row>
    <row r="2186" spans="2:7" x14ac:dyDescent="0.2">
      <c r="B2186" s="35">
        <v>41947</v>
      </c>
      <c r="C2186">
        <v>89.45</v>
      </c>
      <c r="E2186">
        <v>1</v>
      </c>
      <c r="F2186">
        <f>Table3[[#This Row],[DivPay]]*4</f>
        <v>4</v>
      </c>
      <c r="G2186" s="2">
        <f>Table3[[#This Row],[FwdDiv]]/Table3[[#This Row],[SharePrice]]</f>
        <v>4.4717719396310786E-2</v>
      </c>
    </row>
    <row r="2187" spans="2:7" x14ac:dyDescent="0.2">
      <c r="B2187" s="35">
        <v>41946</v>
      </c>
      <c r="C2187">
        <v>89.19</v>
      </c>
      <c r="E2187">
        <v>1</v>
      </c>
      <c r="F2187">
        <f>Table3[[#This Row],[DivPay]]*4</f>
        <v>4</v>
      </c>
      <c r="G2187" s="2">
        <f>Table3[[#This Row],[FwdDiv]]/Table3[[#This Row],[SharePrice]]</f>
        <v>4.4848077138692682E-2</v>
      </c>
    </row>
    <row r="2188" spans="2:7" x14ac:dyDescent="0.2">
      <c r="B2188" s="35">
        <v>41943</v>
      </c>
      <c r="C2188">
        <v>89.01</v>
      </c>
      <c r="E2188">
        <v>1</v>
      </c>
      <c r="F2188">
        <f>Table3[[#This Row],[DivPay]]*4</f>
        <v>4</v>
      </c>
      <c r="G2188" s="2">
        <f>Table3[[#This Row],[FwdDiv]]/Table3[[#This Row],[SharePrice]]</f>
        <v>4.4938770924615207E-2</v>
      </c>
    </row>
    <row r="2189" spans="2:7" x14ac:dyDescent="0.2">
      <c r="B2189" s="35">
        <v>41942</v>
      </c>
      <c r="C2189">
        <v>88.35</v>
      </c>
      <c r="E2189">
        <v>1</v>
      </c>
      <c r="F2189">
        <f>Table3[[#This Row],[DivPay]]*4</f>
        <v>4</v>
      </c>
      <c r="G2189" s="2">
        <f>Table3[[#This Row],[FwdDiv]]/Table3[[#This Row],[SharePrice]]</f>
        <v>4.5274476513865312E-2</v>
      </c>
    </row>
    <row r="2190" spans="2:7" x14ac:dyDescent="0.2">
      <c r="B2190" s="35">
        <v>41941</v>
      </c>
      <c r="C2190">
        <v>87.91</v>
      </c>
      <c r="E2190">
        <v>1</v>
      </c>
      <c r="F2190">
        <f>Table3[[#This Row],[DivPay]]*4</f>
        <v>4</v>
      </c>
      <c r="G2190" s="2">
        <f>Table3[[#This Row],[FwdDiv]]/Table3[[#This Row],[SharePrice]]</f>
        <v>4.5501080650665458E-2</v>
      </c>
    </row>
    <row r="2191" spans="2:7" x14ac:dyDescent="0.2">
      <c r="B2191" s="35">
        <v>41940</v>
      </c>
      <c r="C2191">
        <v>88.27</v>
      </c>
      <c r="E2191">
        <v>1</v>
      </c>
      <c r="F2191">
        <f>Table3[[#This Row],[DivPay]]*4</f>
        <v>4</v>
      </c>
      <c r="G2191" s="2">
        <f>Table3[[#This Row],[FwdDiv]]/Table3[[#This Row],[SharePrice]]</f>
        <v>4.5315509233035005E-2</v>
      </c>
    </row>
    <row r="2192" spans="2:7" x14ac:dyDescent="0.2">
      <c r="B2192" s="35">
        <v>41939</v>
      </c>
      <c r="C2192">
        <v>88.04</v>
      </c>
      <c r="E2192">
        <v>1</v>
      </c>
      <c r="F2192">
        <f>Table3[[#This Row],[DivPay]]*4</f>
        <v>4</v>
      </c>
      <c r="G2192" s="2">
        <f>Table3[[#This Row],[FwdDiv]]/Table3[[#This Row],[SharePrice]]</f>
        <v>4.5433893684688774E-2</v>
      </c>
    </row>
    <row r="2193" spans="2:7" x14ac:dyDescent="0.2">
      <c r="B2193" s="35">
        <v>41936</v>
      </c>
      <c r="C2193">
        <v>88.06</v>
      </c>
      <c r="E2193">
        <v>1</v>
      </c>
      <c r="F2193">
        <f>Table3[[#This Row],[DivPay]]*4</f>
        <v>4</v>
      </c>
      <c r="G2193" s="2">
        <f>Table3[[#This Row],[FwdDiv]]/Table3[[#This Row],[SharePrice]]</f>
        <v>4.5423574835339542E-2</v>
      </c>
    </row>
    <row r="2194" spans="2:7" x14ac:dyDescent="0.2">
      <c r="B2194" s="35">
        <v>41935</v>
      </c>
      <c r="C2194">
        <v>87.62</v>
      </c>
      <c r="E2194">
        <v>1</v>
      </c>
      <c r="F2194">
        <f>Table3[[#This Row],[DivPay]]*4</f>
        <v>4</v>
      </c>
      <c r="G2194" s="2">
        <f>Table3[[#This Row],[FwdDiv]]/Table3[[#This Row],[SharePrice]]</f>
        <v>4.5651677699155443E-2</v>
      </c>
    </row>
    <row r="2195" spans="2:7" x14ac:dyDescent="0.2">
      <c r="B2195" s="35">
        <v>41934</v>
      </c>
      <c r="C2195">
        <v>87.6</v>
      </c>
      <c r="E2195">
        <v>1</v>
      </c>
      <c r="F2195">
        <f>Table3[[#This Row],[DivPay]]*4</f>
        <v>4</v>
      </c>
      <c r="G2195" s="2">
        <f>Table3[[#This Row],[FwdDiv]]/Table3[[#This Row],[SharePrice]]</f>
        <v>4.5662100456621009E-2</v>
      </c>
    </row>
    <row r="2196" spans="2:7" x14ac:dyDescent="0.2">
      <c r="B2196" s="35">
        <v>41933</v>
      </c>
      <c r="C2196">
        <v>87.45</v>
      </c>
      <c r="E2196">
        <v>1</v>
      </c>
      <c r="F2196">
        <f>Table3[[#This Row],[DivPay]]*4</f>
        <v>4</v>
      </c>
      <c r="G2196" s="2">
        <f>Table3[[#This Row],[FwdDiv]]/Table3[[#This Row],[SharePrice]]</f>
        <v>4.5740423098913664E-2</v>
      </c>
    </row>
    <row r="2197" spans="2:7" x14ac:dyDescent="0.2">
      <c r="B2197" s="35">
        <v>41932</v>
      </c>
      <c r="C2197">
        <v>86.93</v>
      </c>
      <c r="E2197">
        <v>1</v>
      </c>
      <c r="F2197">
        <f>Table3[[#This Row],[DivPay]]*4</f>
        <v>4</v>
      </c>
      <c r="G2197" s="2">
        <f>Table3[[#This Row],[FwdDiv]]/Table3[[#This Row],[SharePrice]]</f>
        <v>4.6014034280455536E-2</v>
      </c>
    </row>
    <row r="2198" spans="2:7" x14ac:dyDescent="0.2">
      <c r="B2198" s="35">
        <v>41929</v>
      </c>
      <c r="C2198">
        <v>86</v>
      </c>
      <c r="E2198">
        <v>1</v>
      </c>
      <c r="F2198">
        <f>Table3[[#This Row],[DivPay]]*4</f>
        <v>4</v>
      </c>
      <c r="G2198" s="2">
        <f>Table3[[#This Row],[FwdDiv]]/Table3[[#This Row],[SharePrice]]</f>
        <v>4.6511627906976744E-2</v>
      </c>
    </row>
    <row r="2199" spans="2:7" x14ac:dyDescent="0.2">
      <c r="B2199" s="35">
        <v>41928</v>
      </c>
      <c r="C2199">
        <v>85.26</v>
      </c>
      <c r="E2199">
        <v>1</v>
      </c>
      <c r="F2199">
        <f>Table3[[#This Row],[DivPay]]*4</f>
        <v>4</v>
      </c>
      <c r="G2199" s="2">
        <f>Table3[[#This Row],[FwdDiv]]/Table3[[#This Row],[SharePrice]]</f>
        <v>4.6915317851278442E-2</v>
      </c>
    </row>
    <row r="2200" spans="2:7" x14ac:dyDescent="0.2">
      <c r="B2200" s="35">
        <v>41927</v>
      </c>
      <c r="C2200">
        <v>83.58</v>
      </c>
      <c r="E2200">
        <v>1</v>
      </c>
      <c r="F2200">
        <f>Table3[[#This Row],[DivPay]]*4</f>
        <v>4</v>
      </c>
      <c r="G2200" s="2">
        <f>Table3[[#This Row],[FwdDiv]]/Table3[[#This Row],[SharePrice]]</f>
        <v>4.7858339315625748E-2</v>
      </c>
    </row>
    <row r="2201" spans="2:7" x14ac:dyDescent="0.2">
      <c r="B2201" s="35">
        <v>41926</v>
      </c>
      <c r="C2201">
        <v>83.69</v>
      </c>
      <c r="E2201">
        <v>1</v>
      </c>
      <c r="F2201">
        <f>Table3[[#This Row],[DivPay]]*4</f>
        <v>4</v>
      </c>
      <c r="G2201" s="2">
        <f>Table3[[#This Row],[FwdDiv]]/Table3[[#This Row],[SharePrice]]</f>
        <v>4.7795435535906323E-2</v>
      </c>
    </row>
    <row r="2202" spans="2:7" x14ac:dyDescent="0.2">
      <c r="B2202" s="35">
        <v>41925</v>
      </c>
      <c r="C2202">
        <v>84.07</v>
      </c>
      <c r="E2202">
        <v>1</v>
      </c>
      <c r="F2202">
        <f>Table3[[#This Row],[DivPay]]*4</f>
        <v>4</v>
      </c>
      <c r="G2202" s="2">
        <f>Table3[[#This Row],[FwdDiv]]/Table3[[#This Row],[SharePrice]]</f>
        <v>4.7579398120613778E-2</v>
      </c>
    </row>
    <row r="2203" spans="2:7" x14ac:dyDescent="0.2">
      <c r="B2203" s="35">
        <v>41922</v>
      </c>
      <c r="C2203">
        <v>84.28</v>
      </c>
      <c r="E2203">
        <v>1</v>
      </c>
      <c r="F2203">
        <f>Table3[[#This Row],[DivPay]]*4</f>
        <v>4</v>
      </c>
      <c r="G2203" s="2">
        <f>Table3[[#This Row],[FwdDiv]]/Table3[[#This Row],[SharePrice]]</f>
        <v>4.7460844803037493E-2</v>
      </c>
    </row>
    <row r="2204" spans="2:7" x14ac:dyDescent="0.2">
      <c r="B2204" s="35">
        <v>41921</v>
      </c>
      <c r="C2204">
        <v>83.92</v>
      </c>
      <c r="E2204">
        <v>1</v>
      </c>
      <c r="F2204">
        <f>Table3[[#This Row],[DivPay]]*4</f>
        <v>4</v>
      </c>
      <c r="G2204" s="2">
        <f>Table3[[#This Row],[FwdDiv]]/Table3[[#This Row],[SharePrice]]</f>
        <v>4.7664442326024785E-2</v>
      </c>
    </row>
    <row r="2205" spans="2:7" x14ac:dyDescent="0.2">
      <c r="B2205" s="35">
        <v>41920</v>
      </c>
      <c r="C2205">
        <v>85.06</v>
      </c>
      <c r="E2205">
        <v>1</v>
      </c>
      <c r="F2205">
        <f>Table3[[#This Row],[DivPay]]*4</f>
        <v>4</v>
      </c>
      <c r="G2205" s="2">
        <f>Table3[[#This Row],[FwdDiv]]/Table3[[#This Row],[SharePrice]]</f>
        <v>4.702562896778744E-2</v>
      </c>
    </row>
    <row r="2206" spans="2:7" x14ac:dyDescent="0.2">
      <c r="B2206" s="35">
        <v>41919</v>
      </c>
      <c r="C2206">
        <v>83.98</v>
      </c>
      <c r="E2206">
        <v>1</v>
      </c>
      <c r="F2206">
        <f>Table3[[#This Row],[DivPay]]*4</f>
        <v>4</v>
      </c>
      <c r="G2206" s="2">
        <f>Table3[[#This Row],[FwdDiv]]/Table3[[#This Row],[SharePrice]]</f>
        <v>4.7630388187663728E-2</v>
      </c>
    </row>
    <row r="2207" spans="2:7" x14ac:dyDescent="0.2">
      <c r="B2207" s="35">
        <v>41918</v>
      </c>
      <c r="C2207">
        <v>84.57</v>
      </c>
      <c r="E2207">
        <v>1</v>
      </c>
      <c r="F2207">
        <f>Table3[[#This Row],[DivPay]]*4</f>
        <v>4</v>
      </c>
      <c r="G2207" s="2">
        <f>Table3[[#This Row],[FwdDiv]]/Table3[[#This Row],[SharePrice]]</f>
        <v>4.7298096251625878E-2</v>
      </c>
    </row>
    <row r="2208" spans="2:7" x14ac:dyDescent="0.2">
      <c r="B2208" s="35">
        <v>41915</v>
      </c>
      <c r="C2208">
        <v>84.51</v>
      </c>
      <c r="E2208">
        <v>1</v>
      </c>
      <c r="F2208">
        <f>Table3[[#This Row],[DivPay]]*4</f>
        <v>4</v>
      </c>
      <c r="G2208" s="2">
        <f>Table3[[#This Row],[FwdDiv]]/Table3[[#This Row],[SharePrice]]</f>
        <v>4.733167672464797E-2</v>
      </c>
    </row>
    <row r="2209" spans="2:7" x14ac:dyDescent="0.2">
      <c r="B2209" s="35">
        <v>41914</v>
      </c>
      <c r="C2209">
        <v>84.21</v>
      </c>
      <c r="E2209">
        <v>1</v>
      </c>
      <c r="F2209">
        <f>Table3[[#This Row],[DivPay]]*4</f>
        <v>4</v>
      </c>
      <c r="G2209" s="2">
        <f>Table3[[#This Row],[FwdDiv]]/Table3[[#This Row],[SharePrice]]</f>
        <v>4.7500296876855481E-2</v>
      </c>
    </row>
    <row r="2210" spans="2:7" x14ac:dyDescent="0.2">
      <c r="B2210" s="35">
        <v>41913</v>
      </c>
      <c r="C2210">
        <v>83.47</v>
      </c>
      <c r="E2210">
        <v>1</v>
      </c>
      <c r="F2210">
        <f>Table3[[#This Row],[DivPay]]*4</f>
        <v>4</v>
      </c>
      <c r="G2210" s="2">
        <f>Table3[[#This Row],[FwdDiv]]/Table3[[#This Row],[SharePrice]]</f>
        <v>4.7921408889421348E-2</v>
      </c>
    </row>
    <row r="2211" spans="2:7" x14ac:dyDescent="0.2">
      <c r="B2211" s="35">
        <v>41912</v>
      </c>
      <c r="C2211">
        <v>83.4</v>
      </c>
      <c r="E2211">
        <v>1</v>
      </c>
      <c r="F2211">
        <f>Table3[[#This Row],[DivPay]]*4</f>
        <v>4</v>
      </c>
      <c r="G2211" s="2">
        <f>Table3[[#This Row],[FwdDiv]]/Table3[[#This Row],[SharePrice]]</f>
        <v>4.7961630695443645E-2</v>
      </c>
    </row>
    <row r="2212" spans="2:7" x14ac:dyDescent="0.2">
      <c r="B2212" s="35">
        <v>41911</v>
      </c>
      <c r="C2212">
        <v>82.66</v>
      </c>
      <c r="E2212">
        <v>1</v>
      </c>
      <c r="F2212">
        <f>Table3[[#This Row],[DivPay]]*4</f>
        <v>4</v>
      </c>
      <c r="G2212" s="2">
        <f>Table3[[#This Row],[FwdDiv]]/Table3[[#This Row],[SharePrice]]</f>
        <v>4.839099927413501E-2</v>
      </c>
    </row>
    <row r="2213" spans="2:7" x14ac:dyDescent="0.2">
      <c r="B2213" s="35">
        <v>41908</v>
      </c>
      <c r="C2213">
        <v>83.23</v>
      </c>
      <c r="E2213">
        <v>1</v>
      </c>
      <c r="F2213">
        <f>Table3[[#This Row],[DivPay]]*4</f>
        <v>4</v>
      </c>
      <c r="G2213" s="2">
        <f>Table3[[#This Row],[FwdDiv]]/Table3[[#This Row],[SharePrice]]</f>
        <v>4.8059593896431572E-2</v>
      </c>
    </row>
    <row r="2214" spans="2:7" x14ac:dyDescent="0.2">
      <c r="B2214" s="35">
        <v>41907</v>
      </c>
      <c r="C2214">
        <v>83.7</v>
      </c>
      <c r="E2214">
        <v>1</v>
      </c>
      <c r="F2214">
        <f>Table3[[#This Row],[DivPay]]*4</f>
        <v>4</v>
      </c>
      <c r="G2214" s="2">
        <f>Table3[[#This Row],[FwdDiv]]/Table3[[#This Row],[SharePrice]]</f>
        <v>4.7789725209080043E-2</v>
      </c>
    </row>
    <row r="2215" spans="2:7" x14ac:dyDescent="0.2">
      <c r="B2215" s="35">
        <v>41906</v>
      </c>
      <c r="C2215">
        <v>84.45</v>
      </c>
      <c r="E2215">
        <v>1</v>
      </c>
      <c r="F2215">
        <f>Table3[[#This Row],[DivPay]]*4</f>
        <v>4</v>
      </c>
      <c r="G2215" s="2">
        <f>Table3[[#This Row],[FwdDiv]]/Table3[[#This Row],[SharePrice]]</f>
        <v>4.7365304914150384E-2</v>
      </c>
    </row>
    <row r="2216" spans="2:7" x14ac:dyDescent="0.2">
      <c r="B2216" s="35">
        <v>41905</v>
      </c>
      <c r="C2216">
        <v>83.66</v>
      </c>
      <c r="D2216">
        <v>1</v>
      </c>
      <c r="E2216">
        <v>1</v>
      </c>
      <c r="F2216">
        <f>Table3[[#This Row],[DivPay]]*4</f>
        <v>4</v>
      </c>
      <c r="G2216" s="2">
        <f>Table3[[#This Row],[FwdDiv]]/Table3[[#This Row],[SharePrice]]</f>
        <v>4.7812574707147983E-2</v>
      </c>
    </row>
    <row r="2217" spans="2:7" x14ac:dyDescent="0.2">
      <c r="B2217" s="35">
        <v>41904</v>
      </c>
      <c r="C2217">
        <v>86.05</v>
      </c>
      <c r="E2217">
        <v>0.94</v>
      </c>
      <c r="F2217">
        <f>Table3[[#This Row],[DivPay]]*4</f>
        <v>3.76</v>
      </c>
      <c r="G2217" s="2">
        <f>Table3[[#This Row],[FwdDiv]]/Table3[[#This Row],[SharePrice]]</f>
        <v>4.3695525857059846E-2</v>
      </c>
    </row>
    <row r="2218" spans="2:7" x14ac:dyDescent="0.2">
      <c r="B2218" s="35">
        <v>41901</v>
      </c>
      <c r="C2218">
        <v>85.55</v>
      </c>
      <c r="E2218">
        <v>0.94</v>
      </c>
      <c r="F2218">
        <f>Table3[[#This Row],[DivPay]]*4</f>
        <v>3.76</v>
      </c>
      <c r="G2218" s="2">
        <f>Table3[[#This Row],[FwdDiv]]/Table3[[#This Row],[SharePrice]]</f>
        <v>4.3950905902980709E-2</v>
      </c>
    </row>
    <row r="2219" spans="2:7" x14ac:dyDescent="0.2">
      <c r="B2219" s="35">
        <v>41900</v>
      </c>
      <c r="C2219">
        <v>84.72</v>
      </c>
      <c r="E2219">
        <v>0.94</v>
      </c>
      <c r="F2219">
        <f>Table3[[#This Row],[DivPay]]*4</f>
        <v>3.76</v>
      </c>
      <c r="G2219" s="2">
        <f>Table3[[#This Row],[FwdDiv]]/Table3[[#This Row],[SharePrice]]</f>
        <v>4.4381491973559957E-2</v>
      </c>
    </row>
    <row r="2220" spans="2:7" x14ac:dyDescent="0.2">
      <c r="B2220" s="35">
        <v>41899</v>
      </c>
      <c r="C2220">
        <v>84.9</v>
      </c>
      <c r="E2220">
        <v>0.94</v>
      </c>
      <c r="F2220">
        <f>Table3[[#This Row],[DivPay]]*4</f>
        <v>3.76</v>
      </c>
      <c r="G2220" s="2">
        <f>Table3[[#This Row],[FwdDiv]]/Table3[[#This Row],[SharePrice]]</f>
        <v>4.4287396937573609E-2</v>
      </c>
    </row>
    <row r="2221" spans="2:7" x14ac:dyDescent="0.2">
      <c r="B2221" s="35">
        <v>41898</v>
      </c>
      <c r="C2221">
        <v>84.82</v>
      </c>
      <c r="E2221">
        <v>0.94</v>
      </c>
      <c r="F2221">
        <f>Table3[[#This Row],[DivPay]]*4</f>
        <v>3.76</v>
      </c>
      <c r="G2221" s="2">
        <f>Table3[[#This Row],[FwdDiv]]/Table3[[#This Row],[SharePrice]]</f>
        <v>4.4329167649139356E-2</v>
      </c>
    </row>
    <row r="2222" spans="2:7" x14ac:dyDescent="0.2">
      <c r="B2222" s="35">
        <v>41897</v>
      </c>
      <c r="C2222">
        <v>84.2</v>
      </c>
      <c r="E2222">
        <v>0.94</v>
      </c>
      <c r="F2222">
        <f>Table3[[#This Row],[DivPay]]*4</f>
        <v>3.76</v>
      </c>
      <c r="G2222" s="2">
        <f>Table3[[#This Row],[FwdDiv]]/Table3[[#This Row],[SharePrice]]</f>
        <v>4.4655581947743467E-2</v>
      </c>
    </row>
    <row r="2223" spans="2:7" x14ac:dyDescent="0.2">
      <c r="B2223" s="35">
        <v>41894</v>
      </c>
      <c r="C2223">
        <v>84.02</v>
      </c>
      <c r="E2223">
        <v>0.94</v>
      </c>
      <c r="F2223">
        <f>Table3[[#This Row],[DivPay]]*4</f>
        <v>3.76</v>
      </c>
      <c r="G2223" s="2">
        <f>Table3[[#This Row],[FwdDiv]]/Table3[[#This Row],[SharePrice]]</f>
        <v>4.4751249702451798E-2</v>
      </c>
    </row>
    <row r="2224" spans="2:7" x14ac:dyDescent="0.2">
      <c r="B2224" s="35">
        <v>41893</v>
      </c>
      <c r="C2224">
        <v>84.5</v>
      </c>
      <c r="E2224">
        <v>0.94</v>
      </c>
      <c r="F2224">
        <f>Table3[[#This Row],[DivPay]]*4</f>
        <v>3.76</v>
      </c>
      <c r="G2224" s="2">
        <f>Table3[[#This Row],[FwdDiv]]/Table3[[#This Row],[SharePrice]]</f>
        <v>4.4497041420118344E-2</v>
      </c>
    </row>
    <row r="2225" spans="2:7" x14ac:dyDescent="0.2">
      <c r="B2225" s="35">
        <v>41892</v>
      </c>
      <c r="C2225">
        <v>84.19</v>
      </c>
      <c r="E2225">
        <v>0.94</v>
      </c>
      <c r="F2225">
        <f>Table3[[#This Row],[DivPay]]*4</f>
        <v>3.76</v>
      </c>
      <c r="G2225" s="2">
        <f>Table3[[#This Row],[FwdDiv]]/Table3[[#This Row],[SharePrice]]</f>
        <v>4.4660886090984675E-2</v>
      </c>
    </row>
    <row r="2226" spans="2:7" x14ac:dyDescent="0.2">
      <c r="B2226" s="35">
        <v>41891</v>
      </c>
      <c r="C2226">
        <v>83.83</v>
      </c>
      <c r="E2226">
        <v>0.94</v>
      </c>
      <c r="F2226">
        <f>Table3[[#This Row],[DivPay]]*4</f>
        <v>3.76</v>
      </c>
      <c r="G2226" s="2">
        <f>Table3[[#This Row],[FwdDiv]]/Table3[[#This Row],[SharePrice]]</f>
        <v>4.4852678038888226E-2</v>
      </c>
    </row>
    <row r="2227" spans="2:7" x14ac:dyDescent="0.2">
      <c r="B2227" s="35">
        <v>41890</v>
      </c>
      <c r="C2227">
        <v>84</v>
      </c>
      <c r="E2227">
        <v>0.94</v>
      </c>
      <c r="F2227">
        <f>Table3[[#This Row],[DivPay]]*4</f>
        <v>3.76</v>
      </c>
      <c r="G2227" s="2">
        <f>Table3[[#This Row],[FwdDiv]]/Table3[[#This Row],[SharePrice]]</f>
        <v>4.476190476190476E-2</v>
      </c>
    </row>
    <row r="2228" spans="2:7" x14ac:dyDescent="0.2">
      <c r="B2228" s="35">
        <v>41887</v>
      </c>
      <c r="C2228">
        <v>85.45</v>
      </c>
      <c r="E2228">
        <v>0.94</v>
      </c>
      <c r="F2228">
        <f>Table3[[#This Row],[DivPay]]*4</f>
        <v>3.76</v>
      </c>
      <c r="G2228" s="2">
        <f>Table3[[#This Row],[FwdDiv]]/Table3[[#This Row],[SharePrice]]</f>
        <v>4.4002340550029252E-2</v>
      </c>
    </row>
    <row r="2229" spans="2:7" x14ac:dyDescent="0.2">
      <c r="B2229" s="35">
        <v>41886</v>
      </c>
      <c r="C2229">
        <v>84.99</v>
      </c>
      <c r="E2229">
        <v>0.94</v>
      </c>
      <c r="F2229">
        <f>Table3[[#This Row],[DivPay]]*4</f>
        <v>3.76</v>
      </c>
      <c r="G2229" s="2">
        <f>Table3[[#This Row],[FwdDiv]]/Table3[[#This Row],[SharePrice]]</f>
        <v>4.4240498882221438E-2</v>
      </c>
    </row>
    <row r="2230" spans="2:7" x14ac:dyDescent="0.2">
      <c r="B2230" s="35">
        <v>41885</v>
      </c>
      <c r="C2230">
        <v>85.4</v>
      </c>
      <c r="E2230">
        <v>0.94</v>
      </c>
      <c r="F2230">
        <f>Table3[[#This Row],[DivPay]]*4</f>
        <v>3.76</v>
      </c>
      <c r="G2230" s="2">
        <f>Table3[[#This Row],[FwdDiv]]/Table3[[#This Row],[SharePrice]]</f>
        <v>4.4028103044496482E-2</v>
      </c>
    </row>
    <row r="2231" spans="2:7" x14ac:dyDescent="0.2">
      <c r="B2231" s="35">
        <v>41884</v>
      </c>
      <c r="C2231">
        <v>85.49</v>
      </c>
      <c r="E2231">
        <v>0.94</v>
      </c>
      <c r="F2231">
        <f>Table3[[#This Row],[DivPay]]*4</f>
        <v>3.76</v>
      </c>
      <c r="G2231" s="2">
        <f>Table3[[#This Row],[FwdDiv]]/Table3[[#This Row],[SharePrice]]</f>
        <v>4.3981752251725348E-2</v>
      </c>
    </row>
    <row r="2232" spans="2:7" x14ac:dyDescent="0.2">
      <c r="B2232" s="35">
        <v>41880</v>
      </c>
      <c r="C2232">
        <v>85.58</v>
      </c>
      <c r="E2232">
        <v>0.94</v>
      </c>
      <c r="F2232">
        <f>Table3[[#This Row],[DivPay]]*4</f>
        <v>3.76</v>
      </c>
      <c r="G2232" s="2">
        <f>Table3[[#This Row],[FwdDiv]]/Table3[[#This Row],[SharePrice]]</f>
        <v>4.3935498948352414E-2</v>
      </c>
    </row>
    <row r="2233" spans="2:7" x14ac:dyDescent="0.2">
      <c r="B2233" s="35">
        <v>41879</v>
      </c>
      <c r="C2233">
        <v>85.26</v>
      </c>
      <c r="E2233">
        <v>0.94</v>
      </c>
      <c r="F2233">
        <f>Table3[[#This Row],[DivPay]]*4</f>
        <v>3.76</v>
      </c>
      <c r="G2233" s="2">
        <f>Table3[[#This Row],[FwdDiv]]/Table3[[#This Row],[SharePrice]]</f>
        <v>4.4100398780201729E-2</v>
      </c>
    </row>
    <row r="2234" spans="2:7" x14ac:dyDescent="0.2">
      <c r="B2234" s="35">
        <v>41878</v>
      </c>
      <c r="C2234">
        <v>85.25</v>
      </c>
      <c r="E2234">
        <v>0.94</v>
      </c>
      <c r="F2234">
        <f>Table3[[#This Row],[DivPay]]*4</f>
        <v>3.76</v>
      </c>
      <c r="G2234" s="2">
        <f>Table3[[#This Row],[FwdDiv]]/Table3[[#This Row],[SharePrice]]</f>
        <v>4.4105571847507331E-2</v>
      </c>
    </row>
    <row r="2235" spans="2:7" x14ac:dyDescent="0.2">
      <c r="B2235" s="35">
        <v>41877</v>
      </c>
      <c r="C2235">
        <v>85.26</v>
      </c>
      <c r="E2235">
        <v>0.94</v>
      </c>
      <c r="F2235">
        <f>Table3[[#This Row],[DivPay]]*4</f>
        <v>3.76</v>
      </c>
      <c r="G2235" s="2">
        <f>Table3[[#This Row],[FwdDiv]]/Table3[[#This Row],[SharePrice]]</f>
        <v>4.4100398780201729E-2</v>
      </c>
    </row>
    <row r="2236" spans="2:7" x14ac:dyDescent="0.2">
      <c r="B2236" s="35">
        <v>41876</v>
      </c>
      <c r="C2236">
        <v>85.19</v>
      </c>
      <c r="E2236">
        <v>0.94</v>
      </c>
      <c r="F2236">
        <f>Table3[[#This Row],[DivPay]]*4</f>
        <v>3.76</v>
      </c>
      <c r="G2236" s="2">
        <f>Table3[[#This Row],[FwdDiv]]/Table3[[#This Row],[SharePrice]]</f>
        <v>4.413663575537035E-2</v>
      </c>
    </row>
    <row r="2237" spans="2:7" x14ac:dyDescent="0.2">
      <c r="B2237" s="35">
        <v>41873</v>
      </c>
      <c r="C2237">
        <v>84.34</v>
      </c>
      <c r="E2237">
        <v>0.94</v>
      </c>
      <c r="F2237">
        <f>Table3[[#This Row],[DivPay]]*4</f>
        <v>3.76</v>
      </c>
      <c r="G2237" s="2">
        <f>Table3[[#This Row],[FwdDiv]]/Table3[[#This Row],[SharePrice]]</f>
        <v>4.4581456011382498E-2</v>
      </c>
    </row>
    <row r="2238" spans="2:7" x14ac:dyDescent="0.2">
      <c r="B2238" s="35">
        <v>41872</v>
      </c>
      <c r="C2238">
        <v>85.15</v>
      </c>
      <c r="E2238">
        <v>0.94</v>
      </c>
      <c r="F2238">
        <f>Table3[[#This Row],[DivPay]]*4</f>
        <v>3.76</v>
      </c>
      <c r="G2238" s="2">
        <f>Table3[[#This Row],[FwdDiv]]/Table3[[#This Row],[SharePrice]]</f>
        <v>4.415736934820904E-2</v>
      </c>
    </row>
    <row r="2239" spans="2:7" x14ac:dyDescent="0.2">
      <c r="B2239" s="35">
        <v>41871</v>
      </c>
      <c r="C2239">
        <v>85.09</v>
      </c>
      <c r="E2239">
        <v>0.94</v>
      </c>
      <c r="F2239">
        <f>Table3[[#This Row],[DivPay]]*4</f>
        <v>3.76</v>
      </c>
      <c r="G2239" s="2">
        <f>Table3[[#This Row],[FwdDiv]]/Table3[[#This Row],[SharePrice]]</f>
        <v>4.4188506287460329E-2</v>
      </c>
    </row>
    <row r="2240" spans="2:7" x14ac:dyDescent="0.2">
      <c r="B2240" s="35">
        <v>41870</v>
      </c>
      <c r="C2240">
        <v>85.38</v>
      </c>
      <c r="E2240">
        <v>0.94</v>
      </c>
      <c r="F2240">
        <f>Table3[[#This Row],[DivPay]]*4</f>
        <v>3.76</v>
      </c>
      <c r="G2240" s="2">
        <f>Table3[[#This Row],[FwdDiv]]/Table3[[#This Row],[SharePrice]]</f>
        <v>4.4038416490981495E-2</v>
      </c>
    </row>
    <row r="2241" spans="2:7" x14ac:dyDescent="0.2">
      <c r="B2241" s="35">
        <v>41869</v>
      </c>
      <c r="C2241">
        <v>84.99</v>
      </c>
      <c r="E2241">
        <v>0.94</v>
      </c>
      <c r="F2241">
        <f>Table3[[#This Row],[DivPay]]*4</f>
        <v>3.76</v>
      </c>
      <c r="G2241" s="2">
        <f>Table3[[#This Row],[FwdDiv]]/Table3[[#This Row],[SharePrice]]</f>
        <v>4.4240498882221438E-2</v>
      </c>
    </row>
    <row r="2242" spans="2:7" x14ac:dyDescent="0.2">
      <c r="B2242" s="35">
        <v>41866</v>
      </c>
      <c r="C2242">
        <v>84.5</v>
      </c>
      <c r="E2242">
        <v>0.94</v>
      </c>
      <c r="F2242">
        <f>Table3[[#This Row],[DivPay]]*4</f>
        <v>3.76</v>
      </c>
      <c r="G2242" s="2">
        <f>Table3[[#This Row],[FwdDiv]]/Table3[[#This Row],[SharePrice]]</f>
        <v>4.4497041420118344E-2</v>
      </c>
    </row>
    <row r="2243" spans="2:7" x14ac:dyDescent="0.2">
      <c r="B2243" s="35">
        <v>41865</v>
      </c>
      <c r="C2243">
        <v>84.93</v>
      </c>
      <c r="E2243">
        <v>0.94</v>
      </c>
      <c r="F2243">
        <f>Table3[[#This Row],[DivPay]]*4</f>
        <v>3.76</v>
      </c>
      <c r="G2243" s="2">
        <f>Table3[[#This Row],[FwdDiv]]/Table3[[#This Row],[SharePrice]]</f>
        <v>4.427175320852466E-2</v>
      </c>
    </row>
    <row r="2244" spans="2:7" x14ac:dyDescent="0.2">
      <c r="B2244" s="35">
        <v>41864</v>
      </c>
      <c r="C2244">
        <v>84.47</v>
      </c>
      <c r="E2244">
        <v>0.94</v>
      </c>
      <c r="F2244">
        <f>Table3[[#This Row],[DivPay]]*4</f>
        <v>3.76</v>
      </c>
      <c r="G2244" s="2">
        <f>Table3[[#This Row],[FwdDiv]]/Table3[[#This Row],[SharePrice]]</f>
        <v>4.4512844796969334E-2</v>
      </c>
    </row>
    <row r="2245" spans="2:7" x14ac:dyDescent="0.2">
      <c r="B2245" s="35">
        <v>41863</v>
      </c>
      <c r="C2245">
        <v>84.18</v>
      </c>
      <c r="E2245">
        <v>0.94</v>
      </c>
      <c r="F2245">
        <f>Table3[[#This Row],[DivPay]]*4</f>
        <v>3.76</v>
      </c>
      <c r="G2245" s="2">
        <f>Table3[[#This Row],[FwdDiv]]/Table3[[#This Row],[SharePrice]]</f>
        <v>4.4666191494416717E-2</v>
      </c>
    </row>
    <row r="2246" spans="2:7" x14ac:dyDescent="0.2">
      <c r="B2246" s="35">
        <v>41862</v>
      </c>
      <c r="C2246">
        <v>84.35</v>
      </c>
      <c r="E2246">
        <v>0.94</v>
      </c>
      <c r="F2246">
        <f>Table3[[#This Row],[DivPay]]*4</f>
        <v>3.76</v>
      </c>
      <c r="G2246" s="2">
        <f>Table3[[#This Row],[FwdDiv]]/Table3[[#This Row],[SharePrice]]</f>
        <v>4.4576170717249557E-2</v>
      </c>
    </row>
    <row r="2247" spans="2:7" x14ac:dyDescent="0.2">
      <c r="B2247" s="35">
        <v>41859</v>
      </c>
      <c r="C2247">
        <v>83.84</v>
      </c>
      <c r="E2247">
        <v>0.94</v>
      </c>
      <c r="F2247">
        <f>Table3[[#This Row],[DivPay]]*4</f>
        <v>3.76</v>
      </c>
      <c r="G2247" s="2">
        <f>Table3[[#This Row],[FwdDiv]]/Table3[[#This Row],[SharePrice]]</f>
        <v>4.4847328244274808E-2</v>
      </c>
    </row>
    <row r="2248" spans="2:7" x14ac:dyDescent="0.2">
      <c r="B2248" s="35">
        <v>41858</v>
      </c>
      <c r="C2248">
        <v>82.71</v>
      </c>
      <c r="E2248">
        <v>0.94</v>
      </c>
      <c r="F2248">
        <f>Table3[[#This Row],[DivPay]]*4</f>
        <v>3.76</v>
      </c>
      <c r="G2248" s="2">
        <f>Table3[[#This Row],[FwdDiv]]/Table3[[#This Row],[SharePrice]]</f>
        <v>4.546004110748398E-2</v>
      </c>
    </row>
    <row r="2249" spans="2:7" x14ac:dyDescent="0.2">
      <c r="B2249" s="35">
        <v>41857</v>
      </c>
      <c r="C2249">
        <v>83.48</v>
      </c>
      <c r="E2249">
        <v>0.94</v>
      </c>
      <c r="F2249">
        <f>Table3[[#This Row],[DivPay]]*4</f>
        <v>3.76</v>
      </c>
      <c r="G2249" s="2">
        <f>Table3[[#This Row],[FwdDiv]]/Table3[[#This Row],[SharePrice]]</f>
        <v>4.5040728318160035E-2</v>
      </c>
    </row>
    <row r="2250" spans="2:7" x14ac:dyDescent="0.2">
      <c r="B2250" s="35">
        <v>41856</v>
      </c>
      <c r="C2250">
        <v>81.58</v>
      </c>
      <c r="E2250">
        <v>0.94</v>
      </c>
      <c r="F2250">
        <f>Table3[[#This Row],[DivPay]]*4</f>
        <v>3.76</v>
      </c>
      <c r="G2250" s="2">
        <f>Table3[[#This Row],[FwdDiv]]/Table3[[#This Row],[SharePrice]]</f>
        <v>4.6089727874479035E-2</v>
      </c>
    </row>
    <row r="2251" spans="2:7" x14ac:dyDescent="0.2">
      <c r="B2251" s="35">
        <v>41855</v>
      </c>
      <c r="C2251">
        <v>82.13</v>
      </c>
      <c r="E2251">
        <v>0.94</v>
      </c>
      <c r="F2251">
        <f>Table3[[#This Row],[DivPay]]*4</f>
        <v>3.76</v>
      </c>
      <c r="G2251" s="2">
        <f>Table3[[#This Row],[FwdDiv]]/Table3[[#This Row],[SharePrice]]</f>
        <v>4.5781078777547793E-2</v>
      </c>
    </row>
    <row r="2252" spans="2:7" x14ac:dyDescent="0.2">
      <c r="B2252" s="35">
        <v>41852</v>
      </c>
      <c r="C2252">
        <v>81.900000000000006</v>
      </c>
      <c r="E2252">
        <v>0.94</v>
      </c>
      <c r="F2252">
        <f>Table3[[#This Row],[DivPay]]*4</f>
        <v>3.76</v>
      </c>
      <c r="G2252" s="2">
        <f>Table3[[#This Row],[FwdDiv]]/Table3[[#This Row],[SharePrice]]</f>
        <v>4.5909645909645906E-2</v>
      </c>
    </row>
    <row r="2253" spans="2:7" x14ac:dyDescent="0.2">
      <c r="B2253" s="35">
        <v>41851</v>
      </c>
      <c r="C2253">
        <v>82.01</v>
      </c>
      <c r="E2253">
        <v>0.94</v>
      </c>
      <c r="F2253">
        <f>Table3[[#This Row],[DivPay]]*4</f>
        <v>3.76</v>
      </c>
      <c r="G2253" s="2">
        <f>Table3[[#This Row],[FwdDiv]]/Table3[[#This Row],[SharePrice]]</f>
        <v>4.5848067308864766E-2</v>
      </c>
    </row>
    <row r="2254" spans="2:7" x14ac:dyDescent="0.2">
      <c r="B2254" s="35">
        <v>41850</v>
      </c>
      <c r="C2254">
        <v>83.19</v>
      </c>
      <c r="E2254">
        <v>0.94</v>
      </c>
      <c r="F2254">
        <f>Table3[[#This Row],[DivPay]]*4</f>
        <v>3.76</v>
      </c>
      <c r="G2254" s="2">
        <f>Table3[[#This Row],[FwdDiv]]/Table3[[#This Row],[SharePrice]]</f>
        <v>4.519774011299435E-2</v>
      </c>
    </row>
    <row r="2255" spans="2:7" x14ac:dyDescent="0.2">
      <c r="B2255" s="35">
        <v>41849</v>
      </c>
      <c r="C2255">
        <v>84.65</v>
      </c>
      <c r="E2255">
        <v>0.94</v>
      </c>
      <c r="F2255">
        <f>Table3[[#This Row],[DivPay]]*4</f>
        <v>3.76</v>
      </c>
      <c r="G2255" s="2">
        <f>Table3[[#This Row],[FwdDiv]]/Table3[[#This Row],[SharePrice]]</f>
        <v>4.4418192557590074E-2</v>
      </c>
    </row>
    <row r="2256" spans="2:7" x14ac:dyDescent="0.2">
      <c r="B2256" s="35">
        <v>41848</v>
      </c>
      <c r="C2256">
        <v>84.48</v>
      </c>
      <c r="E2256">
        <v>0.94</v>
      </c>
      <c r="F2256">
        <f>Table3[[#This Row],[DivPay]]*4</f>
        <v>3.76</v>
      </c>
      <c r="G2256" s="2">
        <f>Table3[[#This Row],[FwdDiv]]/Table3[[#This Row],[SharePrice]]</f>
        <v>4.4507575757575753E-2</v>
      </c>
    </row>
    <row r="2257" spans="2:7" x14ac:dyDescent="0.2">
      <c r="B2257" s="35">
        <v>41845</v>
      </c>
      <c r="C2257">
        <v>84.85</v>
      </c>
      <c r="E2257">
        <v>0.94</v>
      </c>
      <c r="F2257">
        <f>Table3[[#This Row],[DivPay]]*4</f>
        <v>3.76</v>
      </c>
      <c r="G2257" s="2">
        <f>Table3[[#This Row],[FwdDiv]]/Table3[[#This Row],[SharePrice]]</f>
        <v>4.4313494401885679E-2</v>
      </c>
    </row>
    <row r="2258" spans="2:7" x14ac:dyDescent="0.2">
      <c r="B2258" s="35">
        <v>41844</v>
      </c>
      <c r="C2258">
        <v>85.54</v>
      </c>
      <c r="E2258">
        <v>0.94</v>
      </c>
      <c r="F2258">
        <f>Table3[[#This Row],[DivPay]]*4</f>
        <v>3.76</v>
      </c>
      <c r="G2258" s="2">
        <f>Table3[[#This Row],[FwdDiv]]/Table3[[#This Row],[SharePrice]]</f>
        <v>4.3956043956043953E-2</v>
      </c>
    </row>
    <row r="2259" spans="2:7" x14ac:dyDescent="0.2">
      <c r="B2259" s="35">
        <v>41843</v>
      </c>
      <c r="C2259">
        <v>85.08</v>
      </c>
      <c r="E2259">
        <v>0.94</v>
      </c>
      <c r="F2259">
        <f>Table3[[#This Row],[DivPay]]*4</f>
        <v>3.76</v>
      </c>
      <c r="G2259" s="2">
        <f>Table3[[#This Row],[FwdDiv]]/Table3[[#This Row],[SharePrice]]</f>
        <v>4.4193700047014575E-2</v>
      </c>
    </row>
    <row r="2260" spans="2:7" x14ac:dyDescent="0.2">
      <c r="B2260" s="35">
        <v>41842</v>
      </c>
      <c r="C2260">
        <v>85.38</v>
      </c>
      <c r="E2260">
        <v>0.94</v>
      </c>
      <c r="F2260">
        <f>Table3[[#This Row],[DivPay]]*4</f>
        <v>3.76</v>
      </c>
      <c r="G2260" s="2">
        <f>Table3[[#This Row],[FwdDiv]]/Table3[[#This Row],[SharePrice]]</f>
        <v>4.4038416490981495E-2</v>
      </c>
    </row>
    <row r="2261" spans="2:7" x14ac:dyDescent="0.2">
      <c r="B2261" s="35">
        <v>41841</v>
      </c>
      <c r="C2261">
        <v>85.57</v>
      </c>
      <c r="E2261">
        <v>0.94</v>
      </c>
      <c r="F2261">
        <f>Table3[[#This Row],[DivPay]]*4</f>
        <v>3.76</v>
      </c>
      <c r="G2261" s="2">
        <f>Table3[[#This Row],[FwdDiv]]/Table3[[#This Row],[SharePrice]]</f>
        <v>4.3940633399555923E-2</v>
      </c>
    </row>
    <row r="2262" spans="2:7" x14ac:dyDescent="0.2">
      <c r="B2262" s="35">
        <v>41838</v>
      </c>
      <c r="C2262">
        <v>86.02</v>
      </c>
      <c r="E2262">
        <v>0.94</v>
      </c>
      <c r="F2262">
        <f>Table3[[#This Row],[DivPay]]*4</f>
        <v>3.76</v>
      </c>
      <c r="G2262" s="2">
        <f>Table3[[#This Row],[FwdDiv]]/Table3[[#This Row],[SharePrice]]</f>
        <v>4.3710764938386423E-2</v>
      </c>
    </row>
    <row r="2263" spans="2:7" x14ac:dyDescent="0.2">
      <c r="B2263" s="35">
        <v>41837</v>
      </c>
      <c r="C2263">
        <v>84.55</v>
      </c>
      <c r="E2263">
        <v>0.94</v>
      </c>
      <c r="F2263">
        <f>Table3[[#This Row],[DivPay]]*4</f>
        <v>3.76</v>
      </c>
      <c r="G2263" s="2">
        <f>Table3[[#This Row],[FwdDiv]]/Table3[[#This Row],[SharePrice]]</f>
        <v>4.4470727380248376E-2</v>
      </c>
    </row>
    <row r="2264" spans="2:7" x14ac:dyDescent="0.2">
      <c r="B2264" s="35">
        <v>41836</v>
      </c>
      <c r="C2264">
        <v>84.7</v>
      </c>
      <c r="E2264">
        <v>0.94</v>
      </c>
      <c r="F2264">
        <f>Table3[[#This Row],[DivPay]]*4</f>
        <v>3.76</v>
      </c>
      <c r="G2264" s="2">
        <f>Table3[[#This Row],[FwdDiv]]/Table3[[#This Row],[SharePrice]]</f>
        <v>4.439197166469893E-2</v>
      </c>
    </row>
    <row r="2265" spans="2:7" x14ac:dyDescent="0.2">
      <c r="B2265" s="35">
        <v>41835</v>
      </c>
      <c r="C2265">
        <v>84.59</v>
      </c>
      <c r="E2265">
        <v>0.94</v>
      </c>
      <c r="F2265">
        <f>Table3[[#This Row],[DivPay]]*4</f>
        <v>3.76</v>
      </c>
      <c r="G2265" s="2">
        <f>Table3[[#This Row],[FwdDiv]]/Table3[[#This Row],[SharePrice]]</f>
        <v>4.444969854592741E-2</v>
      </c>
    </row>
    <row r="2266" spans="2:7" x14ac:dyDescent="0.2">
      <c r="B2266" s="35">
        <v>41834</v>
      </c>
      <c r="C2266">
        <v>85.95</v>
      </c>
      <c r="E2266">
        <v>0.94</v>
      </c>
      <c r="F2266">
        <f>Table3[[#This Row],[DivPay]]*4</f>
        <v>3.76</v>
      </c>
      <c r="G2266" s="2">
        <f>Table3[[#This Row],[FwdDiv]]/Table3[[#This Row],[SharePrice]]</f>
        <v>4.3746364165212326E-2</v>
      </c>
    </row>
    <row r="2267" spans="2:7" x14ac:dyDescent="0.2">
      <c r="B2267" s="35">
        <v>41831</v>
      </c>
      <c r="C2267">
        <v>85.41</v>
      </c>
      <c r="E2267">
        <v>0.94</v>
      </c>
      <c r="F2267">
        <f>Table3[[#This Row],[DivPay]]*4</f>
        <v>3.76</v>
      </c>
      <c r="G2267" s="2">
        <f>Table3[[#This Row],[FwdDiv]]/Table3[[#This Row],[SharePrice]]</f>
        <v>4.4022948132537175E-2</v>
      </c>
    </row>
    <row r="2268" spans="2:7" x14ac:dyDescent="0.2">
      <c r="B2268" s="35">
        <v>41830</v>
      </c>
      <c r="C2268">
        <v>84.9</v>
      </c>
      <c r="E2268">
        <v>0.94</v>
      </c>
      <c r="F2268">
        <f>Table3[[#This Row],[DivPay]]*4</f>
        <v>3.76</v>
      </c>
      <c r="G2268" s="2">
        <f>Table3[[#This Row],[FwdDiv]]/Table3[[#This Row],[SharePrice]]</f>
        <v>4.4287396937573609E-2</v>
      </c>
    </row>
    <row r="2269" spans="2:7" x14ac:dyDescent="0.2">
      <c r="B2269" s="35">
        <v>41829</v>
      </c>
      <c r="C2269">
        <v>86.03</v>
      </c>
      <c r="E2269">
        <v>0.94</v>
      </c>
      <c r="F2269">
        <f>Table3[[#This Row],[DivPay]]*4</f>
        <v>3.76</v>
      </c>
      <c r="G2269" s="2">
        <f>Table3[[#This Row],[FwdDiv]]/Table3[[#This Row],[SharePrice]]</f>
        <v>4.3705684063698708E-2</v>
      </c>
    </row>
    <row r="2270" spans="2:7" x14ac:dyDescent="0.2">
      <c r="B2270" s="35">
        <v>41828</v>
      </c>
      <c r="C2270">
        <v>86.29</v>
      </c>
      <c r="E2270">
        <v>0.94</v>
      </c>
      <c r="F2270">
        <f>Table3[[#This Row],[DivPay]]*4</f>
        <v>3.76</v>
      </c>
      <c r="G2270" s="2">
        <f>Table3[[#This Row],[FwdDiv]]/Table3[[#This Row],[SharePrice]]</f>
        <v>4.3573994669138943E-2</v>
      </c>
    </row>
    <row r="2271" spans="2:7" x14ac:dyDescent="0.2">
      <c r="B2271" s="35">
        <v>41827</v>
      </c>
      <c r="C2271">
        <v>86.08</v>
      </c>
      <c r="E2271">
        <v>0.94</v>
      </c>
      <c r="F2271">
        <f>Table3[[#This Row],[DivPay]]*4</f>
        <v>3.76</v>
      </c>
      <c r="G2271" s="2">
        <f>Table3[[#This Row],[FwdDiv]]/Table3[[#This Row],[SharePrice]]</f>
        <v>4.3680297397769519E-2</v>
      </c>
    </row>
    <row r="2272" spans="2:7" x14ac:dyDescent="0.2">
      <c r="B2272" s="35">
        <v>41823</v>
      </c>
      <c r="C2272">
        <v>85.69</v>
      </c>
      <c r="E2272">
        <v>0.94</v>
      </c>
      <c r="F2272">
        <f>Table3[[#This Row],[DivPay]]*4</f>
        <v>3.76</v>
      </c>
      <c r="G2272" s="2">
        <f>Table3[[#This Row],[FwdDiv]]/Table3[[#This Row],[SharePrice]]</f>
        <v>4.3879099078072116E-2</v>
      </c>
    </row>
    <row r="2273" spans="2:7" x14ac:dyDescent="0.2">
      <c r="B2273" s="35">
        <v>41822</v>
      </c>
      <c r="C2273">
        <v>84.86</v>
      </c>
      <c r="E2273">
        <v>0.94</v>
      </c>
      <c r="F2273">
        <f>Table3[[#This Row],[DivPay]]*4</f>
        <v>3.76</v>
      </c>
      <c r="G2273" s="2">
        <f>Table3[[#This Row],[FwdDiv]]/Table3[[#This Row],[SharePrice]]</f>
        <v>4.4308272448739097E-2</v>
      </c>
    </row>
    <row r="2274" spans="2:7" x14ac:dyDescent="0.2">
      <c r="B2274" s="35">
        <v>41821</v>
      </c>
      <c r="C2274">
        <v>84.21</v>
      </c>
      <c r="E2274">
        <v>0.94</v>
      </c>
      <c r="F2274">
        <f>Table3[[#This Row],[DivPay]]*4</f>
        <v>3.76</v>
      </c>
      <c r="G2274" s="2">
        <f>Table3[[#This Row],[FwdDiv]]/Table3[[#This Row],[SharePrice]]</f>
        <v>4.4650279064244153E-2</v>
      </c>
    </row>
    <row r="2275" spans="2:7" x14ac:dyDescent="0.2">
      <c r="B2275" s="35">
        <v>41820</v>
      </c>
      <c r="C2275">
        <v>84.31</v>
      </c>
      <c r="E2275">
        <v>0.94</v>
      </c>
      <c r="F2275">
        <f>Table3[[#This Row],[DivPay]]*4</f>
        <v>3.76</v>
      </c>
      <c r="G2275" s="2">
        <f>Table3[[#This Row],[FwdDiv]]/Table3[[#This Row],[SharePrice]]</f>
        <v>4.4597319416439324E-2</v>
      </c>
    </row>
    <row r="2276" spans="2:7" x14ac:dyDescent="0.2">
      <c r="B2276" s="35">
        <v>41817</v>
      </c>
      <c r="C2276">
        <v>84.85</v>
      </c>
      <c r="E2276">
        <v>0.94</v>
      </c>
      <c r="F2276">
        <f>Table3[[#This Row],[DivPay]]*4</f>
        <v>3.76</v>
      </c>
      <c r="G2276" s="2">
        <f>Table3[[#This Row],[FwdDiv]]/Table3[[#This Row],[SharePrice]]</f>
        <v>4.4313494401885679E-2</v>
      </c>
    </row>
    <row r="2277" spans="2:7" x14ac:dyDescent="0.2">
      <c r="B2277" s="35">
        <v>41816</v>
      </c>
      <c r="C2277">
        <v>86.49</v>
      </c>
      <c r="E2277">
        <v>0.94</v>
      </c>
      <c r="F2277">
        <f>Table3[[#This Row],[DivPay]]*4</f>
        <v>3.76</v>
      </c>
      <c r="G2277" s="2">
        <f>Table3[[#This Row],[FwdDiv]]/Table3[[#This Row],[SharePrice]]</f>
        <v>4.3473233899872815E-2</v>
      </c>
    </row>
    <row r="2278" spans="2:7" x14ac:dyDescent="0.2">
      <c r="B2278" s="35">
        <v>41815</v>
      </c>
      <c r="C2278">
        <v>88.89</v>
      </c>
      <c r="E2278">
        <v>0.94</v>
      </c>
      <c r="F2278">
        <f>Table3[[#This Row],[DivPay]]*4</f>
        <v>3.76</v>
      </c>
      <c r="G2278" s="2">
        <f>Table3[[#This Row],[FwdDiv]]/Table3[[#This Row],[SharePrice]]</f>
        <v>4.2299471256609288E-2</v>
      </c>
    </row>
    <row r="2279" spans="2:7" x14ac:dyDescent="0.2">
      <c r="B2279" s="35">
        <v>41814</v>
      </c>
      <c r="C2279">
        <v>89.37</v>
      </c>
      <c r="D2279">
        <v>0.94</v>
      </c>
      <c r="E2279">
        <v>0.94</v>
      </c>
      <c r="F2279">
        <f>Table3[[#This Row],[DivPay]]*4</f>
        <v>3.76</v>
      </c>
      <c r="G2279" s="2">
        <f>Table3[[#This Row],[FwdDiv]]/Table3[[#This Row],[SharePrice]]</f>
        <v>4.207228376412666E-2</v>
      </c>
    </row>
    <row r="2280" spans="2:7" x14ac:dyDescent="0.2">
      <c r="B2280" s="35">
        <v>41813</v>
      </c>
      <c r="C2280">
        <v>90.43</v>
      </c>
      <c r="E2280">
        <v>0.94</v>
      </c>
      <c r="F2280">
        <f>Table3[[#This Row],[DivPay]]*4</f>
        <v>3.76</v>
      </c>
      <c r="G2280" s="2">
        <f>Table3[[#This Row],[FwdDiv]]/Table3[[#This Row],[SharePrice]]</f>
        <v>4.1579121972796632E-2</v>
      </c>
    </row>
    <row r="2281" spans="2:7" x14ac:dyDescent="0.2">
      <c r="B2281" s="35">
        <v>41810</v>
      </c>
      <c r="C2281">
        <v>91.14</v>
      </c>
      <c r="E2281">
        <v>0.94</v>
      </c>
      <c r="F2281">
        <f>Table3[[#This Row],[DivPay]]*4</f>
        <v>3.76</v>
      </c>
      <c r="G2281" s="2">
        <f>Table3[[#This Row],[FwdDiv]]/Table3[[#This Row],[SharePrice]]</f>
        <v>4.1255211762124204E-2</v>
      </c>
    </row>
    <row r="2282" spans="2:7" x14ac:dyDescent="0.2">
      <c r="B2282" s="35">
        <v>41809</v>
      </c>
      <c r="C2282">
        <v>91.34</v>
      </c>
      <c r="E2282">
        <v>0.94</v>
      </c>
      <c r="F2282">
        <f>Table3[[#This Row],[DivPay]]*4</f>
        <v>3.76</v>
      </c>
      <c r="G2282" s="2">
        <f>Table3[[#This Row],[FwdDiv]]/Table3[[#This Row],[SharePrice]]</f>
        <v>4.1164878476023646E-2</v>
      </c>
    </row>
    <row r="2283" spans="2:7" x14ac:dyDescent="0.2">
      <c r="B2283" s="35">
        <v>41808</v>
      </c>
      <c r="C2283">
        <v>89.88</v>
      </c>
      <c r="E2283">
        <v>0.94</v>
      </c>
      <c r="F2283">
        <f>Table3[[#This Row],[DivPay]]*4</f>
        <v>3.76</v>
      </c>
      <c r="G2283" s="2">
        <f>Table3[[#This Row],[FwdDiv]]/Table3[[#This Row],[SharePrice]]</f>
        <v>4.1833555852247441E-2</v>
      </c>
    </row>
    <row r="2284" spans="2:7" x14ac:dyDescent="0.2">
      <c r="B2284" s="35">
        <v>41807</v>
      </c>
      <c r="C2284">
        <v>88.74</v>
      </c>
      <c r="E2284">
        <v>0.94</v>
      </c>
      <c r="F2284">
        <f>Table3[[#This Row],[DivPay]]*4</f>
        <v>3.76</v>
      </c>
      <c r="G2284" s="2">
        <f>Table3[[#This Row],[FwdDiv]]/Table3[[#This Row],[SharePrice]]</f>
        <v>4.2370971377056567E-2</v>
      </c>
    </row>
    <row r="2285" spans="2:7" x14ac:dyDescent="0.2">
      <c r="B2285" s="35">
        <v>41806</v>
      </c>
      <c r="C2285">
        <v>89.03</v>
      </c>
      <c r="E2285">
        <v>0.94</v>
      </c>
      <c r="F2285">
        <f>Table3[[#This Row],[DivPay]]*4</f>
        <v>3.76</v>
      </c>
      <c r="G2285" s="2">
        <f>Table3[[#This Row],[FwdDiv]]/Table3[[#This Row],[SharePrice]]</f>
        <v>4.2232955183645962E-2</v>
      </c>
    </row>
    <row r="2286" spans="2:7" x14ac:dyDescent="0.2">
      <c r="B2286" s="35">
        <v>41803</v>
      </c>
      <c r="C2286">
        <v>88.45</v>
      </c>
      <c r="E2286">
        <v>0.94</v>
      </c>
      <c r="F2286">
        <f>Table3[[#This Row],[DivPay]]*4</f>
        <v>3.76</v>
      </c>
      <c r="G2286" s="2">
        <f>Table3[[#This Row],[FwdDiv]]/Table3[[#This Row],[SharePrice]]</f>
        <v>4.2509892594686259E-2</v>
      </c>
    </row>
    <row r="2287" spans="2:7" x14ac:dyDescent="0.2">
      <c r="B2287" s="35">
        <v>41802</v>
      </c>
      <c r="C2287">
        <v>88.24</v>
      </c>
      <c r="E2287">
        <v>0.94</v>
      </c>
      <c r="F2287">
        <f>Table3[[#This Row],[DivPay]]*4</f>
        <v>3.76</v>
      </c>
      <c r="G2287" s="2">
        <f>Table3[[#This Row],[FwdDiv]]/Table3[[#This Row],[SharePrice]]</f>
        <v>4.2611060743427021E-2</v>
      </c>
    </row>
    <row r="2288" spans="2:7" x14ac:dyDescent="0.2">
      <c r="B2288" s="35">
        <v>41801</v>
      </c>
      <c r="C2288">
        <v>88.44</v>
      </c>
      <c r="E2288">
        <v>0.94</v>
      </c>
      <c r="F2288">
        <f>Table3[[#This Row],[DivPay]]*4</f>
        <v>3.76</v>
      </c>
      <c r="G2288" s="2">
        <f>Table3[[#This Row],[FwdDiv]]/Table3[[#This Row],[SharePrice]]</f>
        <v>4.2514699231117142E-2</v>
      </c>
    </row>
    <row r="2289" spans="2:7" x14ac:dyDescent="0.2">
      <c r="B2289" s="35">
        <v>41800</v>
      </c>
      <c r="C2289">
        <v>88.39</v>
      </c>
      <c r="E2289">
        <v>0.94</v>
      </c>
      <c r="F2289">
        <f>Table3[[#This Row],[DivPay]]*4</f>
        <v>3.76</v>
      </c>
      <c r="G2289" s="2">
        <f>Table3[[#This Row],[FwdDiv]]/Table3[[#This Row],[SharePrice]]</f>
        <v>4.2538748727231582E-2</v>
      </c>
    </row>
    <row r="2290" spans="2:7" x14ac:dyDescent="0.2">
      <c r="B2290" s="35">
        <v>41799</v>
      </c>
      <c r="C2290">
        <v>88.33</v>
      </c>
      <c r="E2290">
        <v>0.94</v>
      </c>
      <c r="F2290">
        <f>Table3[[#This Row],[DivPay]]*4</f>
        <v>3.76</v>
      </c>
      <c r="G2290" s="2">
        <f>Table3[[#This Row],[FwdDiv]]/Table3[[#This Row],[SharePrice]]</f>
        <v>4.2567644062040076E-2</v>
      </c>
    </row>
    <row r="2291" spans="2:7" x14ac:dyDescent="0.2">
      <c r="B2291" s="35">
        <v>41796</v>
      </c>
      <c r="C2291">
        <v>88.33</v>
      </c>
      <c r="E2291">
        <v>0.94</v>
      </c>
      <c r="F2291">
        <f>Table3[[#This Row],[DivPay]]*4</f>
        <v>3.76</v>
      </c>
      <c r="G2291" s="2">
        <f>Table3[[#This Row],[FwdDiv]]/Table3[[#This Row],[SharePrice]]</f>
        <v>4.2567644062040076E-2</v>
      </c>
    </row>
    <row r="2292" spans="2:7" x14ac:dyDescent="0.2">
      <c r="B2292" s="35">
        <v>41795</v>
      </c>
      <c r="C2292">
        <v>87.9</v>
      </c>
      <c r="E2292">
        <v>0.94</v>
      </c>
      <c r="F2292">
        <f>Table3[[#This Row],[DivPay]]*4</f>
        <v>3.76</v>
      </c>
      <c r="G2292" s="2">
        <f>Table3[[#This Row],[FwdDiv]]/Table3[[#This Row],[SharePrice]]</f>
        <v>4.2775881683731511E-2</v>
      </c>
    </row>
    <row r="2293" spans="2:7" x14ac:dyDescent="0.2">
      <c r="B2293" s="35">
        <v>41794</v>
      </c>
      <c r="C2293">
        <v>87.97</v>
      </c>
      <c r="E2293">
        <v>0.94</v>
      </c>
      <c r="F2293">
        <f>Table3[[#This Row],[DivPay]]*4</f>
        <v>3.76</v>
      </c>
      <c r="G2293" s="2">
        <f>Table3[[#This Row],[FwdDiv]]/Table3[[#This Row],[SharePrice]]</f>
        <v>4.2741843810389903E-2</v>
      </c>
    </row>
    <row r="2294" spans="2:7" x14ac:dyDescent="0.2">
      <c r="B2294" s="35">
        <v>41793</v>
      </c>
      <c r="C2294">
        <v>87.89</v>
      </c>
      <c r="E2294">
        <v>0.94</v>
      </c>
      <c r="F2294">
        <f>Table3[[#This Row],[DivPay]]*4</f>
        <v>3.76</v>
      </c>
      <c r="G2294" s="2">
        <f>Table3[[#This Row],[FwdDiv]]/Table3[[#This Row],[SharePrice]]</f>
        <v>4.2780748663101602E-2</v>
      </c>
    </row>
    <row r="2295" spans="2:7" x14ac:dyDescent="0.2">
      <c r="B2295" s="35">
        <v>41792</v>
      </c>
      <c r="C2295">
        <v>88.32</v>
      </c>
      <c r="E2295">
        <v>0.94</v>
      </c>
      <c r="F2295">
        <f>Table3[[#This Row],[DivPay]]*4</f>
        <v>3.76</v>
      </c>
      <c r="G2295" s="2">
        <f>Table3[[#This Row],[FwdDiv]]/Table3[[#This Row],[SharePrice]]</f>
        <v>4.2572463768115944E-2</v>
      </c>
    </row>
    <row r="2296" spans="2:7" x14ac:dyDescent="0.2">
      <c r="B2296" s="35">
        <v>41789</v>
      </c>
      <c r="C2296">
        <v>88.54</v>
      </c>
      <c r="E2296">
        <v>0.94</v>
      </c>
      <c r="F2296">
        <f>Table3[[#This Row],[DivPay]]*4</f>
        <v>3.76</v>
      </c>
      <c r="G2296" s="2">
        <f>Table3[[#This Row],[FwdDiv]]/Table3[[#This Row],[SharePrice]]</f>
        <v>4.2466681725773656E-2</v>
      </c>
    </row>
    <row r="2297" spans="2:7" x14ac:dyDescent="0.2">
      <c r="B2297" s="35">
        <v>41788</v>
      </c>
      <c r="C2297">
        <v>88.37</v>
      </c>
      <c r="E2297">
        <v>0.94</v>
      </c>
      <c r="F2297">
        <f>Table3[[#This Row],[DivPay]]*4</f>
        <v>3.76</v>
      </c>
      <c r="G2297" s="2">
        <f>Table3[[#This Row],[FwdDiv]]/Table3[[#This Row],[SharePrice]]</f>
        <v>4.2548376145750813E-2</v>
      </c>
    </row>
    <row r="2298" spans="2:7" x14ac:dyDescent="0.2">
      <c r="B2298" s="35">
        <v>41787</v>
      </c>
      <c r="C2298">
        <v>87.35</v>
      </c>
      <c r="E2298">
        <v>0.94</v>
      </c>
      <c r="F2298">
        <f>Table3[[#This Row],[DivPay]]*4</f>
        <v>3.76</v>
      </c>
      <c r="G2298" s="2">
        <f>Table3[[#This Row],[FwdDiv]]/Table3[[#This Row],[SharePrice]]</f>
        <v>4.3045220377790495E-2</v>
      </c>
    </row>
    <row r="2299" spans="2:7" x14ac:dyDescent="0.2">
      <c r="B2299" s="35">
        <v>41786</v>
      </c>
      <c r="C2299">
        <v>86.91</v>
      </c>
      <c r="E2299">
        <v>0.94</v>
      </c>
      <c r="F2299">
        <f>Table3[[#This Row],[DivPay]]*4</f>
        <v>3.76</v>
      </c>
      <c r="G2299" s="2">
        <f>Table3[[#This Row],[FwdDiv]]/Table3[[#This Row],[SharePrice]]</f>
        <v>4.3263145782993902E-2</v>
      </c>
    </row>
    <row r="2300" spans="2:7" x14ac:dyDescent="0.2">
      <c r="B2300" s="35">
        <v>41782</v>
      </c>
      <c r="C2300">
        <v>86.57</v>
      </c>
      <c r="E2300">
        <v>0.94</v>
      </c>
      <c r="F2300">
        <f>Table3[[#This Row],[DivPay]]*4</f>
        <v>3.76</v>
      </c>
      <c r="G2300" s="2">
        <f>Table3[[#This Row],[FwdDiv]]/Table3[[#This Row],[SharePrice]]</f>
        <v>4.3433059951484346E-2</v>
      </c>
    </row>
    <row r="2301" spans="2:7" x14ac:dyDescent="0.2">
      <c r="B2301" s="35">
        <v>41781</v>
      </c>
      <c r="C2301">
        <v>86.29</v>
      </c>
      <c r="E2301">
        <v>0.94</v>
      </c>
      <c r="F2301">
        <f>Table3[[#This Row],[DivPay]]*4</f>
        <v>3.76</v>
      </c>
      <c r="G2301" s="2">
        <f>Table3[[#This Row],[FwdDiv]]/Table3[[#This Row],[SharePrice]]</f>
        <v>4.3573994669138943E-2</v>
      </c>
    </row>
    <row r="2302" spans="2:7" x14ac:dyDescent="0.2">
      <c r="B2302" s="35">
        <v>41780</v>
      </c>
      <c r="C2302">
        <v>86.15</v>
      </c>
      <c r="E2302">
        <v>0.94</v>
      </c>
      <c r="F2302">
        <f>Table3[[#This Row],[DivPay]]*4</f>
        <v>3.76</v>
      </c>
      <c r="G2302" s="2">
        <f>Table3[[#This Row],[FwdDiv]]/Table3[[#This Row],[SharePrice]]</f>
        <v>4.3644805571677305E-2</v>
      </c>
    </row>
    <row r="2303" spans="2:7" x14ac:dyDescent="0.2">
      <c r="B2303" s="35">
        <v>41779</v>
      </c>
      <c r="C2303">
        <v>85.22</v>
      </c>
      <c r="E2303">
        <v>0.94</v>
      </c>
      <c r="F2303">
        <f>Table3[[#This Row],[DivPay]]*4</f>
        <v>3.76</v>
      </c>
      <c r="G2303" s="2">
        <f>Table3[[#This Row],[FwdDiv]]/Table3[[#This Row],[SharePrice]]</f>
        <v>4.4121098333724476E-2</v>
      </c>
    </row>
    <row r="2304" spans="2:7" x14ac:dyDescent="0.2">
      <c r="B2304" s="35">
        <v>41778</v>
      </c>
      <c r="C2304">
        <v>85.74</v>
      </c>
      <c r="E2304">
        <v>0.94</v>
      </c>
      <c r="F2304">
        <f>Table3[[#This Row],[DivPay]]*4</f>
        <v>3.76</v>
      </c>
      <c r="G2304" s="2">
        <f>Table3[[#This Row],[FwdDiv]]/Table3[[#This Row],[SharePrice]]</f>
        <v>4.3853510613482624E-2</v>
      </c>
    </row>
    <row r="2305" spans="2:7" x14ac:dyDescent="0.2">
      <c r="B2305" s="35">
        <v>41775</v>
      </c>
      <c r="C2305">
        <v>85.77</v>
      </c>
      <c r="E2305">
        <v>0.94</v>
      </c>
      <c r="F2305">
        <f>Table3[[#This Row],[DivPay]]*4</f>
        <v>3.76</v>
      </c>
      <c r="G2305" s="2">
        <f>Table3[[#This Row],[FwdDiv]]/Table3[[#This Row],[SharePrice]]</f>
        <v>4.3838171854960944E-2</v>
      </c>
    </row>
    <row r="2306" spans="2:7" x14ac:dyDescent="0.2">
      <c r="B2306" s="35">
        <v>41774</v>
      </c>
      <c r="C2306">
        <v>85.33</v>
      </c>
      <c r="E2306">
        <v>0.94</v>
      </c>
      <c r="F2306">
        <f>Table3[[#This Row],[DivPay]]*4</f>
        <v>3.76</v>
      </c>
      <c r="G2306" s="2">
        <f>Table3[[#This Row],[FwdDiv]]/Table3[[#This Row],[SharePrice]]</f>
        <v>4.4064221258642913E-2</v>
      </c>
    </row>
    <row r="2307" spans="2:7" x14ac:dyDescent="0.2">
      <c r="B2307" s="35">
        <v>41773</v>
      </c>
      <c r="C2307">
        <v>85.75</v>
      </c>
      <c r="E2307">
        <v>0.94</v>
      </c>
      <c r="F2307">
        <f>Table3[[#This Row],[DivPay]]*4</f>
        <v>3.76</v>
      </c>
      <c r="G2307" s="2">
        <f>Table3[[#This Row],[FwdDiv]]/Table3[[#This Row],[SharePrice]]</f>
        <v>4.384839650145772E-2</v>
      </c>
    </row>
    <row r="2308" spans="2:7" x14ac:dyDescent="0.2">
      <c r="B2308" s="35">
        <v>41772</v>
      </c>
      <c r="C2308">
        <v>85.93</v>
      </c>
      <c r="E2308">
        <v>0.94</v>
      </c>
      <c r="F2308">
        <f>Table3[[#This Row],[DivPay]]*4</f>
        <v>3.76</v>
      </c>
      <c r="G2308" s="2">
        <f>Table3[[#This Row],[FwdDiv]]/Table3[[#This Row],[SharePrice]]</f>
        <v>4.3756546025834973E-2</v>
      </c>
    </row>
    <row r="2309" spans="2:7" x14ac:dyDescent="0.2">
      <c r="B2309" s="35">
        <v>41771</v>
      </c>
      <c r="C2309">
        <v>86.13</v>
      </c>
      <c r="E2309">
        <v>0.94</v>
      </c>
      <c r="F2309">
        <f>Table3[[#This Row],[DivPay]]*4</f>
        <v>3.76</v>
      </c>
      <c r="G2309" s="2">
        <f>Table3[[#This Row],[FwdDiv]]/Table3[[#This Row],[SharePrice]]</f>
        <v>4.3654940206664342E-2</v>
      </c>
    </row>
    <row r="2310" spans="2:7" x14ac:dyDescent="0.2">
      <c r="B2310" s="35">
        <v>41768</v>
      </c>
      <c r="C2310">
        <v>86.4</v>
      </c>
      <c r="E2310">
        <v>0.94</v>
      </c>
      <c r="F2310">
        <f>Table3[[#This Row],[DivPay]]*4</f>
        <v>3.76</v>
      </c>
      <c r="G2310" s="2">
        <f>Table3[[#This Row],[FwdDiv]]/Table3[[#This Row],[SharePrice]]</f>
        <v>4.3518518518518512E-2</v>
      </c>
    </row>
    <row r="2311" spans="2:7" x14ac:dyDescent="0.2">
      <c r="B2311" s="35">
        <v>41767</v>
      </c>
      <c r="C2311">
        <v>86.21</v>
      </c>
      <c r="E2311">
        <v>0.94</v>
      </c>
      <c r="F2311">
        <f>Table3[[#This Row],[DivPay]]*4</f>
        <v>3.76</v>
      </c>
      <c r="G2311" s="2">
        <f>Table3[[#This Row],[FwdDiv]]/Table3[[#This Row],[SharePrice]]</f>
        <v>4.3614429880524302E-2</v>
      </c>
    </row>
    <row r="2312" spans="2:7" x14ac:dyDescent="0.2">
      <c r="B2312" s="35">
        <v>41766</v>
      </c>
      <c r="C2312">
        <v>85.8</v>
      </c>
      <c r="E2312">
        <v>0.94</v>
      </c>
      <c r="F2312">
        <f>Table3[[#This Row],[DivPay]]*4</f>
        <v>3.76</v>
      </c>
      <c r="G2312" s="2">
        <f>Table3[[#This Row],[FwdDiv]]/Table3[[#This Row],[SharePrice]]</f>
        <v>4.3822843822843821E-2</v>
      </c>
    </row>
    <row r="2313" spans="2:7" x14ac:dyDescent="0.2">
      <c r="B2313" s="35">
        <v>41765</v>
      </c>
      <c r="C2313">
        <v>85.28</v>
      </c>
      <c r="E2313">
        <v>0.94</v>
      </c>
      <c r="F2313">
        <f>Table3[[#This Row],[DivPay]]*4</f>
        <v>3.76</v>
      </c>
      <c r="G2313" s="2">
        <f>Table3[[#This Row],[FwdDiv]]/Table3[[#This Row],[SharePrice]]</f>
        <v>4.4090056285178231E-2</v>
      </c>
    </row>
    <row r="2314" spans="2:7" x14ac:dyDescent="0.2">
      <c r="B2314" s="35">
        <v>41764</v>
      </c>
      <c r="C2314">
        <v>85.34</v>
      </c>
      <c r="E2314">
        <v>0.94</v>
      </c>
      <c r="F2314">
        <f>Table3[[#This Row],[DivPay]]*4</f>
        <v>3.76</v>
      </c>
      <c r="G2314" s="2">
        <f>Table3[[#This Row],[FwdDiv]]/Table3[[#This Row],[SharePrice]]</f>
        <v>4.4059057886102641E-2</v>
      </c>
    </row>
    <row r="2315" spans="2:7" x14ac:dyDescent="0.2">
      <c r="B2315" s="35">
        <v>41761</v>
      </c>
      <c r="C2315">
        <v>85.38</v>
      </c>
      <c r="E2315">
        <v>0.94</v>
      </c>
      <c r="F2315">
        <f>Table3[[#This Row],[DivPay]]*4</f>
        <v>3.76</v>
      </c>
      <c r="G2315" s="2">
        <f>Table3[[#This Row],[FwdDiv]]/Table3[[#This Row],[SharePrice]]</f>
        <v>4.4038416490981495E-2</v>
      </c>
    </row>
    <row r="2316" spans="2:7" x14ac:dyDescent="0.2">
      <c r="B2316" s="35">
        <v>41760</v>
      </c>
      <c r="C2316">
        <v>85.72</v>
      </c>
      <c r="E2316">
        <v>0.94</v>
      </c>
      <c r="F2316">
        <f>Table3[[#This Row],[DivPay]]*4</f>
        <v>3.76</v>
      </c>
      <c r="G2316" s="2">
        <f>Table3[[#This Row],[FwdDiv]]/Table3[[#This Row],[SharePrice]]</f>
        <v>4.386374241717219E-2</v>
      </c>
    </row>
    <row r="2317" spans="2:7" x14ac:dyDescent="0.2">
      <c r="B2317" s="35">
        <v>41759</v>
      </c>
      <c r="C2317">
        <v>85.43</v>
      </c>
      <c r="E2317">
        <v>0.94</v>
      </c>
      <c r="F2317">
        <f>Table3[[#This Row],[DivPay]]*4</f>
        <v>3.76</v>
      </c>
      <c r="G2317" s="2">
        <f>Table3[[#This Row],[FwdDiv]]/Table3[[#This Row],[SharePrice]]</f>
        <v>4.4012641929064726E-2</v>
      </c>
    </row>
    <row r="2318" spans="2:7" x14ac:dyDescent="0.2">
      <c r="B2318" s="35">
        <v>41758</v>
      </c>
      <c r="C2318">
        <v>85.19</v>
      </c>
      <c r="E2318">
        <v>0.94</v>
      </c>
      <c r="F2318">
        <f>Table3[[#This Row],[DivPay]]*4</f>
        <v>3.76</v>
      </c>
      <c r="G2318" s="2">
        <f>Table3[[#This Row],[FwdDiv]]/Table3[[#This Row],[SharePrice]]</f>
        <v>4.413663575537035E-2</v>
      </c>
    </row>
    <row r="2319" spans="2:7" x14ac:dyDescent="0.2">
      <c r="B2319" s="35">
        <v>41757</v>
      </c>
      <c r="C2319">
        <v>84.98</v>
      </c>
      <c r="E2319">
        <v>0.94</v>
      </c>
      <c r="F2319">
        <f>Table3[[#This Row],[DivPay]]*4</f>
        <v>3.76</v>
      </c>
      <c r="G2319" s="2">
        <f>Table3[[#This Row],[FwdDiv]]/Table3[[#This Row],[SharePrice]]</f>
        <v>4.4245704871734522E-2</v>
      </c>
    </row>
    <row r="2320" spans="2:7" x14ac:dyDescent="0.2">
      <c r="B2320" s="35">
        <v>41754</v>
      </c>
      <c r="C2320">
        <v>84.11</v>
      </c>
      <c r="E2320">
        <v>0.94</v>
      </c>
      <c r="F2320">
        <f>Table3[[#This Row],[DivPay]]*4</f>
        <v>3.76</v>
      </c>
      <c r="G2320" s="2">
        <f>Table3[[#This Row],[FwdDiv]]/Table3[[#This Row],[SharePrice]]</f>
        <v>4.4703364641540837E-2</v>
      </c>
    </row>
    <row r="2321" spans="2:7" x14ac:dyDescent="0.2">
      <c r="B2321" s="35">
        <v>41753</v>
      </c>
      <c r="C2321">
        <v>83.49</v>
      </c>
      <c r="E2321">
        <v>0.94</v>
      </c>
      <c r="F2321">
        <f>Table3[[#This Row],[DivPay]]*4</f>
        <v>3.76</v>
      </c>
      <c r="G2321" s="2">
        <f>Table3[[#This Row],[FwdDiv]]/Table3[[#This Row],[SharePrice]]</f>
        <v>4.5035333572882981E-2</v>
      </c>
    </row>
    <row r="2322" spans="2:7" x14ac:dyDescent="0.2">
      <c r="B2322" s="35">
        <v>41752</v>
      </c>
      <c r="C2322">
        <v>83.35</v>
      </c>
      <c r="E2322">
        <v>0.94</v>
      </c>
      <c r="F2322">
        <f>Table3[[#This Row],[DivPay]]*4</f>
        <v>3.76</v>
      </c>
      <c r="G2322" s="2">
        <f>Table3[[#This Row],[FwdDiv]]/Table3[[#This Row],[SharePrice]]</f>
        <v>4.5110977804439116E-2</v>
      </c>
    </row>
    <row r="2323" spans="2:7" x14ac:dyDescent="0.2">
      <c r="B2323" s="35">
        <v>41751</v>
      </c>
      <c r="C2323">
        <v>83.54</v>
      </c>
      <c r="E2323">
        <v>0.94</v>
      </c>
      <c r="F2323">
        <f>Table3[[#This Row],[DivPay]]*4</f>
        <v>3.76</v>
      </c>
      <c r="G2323" s="2">
        <f>Table3[[#This Row],[FwdDiv]]/Table3[[#This Row],[SharePrice]]</f>
        <v>4.5008379219535544E-2</v>
      </c>
    </row>
    <row r="2324" spans="2:7" x14ac:dyDescent="0.2">
      <c r="B2324" s="35">
        <v>41750</v>
      </c>
      <c r="C2324">
        <v>83.5</v>
      </c>
      <c r="E2324">
        <v>0.94</v>
      </c>
      <c r="F2324">
        <f>Table3[[#This Row],[DivPay]]*4</f>
        <v>3.76</v>
      </c>
      <c r="G2324" s="2">
        <f>Table3[[#This Row],[FwdDiv]]/Table3[[#This Row],[SharePrice]]</f>
        <v>4.5029940119760477E-2</v>
      </c>
    </row>
    <row r="2325" spans="2:7" x14ac:dyDescent="0.2">
      <c r="B2325" s="35">
        <v>41746</v>
      </c>
      <c r="C2325">
        <v>83.15</v>
      </c>
      <c r="E2325">
        <v>0.94</v>
      </c>
      <c r="F2325">
        <f>Table3[[#This Row],[DivPay]]*4</f>
        <v>3.76</v>
      </c>
      <c r="G2325" s="2">
        <f>Table3[[#This Row],[FwdDiv]]/Table3[[#This Row],[SharePrice]]</f>
        <v>4.5219482862297045E-2</v>
      </c>
    </row>
    <row r="2326" spans="2:7" x14ac:dyDescent="0.2">
      <c r="B2326" s="35">
        <v>41745</v>
      </c>
      <c r="C2326">
        <v>84.79</v>
      </c>
      <c r="E2326">
        <v>0.94</v>
      </c>
      <c r="F2326">
        <f>Table3[[#This Row],[DivPay]]*4</f>
        <v>3.76</v>
      </c>
      <c r="G2326" s="2">
        <f>Table3[[#This Row],[FwdDiv]]/Table3[[#This Row],[SharePrice]]</f>
        <v>4.4344851987262644E-2</v>
      </c>
    </row>
    <row r="2327" spans="2:7" x14ac:dyDescent="0.2">
      <c r="B2327" s="35">
        <v>41744</v>
      </c>
      <c r="C2327">
        <v>84.38</v>
      </c>
      <c r="E2327">
        <v>0.94</v>
      </c>
      <c r="F2327">
        <f>Table3[[#This Row],[DivPay]]*4</f>
        <v>3.76</v>
      </c>
      <c r="G2327" s="2">
        <f>Table3[[#This Row],[FwdDiv]]/Table3[[#This Row],[SharePrice]]</f>
        <v>4.456032235126807E-2</v>
      </c>
    </row>
    <row r="2328" spans="2:7" x14ac:dyDescent="0.2">
      <c r="B2328" s="35">
        <v>41743</v>
      </c>
      <c r="C2328">
        <v>84.17</v>
      </c>
      <c r="E2328">
        <v>0.94</v>
      </c>
      <c r="F2328">
        <f>Table3[[#This Row],[DivPay]]*4</f>
        <v>3.76</v>
      </c>
      <c r="G2328" s="2">
        <f>Table3[[#This Row],[FwdDiv]]/Table3[[#This Row],[SharePrice]]</f>
        <v>4.4671498158488768E-2</v>
      </c>
    </row>
    <row r="2329" spans="2:7" x14ac:dyDescent="0.2">
      <c r="B2329" s="35">
        <v>41740</v>
      </c>
      <c r="C2329">
        <v>83.14</v>
      </c>
      <c r="E2329">
        <v>0.94</v>
      </c>
      <c r="F2329">
        <f>Table3[[#This Row],[DivPay]]*4</f>
        <v>3.76</v>
      </c>
      <c r="G2329" s="2">
        <f>Table3[[#This Row],[FwdDiv]]/Table3[[#This Row],[SharePrice]]</f>
        <v>4.5224921818619195E-2</v>
      </c>
    </row>
    <row r="2330" spans="2:7" x14ac:dyDescent="0.2">
      <c r="B2330" s="35">
        <v>41739</v>
      </c>
      <c r="C2330">
        <v>83.52</v>
      </c>
      <c r="E2330">
        <v>0.94</v>
      </c>
      <c r="F2330">
        <f>Table3[[#This Row],[DivPay]]*4</f>
        <v>3.76</v>
      </c>
      <c r="G2330" s="2">
        <f>Table3[[#This Row],[FwdDiv]]/Table3[[#This Row],[SharePrice]]</f>
        <v>4.5019157088122604E-2</v>
      </c>
    </row>
    <row r="2331" spans="2:7" x14ac:dyDescent="0.2">
      <c r="B2331" s="35">
        <v>41738</v>
      </c>
      <c r="C2331">
        <v>83.88</v>
      </c>
      <c r="E2331">
        <v>0.94</v>
      </c>
      <c r="F2331">
        <f>Table3[[#This Row],[DivPay]]*4</f>
        <v>3.76</v>
      </c>
      <c r="G2331" s="2">
        <f>Table3[[#This Row],[FwdDiv]]/Table3[[#This Row],[SharePrice]]</f>
        <v>4.4825941821649978E-2</v>
      </c>
    </row>
    <row r="2332" spans="2:7" x14ac:dyDescent="0.2">
      <c r="B2332" s="35">
        <v>41737</v>
      </c>
      <c r="C2332">
        <v>83.82</v>
      </c>
      <c r="E2332">
        <v>0.94</v>
      </c>
      <c r="F2332">
        <f>Table3[[#This Row],[DivPay]]*4</f>
        <v>3.76</v>
      </c>
      <c r="G2332" s="2">
        <f>Table3[[#This Row],[FwdDiv]]/Table3[[#This Row],[SharePrice]]</f>
        <v>4.4858029109997616E-2</v>
      </c>
    </row>
    <row r="2333" spans="2:7" x14ac:dyDescent="0.2">
      <c r="B2333" s="35">
        <v>41736</v>
      </c>
      <c r="C2333">
        <v>82.89</v>
      </c>
      <c r="E2333">
        <v>0.94</v>
      </c>
      <c r="F2333">
        <f>Table3[[#This Row],[DivPay]]*4</f>
        <v>3.76</v>
      </c>
      <c r="G2333" s="2">
        <f>Table3[[#This Row],[FwdDiv]]/Table3[[#This Row],[SharePrice]]</f>
        <v>4.5361322234286398E-2</v>
      </c>
    </row>
    <row r="2334" spans="2:7" x14ac:dyDescent="0.2">
      <c r="B2334" s="35">
        <v>41733</v>
      </c>
      <c r="C2334">
        <v>82.81</v>
      </c>
      <c r="E2334">
        <v>0.94</v>
      </c>
      <c r="F2334">
        <f>Table3[[#This Row],[DivPay]]*4</f>
        <v>3.76</v>
      </c>
      <c r="G2334" s="2">
        <f>Table3[[#This Row],[FwdDiv]]/Table3[[#This Row],[SharePrice]]</f>
        <v>4.5405144306243206E-2</v>
      </c>
    </row>
    <row r="2335" spans="2:7" x14ac:dyDescent="0.2">
      <c r="B2335" s="35">
        <v>41732</v>
      </c>
      <c r="C2335">
        <v>82.28</v>
      </c>
      <c r="E2335">
        <v>0.94</v>
      </c>
      <c r="F2335">
        <f>Table3[[#This Row],[DivPay]]*4</f>
        <v>3.76</v>
      </c>
      <c r="G2335" s="2">
        <f>Table3[[#This Row],[FwdDiv]]/Table3[[#This Row],[SharePrice]]</f>
        <v>4.5697617890131256E-2</v>
      </c>
    </row>
    <row r="2336" spans="2:7" x14ac:dyDescent="0.2">
      <c r="B2336" s="35">
        <v>41731</v>
      </c>
      <c r="C2336">
        <v>82.46</v>
      </c>
      <c r="E2336">
        <v>0.94</v>
      </c>
      <c r="F2336">
        <f>Table3[[#This Row],[DivPay]]*4</f>
        <v>3.76</v>
      </c>
      <c r="G2336" s="2">
        <f>Table3[[#This Row],[FwdDiv]]/Table3[[#This Row],[SharePrice]]</f>
        <v>4.5597865631821492E-2</v>
      </c>
    </row>
    <row r="2337" spans="2:7" x14ac:dyDescent="0.2">
      <c r="B2337" s="35">
        <v>41730</v>
      </c>
      <c r="C2337">
        <v>82.21</v>
      </c>
      <c r="E2337">
        <v>0.94</v>
      </c>
      <c r="F2337">
        <f>Table3[[#This Row],[DivPay]]*4</f>
        <v>3.76</v>
      </c>
      <c r="G2337" s="2">
        <f>Table3[[#This Row],[FwdDiv]]/Table3[[#This Row],[SharePrice]]</f>
        <v>4.5736528402870701E-2</v>
      </c>
    </row>
    <row r="2338" spans="2:7" x14ac:dyDescent="0.2">
      <c r="B2338" s="35">
        <v>41729</v>
      </c>
      <c r="C2338">
        <v>81.87</v>
      </c>
      <c r="E2338">
        <v>0.94</v>
      </c>
      <c r="F2338">
        <f>Table3[[#This Row],[DivPay]]*4</f>
        <v>3.76</v>
      </c>
      <c r="G2338" s="2">
        <f>Table3[[#This Row],[FwdDiv]]/Table3[[#This Row],[SharePrice]]</f>
        <v>4.5926468791987293E-2</v>
      </c>
    </row>
    <row r="2339" spans="2:7" x14ac:dyDescent="0.2">
      <c r="B2339" s="35">
        <v>41726</v>
      </c>
      <c r="C2339">
        <v>81.02</v>
      </c>
      <c r="E2339">
        <v>0.94</v>
      </c>
      <c r="F2339">
        <f>Table3[[#This Row],[DivPay]]*4</f>
        <v>3.76</v>
      </c>
      <c r="G2339" s="2">
        <f>Table3[[#This Row],[FwdDiv]]/Table3[[#This Row],[SharePrice]]</f>
        <v>4.6408294248333745E-2</v>
      </c>
    </row>
    <row r="2340" spans="2:7" x14ac:dyDescent="0.2">
      <c r="B2340" s="35">
        <v>41725</v>
      </c>
      <c r="C2340">
        <v>80.069999999999993</v>
      </c>
      <c r="E2340">
        <v>0.94</v>
      </c>
      <c r="F2340">
        <f>Table3[[#This Row],[DivPay]]*4</f>
        <v>3.76</v>
      </c>
      <c r="G2340" s="2">
        <f>Table3[[#This Row],[FwdDiv]]/Table3[[#This Row],[SharePrice]]</f>
        <v>4.6958910952916197E-2</v>
      </c>
    </row>
    <row r="2341" spans="2:7" x14ac:dyDescent="0.2">
      <c r="B2341" s="35">
        <v>41724</v>
      </c>
      <c r="C2341">
        <v>80.42</v>
      </c>
      <c r="E2341">
        <v>0.94</v>
      </c>
      <c r="F2341">
        <f>Table3[[#This Row],[DivPay]]*4</f>
        <v>3.76</v>
      </c>
      <c r="G2341" s="2">
        <f>Table3[[#This Row],[FwdDiv]]/Table3[[#This Row],[SharePrice]]</f>
        <v>4.6754538671972143E-2</v>
      </c>
    </row>
    <row r="2342" spans="2:7" x14ac:dyDescent="0.2">
      <c r="B2342" s="35">
        <v>41723</v>
      </c>
      <c r="C2342">
        <v>80.2</v>
      </c>
      <c r="D2342">
        <v>0.94</v>
      </c>
      <c r="E2342">
        <v>0.94</v>
      </c>
      <c r="F2342">
        <f>Table3[[#This Row],[DivPay]]*4</f>
        <v>3.76</v>
      </c>
      <c r="G2342" s="2">
        <f>Table3[[#This Row],[FwdDiv]]/Table3[[#This Row],[SharePrice]]</f>
        <v>4.6882793017456355E-2</v>
      </c>
    </row>
    <row r="2343" spans="2:7" x14ac:dyDescent="0.2">
      <c r="B2343" s="35">
        <v>41722</v>
      </c>
      <c r="C2343">
        <v>80.42</v>
      </c>
      <c r="E2343">
        <v>0.94</v>
      </c>
      <c r="F2343">
        <f>Table3[[#This Row],[DivPay]]*4</f>
        <v>3.76</v>
      </c>
      <c r="G2343" s="2">
        <f>Table3[[#This Row],[FwdDiv]]/Table3[[#This Row],[SharePrice]]</f>
        <v>4.6754538671972143E-2</v>
      </c>
    </row>
    <row r="2344" spans="2:7" x14ac:dyDescent="0.2">
      <c r="B2344" s="35">
        <v>41719</v>
      </c>
      <c r="C2344">
        <v>81</v>
      </c>
      <c r="E2344">
        <v>0.94</v>
      </c>
      <c r="F2344">
        <f>Table3[[#This Row],[DivPay]]*4</f>
        <v>3.76</v>
      </c>
      <c r="G2344" s="2">
        <f>Table3[[#This Row],[FwdDiv]]/Table3[[#This Row],[SharePrice]]</f>
        <v>4.6419753086419747E-2</v>
      </c>
    </row>
    <row r="2345" spans="2:7" x14ac:dyDescent="0.2">
      <c r="B2345" s="35">
        <v>41718</v>
      </c>
      <c r="C2345">
        <v>80.430000000000007</v>
      </c>
      <c r="E2345">
        <v>0.94</v>
      </c>
      <c r="F2345">
        <f>Table3[[#This Row],[DivPay]]*4</f>
        <v>3.76</v>
      </c>
      <c r="G2345" s="2">
        <f>Table3[[#This Row],[FwdDiv]]/Table3[[#This Row],[SharePrice]]</f>
        <v>4.674872559990053E-2</v>
      </c>
    </row>
    <row r="2346" spans="2:7" x14ac:dyDescent="0.2">
      <c r="B2346" s="35">
        <v>41717</v>
      </c>
      <c r="C2346">
        <v>79.66</v>
      </c>
      <c r="E2346">
        <v>0.94</v>
      </c>
      <c r="F2346">
        <f>Table3[[#This Row],[DivPay]]*4</f>
        <v>3.76</v>
      </c>
      <c r="G2346" s="2">
        <f>Table3[[#This Row],[FwdDiv]]/Table3[[#This Row],[SharePrice]]</f>
        <v>4.7200602560883757E-2</v>
      </c>
    </row>
    <row r="2347" spans="2:7" x14ac:dyDescent="0.2">
      <c r="B2347" s="35">
        <v>41716</v>
      </c>
      <c r="C2347">
        <v>80.47</v>
      </c>
      <c r="E2347">
        <v>0.94</v>
      </c>
      <c r="F2347">
        <f>Table3[[#This Row],[DivPay]]*4</f>
        <v>3.76</v>
      </c>
      <c r="G2347" s="2">
        <f>Table3[[#This Row],[FwdDiv]]/Table3[[#This Row],[SharePrice]]</f>
        <v>4.6725487759413445E-2</v>
      </c>
    </row>
    <row r="2348" spans="2:7" x14ac:dyDescent="0.2">
      <c r="B2348" s="35">
        <v>41715</v>
      </c>
      <c r="C2348">
        <v>80.28</v>
      </c>
      <c r="E2348">
        <v>0.94</v>
      </c>
      <c r="F2348">
        <f>Table3[[#This Row],[DivPay]]*4</f>
        <v>3.76</v>
      </c>
      <c r="G2348" s="2">
        <f>Table3[[#This Row],[FwdDiv]]/Table3[[#This Row],[SharePrice]]</f>
        <v>4.6836073741903336E-2</v>
      </c>
    </row>
    <row r="2349" spans="2:7" x14ac:dyDescent="0.2">
      <c r="B2349" s="35">
        <v>41712</v>
      </c>
      <c r="C2349">
        <v>79.89</v>
      </c>
      <c r="E2349">
        <v>0.94</v>
      </c>
      <c r="F2349">
        <f>Table3[[#This Row],[DivPay]]*4</f>
        <v>3.76</v>
      </c>
      <c r="G2349" s="2">
        <f>Table3[[#This Row],[FwdDiv]]/Table3[[#This Row],[SharePrice]]</f>
        <v>4.7064713981724869E-2</v>
      </c>
    </row>
    <row r="2350" spans="2:7" x14ac:dyDescent="0.2">
      <c r="B2350" s="35">
        <v>41711</v>
      </c>
      <c r="C2350">
        <v>79.23</v>
      </c>
      <c r="E2350">
        <v>0.94</v>
      </c>
      <c r="F2350">
        <f>Table3[[#This Row],[DivPay]]*4</f>
        <v>3.76</v>
      </c>
      <c r="G2350" s="2">
        <f>Table3[[#This Row],[FwdDiv]]/Table3[[#This Row],[SharePrice]]</f>
        <v>4.7456771424965287E-2</v>
      </c>
    </row>
    <row r="2351" spans="2:7" x14ac:dyDescent="0.2">
      <c r="B2351" s="35">
        <v>41710</v>
      </c>
      <c r="C2351">
        <v>79.17</v>
      </c>
      <c r="E2351">
        <v>0.94</v>
      </c>
      <c r="F2351">
        <f>Table3[[#This Row],[DivPay]]*4</f>
        <v>3.76</v>
      </c>
      <c r="G2351" s="2">
        <f>Table3[[#This Row],[FwdDiv]]/Table3[[#This Row],[SharePrice]]</f>
        <v>4.749273714790956E-2</v>
      </c>
    </row>
    <row r="2352" spans="2:7" x14ac:dyDescent="0.2">
      <c r="B2352" s="35">
        <v>41709</v>
      </c>
      <c r="C2352">
        <v>79.52</v>
      </c>
      <c r="E2352">
        <v>0.94</v>
      </c>
      <c r="F2352">
        <f>Table3[[#This Row],[DivPay]]*4</f>
        <v>3.76</v>
      </c>
      <c r="G2352" s="2">
        <f>Table3[[#This Row],[FwdDiv]]/Table3[[#This Row],[SharePrice]]</f>
        <v>4.7283702213279676E-2</v>
      </c>
    </row>
    <row r="2353" spans="2:7" x14ac:dyDescent="0.2">
      <c r="B2353" s="35">
        <v>41708</v>
      </c>
      <c r="C2353">
        <v>80.430000000000007</v>
      </c>
      <c r="E2353">
        <v>0.94</v>
      </c>
      <c r="F2353">
        <f>Table3[[#This Row],[DivPay]]*4</f>
        <v>3.76</v>
      </c>
      <c r="G2353" s="2">
        <f>Table3[[#This Row],[FwdDiv]]/Table3[[#This Row],[SharePrice]]</f>
        <v>4.674872559990053E-2</v>
      </c>
    </row>
    <row r="2354" spans="2:7" x14ac:dyDescent="0.2">
      <c r="B2354" s="35">
        <v>41705</v>
      </c>
      <c r="C2354">
        <v>80.34</v>
      </c>
      <c r="E2354">
        <v>0.94</v>
      </c>
      <c r="F2354">
        <f>Table3[[#This Row],[DivPay]]*4</f>
        <v>3.76</v>
      </c>
      <c r="G2354" s="2">
        <f>Table3[[#This Row],[FwdDiv]]/Table3[[#This Row],[SharePrice]]</f>
        <v>4.680109534478466E-2</v>
      </c>
    </row>
    <row r="2355" spans="2:7" x14ac:dyDescent="0.2">
      <c r="B2355" s="35">
        <v>41704</v>
      </c>
      <c r="C2355">
        <v>80.91</v>
      </c>
      <c r="E2355">
        <v>0.94</v>
      </c>
      <c r="F2355">
        <f>Table3[[#This Row],[DivPay]]*4</f>
        <v>3.76</v>
      </c>
      <c r="G2355" s="2">
        <f>Table3[[#This Row],[FwdDiv]]/Table3[[#This Row],[SharePrice]]</f>
        <v>4.6471387961933008E-2</v>
      </c>
    </row>
    <row r="2356" spans="2:7" x14ac:dyDescent="0.2">
      <c r="B2356" s="35">
        <v>41703</v>
      </c>
      <c r="C2356">
        <v>81.069999999999993</v>
      </c>
      <c r="E2356">
        <v>0.94</v>
      </c>
      <c r="F2356">
        <f>Table3[[#This Row],[DivPay]]*4</f>
        <v>3.76</v>
      </c>
      <c r="G2356" s="2">
        <f>Table3[[#This Row],[FwdDiv]]/Table3[[#This Row],[SharePrice]]</f>
        <v>4.6379671888491431E-2</v>
      </c>
    </row>
    <row r="2357" spans="2:7" x14ac:dyDescent="0.2">
      <c r="B2357" s="35">
        <v>41702</v>
      </c>
      <c r="C2357">
        <v>81.58</v>
      </c>
      <c r="E2357">
        <v>0.94</v>
      </c>
      <c r="F2357">
        <f>Table3[[#This Row],[DivPay]]*4</f>
        <v>3.76</v>
      </c>
      <c r="G2357" s="2">
        <f>Table3[[#This Row],[FwdDiv]]/Table3[[#This Row],[SharePrice]]</f>
        <v>4.6089727874479035E-2</v>
      </c>
    </row>
    <row r="2358" spans="2:7" x14ac:dyDescent="0.2">
      <c r="B2358" s="35">
        <v>41701</v>
      </c>
      <c r="C2358">
        <v>80.45</v>
      </c>
      <c r="E2358">
        <v>0.94</v>
      </c>
      <c r="F2358">
        <f>Table3[[#This Row],[DivPay]]*4</f>
        <v>3.76</v>
      </c>
      <c r="G2358" s="2">
        <f>Table3[[#This Row],[FwdDiv]]/Table3[[#This Row],[SharePrice]]</f>
        <v>4.6737103791174642E-2</v>
      </c>
    </row>
    <row r="2359" spans="2:7" x14ac:dyDescent="0.2">
      <c r="B2359" s="35">
        <v>41698</v>
      </c>
      <c r="C2359">
        <v>80.91</v>
      </c>
      <c r="E2359">
        <v>0.94</v>
      </c>
      <c r="F2359">
        <f>Table3[[#This Row],[DivPay]]*4</f>
        <v>3.76</v>
      </c>
      <c r="G2359" s="2">
        <f>Table3[[#This Row],[FwdDiv]]/Table3[[#This Row],[SharePrice]]</f>
        <v>4.6471387961933008E-2</v>
      </c>
    </row>
    <row r="2360" spans="2:7" x14ac:dyDescent="0.2">
      <c r="B2360" s="35">
        <v>41697</v>
      </c>
      <c r="C2360">
        <v>80.78</v>
      </c>
      <c r="E2360">
        <v>0.94</v>
      </c>
      <c r="F2360">
        <f>Table3[[#This Row],[DivPay]]*4</f>
        <v>3.76</v>
      </c>
      <c r="G2360" s="2">
        <f>Table3[[#This Row],[FwdDiv]]/Table3[[#This Row],[SharePrice]]</f>
        <v>4.6546174795741517E-2</v>
      </c>
    </row>
    <row r="2361" spans="2:7" x14ac:dyDescent="0.2">
      <c r="B2361" s="35">
        <v>41696</v>
      </c>
      <c r="C2361">
        <v>79.5</v>
      </c>
      <c r="E2361">
        <v>0.94</v>
      </c>
      <c r="F2361">
        <f>Table3[[#This Row],[DivPay]]*4</f>
        <v>3.76</v>
      </c>
      <c r="G2361" s="2">
        <f>Table3[[#This Row],[FwdDiv]]/Table3[[#This Row],[SharePrice]]</f>
        <v>4.7295597484276725E-2</v>
      </c>
    </row>
    <row r="2362" spans="2:7" x14ac:dyDescent="0.2">
      <c r="B2362" s="35">
        <v>41695</v>
      </c>
      <c r="C2362">
        <v>79.930000000000007</v>
      </c>
      <c r="E2362">
        <v>0.94</v>
      </c>
      <c r="F2362">
        <f>Table3[[#This Row],[DivPay]]*4</f>
        <v>3.76</v>
      </c>
      <c r="G2362" s="2">
        <f>Table3[[#This Row],[FwdDiv]]/Table3[[#This Row],[SharePrice]]</f>
        <v>4.7041161015888899E-2</v>
      </c>
    </row>
    <row r="2363" spans="2:7" x14ac:dyDescent="0.2">
      <c r="B2363" s="35">
        <v>41694</v>
      </c>
      <c r="C2363">
        <v>79.17</v>
      </c>
      <c r="E2363">
        <v>0.94</v>
      </c>
      <c r="F2363">
        <f>Table3[[#This Row],[DivPay]]*4</f>
        <v>3.76</v>
      </c>
      <c r="G2363" s="2">
        <f>Table3[[#This Row],[FwdDiv]]/Table3[[#This Row],[SharePrice]]</f>
        <v>4.749273714790956E-2</v>
      </c>
    </row>
    <row r="2364" spans="2:7" x14ac:dyDescent="0.2">
      <c r="B2364" s="35">
        <v>41691</v>
      </c>
      <c r="C2364">
        <v>78.97</v>
      </c>
      <c r="E2364">
        <v>0.94</v>
      </c>
      <c r="F2364">
        <f>Table3[[#This Row],[DivPay]]*4</f>
        <v>3.76</v>
      </c>
      <c r="G2364" s="2">
        <f>Table3[[#This Row],[FwdDiv]]/Table3[[#This Row],[SharePrice]]</f>
        <v>4.7613017601620865E-2</v>
      </c>
    </row>
    <row r="2365" spans="2:7" x14ac:dyDescent="0.2">
      <c r="B2365" s="35">
        <v>41690</v>
      </c>
      <c r="C2365">
        <v>79.709999999999994</v>
      </c>
      <c r="E2365">
        <v>0.94</v>
      </c>
      <c r="F2365">
        <f>Table3[[#This Row],[DivPay]]*4</f>
        <v>3.76</v>
      </c>
      <c r="G2365" s="2">
        <f>Table3[[#This Row],[FwdDiv]]/Table3[[#This Row],[SharePrice]]</f>
        <v>4.7170994856354287E-2</v>
      </c>
    </row>
    <row r="2366" spans="2:7" x14ac:dyDescent="0.2">
      <c r="B2366" s="35">
        <v>41689</v>
      </c>
      <c r="C2366">
        <v>79.599999999999994</v>
      </c>
      <c r="E2366">
        <v>0.94</v>
      </c>
      <c r="F2366">
        <f>Table3[[#This Row],[DivPay]]*4</f>
        <v>3.76</v>
      </c>
      <c r="G2366" s="2">
        <f>Table3[[#This Row],[FwdDiv]]/Table3[[#This Row],[SharePrice]]</f>
        <v>4.7236180904522612E-2</v>
      </c>
    </row>
    <row r="2367" spans="2:7" x14ac:dyDescent="0.2">
      <c r="B2367" s="35">
        <v>41688</v>
      </c>
      <c r="C2367">
        <v>80.010000000000005</v>
      </c>
      <c r="E2367">
        <v>0.94</v>
      </c>
      <c r="F2367">
        <f>Table3[[#This Row],[DivPay]]*4</f>
        <v>3.76</v>
      </c>
      <c r="G2367" s="2">
        <f>Table3[[#This Row],[FwdDiv]]/Table3[[#This Row],[SharePrice]]</f>
        <v>4.6994125734283208E-2</v>
      </c>
    </row>
    <row r="2368" spans="2:7" x14ac:dyDescent="0.2">
      <c r="B2368" s="35">
        <v>41684</v>
      </c>
      <c r="C2368">
        <v>80.39</v>
      </c>
      <c r="E2368">
        <v>0.94</v>
      </c>
      <c r="F2368">
        <f>Table3[[#This Row],[DivPay]]*4</f>
        <v>3.76</v>
      </c>
      <c r="G2368" s="2">
        <f>Table3[[#This Row],[FwdDiv]]/Table3[[#This Row],[SharePrice]]</f>
        <v>4.6771986565493216E-2</v>
      </c>
    </row>
    <row r="2369" spans="2:7" x14ac:dyDescent="0.2">
      <c r="B2369" s="35">
        <v>41683</v>
      </c>
      <c r="C2369">
        <v>79.239999999999995</v>
      </c>
      <c r="E2369">
        <v>0.94</v>
      </c>
      <c r="F2369">
        <f>Table3[[#This Row],[DivPay]]*4</f>
        <v>3.76</v>
      </c>
      <c r="G2369" s="2">
        <f>Table3[[#This Row],[FwdDiv]]/Table3[[#This Row],[SharePrice]]</f>
        <v>4.745078243311459E-2</v>
      </c>
    </row>
    <row r="2370" spans="2:7" x14ac:dyDescent="0.2">
      <c r="B2370" s="35">
        <v>41682</v>
      </c>
      <c r="C2370">
        <v>78.44</v>
      </c>
      <c r="E2370">
        <v>0.94</v>
      </c>
      <c r="F2370">
        <f>Table3[[#This Row],[DivPay]]*4</f>
        <v>3.76</v>
      </c>
      <c r="G2370" s="2">
        <f>Table3[[#This Row],[FwdDiv]]/Table3[[#This Row],[SharePrice]]</f>
        <v>4.7934727180010198E-2</v>
      </c>
    </row>
    <row r="2371" spans="2:7" x14ac:dyDescent="0.2">
      <c r="B2371" s="35">
        <v>41681</v>
      </c>
      <c r="C2371">
        <v>79.459999999999994</v>
      </c>
      <c r="E2371">
        <v>0.94</v>
      </c>
      <c r="F2371">
        <f>Table3[[#This Row],[DivPay]]*4</f>
        <v>3.76</v>
      </c>
      <c r="G2371" s="2">
        <f>Table3[[#This Row],[FwdDiv]]/Table3[[#This Row],[SharePrice]]</f>
        <v>4.7319405990435437E-2</v>
      </c>
    </row>
    <row r="2372" spans="2:7" x14ac:dyDescent="0.2">
      <c r="B2372" s="35">
        <v>41680</v>
      </c>
      <c r="C2372">
        <v>78.81</v>
      </c>
      <c r="E2372">
        <v>0.94</v>
      </c>
      <c r="F2372">
        <f>Table3[[#This Row],[DivPay]]*4</f>
        <v>3.76</v>
      </c>
      <c r="G2372" s="2">
        <f>Table3[[#This Row],[FwdDiv]]/Table3[[#This Row],[SharePrice]]</f>
        <v>4.7709681512498409E-2</v>
      </c>
    </row>
    <row r="2373" spans="2:7" x14ac:dyDescent="0.2">
      <c r="B2373" s="35">
        <v>41677</v>
      </c>
      <c r="C2373">
        <v>80.25</v>
      </c>
      <c r="E2373">
        <v>0.94</v>
      </c>
      <c r="F2373">
        <f>Table3[[#This Row],[DivPay]]*4</f>
        <v>3.76</v>
      </c>
      <c r="G2373" s="2">
        <f>Table3[[#This Row],[FwdDiv]]/Table3[[#This Row],[SharePrice]]</f>
        <v>4.6853582554517131E-2</v>
      </c>
    </row>
    <row r="2374" spans="2:7" x14ac:dyDescent="0.2">
      <c r="B2374" s="35">
        <v>41676</v>
      </c>
      <c r="C2374">
        <v>78.11</v>
      </c>
      <c r="E2374">
        <v>0.94</v>
      </c>
      <c r="F2374">
        <f>Table3[[#This Row],[DivPay]]*4</f>
        <v>3.76</v>
      </c>
      <c r="G2374" s="2">
        <f>Table3[[#This Row],[FwdDiv]]/Table3[[#This Row],[SharePrice]]</f>
        <v>4.8137242350531302E-2</v>
      </c>
    </row>
    <row r="2375" spans="2:7" x14ac:dyDescent="0.2">
      <c r="B2375" s="35">
        <v>41675</v>
      </c>
      <c r="C2375">
        <v>76.900000000000006</v>
      </c>
      <c r="E2375">
        <v>0.94</v>
      </c>
      <c r="F2375">
        <f>Table3[[#This Row],[DivPay]]*4</f>
        <v>3.76</v>
      </c>
      <c r="G2375" s="2">
        <f>Table3[[#This Row],[FwdDiv]]/Table3[[#This Row],[SharePrice]]</f>
        <v>4.8894668400520147E-2</v>
      </c>
    </row>
    <row r="2376" spans="2:7" x14ac:dyDescent="0.2">
      <c r="B2376" s="35">
        <v>41674</v>
      </c>
      <c r="C2376">
        <v>76.88</v>
      </c>
      <c r="E2376">
        <v>0.94</v>
      </c>
      <c r="F2376">
        <f>Table3[[#This Row],[DivPay]]*4</f>
        <v>3.76</v>
      </c>
      <c r="G2376" s="2">
        <f>Table3[[#This Row],[FwdDiv]]/Table3[[#This Row],[SharePrice]]</f>
        <v>4.8907388137356921E-2</v>
      </c>
    </row>
    <row r="2377" spans="2:7" x14ac:dyDescent="0.2">
      <c r="B2377" s="35">
        <v>41673</v>
      </c>
      <c r="C2377">
        <v>75.39</v>
      </c>
      <c r="E2377">
        <v>0.94</v>
      </c>
      <c r="F2377">
        <f>Table3[[#This Row],[DivPay]]*4</f>
        <v>3.76</v>
      </c>
      <c r="G2377" s="2">
        <f>Table3[[#This Row],[FwdDiv]]/Table3[[#This Row],[SharePrice]]</f>
        <v>4.987398859265154E-2</v>
      </c>
    </row>
    <row r="2378" spans="2:7" x14ac:dyDescent="0.2">
      <c r="B2378" s="35">
        <v>41670</v>
      </c>
      <c r="C2378">
        <v>78.14</v>
      </c>
      <c r="E2378">
        <v>0.94</v>
      </c>
      <c r="F2378">
        <f>Table3[[#This Row],[DivPay]]*4</f>
        <v>3.76</v>
      </c>
      <c r="G2378" s="2">
        <f>Table3[[#This Row],[FwdDiv]]/Table3[[#This Row],[SharePrice]]</f>
        <v>4.811876119785001E-2</v>
      </c>
    </row>
    <row r="2379" spans="2:7" x14ac:dyDescent="0.2">
      <c r="B2379" s="35">
        <v>41669</v>
      </c>
      <c r="C2379">
        <v>79.09</v>
      </c>
      <c r="E2379">
        <v>0.94</v>
      </c>
      <c r="F2379">
        <f>Table3[[#This Row],[DivPay]]*4</f>
        <v>3.76</v>
      </c>
      <c r="G2379" s="2">
        <f>Table3[[#This Row],[FwdDiv]]/Table3[[#This Row],[SharePrice]]</f>
        <v>4.7540776330762417E-2</v>
      </c>
    </row>
    <row r="2380" spans="2:7" x14ac:dyDescent="0.2">
      <c r="B2380" s="35">
        <v>41668</v>
      </c>
      <c r="C2380">
        <v>79.44</v>
      </c>
      <c r="E2380">
        <v>0.94</v>
      </c>
      <c r="F2380">
        <f>Table3[[#This Row],[DivPay]]*4</f>
        <v>3.76</v>
      </c>
      <c r="G2380" s="2">
        <f>Table3[[#This Row],[FwdDiv]]/Table3[[#This Row],[SharePrice]]</f>
        <v>4.7331319234642497E-2</v>
      </c>
    </row>
    <row r="2381" spans="2:7" x14ac:dyDescent="0.2">
      <c r="B2381" s="35">
        <v>41667</v>
      </c>
      <c r="C2381">
        <v>80.81</v>
      </c>
      <c r="E2381">
        <v>0.94</v>
      </c>
      <c r="F2381">
        <f>Table3[[#This Row],[DivPay]]*4</f>
        <v>3.76</v>
      </c>
      <c r="G2381" s="2">
        <f>Table3[[#This Row],[FwdDiv]]/Table3[[#This Row],[SharePrice]]</f>
        <v>4.6528894938745201E-2</v>
      </c>
    </row>
    <row r="2382" spans="2:7" x14ac:dyDescent="0.2">
      <c r="B2382" s="35">
        <v>41666</v>
      </c>
      <c r="C2382">
        <v>80.78</v>
      </c>
      <c r="E2382">
        <v>0.94</v>
      </c>
      <c r="F2382">
        <f>Table3[[#This Row],[DivPay]]*4</f>
        <v>3.76</v>
      </c>
      <c r="G2382" s="2">
        <f>Table3[[#This Row],[FwdDiv]]/Table3[[#This Row],[SharePrice]]</f>
        <v>4.6546174795741517E-2</v>
      </c>
    </row>
    <row r="2383" spans="2:7" x14ac:dyDescent="0.2">
      <c r="B2383" s="35">
        <v>41663</v>
      </c>
      <c r="C2383">
        <v>81.5</v>
      </c>
      <c r="E2383">
        <v>0.94</v>
      </c>
      <c r="F2383">
        <f>Table3[[#This Row],[DivPay]]*4</f>
        <v>3.76</v>
      </c>
      <c r="G2383" s="2">
        <f>Table3[[#This Row],[FwdDiv]]/Table3[[#This Row],[SharePrice]]</f>
        <v>4.6134969325153374E-2</v>
      </c>
    </row>
    <row r="2384" spans="2:7" x14ac:dyDescent="0.2">
      <c r="B2384" s="35">
        <v>41662</v>
      </c>
      <c r="C2384">
        <v>83.54</v>
      </c>
      <c r="E2384">
        <v>0.94</v>
      </c>
      <c r="F2384">
        <f>Table3[[#This Row],[DivPay]]*4</f>
        <v>3.76</v>
      </c>
      <c r="G2384" s="2">
        <f>Table3[[#This Row],[FwdDiv]]/Table3[[#This Row],[SharePrice]]</f>
        <v>4.5008379219535544E-2</v>
      </c>
    </row>
    <row r="2385" spans="2:7" x14ac:dyDescent="0.2">
      <c r="B2385" s="35">
        <v>41661</v>
      </c>
      <c r="C2385">
        <v>84.19</v>
      </c>
      <c r="E2385">
        <v>0.94</v>
      </c>
      <c r="F2385">
        <f>Table3[[#This Row],[DivPay]]*4</f>
        <v>3.76</v>
      </c>
      <c r="G2385" s="2">
        <f>Table3[[#This Row],[FwdDiv]]/Table3[[#This Row],[SharePrice]]</f>
        <v>4.4660886090984675E-2</v>
      </c>
    </row>
    <row r="2386" spans="2:7" x14ac:dyDescent="0.2">
      <c r="B2386" s="35">
        <v>41660</v>
      </c>
      <c r="C2386">
        <v>83.99</v>
      </c>
      <c r="E2386">
        <v>0.94</v>
      </c>
      <c r="F2386">
        <f>Table3[[#This Row],[DivPay]]*4</f>
        <v>3.76</v>
      </c>
      <c r="G2386" s="2">
        <f>Table3[[#This Row],[FwdDiv]]/Table3[[#This Row],[SharePrice]]</f>
        <v>4.4767234194546972E-2</v>
      </c>
    </row>
    <row r="2387" spans="2:7" x14ac:dyDescent="0.2">
      <c r="B2387" s="35">
        <v>41656</v>
      </c>
      <c r="C2387">
        <v>83.33</v>
      </c>
      <c r="E2387">
        <v>0.94</v>
      </c>
      <c r="F2387">
        <f>Table3[[#This Row],[DivPay]]*4</f>
        <v>3.76</v>
      </c>
      <c r="G2387" s="2">
        <f>Table3[[#This Row],[FwdDiv]]/Table3[[#This Row],[SharePrice]]</f>
        <v>4.5121804872194887E-2</v>
      </c>
    </row>
    <row r="2388" spans="2:7" x14ac:dyDescent="0.2">
      <c r="B2388" s="35">
        <v>41655</v>
      </c>
      <c r="C2388">
        <v>84.52</v>
      </c>
      <c r="E2388">
        <v>0.94</v>
      </c>
      <c r="F2388">
        <f>Table3[[#This Row],[DivPay]]*4</f>
        <v>3.76</v>
      </c>
      <c r="G2388" s="2">
        <f>Table3[[#This Row],[FwdDiv]]/Table3[[#This Row],[SharePrice]]</f>
        <v>4.4486512068149547E-2</v>
      </c>
    </row>
    <row r="2389" spans="2:7" x14ac:dyDescent="0.2">
      <c r="B2389" s="35">
        <v>41654</v>
      </c>
      <c r="C2389">
        <v>83.08</v>
      </c>
      <c r="E2389">
        <v>0.94</v>
      </c>
      <c r="F2389">
        <f>Table3[[#This Row],[DivPay]]*4</f>
        <v>3.76</v>
      </c>
      <c r="G2389" s="2">
        <f>Table3[[#This Row],[FwdDiv]]/Table3[[#This Row],[SharePrice]]</f>
        <v>4.5257583052479539E-2</v>
      </c>
    </row>
    <row r="2390" spans="2:7" x14ac:dyDescent="0.2">
      <c r="B2390" s="35">
        <v>41653</v>
      </c>
      <c r="C2390">
        <v>82.45</v>
      </c>
      <c r="E2390">
        <v>0.94</v>
      </c>
      <c r="F2390">
        <f>Table3[[#This Row],[DivPay]]*4</f>
        <v>3.76</v>
      </c>
      <c r="G2390" s="2">
        <f>Table3[[#This Row],[FwdDiv]]/Table3[[#This Row],[SharePrice]]</f>
        <v>4.5603395997574285E-2</v>
      </c>
    </row>
    <row r="2391" spans="2:7" x14ac:dyDescent="0.2">
      <c r="B2391" s="35">
        <v>41652</v>
      </c>
      <c r="C2391">
        <v>82.45</v>
      </c>
      <c r="E2391">
        <v>0.94</v>
      </c>
      <c r="F2391">
        <f>Table3[[#This Row],[DivPay]]*4</f>
        <v>3.76</v>
      </c>
      <c r="G2391" s="2">
        <f>Table3[[#This Row],[FwdDiv]]/Table3[[#This Row],[SharePrice]]</f>
        <v>4.5603395997574285E-2</v>
      </c>
    </row>
    <row r="2392" spans="2:7" x14ac:dyDescent="0.2">
      <c r="B2392" s="35">
        <v>41649</v>
      </c>
      <c r="C2392">
        <v>82.57</v>
      </c>
      <c r="E2392">
        <v>0.94</v>
      </c>
      <c r="F2392">
        <f>Table3[[#This Row],[DivPay]]*4</f>
        <v>3.76</v>
      </c>
      <c r="G2392" s="2">
        <f>Table3[[#This Row],[FwdDiv]]/Table3[[#This Row],[SharePrice]]</f>
        <v>4.55371200193775E-2</v>
      </c>
    </row>
    <row r="2393" spans="2:7" x14ac:dyDescent="0.2">
      <c r="B2393" s="35">
        <v>41648</v>
      </c>
      <c r="C2393">
        <v>83.31</v>
      </c>
      <c r="E2393">
        <v>0.94</v>
      </c>
      <c r="F2393">
        <f>Table3[[#This Row],[DivPay]]*4</f>
        <v>3.76</v>
      </c>
      <c r="G2393" s="2">
        <f>Table3[[#This Row],[FwdDiv]]/Table3[[#This Row],[SharePrice]]</f>
        <v>4.5132637138398747E-2</v>
      </c>
    </row>
    <row r="2394" spans="2:7" x14ac:dyDescent="0.2">
      <c r="B2394" s="35">
        <v>41647</v>
      </c>
      <c r="C2394">
        <v>83.27</v>
      </c>
      <c r="E2394">
        <v>0.94</v>
      </c>
      <c r="F2394">
        <f>Table3[[#This Row],[DivPay]]*4</f>
        <v>3.76</v>
      </c>
      <c r="G2394" s="2">
        <f>Table3[[#This Row],[FwdDiv]]/Table3[[#This Row],[SharePrice]]</f>
        <v>4.5154317281133664E-2</v>
      </c>
    </row>
    <row r="2395" spans="2:7" x14ac:dyDescent="0.2">
      <c r="B2395" s="35">
        <v>41646</v>
      </c>
      <c r="C2395">
        <v>84.68</v>
      </c>
      <c r="E2395">
        <v>0.94</v>
      </c>
      <c r="F2395">
        <f>Table3[[#This Row],[DivPay]]*4</f>
        <v>3.76</v>
      </c>
      <c r="G2395" s="2">
        <f>Table3[[#This Row],[FwdDiv]]/Table3[[#This Row],[SharePrice]]</f>
        <v>4.4402456306093525E-2</v>
      </c>
    </row>
    <row r="2396" spans="2:7" x14ac:dyDescent="0.2">
      <c r="B2396" s="35">
        <v>41645</v>
      </c>
      <c r="C2396">
        <v>84.93</v>
      </c>
      <c r="E2396">
        <v>0.94</v>
      </c>
      <c r="F2396">
        <f>Table3[[#This Row],[DivPay]]*4</f>
        <v>3.76</v>
      </c>
      <c r="G2396" s="2">
        <f>Table3[[#This Row],[FwdDiv]]/Table3[[#This Row],[SharePrice]]</f>
        <v>4.427175320852466E-2</v>
      </c>
    </row>
    <row r="2397" spans="2:7" x14ac:dyDescent="0.2">
      <c r="B2397" s="35">
        <v>41642</v>
      </c>
      <c r="C2397">
        <v>85.53</v>
      </c>
      <c r="E2397">
        <v>0.94</v>
      </c>
      <c r="F2397">
        <f>Table3[[#This Row],[DivPay]]*4</f>
        <v>3.76</v>
      </c>
      <c r="G2397" s="2">
        <f>Table3[[#This Row],[FwdDiv]]/Table3[[#This Row],[SharePrice]]</f>
        <v>4.3961183210569389E-2</v>
      </c>
    </row>
    <row r="2398" spans="2:7" x14ac:dyDescent="0.2">
      <c r="B2398" s="35">
        <v>41641</v>
      </c>
      <c r="C2398">
        <v>86.02</v>
      </c>
      <c r="E2398">
        <v>0.94</v>
      </c>
      <c r="F2398">
        <f>Table3[[#This Row],[DivPay]]*4</f>
        <v>3.76</v>
      </c>
      <c r="G2398" s="2">
        <f>Table3[[#This Row],[FwdDiv]]/Table3[[#This Row],[SharePrice]]</f>
        <v>4.3710764938386423E-2</v>
      </c>
    </row>
    <row r="2399" spans="2:7" x14ac:dyDescent="0.2">
      <c r="B2399" s="35">
        <v>41639</v>
      </c>
      <c r="C2399">
        <v>87.13</v>
      </c>
      <c r="E2399">
        <v>0.94</v>
      </c>
      <c r="F2399">
        <f>Table3[[#This Row],[DivPay]]*4</f>
        <v>3.76</v>
      </c>
      <c r="G2399" s="2">
        <f>Table3[[#This Row],[FwdDiv]]/Table3[[#This Row],[SharePrice]]</f>
        <v>4.3153907953632505E-2</v>
      </c>
    </row>
    <row r="2400" spans="2:7" x14ac:dyDescent="0.2">
      <c r="B2400" s="35">
        <v>41638</v>
      </c>
      <c r="C2400">
        <v>86.6</v>
      </c>
      <c r="E2400">
        <v>0.94</v>
      </c>
      <c r="F2400">
        <f>Table3[[#This Row],[DivPay]]*4</f>
        <v>3.76</v>
      </c>
      <c r="G2400" s="2">
        <f>Table3[[#This Row],[FwdDiv]]/Table3[[#This Row],[SharePrice]]</f>
        <v>4.3418013856812931E-2</v>
      </c>
    </row>
    <row r="2401" spans="2:7" x14ac:dyDescent="0.2">
      <c r="B2401" s="35">
        <v>41635</v>
      </c>
      <c r="C2401">
        <v>86.74</v>
      </c>
      <c r="E2401">
        <v>0.94</v>
      </c>
      <c r="F2401">
        <f>Table3[[#This Row],[DivPay]]*4</f>
        <v>3.76</v>
      </c>
      <c r="G2401" s="2">
        <f>Table3[[#This Row],[FwdDiv]]/Table3[[#This Row],[SharePrice]]</f>
        <v>4.3347936361540232E-2</v>
      </c>
    </row>
    <row r="2402" spans="2:7" x14ac:dyDescent="0.2">
      <c r="B2402" s="35">
        <v>41634</v>
      </c>
      <c r="C2402">
        <v>86.01</v>
      </c>
      <c r="E2402">
        <v>0.94</v>
      </c>
      <c r="F2402">
        <f>Table3[[#This Row],[DivPay]]*4</f>
        <v>3.76</v>
      </c>
      <c r="G2402" s="2">
        <f>Table3[[#This Row],[FwdDiv]]/Table3[[#This Row],[SharePrice]]</f>
        <v>4.3715846994535512E-2</v>
      </c>
    </row>
    <row r="2403" spans="2:7" x14ac:dyDescent="0.2">
      <c r="B2403" s="35">
        <v>41632</v>
      </c>
      <c r="C2403">
        <v>85.43</v>
      </c>
      <c r="E2403">
        <v>0.94</v>
      </c>
      <c r="F2403">
        <f>Table3[[#This Row],[DivPay]]*4</f>
        <v>3.76</v>
      </c>
      <c r="G2403" s="2">
        <f>Table3[[#This Row],[FwdDiv]]/Table3[[#This Row],[SharePrice]]</f>
        <v>4.4012641929064726E-2</v>
      </c>
    </row>
    <row r="2404" spans="2:7" x14ac:dyDescent="0.2">
      <c r="B2404" s="35">
        <v>41631</v>
      </c>
      <c r="C2404">
        <v>85.25</v>
      </c>
      <c r="D2404">
        <v>0.94</v>
      </c>
      <c r="E2404">
        <v>0.94</v>
      </c>
      <c r="F2404">
        <f>Table3[[#This Row],[DivPay]]*4</f>
        <v>3.76</v>
      </c>
      <c r="G2404" s="2">
        <f>Table3[[#This Row],[FwdDiv]]/Table3[[#This Row],[SharePrice]]</f>
        <v>4.4105571847507331E-2</v>
      </c>
    </row>
    <row r="2405" spans="2:7" x14ac:dyDescent="0.2">
      <c r="B2405" s="35">
        <v>41628</v>
      </c>
      <c r="C2405">
        <v>85.52</v>
      </c>
      <c r="E2405">
        <v>0.94</v>
      </c>
      <c r="F2405">
        <f>Table3[[#This Row],[DivPay]]*4</f>
        <v>3.76</v>
      </c>
      <c r="G2405" s="2">
        <f>Table3[[#This Row],[FwdDiv]]/Table3[[#This Row],[SharePrice]]</f>
        <v>4.3966323666978481E-2</v>
      </c>
    </row>
    <row r="2406" spans="2:7" x14ac:dyDescent="0.2">
      <c r="B2406" s="35">
        <v>41627</v>
      </c>
      <c r="C2406">
        <v>85.48</v>
      </c>
      <c r="E2406">
        <v>0.94</v>
      </c>
      <c r="F2406">
        <f>Table3[[#This Row],[DivPay]]*4</f>
        <v>3.76</v>
      </c>
      <c r="G2406" s="2">
        <f>Table3[[#This Row],[FwdDiv]]/Table3[[#This Row],[SharePrice]]</f>
        <v>4.3986897519887685E-2</v>
      </c>
    </row>
    <row r="2407" spans="2:7" x14ac:dyDescent="0.2">
      <c r="B2407" s="35">
        <v>41626</v>
      </c>
      <c r="C2407">
        <v>85.48</v>
      </c>
      <c r="E2407">
        <v>0.94</v>
      </c>
      <c r="F2407">
        <f>Table3[[#This Row],[DivPay]]*4</f>
        <v>3.76</v>
      </c>
      <c r="G2407" s="2">
        <f>Table3[[#This Row],[FwdDiv]]/Table3[[#This Row],[SharePrice]]</f>
        <v>4.3986897519887685E-2</v>
      </c>
    </row>
    <row r="2408" spans="2:7" x14ac:dyDescent="0.2">
      <c r="B2408" s="35">
        <v>41625</v>
      </c>
      <c r="C2408">
        <v>84.65</v>
      </c>
      <c r="E2408">
        <v>0.94</v>
      </c>
      <c r="F2408">
        <f>Table3[[#This Row],[DivPay]]*4</f>
        <v>3.76</v>
      </c>
      <c r="G2408" s="2">
        <f>Table3[[#This Row],[FwdDiv]]/Table3[[#This Row],[SharePrice]]</f>
        <v>4.4418192557590074E-2</v>
      </c>
    </row>
    <row r="2409" spans="2:7" x14ac:dyDescent="0.2">
      <c r="B2409" s="35">
        <v>41624</v>
      </c>
      <c r="C2409">
        <v>84.75</v>
      </c>
      <c r="E2409">
        <v>0.94</v>
      </c>
      <c r="F2409">
        <f>Table3[[#This Row],[DivPay]]*4</f>
        <v>3.76</v>
      </c>
      <c r="G2409" s="2">
        <f>Table3[[#This Row],[FwdDiv]]/Table3[[#This Row],[SharePrice]]</f>
        <v>4.4365781710914452E-2</v>
      </c>
    </row>
    <row r="2410" spans="2:7" x14ac:dyDescent="0.2">
      <c r="B2410" s="35">
        <v>41621</v>
      </c>
      <c r="C2410">
        <v>85.24</v>
      </c>
      <c r="E2410">
        <v>0.94</v>
      </c>
      <c r="F2410">
        <f>Table3[[#This Row],[DivPay]]*4</f>
        <v>3.76</v>
      </c>
      <c r="G2410" s="2">
        <f>Table3[[#This Row],[FwdDiv]]/Table3[[#This Row],[SharePrice]]</f>
        <v>4.4110746128578134E-2</v>
      </c>
    </row>
    <row r="2411" spans="2:7" x14ac:dyDescent="0.2">
      <c r="B2411" s="35">
        <v>41620</v>
      </c>
      <c r="C2411">
        <v>85.32</v>
      </c>
      <c r="E2411">
        <v>0.94</v>
      </c>
      <c r="F2411">
        <f>Table3[[#This Row],[DivPay]]*4</f>
        <v>3.76</v>
      </c>
      <c r="G2411" s="2">
        <f>Table3[[#This Row],[FwdDiv]]/Table3[[#This Row],[SharePrice]]</f>
        <v>4.4069385841537738E-2</v>
      </c>
    </row>
    <row r="2412" spans="2:7" x14ac:dyDescent="0.2">
      <c r="B2412" s="35">
        <v>41619</v>
      </c>
      <c r="C2412">
        <v>85.92</v>
      </c>
      <c r="E2412">
        <v>0.94</v>
      </c>
      <c r="F2412">
        <f>Table3[[#This Row],[DivPay]]*4</f>
        <v>3.76</v>
      </c>
      <c r="G2412" s="2">
        <f>Table3[[#This Row],[FwdDiv]]/Table3[[#This Row],[SharePrice]]</f>
        <v>4.3761638733705768E-2</v>
      </c>
    </row>
    <row r="2413" spans="2:7" x14ac:dyDescent="0.2">
      <c r="B2413" s="35">
        <v>41618</v>
      </c>
      <c r="C2413">
        <v>85.79</v>
      </c>
      <c r="E2413">
        <v>0.94</v>
      </c>
      <c r="F2413">
        <f>Table3[[#This Row],[DivPay]]*4</f>
        <v>3.76</v>
      </c>
      <c r="G2413" s="2">
        <f>Table3[[#This Row],[FwdDiv]]/Table3[[#This Row],[SharePrice]]</f>
        <v>4.3827951975754745E-2</v>
      </c>
    </row>
    <row r="2414" spans="2:7" x14ac:dyDescent="0.2">
      <c r="B2414" s="35">
        <v>41617</v>
      </c>
      <c r="C2414">
        <v>86.35</v>
      </c>
      <c r="E2414">
        <v>0.94</v>
      </c>
      <c r="F2414">
        <f>Table3[[#This Row],[DivPay]]*4</f>
        <v>3.76</v>
      </c>
      <c r="G2414" s="2">
        <f>Table3[[#This Row],[FwdDiv]]/Table3[[#This Row],[SharePrice]]</f>
        <v>4.3543717429067749E-2</v>
      </c>
    </row>
    <row r="2415" spans="2:7" x14ac:dyDescent="0.2">
      <c r="B2415" s="35">
        <v>41614</v>
      </c>
      <c r="C2415">
        <v>85.83</v>
      </c>
      <c r="E2415">
        <v>0.94</v>
      </c>
      <c r="F2415">
        <f>Table3[[#This Row],[DivPay]]*4</f>
        <v>3.76</v>
      </c>
      <c r="G2415" s="2">
        <f>Table3[[#This Row],[FwdDiv]]/Table3[[#This Row],[SharePrice]]</f>
        <v>4.3807526505883723E-2</v>
      </c>
    </row>
    <row r="2416" spans="2:7" x14ac:dyDescent="0.2">
      <c r="B2416" s="35">
        <v>41613</v>
      </c>
      <c r="C2416">
        <v>85.51</v>
      </c>
      <c r="E2416">
        <v>0.94</v>
      </c>
      <c r="F2416">
        <f>Table3[[#This Row],[DivPay]]*4</f>
        <v>3.76</v>
      </c>
      <c r="G2416" s="2">
        <f>Table3[[#This Row],[FwdDiv]]/Table3[[#This Row],[SharePrice]]</f>
        <v>4.3971465325692898E-2</v>
      </c>
    </row>
    <row r="2417" spans="2:7" x14ac:dyDescent="0.2">
      <c r="B2417" s="35">
        <v>41612</v>
      </c>
      <c r="C2417">
        <v>85.91</v>
      </c>
      <c r="E2417">
        <v>0.94</v>
      </c>
      <c r="F2417">
        <f>Table3[[#This Row],[DivPay]]*4</f>
        <v>3.76</v>
      </c>
      <c r="G2417" s="2">
        <f>Table3[[#This Row],[FwdDiv]]/Table3[[#This Row],[SharePrice]]</f>
        <v>4.3766732627167966E-2</v>
      </c>
    </row>
    <row r="2418" spans="2:7" x14ac:dyDescent="0.2">
      <c r="B2418" s="35">
        <v>41611</v>
      </c>
      <c r="C2418">
        <v>85.76</v>
      </c>
      <c r="E2418">
        <v>0.94</v>
      </c>
      <c r="F2418">
        <f>Table3[[#This Row],[DivPay]]*4</f>
        <v>3.76</v>
      </c>
      <c r="G2418" s="2">
        <f>Table3[[#This Row],[FwdDiv]]/Table3[[#This Row],[SharePrice]]</f>
        <v>4.3843283582089547E-2</v>
      </c>
    </row>
    <row r="2419" spans="2:7" x14ac:dyDescent="0.2">
      <c r="B2419" s="35">
        <v>41610</v>
      </c>
      <c r="C2419">
        <v>85.07</v>
      </c>
      <c r="E2419">
        <v>0.94</v>
      </c>
      <c r="F2419">
        <f>Table3[[#This Row],[DivPay]]*4</f>
        <v>3.76</v>
      </c>
      <c r="G2419" s="2">
        <f>Table3[[#This Row],[FwdDiv]]/Table3[[#This Row],[SharePrice]]</f>
        <v>4.4198895027624308E-2</v>
      </c>
    </row>
    <row r="2420" spans="2:7" x14ac:dyDescent="0.2">
      <c r="B2420" s="35">
        <v>41607</v>
      </c>
      <c r="C2420">
        <v>85.54</v>
      </c>
      <c r="E2420">
        <v>0.94</v>
      </c>
      <c r="F2420">
        <f>Table3[[#This Row],[DivPay]]*4</f>
        <v>3.76</v>
      </c>
      <c r="G2420" s="2">
        <f>Table3[[#This Row],[FwdDiv]]/Table3[[#This Row],[SharePrice]]</f>
        <v>4.3956043956043953E-2</v>
      </c>
    </row>
    <row r="2421" spans="2:7" x14ac:dyDescent="0.2">
      <c r="B2421" s="35">
        <v>41605</v>
      </c>
      <c r="C2421">
        <v>85.5</v>
      </c>
      <c r="E2421">
        <v>0.94</v>
      </c>
      <c r="F2421">
        <f>Table3[[#This Row],[DivPay]]*4</f>
        <v>3.76</v>
      </c>
      <c r="G2421" s="2">
        <f>Table3[[#This Row],[FwdDiv]]/Table3[[#This Row],[SharePrice]]</f>
        <v>4.3976608187134503E-2</v>
      </c>
    </row>
    <row r="2422" spans="2:7" x14ac:dyDescent="0.2">
      <c r="B2422" s="35">
        <v>41604</v>
      </c>
      <c r="C2422">
        <v>85.48</v>
      </c>
      <c r="E2422">
        <v>0.94</v>
      </c>
      <c r="F2422">
        <f>Table3[[#This Row],[DivPay]]*4</f>
        <v>3.76</v>
      </c>
      <c r="G2422" s="2">
        <f>Table3[[#This Row],[FwdDiv]]/Table3[[#This Row],[SharePrice]]</f>
        <v>4.3986897519887685E-2</v>
      </c>
    </row>
    <row r="2423" spans="2:7" x14ac:dyDescent="0.2">
      <c r="B2423" s="35">
        <v>41603</v>
      </c>
      <c r="C2423">
        <v>86.29</v>
      </c>
      <c r="E2423">
        <v>0.94</v>
      </c>
      <c r="F2423">
        <f>Table3[[#This Row],[DivPay]]*4</f>
        <v>3.76</v>
      </c>
      <c r="G2423" s="2">
        <f>Table3[[#This Row],[FwdDiv]]/Table3[[#This Row],[SharePrice]]</f>
        <v>4.3573994669138943E-2</v>
      </c>
    </row>
    <row r="2424" spans="2:7" x14ac:dyDescent="0.2">
      <c r="B2424" s="35">
        <v>41600</v>
      </c>
      <c r="C2424">
        <v>86.95</v>
      </c>
      <c r="E2424">
        <v>0.94</v>
      </c>
      <c r="F2424">
        <f>Table3[[#This Row],[DivPay]]*4</f>
        <v>3.76</v>
      </c>
      <c r="G2424" s="2">
        <f>Table3[[#This Row],[FwdDiv]]/Table3[[#This Row],[SharePrice]]</f>
        <v>4.3243243243243239E-2</v>
      </c>
    </row>
    <row r="2425" spans="2:7" x14ac:dyDescent="0.2">
      <c r="B2425" s="35">
        <v>41599</v>
      </c>
      <c r="C2425">
        <v>86.6</v>
      </c>
      <c r="E2425">
        <v>0.94</v>
      </c>
      <c r="F2425">
        <f>Table3[[#This Row],[DivPay]]*4</f>
        <v>3.76</v>
      </c>
      <c r="G2425" s="2">
        <f>Table3[[#This Row],[FwdDiv]]/Table3[[#This Row],[SharePrice]]</f>
        <v>4.3418013856812931E-2</v>
      </c>
    </row>
    <row r="2426" spans="2:7" x14ac:dyDescent="0.2">
      <c r="B2426" s="35">
        <v>41598</v>
      </c>
      <c r="C2426">
        <v>89.3</v>
      </c>
      <c r="E2426">
        <v>0.94</v>
      </c>
      <c r="F2426">
        <f>Table3[[#This Row],[DivPay]]*4</f>
        <v>3.76</v>
      </c>
      <c r="G2426" s="2">
        <f>Table3[[#This Row],[FwdDiv]]/Table3[[#This Row],[SharePrice]]</f>
        <v>4.2105263157894736E-2</v>
      </c>
    </row>
    <row r="2427" spans="2:7" x14ac:dyDescent="0.2">
      <c r="B2427" s="35">
        <v>41597</v>
      </c>
      <c r="C2427">
        <v>91.47</v>
      </c>
      <c r="E2427">
        <v>0.94</v>
      </c>
      <c r="F2427">
        <f>Table3[[#This Row],[DivPay]]*4</f>
        <v>3.76</v>
      </c>
      <c r="G2427" s="2">
        <f>Table3[[#This Row],[FwdDiv]]/Table3[[#This Row],[SharePrice]]</f>
        <v>4.1106373674428771E-2</v>
      </c>
    </row>
    <row r="2428" spans="2:7" x14ac:dyDescent="0.2">
      <c r="B2428" s="35">
        <v>41596</v>
      </c>
      <c r="C2428">
        <v>91.64</v>
      </c>
      <c r="E2428">
        <v>0.94</v>
      </c>
      <c r="F2428">
        <f>Table3[[#This Row],[DivPay]]*4</f>
        <v>3.76</v>
      </c>
      <c r="G2428" s="2">
        <f>Table3[[#This Row],[FwdDiv]]/Table3[[#This Row],[SharePrice]]</f>
        <v>4.1030117852466172E-2</v>
      </c>
    </row>
    <row r="2429" spans="2:7" x14ac:dyDescent="0.2">
      <c r="B2429" s="35">
        <v>41593</v>
      </c>
      <c r="C2429">
        <v>91.36</v>
      </c>
      <c r="E2429">
        <v>0.94</v>
      </c>
      <c r="F2429">
        <f>Table3[[#This Row],[DivPay]]*4</f>
        <v>3.76</v>
      </c>
      <c r="G2429" s="2">
        <f>Table3[[#This Row],[FwdDiv]]/Table3[[#This Row],[SharePrice]]</f>
        <v>4.1155866900175128E-2</v>
      </c>
    </row>
    <row r="2430" spans="2:7" x14ac:dyDescent="0.2">
      <c r="B2430" s="35">
        <v>41592</v>
      </c>
      <c r="C2430">
        <v>90.7</v>
      </c>
      <c r="E2430">
        <v>0.94</v>
      </c>
      <c r="F2430">
        <f>Table3[[#This Row],[DivPay]]*4</f>
        <v>3.76</v>
      </c>
      <c r="G2430" s="2">
        <f>Table3[[#This Row],[FwdDiv]]/Table3[[#This Row],[SharePrice]]</f>
        <v>4.1455347298787207E-2</v>
      </c>
    </row>
    <row r="2431" spans="2:7" x14ac:dyDescent="0.2">
      <c r="B2431" s="35">
        <v>41591</v>
      </c>
      <c r="C2431">
        <v>90.62</v>
      </c>
      <c r="E2431">
        <v>0.94</v>
      </c>
      <c r="F2431">
        <f>Table3[[#This Row],[DivPay]]*4</f>
        <v>3.76</v>
      </c>
      <c r="G2431" s="2">
        <f>Table3[[#This Row],[FwdDiv]]/Table3[[#This Row],[SharePrice]]</f>
        <v>4.1491944383138378E-2</v>
      </c>
    </row>
    <row r="2432" spans="2:7" x14ac:dyDescent="0.2">
      <c r="B2432" s="35">
        <v>41590</v>
      </c>
      <c r="C2432">
        <v>89.75</v>
      </c>
      <c r="E2432">
        <v>0.94</v>
      </c>
      <c r="F2432">
        <f>Table3[[#This Row],[DivPay]]*4</f>
        <v>3.76</v>
      </c>
      <c r="G2432" s="2">
        <f>Table3[[#This Row],[FwdDiv]]/Table3[[#This Row],[SharePrice]]</f>
        <v>4.1894150417827299E-2</v>
      </c>
    </row>
    <row r="2433" spans="2:7" x14ac:dyDescent="0.2">
      <c r="B2433" s="35">
        <v>41589</v>
      </c>
      <c r="C2433">
        <v>89.73</v>
      </c>
      <c r="E2433">
        <v>0.94</v>
      </c>
      <c r="F2433">
        <f>Table3[[#This Row],[DivPay]]*4</f>
        <v>3.76</v>
      </c>
      <c r="G2433" s="2">
        <f>Table3[[#This Row],[FwdDiv]]/Table3[[#This Row],[SharePrice]]</f>
        <v>4.1903488242505289E-2</v>
      </c>
    </row>
    <row r="2434" spans="2:7" x14ac:dyDescent="0.2">
      <c r="B2434" s="35">
        <v>41586</v>
      </c>
      <c r="C2434">
        <v>89.41</v>
      </c>
      <c r="E2434">
        <v>0.94</v>
      </c>
      <c r="F2434">
        <f>Table3[[#This Row],[DivPay]]*4</f>
        <v>3.76</v>
      </c>
      <c r="G2434" s="2">
        <f>Table3[[#This Row],[FwdDiv]]/Table3[[#This Row],[SharePrice]]</f>
        <v>4.2053461581478581E-2</v>
      </c>
    </row>
    <row r="2435" spans="2:7" x14ac:dyDescent="0.2">
      <c r="B2435" s="35">
        <v>41585</v>
      </c>
      <c r="C2435">
        <v>89.97</v>
      </c>
      <c r="E2435">
        <v>0.94</v>
      </c>
      <c r="F2435">
        <f>Table3[[#This Row],[DivPay]]*4</f>
        <v>3.76</v>
      </c>
      <c r="G2435" s="2">
        <f>Table3[[#This Row],[FwdDiv]]/Table3[[#This Row],[SharePrice]]</f>
        <v>4.1791708347226848E-2</v>
      </c>
    </row>
    <row r="2436" spans="2:7" x14ac:dyDescent="0.2">
      <c r="B2436" s="35">
        <v>41584</v>
      </c>
      <c r="C2436">
        <v>91.01</v>
      </c>
      <c r="E2436">
        <v>0.94</v>
      </c>
      <c r="F2436">
        <f>Table3[[#This Row],[DivPay]]*4</f>
        <v>3.76</v>
      </c>
      <c r="G2436" s="2">
        <f>Table3[[#This Row],[FwdDiv]]/Table3[[#This Row],[SharePrice]]</f>
        <v>4.1314141303153494E-2</v>
      </c>
    </row>
    <row r="2437" spans="2:7" x14ac:dyDescent="0.2">
      <c r="B2437" s="35">
        <v>41583</v>
      </c>
      <c r="C2437">
        <v>90.13</v>
      </c>
      <c r="E2437">
        <v>0.94</v>
      </c>
      <c r="F2437">
        <f>Table3[[#This Row],[DivPay]]*4</f>
        <v>3.76</v>
      </c>
      <c r="G2437" s="2">
        <f>Table3[[#This Row],[FwdDiv]]/Table3[[#This Row],[SharePrice]]</f>
        <v>4.1717519139021414E-2</v>
      </c>
    </row>
    <row r="2438" spans="2:7" x14ac:dyDescent="0.2">
      <c r="B2438" s="35">
        <v>41582</v>
      </c>
      <c r="C2438">
        <v>90.25</v>
      </c>
      <c r="E2438">
        <v>0.94</v>
      </c>
      <c r="F2438">
        <f>Table3[[#This Row],[DivPay]]*4</f>
        <v>3.76</v>
      </c>
      <c r="G2438" s="2">
        <f>Table3[[#This Row],[FwdDiv]]/Table3[[#This Row],[SharePrice]]</f>
        <v>4.166204986149584E-2</v>
      </c>
    </row>
    <row r="2439" spans="2:7" x14ac:dyDescent="0.2">
      <c r="B2439" s="35">
        <v>41579</v>
      </c>
      <c r="C2439">
        <v>89.76</v>
      </c>
      <c r="E2439">
        <v>0.94</v>
      </c>
      <c r="F2439">
        <f>Table3[[#This Row],[DivPay]]*4</f>
        <v>3.76</v>
      </c>
      <c r="G2439" s="2">
        <f>Table3[[#This Row],[FwdDiv]]/Table3[[#This Row],[SharePrice]]</f>
        <v>4.188948306595365E-2</v>
      </c>
    </row>
    <row r="2440" spans="2:7" x14ac:dyDescent="0.2">
      <c r="B2440" s="35">
        <v>41578</v>
      </c>
      <c r="C2440">
        <v>89.12</v>
      </c>
      <c r="E2440">
        <v>0.94</v>
      </c>
      <c r="F2440">
        <f>Table3[[#This Row],[DivPay]]*4</f>
        <v>3.76</v>
      </c>
      <c r="G2440" s="2">
        <f>Table3[[#This Row],[FwdDiv]]/Table3[[#This Row],[SharePrice]]</f>
        <v>4.2190305206463191E-2</v>
      </c>
    </row>
    <row r="2441" spans="2:7" x14ac:dyDescent="0.2">
      <c r="B2441" s="35">
        <v>41577</v>
      </c>
      <c r="C2441">
        <v>89.34</v>
      </c>
      <c r="E2441">
        <v>0.94</v>
      </c>
      <c r="F2441">
        <f>Table3[[#This Row],[DivPay]]*4</f>
        <v>3.76</v>
      </c>
      <c r="G2441" s="2">
        <f>Table3[[#This Row],[FwdDiv]]/Table3[[#This Row],[SharePrice]]</f>
        <v>4.2086411461831202E-2</v>
      </c>
    </row>
    <row r="2442" spans="2:7" x14ac:dyDescent="0.2">
      <c r="B2442" s="35">
        <v>41576</v>
      </c>
      <c r="C2442">
        <v>90.36</v>
      </c>
      <c r="E2442">
        <v>0.94</v>
      </c>
      <c r="F2442">
        <f>Table3[[#This Row],[DivPay]]*4</f>
        <v>3.76</v>
      </c>
      <c r="G2442" s="2">
        <f>Table3[[#This Row],[FwdDiv]]/Table3[[#This Row],[SharePrice]]</f>
        <v>4.161133244798583E-2</v>
      </c>
    </row>
    <row r="2443" spans="2:7" x14ac:dyDescent="0.2">
      <c r="B2443" s="35">
        <v>41575</v>
      </c>
      <c r="C2443">
        <v>89.9</v>
      </c>
      <c r="E2443">
        <v>0.94</v>
      </c>
      <c r="F2443">
        <f>Table3[[#This Row],[DivPay]]*4</f>
        <v>3.76</v>
      </c>
      <c r="G2443" s="2">
        <f>Table3[[#This Row],[FwdDiv]]/Table3[[#This Row],[SharePrice]]</f>
        <v>4.1824249165739708E-2</v>
      </c>
    </row>
    <row r="2444" spans="2:7" x14ac:dyDescent="0.2">
      <c r="B2444" s="35">
        <v>41572</v>
      </c>
      <c r="C2444">
        <v>88.6</v>
      </c>
      <c r="E2444">
        <v>0.94</v>
      </c>
      <c r="F2444">
        <f>Table3[[#This Row],[DivPay]]*4</f>
        <v>3.76</v>
      </c>
      <c r="G2444" s="2">
        <f>Table3[[#This Row],[FwdDiv]]/Table3[[#This Row],[SharePrice]]</f>
        <v>4.2437923250564336E-2</v>
      </c>
    </row>
    <row r="2445" spans="2:7" x14ac:dyDescent="0.2">
      <c r="B2445" s="35">
        <v>41571</v>
      </c>
      <c r="C2445">
        <v>88.18</v>
      </c>
      <c r="E2445">
        <v>0.94</v>
      </c>
      <c r="F2445">
        <f>Table3[[#This Row],[DivPay]]*4</f>
        <v>3.76</v>
      </c>
      <c r="G2445" s="2">
        <f>Table3[[#This Row],[FwdDiv]]/Table3[[#This Row],[SharePrice]]</f>
        <v>4.2640054434112035E-2</v>
      </c>
    </row>
    <row r="2446" spans="2:7" x14ac:dyDescent="0.2">
      <c r="B2446" s="35">
        <v>41570</v>
      </c>
      <c r="C2446">
        <v>88.12</v>
      </c>
      <c r="E2446">
        <v>0.94</v>
      </c>
      <c r="F2446">
        <f>Table3[[#This Row],[DivPay]]*4</f>
        <v>3.76</v>
      </c>
      <c r="G2446" s="2">
        <f>Table3[[#This Row],[FwdDiv]]/Table3[[#This Row],[SharePrice]]</f>
        <v>4.2669087607807528E-2</v>
      </c>
    </row>
    <row r="2447" spans="2:7" x14ac:dyDescent="0.2">
      <c r="B2447" s="35">
        <v>41569</v>
      </c>
      <c r="C2447">
        <v>87.78</v>
      </c>
      <c r="E2447">
        <v>0.94</v>
      </c>
      <c r="F2447">
        <f>Table3[[#This Row],[DivPay]]*4</f>
        <v>3.76</v>
      </c>
      <c r="G2447" s="2">
        <f>Table3[[#This Row],[FwdDiv]]/Table3[[#This Row],[SharePrice]]</f>
        <v>4.2834358623832308E-2</v>
      </c>
    </row>
    <row r="2448" spans="2:7" x14ac:dyDescent="0.2">
      <c r="B2448" s="35">
        <v>41568</v>
      </c>
      <c r="C2448">
        <v>86.85</v>
      </c>
      <c r="E2448">
        <v>0.94</v>
      </c>
      <c r="F2448">
        <f>Table3[[#This Row],[DivPay]]*4</f>
        <v>3.76</v>
      </c>
      <c r="G2448" s="2">
        <f>Table3[[#This Row],[FwdDiv]]/Table3[[#This Row],[SharePrice]]</f>
        <v>4.32930339666091E-2</v>
      </c>
    </row>
    <row r="2449" spans="2:7" x14ac:dyDescent="0.2">
      <c r="B2449" s="35">
        <v>41565</v>
      </c>
      <c r="C2449">
        <v>86.93</v>
      </c>
      <c r="E2449">
        <v>0.94</v>
      </c>
      <c r="F2449">
        <f>Table3[[#This Row],[DivPay]]*4</f>
        <v>3.76</v>
      </c>
      <c r="G2449" s="2">
        <f>Table3[[#This Row],[FwdDiv]]/Table3[[#This Row],[SharePrice]]</f>
        <v>4.3253192223628202E-2</v>
      </c>
    </row>
    <row r="2450" spans="2:7" x14ac:dyDescent="0.2">
      <c r="B2450" s="35">
        <v>41564</v>
      </c>
      <c r="C2450">
        <v>86.89</v>
      </c>
      <c r="E2450">
        <v>0.94</v>
      </c>
      <c r="F2450">
        <f>Table3[[#This Row],[DivPay]]*4</f>
        <v>3.76</v>
      </c>
      <c r="G2450" s="2">
        <f>Table3[[#This Row],[FwdDiv]]/Table3[[#This Row],[SharePrice]]</f>
        <v>4.3273103924502239E-2</v>
      </c>
    </row>
    <row r="2451" spans="2:7" x14ac:dyDescent="0.2">
      <c r="B2451" s="35">
        <v>41563</v>
      </c>
      <c r="C2451">
        <v>86.09</v>
      </c>
      <c r="E2451">
        <v>0.94</v>
      </c>
      <c r="F2451">
        <f>Table3[[#This Row],[DivPay]]*4</f>
        <v>3.76</v>
      </c>
      <c r="G2451" s="2">
        <f>Table3[[#This Row],[FwdDiv]]/Table3[[#This Row],[SharePrice]]</f>
        <v>4.3675223603205943E-2</v>
      </c>
    </row>
    <row r="2452" spans="2:7" x14ac:dyDescent="0.2">
      <c r="B2452" s="35">
        <v>41562</v>
      </c>
      <c r="C2452">
        <v>85.5</v>
      </c>
      <c r="E2452">
        <v>0.94</v>
      </c>
      <c r="F2452">
        <f>Table3[[#This Row],[DivPay]]*4</f>
        <v>3.76</v>
      </c>
      <c r="G2452" s="2">
        <f>Table3[[#This Row],[FwdDiv]]/Table3[[#This Row],[SharePrice]]</f>
        <v>4.3976608187134503E-2</v>
      </c>
    </row>
    <row r="2453" spans="2:7" x14ac:dyDescent="0.2">
      <c r="B2453" s="35">
        <v>41561</v>
      </c>
      <c r="C2453">
        <v>86.69</v>
      </c>
      <c r="E2453">
        <v>0.94</v>
      </c>
      <c r="F2453">
        <f>Table3[[#This Row],[DivPay]]*4</f>
        <v>3.76</v>
      </c>
      <c r="G2453" s="2">
        <f>Table3[[#This Row],[FwdDiv]]/Table3[[#This Row],[SharePrice]]</f>
        <v>4.3372938055138997E-2</v>
      </c>
    </row>
    <row r="2454" spans="2:7" x14ac:dyDescent="0.2">
      <c r="B2454" s="35">
        <v>41558</v>
      </c>
      <c r="C2454">
        <v>85.03</v>
      </c>
      <c r="E2454">
        <v>0.94</v>
      </c>
      <c r="F2454">
        <f>Table3[[#This Row],[DivPay]]*4</f>
        <v>3.76</v>
      </c>
      <c r="G2454" s="2">
        <f>Table3[[#This Row],[FwdDiv]]/Table3[[#This Row],[SharePrice]]</f>
        <v>4.4219687169234384E-2</v>
      </c>
    </row>
    <row r="2455" spans="2:7" x14ac:dyDescent="0.2">
      <c r="B2455" s="35">
        <v>41557</v>
      </c>
      <c r="C2455">
        <v>86.16</v>
      </c>
      <c r="E2455">
        <v>0.94</v>
      </c>
      <c r="F2455">
        <f>Table3[[#This Row],[DivPay]]*4</f>
        <v>3.76</v>
      </c>
      <c r="G2455" s="2">
        <f>Table3[[#This Row],[FwdDiv]]/Table3[[#This Row],[SharePrice]]</f>
        <v>4.36397400185701E-2</v>
      </c>
    </row>
    <row r="2456" spans="2:7" x14ac:dyDescent="0.2">
      <c r="B2456" s="35">
        <v>41556</v>
      </c>
      <c r="C2456">
        <v>84.16</v>
      </c>
      <c r="E2456">
        <v>0.94</v>
      </c>
      <c r="F2456">
        <f>Table3[[#This Row],[DivPay]]*4</f>
        <v>3.76</v>
      </c>
      <c r="G2456" s="2">
        <f>Table3[[#This Row],[FwdDiv]]/Table3[[#This Row],[SharePrice]]</f>
        <v>4.467680608365019E-2</v>
      </c>
    </row>
    <row r="2457" spans="2:7" x14ac:dyDescent="0.2">
      <c r="B2457" s="35">
        <v>41555</v>
      </c>
      <c r="C2457">
        <v>85.94</v>
      </c>
      <c r="E2457">
        <v>0.94</v>
      </c>
      <c r="F2457">
        <f>Table3[[#This Row],[DivPay]]*4</f>
        <v>3.76</v>
      </c>
      <c r="G2457" s="2">
        <f>Table3[[#This Row],[FwdDiv]]/Table3[[#This Row],[SharePrice]]</f>
        <v>4.3751454503141725E-2</v>
      </c>
    </row>
    <row r="2458" spans="2:7" x14ac:dyDescent="0.2">
      <c r="B2458" s="35">
        <v>41554</v>
      </c>
      <c r="C2458">
        <v>86.58</v>
      </c>
      <c r="E2458">
        <v>0.94</v>
      </c>
      <c r="F2458">
        <f>Table3[[#This Row],[DivPay]]*4</f>
        <v>3.76</v>
      </c>
      <c r="G2458" s="2">
        <f>Table3[[#This Row],[FwdDiv]]/Table3[[#This Row],[SharePrice]]</f>
        <v>4.3428043428043427E-2</v>
      </c>
    </row>
    <row r="2459" spans="2:7" x14ac:dyDescent="0.2">
      <c r="B2459" s="35">
        <v>41551</v>
      </c>
      <c r="C2459">
        <v>87.04</v>
      </c>
      <c r="E2459">
        <v>0.94</v>
      </c>
      <c r="F2459">
        <f>Table3[[#This Row],[DivPay]]*4</f>
        <v>3.76</v>
      </c>
      <c r="G2459" s="2">
        <f>Table3[[#This Row],[FwdDiv]]/Table3[[#This Row],[SharePrice]]</f>
        <v>4.3198529411764698E-2</v>
      </c>
    </row>
    <row r="2460" spans="2:7" x14ac:dyDescent="0.2">
      <c r="B2460" s="35">
        <v>41550</v>
      </c>
      <c r="C2460">
        <v>87.49</v>
      </c>
      <c r="E2460">
        <v>0.94</v>
      </c>
      <c r="F2460">
        <f>Table3[[#This Row],[DivPay]]*4</f>
        <v>3.76</v>
      </c>
      <c r="G2460" s="2">
        <f>Table3[[#This Row],[FwdDiv]]/Table3[[#This Row],[SharePrice]]</f>
        <v>4.2976340153160361E-2</v>
      </c>
    </row>
    <row r="2461" spans="2:7" x14ac:dyDescent="0.2">
      <c r="B2461" s="35">
        <v>41549</v>
      </c>
      <c r="C2461">
        <v>87.72</v>
      </c>
      <c r="E2461">
        <v>0.94</v>
      </c>
      <c r="F2461">
        <f>Table3[[#This Row],[DivPay]]*4</f>
        <v>3.76</v>
      </c>
      <c r="G2461" s="2">
        <f>Table3[[#This Row],[FwdDiv]]/Table3[[#This Row],[SharePrice]]</f>
        <v>4.2863657090743273E-2</v>
      </c>
    </row>
    <row r="2462" spans="2:7" x14ac:dyDescent="0.2">
      <c r="B2462" s="35">
        <v>41548</v>
      </c>
      <c r="C2462">
        <v>87.37</v>
      </c>
      <c r="E2462">
        <v>0.94</v>
      </c>
      <c r="F2462">
        <f>Table3[[#This Row],[DivPay]]*4</f>
        <v>3.76</v>
      </c>
      <c r="G2462" s="2">
        <f>Table3[[#This Row],[FwdDiv]]/Table3[[#This Row],[SharePrice]]</f>
        <v>4.3035366830719922E-2</v>
      </c>
    </row>
    <row r="2463" spans="2:7" x14ac:dyDescent="0.2">
      <c r="B2463" s="35">
        <v>41547</v>
      </c>
      <c r="C2463">
        <v>86.59</v>
      </c>
      <c r="E2463">
        <v>0.94</v>
      </c>
      <c r="F2463">
        <f>Table3[[#This Row],[DivPay]]*4</f>
        <v>3.76</v>
      </c>
      <c r="G2463" s="2">
        <f>Table3[[#This Row],[FwdDiv]]/Table3[[#This Row],[SharePrice]]</f>
        <v>4.3423028063286746E-2</v>
      </c>
    </row>
    <row r="2464" spans="2:7" x14ac:dyDescent="0.2">
      <c r="B2464" s="35">
        <v>41544</v>
      </c>
      <c r="C2464">
        <v>87.33</v>
      </c>
      <c r="E2464">
        <v>0.94</v>
      </c>
      <c r="F2464">
        <f>Table3[[#This Row],[DivPay]]*4</f>
        <v>3.76</v>
      </c>
      <c r="G2464" s="2">
        <f>Table3[[#This Row],[FwdDiv]]/Table3[[#This Row],[SharePrice]]</f>
        <v>4.3055078438108324E-2</v>
      </c>
    </row>
    <row r="2465" spans="2:7" x14ac:dyDescent="0.2">
      <c r="B2465" s="35">
        <v>41543</v>
      </c>
      <c r="C2465">
        <v>87.69</v>
      </c>
      <c r="E2465">
        <v>0.94</v>
      </c>
      <c r="F2465">
        <f>Table3[[#This Row],[DivPay]]*4</f>
        <v>3.76</v>
      </c>
      <c r="G2465" s="2">
        <f>Table3[[#This Row],[FwdDiv]]/Table3[[#This Row],[SharePrice]]</f>
        <v>4.2878321359334018E-2</v>
      </c>
    </row>
    <row r="2466" spans="2:7" x14ac:dyDescent="0.2">
      <c r="B2466" s="35">
        <v>41542</v>
      </c>
      <c r="C2466">
        <v>86.91</v>
      </c>
      <c r="E2466">
        <v>0.94</v>
      </c>
      <c r="F2466">
        <f>Table3[[#This Row],[DivPay]]*4</f>
        <v>3.76</v>
      </c>
      <c r="G2466" s="2">
        <f>Table3[[#This Row],[FwdDiv]]/Table3[[#This Row],[SharePrice]]</f>
        <v>4.3263145782993902E-2</v>
      </c>
    </row>
    <row r="2467" spans="2:7" x14ac:dyDescent="0.2">
      <c r="B2467" s="35">
        <v>41541</v>
      </c>
      <c r="C2467">
        <v>87.41</v>
      </c>
      <c r="D2467">
        <v>0.94</v>
      </c>
      <c r="E2467">
        <v>0.94</v>
      </c>
      <c r="F2467">
        <f>Table3[[#This Row],[DivPay]]*4</f>
        <v>3.76</v>
      </c>
      <c r="G2467" s="2">
        <f>Table3[[#This Row],[FwdDiv]]/Table3[[#This Row],[SharePrice]]</f>
        <v>4.3015673263928612E-2</v>
      </c>
    </row>
    <row r="2468" spans="2:7" x14ac:dyDescent="0.2">
      <c r="B2468" s="35">
        <v>41540</v>
      </c>
      <c r="C2468">
        <v>89.75</v>
      </c>
      <c r="E2468">
        <v>0.85</v>
      </c>
      <c r="F2468">
        <f>Table3[[#This Row],[DivPay]]*4</f>
        <v>3.4</v>
      </c>
      <c r="G2468" s="2">
        <f>Table3[[#This Row],[FwdDiv]]/Table3[[#This Row],[SharePrice]]</f>
        <v>3.7883008356545962E-2</v>
      </c>
    </row>
    <row r="2469" spans="2:7" x14ac:dyDescent="0.2">
      <c r="B2469" s="35">
        <v>41537</v>
      </c>
      <c r="C2469">
        <v>90.47</v>
      </c>
      <c r="E2469">
        <v>0.85</v>
      </c>
      <c r="F2469">
        <f>Table3[[#This Row],[DivPay]]*4</f>
        <v>3.4</v>
      </c>
      <c r="G2469" s="2">
        <f>Table3[[#This Row],[FwdDiv]]/Table3[[#This Row],[SharePrice]]</f>
        <v>3.7581518735492425E-2</v>
      </c>
    </row>
    <row r="2470" spans="2:7" x14ac:dyDescent="0.2">
      <c r="B2470" s="35">
        <v>41536</v>
      </c>
      <c r="C2470">
        <v>90.54</v>
      </c>
      <c r="E2470">
        <v>0.85</v>
      </c>
      <c r="F2470">
        <f>Table3[[#This Row],[DivPay]]*4</f>
        <v>3.4</v>
      </c>
      <c r="G2470" s="2">
        <f>Table3[[#This Row],[FwdDiv]]/Table3[[#This Row],[SharePrice]]</f>
        <v>3.7552462999779102E-2</v>
      </c>
    </row>
    <row r="2471" spans="2:7" x14ac:dyDescent="0.2">
      <c r="B2471" s="35">
        <v>41535</v>
      </c>
      <c r="C2471">
        <v>89.95</v>
      </c>
      <c r="E2471">
        <v>0.85</v>
      </c>
      <c r="F2471">
        <f>Table3[[#This Row],[DivPay]]*4</f>
        <v>3.4</v>
      </c>
      <c r="G2471" s="2">
        <f>Table3[[#This Row],[FwdDiv]]/Table3[[#This Row],[SharePrice]]</f>
        <v>3.7798777098387991E-2</v>
      </c>
    </row>
    <row r="2472" spans="2:7" x14ac:dyDescent="0.2">
      <c r="B2472" s="35">
        <v>41534</v>
      </c>
      <c r="C2472">
        <v>88.22</v>
      </c>
      <c r="E2472">
        <v>0.85</v>
      </c>
      <c r="F2472">
        <f>Table3[[#This Row],[DivPay]]*4</f>
        <v>3.4</v>
      </c>
      <c r="G2472" s="2">
        <f>Table3[[#This Row],[FwdDiv]]/Table3[[#This Row],[SharePrice]]</f>
        <v>3.8540013602357738E-2</v>
      </c>
    </row>
    <row r="2473" spans="2:7" x14ac:dyDescent="0.2">
      <c r="B2473" s="35">
        <v>41533</v>
      </c>
      <c r="C2473">
        <v>87.85</v>
      </c>
      <c r="E2473">
        <v>0.85</v>
      </c>
      <c r="F2473">
        <f>Table3[[#This Row],[DivPay]]*4</f>
        <v>3.4</v>
      </c>
      <c r="G2473" s="2">
        <f>Table3[[#This Row],[FwdDiv]]/Table3[[#This Row],[SharePrice]]</f>
        <v>3.8702333523050657E-2</v>
      </c>
    </row>
    <row r="2474" spans="2:7" x14ac:dyDescent="0.2">
      <c r="B2474" s="35">
        <v>41530</v>
      </c>
      <c r="C2474">
        <v>87.78</v>
      </c>
      <c r="E2474">
        <v>0.85</v>
      </c>
      <c r="F2474">
        <f>Table3[[#This Row],[DivPay]]*4</f>
        <v>3.4</v>
      </c>
      <c r="G2474" s="2">
        <f>Table3[[#This Row],[FwdDiv]]/Table3[[#This Row],[SharePrice]]</f>
        <v>3.8733196627933467E-2</v>
      </c>
    </row>
    <row r="2475" spans="2:7" x14ac:dyDescent="0.2">
      <c r="B2475" s="35">
        <v>41529</v>
      </c>
      <c r="C2475">
        <v>86.28</v>
      </c>
      <c r="E2475">
        <v>0.85</v>
      </c>
      <c r="F2475">
        <f>Table3[[#This Row],[DivPay]]*4</f>
        <v>3.4</v>
      </c>
      <c r="G2475" s="2">
        <f>Table3[[#This Row],[FwdDiv]]/Table3[[#This Row],[SharePrice]]</f>
        <v>3.9406583217431616E-2</v>
      </c>
    </row>
    <row r="2476" spans="2:7" x14ac:dyDescent="0.2">
      <c r="B2476" s="35">
        <v>41528</v>
      </c>
      <c r="C2476">
        <v>86.56</v>
      </c>
      <c r="E2476">
        <v>0.85</v>
      </c>
      <c r="F2476">
        <f>Table3[[#This Row],[DivPay]]*4</f>
        <v>3.4</v>
      </c>
      <c r="G2476" s="2">
        <f>Table3[[#This Row],[FwdDiv]]/Table3[[#This Row],[SharePrice]]</f>
        <v>3.9279112754158962E-2</v>
      </c>
    </row>
    <row r="2477" spans="2:7" x14ac:dyDescent="0.2">
      <c r="B2477" s="35">
        <v>41527</v>
      </c>
      <c r="C2477">
        <v>84.23</v>
      </c>
      <c r="E2477">
        <v>0.85</v>
      </c>
      <c r="F2477">
        <f>Table3[[#This Row],[DivPay]]*4</f>
        <v>3.4</v>
      </c>
      <c r="G2477" s="2">
        <f>Table3[[#This Row],[FwdDiv]]/Table3[[#This Row],[SharePrice]]</f>
        <v>4.0365665439867027E-2</v>
      </c>
    </row>
    <row r="2478" spans="2:7" x14ac:dyDescent="0.2">
      <c r="B2478" s="35">
        <v>41526</v>
      </c>
      <c r="C2478">
        <v>84.51</v>
      </c>
      <c r="E2478">
        <v>0.85</v>
      </c>
      <c r="F2478">
        <f>Table3[[#This Row],[DivPay]]*4</f>
        <v>3.4</v>
      </c>
      <c r="G2478" s="2">
        <f>Table3[[#This Row],[FwdDiv]]/Table3[[#This Row],[SharePrice]]</f>
        <v>4.0231925215950773E-2</v>
      </c>
    </row>
    <row r="2479" spans="2:7" x14ac:dyDescent="0.2">
      <c r="B2479" s="35">
        <v>41523</v>
      </c>
      <c r="C2479">
        <v>84.19</v>
      </c>
      <c r="E2479">
        <v>0.85</v>
      </c>
      <c r="F2479">
        <f>Table3[[#This Row],[DivPay]]*4</f>
        <v>3.4</v>
      </c>
      <c r="G2479" s="2">
        <f>Table3[[#This Row],[FwdDiv]]/Table3[[#This Row],[SharePrice]]</f>
        <v>4.0384843805677632E-2</v>
      </c>
    </row>
    <row r="2480" spans="2:7" x14ac:dyDescent="0.2">
      <c r="B2480" s="35">
        <v>41522</v>
      </c>
      <c r="C2480">
        <v>84.1</v>
      </c>
      <c r="E2480">
        <v>0.85</v>
      </c>
      <c r="F2480">
        <f>Table3[[#This Row],[DivPay]]*4</f>
        <v>3.4</v>
      </c>
      <c r="G2480" s="2">
        <f>Table3[[#This Row],[FwdDiv]]/Table3[[#This Row],[SharePrice]]</f>
        <v>4.042806183115339E-2</v>
      </c>
    </row>
    <row r="2481" spans="2:7" x14ac:dyDescent="0.2">
      <c r="B2481" s="35">
        <v>41521</v>
      </c>
      <c r="C2481">
        <v>83.85</v>
      </c>
      <c r="E2481">
        <v>0.85</v>
      </c>
      <c r="F2481">
        <f>Table3[[#This Row],[DivPay]]*4</f>
        <v>3.4</v>
      </c>
      <c r="G2481" s="2">
        <f>Table3[[#This Row],[FwdDiv]]/Table3[[#This Row],[SharePrice]]</f>
        <v>4.0548598688133576E-2</v>
      </c>
    </row>
    <row r="2482" spans="2:7" x14ac:dyDescent="0.2">
      <c r="B2482" s="35">
        <v>41520</v>
      </c>
      <c r="C2482">
        <v>83.4</v>
      </c>
      <c r="E2482">
        <v>0.85</v>
      </c>
      <c r="F2482">
        <f>Table3[[#This Row],[DivPay]]*4</f>
        <v>3.4</v>
      </c>
      <c r="G2482" s="2">
        <f>Table3[[#This Row],[FwdDiv]]/Table3[[#This Row],[SharePrice]]</f>
        <v>4.0767386091127095E-2</v>
      </c>
    </row>
    <row r="2483" spans="2:7" x14ac:dyDescent="0.2">
      <c r="B2483" s="35">
        <v>41516</v>
      </c>
      <c r="C2483">
        <v>83.44</v>
      </c>
      <c r="E2483">
        <v>0.85</v>
      </c>
      <c r="F2483">
        <f>Table3[[#This Row],[DivPay]]*4</f>
        <v>3.4</v>
      </c>
      <c r="G2483" s="2">
        <f>Table3[[#This Row],[FwdDiv]]/Table3[[#This Row],[SharePrice]]</f>
        <v>4.0747842761265578E-2</v>
      </c>
    </row>
    <row r="2484" spans="2:7" x14ac:dyDescent="0.2">
      <c r="B2484" s="35">
        <v>41515</v>
      </c>
      <c r="C2484">
        <v>83.88</v>
      </c>
      <c r="E2484">
        <v>0.85</v>
      </c>
      <c r="F2484">
        <f>Table3[[#This Row],[DivPay]]*4</f>
        <v>3.4</v>
      </c>
      <c r="G2484" s="2">
        <f>Table3[[#This Row],[FwdDiv]]/Table3[[#This Row],[SharePrice]]</f>
        <v>4.0534096328087743E-2</v>
      </c>
    </row>
    <row r="2485" spans="2:7" x14ac:dyDescent="0.2">
      <c r="B2485" s="35">
        <v>41514</v>
      </c>
      <c r="C2485">
        <v>82.95</v>
      </c>
      <c r="E2485">
        <v>0.85</v>
      </c>
      <c r="F2485">
        <f>Table3[[#This Row],[DivPay]]*4</f>
        <v>3.4</v>
      </c>
      <c r="G2485" s="2">
        <f>Table3[[#This Row],[FwdDiv]]/Table3[[#This Row],[SharePrice]]</f>
        <v>4.0988547317661238E-2</v>
      </c>
    </row>
    <row r="2486" spans="2:7" x14ac:dyDescent="0.2">
      <c r="B2486" s="35">
        <v>41513</v>
      </c>
      <c r="C2486">
        <v>84.11</v>
      </c>
      <c r="E2486">
        <v>0.85</v>
      </c>
      <c r="F2486">
        <f>Table3[[#This Row],[DivPay]]*4</f>
        <v>3.4</v>
      </c>
      <c r="G2486" s="2">
        <f>Table3[[#This Row],[FwdDiv]]/Table3[[#This Row],[SharePrice]]</f>
        <v>4.042325526096778E-2</v>
      </c>
    </row>
    <row r="2487" spans="2:7" x14ac:dyDescent="0.2">
      <c r="B2487" s="35">
        <v>41512</v>
      </c>
      <c r="C2487">
        <v>84.41</v>
      </c>
      <c r="E2487">
        <v>0.85</v>
      </c>
      <c r="F2487">
        <f>Table3[[#This Row],[DivPay]]*4</f>
        <v>3.4</v>
      </c>
      <c r="G2487" s="2">
        <f>Table3[[#This Row],[FwdDiv]]/Table3[[#This Row],[SharePrice]]</f>
        <v>4.0279587726572683E-2</v>
      </c>
    </row>
    <row r="2488" spans="2:7" x14ac:dyDescent="0.2">
      <c r="B2488" s="35">
        <v>41509</v>
      </c>
      <c r="C2488">
        <v>85.37</v>
      </c>
      <c r="E2488">
        <v>0.85</v>
      </c>
      <c r="F2488">
        <f>Table3[[#This Row],[DivPay]]*4</f>
        <v>3.4</v>
      </c>
      <c r="G2488" s="2">
        <f>Table3[[#This Row],[FwdDiv]]/Table3[[#This Row],[SharePrice]]</f>
        <v>3.9826636991917533E-2</v>
      </c>
    </row>
    <row r="2489" spans="2:7" x14ac:dyDescent="0.2">
      <c r="B2489" s="35">
        <v>41508</v>
      </c>
      <c r="C2489">
        <v>84.17</v>
      </c>
      <c r="E2489">
        <v>0.85</v>
      </c>
      <c r="F2489">
        <f>Table3[[#This Row],[DivPay]]*4</f>
        <v>3.4</v>
      </c>
      <c r="G2489" s="2">
        <f>Table3[[#This Row],[FwdDiv]]/Table3[[#This Row],[SharePrice]]</f>
        <v>4.0394439824165379E-2</v>
      </c>
    </row>
    <row r="2490" spans="2:7" x14ac:dyDescent="0.2">
      <c r="B2490" s="35">
        <v>41507</v>
      </c>
      <c r="C2490">
        <v>83.77</v>
      </c>
      <c r="E2490">
        <v>0.85</v>
      </c>
      <c r="F2490">
        <f>Table3[[#This Row],[DivPay]]*4</f>
        <v>3.4</v>
      </c>
      <c r="G2490" s="2">
        <f>Table3[[#This Row],[FwdDiv]]/Table3[[#This Row],[SharePrice]]</f>
        <v>4.0587322430464368E-2</v>
      </c>
    </row>
    <row r="2491" spans="2:7" x14ac:dyDescent="0.2">
      <c r="B2491" s="35">
        <v>41506</v>
      </c>
      <c r="C2491">
        <v>84.21</v>
      </c>
      <c r="E2491">
        <v>0.85</v>
      </c>
      <c r="F2491">
        <f>Table3[[#This Row],[DivPay]]*4</f>
        <v>3.4</v>
      </c>
      <c r="G2491" s="2">
        <f>Table3[[#This Row],[FwdDiv]]/Table3[[#This Row],[SharePrice]]</f>
        <v>4.0375252345327163E-2</v>
      </c>
    </row>
    <row r="2492" spans="2:7" x14ac:dyDescent="0.2">
      <c r="B2492" s="35">
        <v>41505</v>
      </c>
      <c r="C2492">
        <v>85.16</v>
      </c>
      <c r="E2492">
        <v>0.85</v>
      </c>
      <c r="F2492">
        <f>Table3[[#This Row],[DivPay]]*4</f>
        <v>3.4</v>
      </c>
      <c r="G2492" s="2">
        <f>Table3[[#This Row],[FwdDiv]]/Table3[[#This Row],[SharePrice]]</f>
        <v>3.992484734617191E-2</v>
      </c>
    </row>
    <row r="2493" spans="2:7" x14ac:dyDescent="0.2">
      <c r="B2493" s="35">
        <v>41502</v>
      </c>
      <c r="C2493">
        <v>85.75</v>
      </c>
      <c r="E2493">
        <v>0.85</v>
      </c>
      <c r="F2493">
        <f>Table3[[#This Row],[DivPay]]*4</f>
        <v>3.4</v>
      </c>
      <c r="G2493" s="2">
        <f>Table3[[#This Row],[FwdDiv]]/Table3[[#This Row],[SharePrice]]</f>
        <v>3.965014577259475E-2</v>
      </c>
    </row>
    <row r="2494" spans="2:7" x14ac:dyDescent="0.2">
      <c r="B2494" s="35">
        <v>41501</v>
      </c>
      <c r="C2494">
        <v>87.14</v>
      </c>
      <c r="E2494">
        <v>0.85</v>
      </c>
      <c r="F2494">
        <f>Table3[[#This Row],[DivPay]]*4</f>
        <v>3.4</v>
      </c>
      <c r="G2494" s="2">
        <f>Table3[[#This Row],[FwdDiv]]/Table3[[#This Row],[SharePrice]]</f>
        <v>3.9017672710580674E-2</v>
      </c>
    </row>
    <row r="2495" spans="2:7" x14ac:dyDescent="0.2">
      <c r="B2495" s="35">
        <v>41500</v>
      </c>
      <c r="C2495">
        <v>88.18</v>
      </c>
      <c r="E2495">
        <v>0.85</v>
      </c>
      <c r="F2495">
        <f>Table3[[#This Row],[DivPay]]*4</f>
        <v>3.4</v>
      </c>
      <c r="G2495" s="2">
        <f>Table3[[#This Row],[FwdDiv]]/Table3[[#This Row],[SharePrice]]</f>
        <v>3.8557496030845996E-2</v>
      </c>
    </row>
    <row r="2496" spans="2:7" x14ac:dyDescent="0.2">
      <c r="B2496" s="35">
        <v>41499</v>
      </c>
      <c r="C2496">
        <v>88.33</v>
      </c>
      <c r="E2496">
        <v>0.85</v>
      </c>
      <c r="F2496">
        <f>Table3[[#This Row],[DivPay]]*4</f>
        <v>3.4</v>
      </c>
      <c r="G2496" s="2">
        <f>Table3[[#This Row],[FwdDiv]]/Table3[[#This Row],[SharePrice]]</f>
        <v>3.8492018566738367E-2</v>
      </c>
    </row>
    <row r="2497" spans="2:7" x14ac:dyDescent="0.2">
      <c r="B2497" s="35">
        <v>41498</v>
      </c>
      <c r="C2497">
        <v>88.3</v>
      </c>
      <c r="E2497">
        <v>0.85</v>
      </c>
      <c r="F2497">
        <f>Table3[[#This Row],[DivPay]]*4</f>
        <v>3.4</v>
      </c>
      <c r="G2497" s="2">
        <f>Table3[[#This Row],[FwdDiv]]/Table3[[#This Row],[SharePrice]]</f>
        <v>3.8505096262740658E-2</v>
      </c>
    </row>
    <row r="2498" spans="2:7" x14ac:dyDescent="0.2">
      <c r="B2498" s="35">
        <v>41495</v>
      </c>
      <c r="C2498">
        <v>88.7</v>
      </c>
      <c r="E2498">
        <v>0.85</v>
      </c>
      <c r="F2498">
        <f>Table3[[#This Row],[DivPay]]*4</f>
        <v>3.4</v>
      </c>
      <c r="G2498" s="2">
        <f>Table3[[#This Row],[FwdDiv]]/Table3[[#This Row],[SharePrice]]</f>
        <v>3.8331454340473504E-2</v>
      </c>
    </row>
    <row r="2499" spans="2:7" x14ac:dyDescent="0.2">
      <c r="B2499" s="35">
        <v>41494</v>
      </c>
      <c r="C2499">
        <v>89.36</v>
      </c>
      <c r="E2499">
        <v>0.85</v>
      </c>
      <c r="F2499">
        <f>Table3[[#This Row],[DivPay]]*4</f>
        <v>3.4</v>
      </c>
      <c r="G2499" s="2">
        <f>Table3[[#This Row],[FwdDiv]]/Table3[[#This Row],[SharePrice]]</f>
        <v>3.8048343777976723E-2</v>
      </c>
    </row>
    <row r="2500" spans="2:7" x14ac:dyDescent="0.2">
      <c r="B2500" s="35">
        <v>41493</v>
      </c>
      <c r="C2500">
        <v>88.21</v>
      </c>
      <c r="E2500">
        <v>0.85</v>
      </c>
      <c r="F2500">
        <f>Table3[[#This Row],[DivPay]]*4</f>
        <v>3.4</v>
      </c>
      <c r="G2500" s="2">
        <f>Table3[[#This Row],[FwdDiv]]/Table3[[#This Row],[SharePrice]]</f>
        <v>3.8544382723047277E-2</v>
      </c>
    </row>
    <row r="2501" spans="2:7" x14ac:dyDescent="0.2">
      <c r="B2501" s="35">
        <v>41492</v>
      </c>
      <c r="C2501">
        <v>88.77</v>
      </c>
      <c r="E2501">
        <v>0.85</v>
      </c>
      <c r="F2501">
        <f>Table3[[#This Row],[DivPay]]*4</f>
        <v>3.4</v>
      </c>
      <c r="G2501" s="2">
        <f>Table3[[#This Row],[FwdDiv]]/Table3[[#This Row],[SharePrice]]</f>
        <v>3.8301227892305958E-2</v>
      </c>
    </row>
    <row r="2502" spans="2:7" x14ac:dyDescent="0.2">
      <c r="B2502" s="35">
        <v>41491</v>
      </c>
      <c r="C2502">
        <v>89.22</v>
      </c>
      <c r="E2502">
        <v>0.85</v>
      </c>
      <c r="F2502">
        <f>Table3[[#This Row],[DivPay]]*4</f>
        <v>3.4</v>
      </c>
      <c r="G2502" s="2">
        <f>Table3[[#This Row],[FwdDiv]]/Table3[[#This Row],[SharePrice]]</f>
        <v>3.8108047522976911E-2</v>
      </c>
    </row>
    <row r="2503" spans="2:7" x14ac:dyDescent="0.2">
      <c r="B2503" s="35">
        <v>41488</v>
      </c>
      <c r="C2503">
        <v>89.59</v>
      </c>
      <c r="E2503">
        <v>0.85</v>
      </c>
      <c r="F2503">
        <f>Table3[[#This Row],[DivPay]]*4</f>
        <v>3.4</v>
      </c>
      <c r="G2503" s="2">
        <f>Table3[[#This Row],[FwdDiv]]/Table3[[#This Row],[SharePrice]]</f>
        <v>3.7950664136622389E-2</v>
      </c>
    </row>
    <row r="2504" spans="2:7" x14ac:dyDescent="0.2">
      <c r="B2504" s="35">
        <v>41487</v>
      </c>
      <c r="C2504">
        <v>89.71</v>
      </c>
      <c r="E2504">
        <v>0.85</v>
      </c>
      <c r="F2504">
        <f>Table3[[#This Row],[DivPay]]*4</f>
        <v>3.4</v>
      </c>
      <c r="G2504" s="2">
        <f>Table3[[#This Row],[FwdDiv]]/Table3[[#This Row],[SharePrice]]</f>
        <v>3.7899899676736154E-2</v>
      </c>
    </row>
    <row r="2505" spans="2:7" x14ac:dyDescent="0.2">
      <c r="B2505" s="35">
        <v>41486</v>
      </c>
      <c r="C2505">
        <v>89.18</v>
      </c>
      <c r="E2505">
        <v>0.85</v>
      </c>
      <c r="F2505">
        <f>Table3[[#This Row],[DivPay]]*4</f>
        <v>3.4</v>
      </c>
      <c r="G2505" s="2">
        <f>Table3[[#This Row],[FwdDiv]]/Table3[[#This Row],[SharePrice]]</f>
        <v>3.8125140165956486E-2</v>
      </c>
    </row>
    <row r="2506" spans="2:7" x14ac:dyDescent="0.2">
      <c r="B2506" s="35">
        <v>41485</v>
      </c>
      <c r="C2506">
        <v>89.17</v>
      </c>
      <c r="E2506">
        <v>0.85</v>
      </c>
      <c r="F2506">
        <f>Table3[[#This Row],[DivPay]]*4</f>
        <v>3.4</v>
      </c>
      <c r="G2506" s="2">
        <f>Table3[[#This Row],[FwdDiv]]/Table3[[#This Row],[SharePrice]]</f>
        <v>3.812941572277672E-2</v>
      </c>
    </row>
    <row r="2507" spans="2:7" x14ac:dyDescent="0.2">
      <c r="B2507" s="35">
        <v>41484</v>
      </c>
      <c r="C2507">
        <v>88.67</v>
      </c>
      <c r="E2507">
        <v>0.85</v>
      </c>
      <c r="F2507">
        <f>Table3[[#This Row],[DivPay]]*4</f>
        <v>3.4</v>
      </c>
      <c r="G2507" s="2">
        <f>Table3[[#This Row],[FwdDiv]]/Table3[[#This Row],[SharePrice]]</f>
        <v>3.834442314198714E-2</v>
      </c>
    </row>
    <row r="2508" spans="2:7" x14ac:dyDescent="0.2">
      <c r="B2508" s="35">
        <v>41481</v>
      </c>
      <c r="C2508">
        <v>88.88</v>
      </c>
      <c r="E2508">
        <v>0.85</v>
      </c>
      <c r="F2508">
        <f>Table3[[#This Row],[DivPay]]*4</f>
        <v>3.4</v>
      </c>
      <c r="G2508" s="2">
        <f>Table3[[#This Row],[FwdDiv]]/Table3[[#This Row],[SharePrice]]</f>
        <v>3.8253825382538256E-2</v>
      </c>
    </row>
    <row r="2509" spans="2:7" x14ac:dyDescent="0.2">
      <c r="B2509" s="35">
        <v>41480</v>
      </c>
      <c r="C2509">
        <v>89.22</v>
      </c>
      <c r="E2509">
        <v>0.85</v>
      </c>
      <c r="F2509">
        <f>Table3[[#This Row],[DivPay]]*4</f>
        <v>3.4</v>
      </c>
      <c r="G2509" s="2">
        <f>Table3[[#This Row],[FwdDiv]]/Table3[[#This Row],[SharePrice]]</f>
        <v>3.8108047522976911E-2</v>
      </c>
    </row>
    <row r="2510" spans="2:7" x14ac:dyDescent="0.2">
      <c r="B2510" s="35">
        <v>41479</v>
      </c>
      <c r="C2510">
        <v>88.54</v>
      </c>
      <c r="E2510">
        <v>0.85</v>
      </c>
      <c r="F2510">
        <f>Table3[[#This Row],[DivPay]]*4</f>
        <v>3.4</v>
      </c>
      <c r="G2510" s="2">
        <f>Table3[[#This Row],[FwdDiv]]/Table3[[#This Row],[SharePrice]]</f>
        <v>3.8400722837135755E-2</v>
      </c>
    </row>
    <row r="2511" spans="2:7" x14ac:dyDescent="0.2">
      <c r="B2511" s="35">
        <v>41478</v>
      </c>
      <c r="C2511">
        <v>88.78</v>
      </c>
      <c r="E2511">
        <v>0.85</v>
      </c>
      <c r="F2511">
        <f>Table3[[#This Row],[DivPay]]*4</f>
        <v>3.4</v>
      </c>
      <c r="G2511" s="2">
        <f>Table3[[#This Row],[FwdDiv]]/Table3[[#This Row],[SharePrice]]</f>
        <v>3.8296913719306151E-2</v>
      </c>
    </row>
    <row r="2512" spans="2:7" x14ac:dyDescent="0.2">
      <c r="B2512" s="35">
        <v>41477</v>
      </c>
      <c r="C2512">
        <v>89.23</v>
      </c>
      <c r="E2512">
        <v>0.85</v>
      </c>
      <c r="F2512">
        <f>Table3[[#This Row],[DivPay]]*4</f>
        <v>3.4</v>
      </c>
      <c r="G2512" s="2">
        <f>Table3[[#This Row],[FwdDiv]]/Table3[[#This Row],[SharePrice]]</f>
        <v>3.8103776756696177E-2</v>
      </c>
    </row>
    <row r="2513" spans="2:7" x14ac:dyDescent="0.2">
      <c r="B2513" s="35">
        <v>41474</v>
      </c>
      <c r="C2513">
        <v>88.61</v>
      </c>
      <c r="E2513">
        <v>0.85</v>
      </c>
      <c r="F2513">
        <f>Table3[[#This Row],[DivPay]]*4</f>
        <v>3.4</v>
      </c>
      <c r="G2513" s="2">
        <f>Table3[[#This Row],[FwdDiv]]/Table3[[#This Row],[SharePrice]]</f>
        <v>3.8370387089493287E-2</v>
      </c>
    </row>
    <row r="2514" spans="2:7" x14ac:dyDescent="0.2">
      <c r="B2514" s="35">
        <v>41473</v>
      </c>
      <c r="C2514">
        <v>89.25</v>
      </c>
      <c r="E2514">
        <v>0.85</v>
      </c>
      <c r="F2514">
        <f>Table3[[#This Row],[DivPay]]*4</f>
        <v>3.4</v>
      </c>
      <c r="G2514" s="2">
        <f>Table3[[#This Row],[FwdDiv]]/Table3[[#This Row],[SharePrice]]</f>
        <v>3.8095238095238092E-2</v>
      </c>
    </row>
    <row r="2515" spans="2:7" x14ac:dyDescent="0.2">
      <c r="B2515" s="35">
        <v>41472</v>
      </c>
      <c r="C2515">
        <v>89.71</v>
      </c>
      <c r="E2515">
        <v>0.85</v>
      </c>
      <c r="F2515">
        <f>Table3[[#This Row],[DivPay]]*4</f>
        <v>3.4</v>
      </c>
      <c r="G2515" s="2">
        <f>Table3[[#This Row],[FwdDiv]]/Table3[[#This Row],[SharePrice]]</f>
        <v>3.7899899676736154E-2</v>
      </c>
    </row>
    <row r="2516" spans="2:7" x14ac:dyDescent="0.2">
      <c r="B2516" s="35">
        <v>41471</v>
      </c>
      <c r="C2516">
        <v>89.95</v>
      </c>
      <c r="E2516">
        <v>0.85</v>
      </c>
      <c r="F2516">
        <f>Table3[[#This Row],[DivPay]]*4</f>
        <v>3.4</v>
      </c>
      <c r="G2516" s="2">
        <f>Table3[[#This Row],[FwdDiv]]/Table3[[#This Row],[SharePrice]]</f>
        <v>3.7798777098387991E-2</v>
      </c>
    </row>
    <row r="2517" spans="2:7" x14ac:dyDescent="0.2">
      <c r="B2517" s="35">
        <v>41470</v>
      </c>
      <c r="C2517">
        <v>89.61</v>
      </c>
      <c r="E2517">
        <v>0.85</v>
      </c>
      <c r="F2517">
        <f>Table3[[#This Row],[DivPay]]*4</f>
        <v>3.4</v>
      </c>
      <c r="G2517" s="2">
        <f>Table3[[#This Row],[FwdDiv]]/Table3[[#This Row],[SharePrice]]</f>
        <v>3.7942193951567907E-2</v>
      </c>
    </row>
    <row r="2518" spans="2:7" x14ac:dyDescent="0.2">
      <c r="B2518" s="35">
        <v>41467</v>
      </c>
      <c r="C2518">
        <v>89.7</v>
      </c>
      <c r="E2518">
        <v>0.85</v>
      </c>
      <c r="F2518">
        <f>Table3[[#This Row],[DivPay]]*4</f>
        <v>3.4</v>
      </c>
      <c r="G2518" s="2">
        <f>Table3[[#This Row],[FwdDiv]]/Table3[[#This Row],[SharePrice]]</f>
        <v>3.79041248606466E-2</v>
      </c>
    </row>
    <row r="2519" spans="2:7" x14ac:dyDescent="0.2">
      <c r="B2519" s="35">
        <v>41466</v>
      </c>
      <c r="C2519">
        <v>90.34</v>
      </c>
      <c r="E2519">
        <v>0.85</v>
      </c>
      <c r="F2519">
        <f>Table3[[#This Row],[DivPay]]*4</f>
        <v>3.4</v>
      </c>
      <c r="G2519" s="2">
        <f>Table3[[#This Row],[FwdDiv]]/Table3[[#This Row],[SharePrice]]</f>
        <v>3.7635598848793445E-2</v>
      </c>
    </row>
    <row r="2520" spans="2:7" x14ac:dyDescent="0.2">
      <c r="B2520" s="35">
        <v>41465</v>
      </c>
      <c r="C2520">
        <v>88.43</v>
      </c>
      <c r="E2520">
        <v>0.85</v>
      </c>
      <c r="F2520">
        <f>Table3[[#This Row],[DivPay]]*4</f>
        <v>3.4</v>
      </c>
      <c r="G2520" s="2">
        <f>Table3[[#This Row],[FwdDiv]]/Table3[[#This Row],[SharePrice]]</f>
        <v>3.8448490331335516E-2</v>
      </c>
    </row>
    <row r="2521" spans="2:7" x14ac:dyDescent="0.2">
      <c r="B2521" s="35">
        <v>41464</v>
      </c>
      <c r="C2521">
        <v>89.18</v>
      </c>
      <c r="E2521">
        <v>0.85</v>
      </c>
      <c r="F2521">
        <f>Table3[[#This Row],[DivPay]]*4</f>
        <v>3.4</v>
      </c>
      <c r="G2521" s="2">
        <f>Table3[[#This Row],[FwdDiv]]/Table3[[#This Row],[SharePrice]]</f>
        <v>3.8125140165956486E-2</v>
      </c>
    </row>
    <row r="2522" spans="2:7" x14ac:dyDescent="0.2">
      <c r="B2522" s="35">
        <v>41463</v>
      </c>
      <c r="C2522">
        <v>88.57</v>
      </c>
      <c r="E2522">
        <v>0.85</v>
      </c>
      <c r="F2522">
        <f>Table3[[#This Row],[DivPay]]*4</f>
        <v>3.4</v>
      </c>
      <c r="G2522" s="2">
        <f>Table3[[#This Row],[FwdDiv]]/Table3[[#This Row],[SharePrice]]</f>
        <v>3.8387715930902115E-2</v>
      </c>
    </row>
    <row r="2523" spans="2:7" x14ac:dyDescent="0.2">
      <c r="B2523" s="35">
        <v>41460</v>
      </c>
      <c r="C2523">
        <v>87.51</v>
      </c>
      <c r="E2523">
        <v>0.85</v>
      </c>
      <c r="F2523">
        <f>Table3[[#This Row],[DivPay]]*4</f>
        <v>3.4</v>
      </c>
      <c r="G2523" s="2">
        <f>Table3[[#This Row],[FwdDiv]]/Table3[[#This Row],[SharePrice]]</f>
        <v>3.8852702548280195E-2</v>
      </c>
    </row>
    <row r="2524" spans="2:7" x14ac:dyDescent="0.2">
      <c r="B2524" s="35">
        <v>41458</v>
      </c>
      <c r="C2524">
        <v>87.75</v>
      </c>
      <c r="E2524">
        <v>0.85</v>
      </c>
      <c r="F2524">
        <f>Table3[[#This Row],[DivPay]]*4</f>
        <v>3.4</v>
      </c>
      <c r="G2524" s="2">
        <f>Table3[[#This Row],[FwdDiv]]/Table3[[#This Row],[SharePrice]]</f>
        <v>3.8746438746438745E-2</v>
      </c>
    </row>
    <row r="2525" spans="2:7" x14ac:dyDescent="0.2">
      <c r="B2525" s="35">
        <v>41457</v>
      </c>
      <c r="C2525">
        <v>87.56</v>
      </c>
      <c r="E2525">
        <v>0.85</v>
      </c>
      <c r="F2525">
        <f>Table3[[#This Row],[DivPay]]*4</f>
        <v>3.4</v>
      </c>
      <c r="G2525" s="2">
        <f>Table3[[#This Row],[FwdDiv]]/Table3[[#This Row],[SharePrice]]</f>
        <v>3.8830516217450886E-2</v>
      </c>
    </row>
    <row r="2526" spans="2:7" x14ac:dyDescent="0.2">
      <c r="B2526" s="35">
        <v>41456</v>
      </c>
      <c r="C2526">
        <v>87.53</v>
      </c>
      <c r="E2526">
        <v>0.85</v>
      </c>
      <c r="F2526">
        <f>Table3[[#This Row],[DivPay]]*4</f>
        <v>3.4</v>
      </c>
      <c r="G2526" s="2">
        <f>Table3[[#This Row],[FwdDiv]]/Table3[[#This Row],[SharePrice]]</f>
        <v>3.8843824974294526E-2</v>
      </c>
    </row>
    <row r="2527" spans="2:7" x14ac:dyDescent="0.2">
      <c r="B2527" s="35">
        <v>41453</v>
      </c>
      <c r="C2527">
        <v>86.62</v>
      </c>
      <c r="E2527">
        <v>0.85</v>
      </c>
      <c r="F2527">
        <f>Table3[[#This Row],[DivPay]]*4</f>
        <v>3.4</v>
      </c>
      <c r="G2527" s="2">
        <f>Table3[[#This Row],[FwdDiv]]/Table3[[#This Row],[SharePrice]]</f>
        <v>3.9251904871854072E-2</v>
      </c>
    </row>
    <row r="2528" spans="2:7" x14ac:dyDescent="0.2">
      <c r="B2528" s="35">
        <v>41452</v>
      </c>
      <c r="C2528">
        <v>87.78</v>
      </c>
      <c r="E2528">
        <v>0.85</v>
      </c>
      <c r="F2528">
        <f>Table3[[#This Row],[DivPay]]*4</f>
        <v>3.4</v>
      </c>
      <c r="G2528" s="2">
        <f>Table3[[#This Row],[FwdDiv]]/Table3[[#This Row],[SharePrice]]</f>
        <v>3.8733196627933467E-2</v>
      </c>
    </row>
    <row r="2529" spans="2:7" x14ac:dyDescent="0.2">
      <c r="B2529" s="35">
        <v>41451</v>
      </c>
      <c r="C2529">
        <v>87.54</v>
      </c>
      <c r="E2529">
        <v>0.85</v>
      </c>
      <c r="F2529">
        <f>Table3[[#This Row],[DivPay]]*4</f>
        <v>3.4</v>
      </c>
      <c r="G2529" s="2">
        <f>Table3[[#This Row],[FwdDiv]]/Table3[[#This Row],[SharePrice]]</f>
        <v>3.8839387708476121E-2</v>
      </c>
    </row>
    <row r="2530" spans="2:7" x14ac:dyDescent="0.2">
      <c r="B2530" s="35">
        <v>41450</v>
      </c>
      <c r="C2530">
        <v>86.5</v>
      </c>
      <c r="D2530">
        <v>0.85</v>
      </c>
      <c r="E2530">
        <v>0.85</v>
      </c>
      <c r="F2530">
        <f>Table3[[#This Row],[DivPay]]*4</f>
        <v>3.4</v>
      </c>
      <c r="G2530" s="2">
        <f>Table3[[#This Row],[FwdDiv]]/Table3[[#This Row],[SharePrice]]</f>
        <v>3.9306358381502891E-2</v>
      </c>
    </row>
    <row r="2531" spans="2:7" x14ac:dyDescent="0.2">
      <c r="B2531" s="35">
        <v>41449</v>
      </c>
      <c r="C2531">
        <v>86.85</v>
      </c>
      <c r="E2531">
        <v>0.85</v>
      </c>
      <c r="F2531">
        <f>Table3[[#This Row],[DivPay]]*4</f>
        <v>3.4</v>
      </c>
      <c r="G2531" s="2">
        <f>Table3[[#This Row],[FwdDiv]]/Table3[[#This Row],[SharePrice]]</f>
        <v>3.9147956246401841E-2</v>
      </c>
    </row>
    <row r="2532" spans="2:7" x14ac:dyDescent="0.2">
      <c r="B2532" s="35">
        <v>41446</v>
      </c>
      <c r="C2532">
        <v>87.46</v>
      </c>
      <c r="E2532">
        <v>0.85</v>
      </c>
      <c r="F2532">
        <f>Table3[[#This Row],[DivPay]]*4</f>
        <v>3.4</v>
      </c>
      <c r="G2532" s="2">
        <f>Table3[[#This Row],[FwdDiv]]/Table3[[#This Row],[SharePrice]]</f>
        <v>3.8874914246512696E-2</v>
      </c>
    </row>
    <row r="2533" spans="2:7" x14ac:dyDescent="0.2">
      <c r="B2533" s="35">
        <v>41445</v>
      </c>
      <c r="C2533">
        <v>86.63</v>
      </c>
      <c r="E2533">
        <v>0.85</v>
      </c>
      <c r="F2533">
        <f>Table3[[#This Row],[DivPay]]*4</f>
        <v>3.4</v>
      </c>
      <c r="G2533" s="2">
        <f>Table3[[#This Row],[FwdDiv]]/Table3[[#This Row],[SharePrice]]</f>
        <v>3.9247373888953017E-2</v>
      </c>
    </row>
    <row r="2534" spans="2:7" x14ac:dyDescent="0.2">
      <c r="B2534" s="35">
        <v>41444</v>
      </c>
      <c r="C2534">
        <v>90.26</v>
      </c>
      <c r="E2534">
        <v>0.85</v>
      </c>
      <c r="F2534">
        <f>Table3[[#This Row],[DivPay]]*4</f>
        <v>3.4</v>
      </c>
      <c r="G2534" s="2">
        <f>Table3[[#This Row],[FwdDiv]]/Table3[[#This Row],[SharePrice]]</f>
        <v>3.7668956348327051E-2</v>
      </c>
    </row>
    <row r="2535" spans="2:7" x14ac:dyDescent="0.2">
      <c r="B2535" s="35">
        <v>41443</v>
      </c>
      <c r="C2535">
        <v>92.65</v>
      </c>
      <c r="E2535">
        <v>0.85</v>
      </c>
      <c r="F2535">
        <f>Table3[[#This Row],[DivPay]]*4</f>
        <v>3.4</v>
      </c>
      <c r="G2535" s="2">
        <f>Table3[[#This Row],[FwdDiv]]/Table3[[#This Row],[SharePrice]]</f>
        <v>3.6697247706422013E-2</v>
      </c>
    </row>
    <row r="2536" spans="2:7" x14ac:dyDescent="0.2">
      <c r="B2536" s="35">
        <v>41442</v>
      </c>
      <c r="C2536">
        <v>92.47</v>
      </c>
      <c r="E2536">
        <v>0.85</v>
      </c>
      <c r="F2536">
        <f>Table3[[#This Row],[DivPay]]*4</f>
        <v>3.4</v>
      </c>
      <c r="G2536" s="2">
        <f>Table3[[#This Row],[FwdDiv]]/Table3[[#This Row],[SharePrice]]</f>
        <v>3.6768681734616629E-2</v>
      </c>
    </row>
    <row r="2537" spans="2:7" x14ac:dyDescent="0.2">
      <c r="B2537" s="35">
        <v>41439</v>
      </c>
      <c r="C2537">
        <v>92.12</v>
      </c>
      <c r="E2537">
        <v>0.85</v>
      </c>
      <c r="F2537">
        <f>Table3[[#This Row],[DivPay]]*4</f>
        <v>3.4</v>
      </c>
      <c r="G2537" s="2">
        <f>Table3[[#This Row],[FwdDiv]]/Table3[[#This Row],[SharePrice]]</f>
        <v>3.6908380373425961E-2</v>
      </c>
    </row>
    <row r="2538" spans="2:7" x14ac:dyDescent="0.2">
      <c r="B2538" s="35">
        <v>41438</v>
      </c>
      <c r="C2538">
        <v>92.58</v>
      </c>
      <c r="E2538">
        <v>0.85</v>
      </c>
      <c r="F2538">
        <f>Table3[[#This Row],[DivPay]]*4</f>
        <v>3.4</v>
      </c>
      <c r="G2538" s="2">
        <f>Table3[[#This Row],[FwdDiv]]/Table3[[#This Row],[SharePrice]]</f>
        <v>3.6724994599265502E-2</v>
      </c>
    </row>
    <row r="2539" spans="2:7" x14ac:dyDescent="0.2">
      <c r="B2539" s="35">
        <v>41437</v>
      </c>
      <c r="C2539">
        <v>91.65</v>
      </c>
      <c r="E2539">
        <v>0.85</v>
      </c>
      <c r="F2539">
        <f>Table3[[#This Row],[DivPay]]*4</f>
        <v>3.4</v>
      </c>
      <c r="G2539" s="2">
        <f>Table3[[#This Row],[FwdDiv]]/Table3[[#This Row],[SharePrice]]</f>
        <v>3.7097654118930713E-2</v>
      </c>
    </row>
    <row r="2540" spans="2:7" x14ac:dyDescent="0.2">
      <c r="B2540" s="35">
        <v>41436</v>
      </c>
      <c r="C2540">
        <v>91.23</v>
      </c>
      <c r="E2540">
        <v>0.85</v>
      </c>
      <c r="F2540">
        <f>Table3[[#This Row],[DivPay]]*4</f>
        <v>3.4</v>
      </c>
      <c r="G2540" s="2">
        <f>Table3[[#This Row],[FwdDiv]]/Table3[[#This Row],[SharePrice]]</f>
        <v>3.7268442398333879E-2</v>
      </c>
    </row>
    <row r="2541" spans="2:7" x14ac:dyDescent="0.2">
      <c r="B2541" s="35">
        <v>41435</v>
      </c>
      <c r="C2541">
        <v>91.63</v>
      </c>
      <c r="E2541">
        <v>0.85</v>
      </c>
      <c r="F2541">
        <f>Table3[[#This Row],[DivPay]]*4</f>
        <v>3.4</v>
      </c>
      <c r="G2541" s="2">
        <f>Table3[[#This Row],[FwdDiv]]/Table3[[#This Row],[SharePrice]]</f>
        <v>3.7105751391465679E-2</v>
      </c>
    </row>
    <row r="2542" spans="2:7" x14ac:dyDescent="0.2">
      <c r="B2542" s="35">
        <v>41432</v>
      </c>
      <c r="C2542">
        <v>92.09</v>
      </c>
      <c r="E2542">
        <v>0.85</v>
      </c>
      <c r="F2542">
        <f>Table3[[#This Row],[DivPay]]*4</f>
        <v>3.4</v>
      </c>
      <c r="G2542" s="2">
        <f>Table3[[#This Row],[FwdDiv]]/Table3[[#This Row],[SharePrice]]</f>
        <v>3.6920403952655008E-2</v>
      </c>
    </row>
    <row r="2543" spans="2:7" x14ac:dyDescent="0.2">
      <c r="B2543" s="35">
        <v>41431</v>
      </c>
      <c r="C2543">
        <v>92</v>
      </c>
      <c r="E2543">
        <v>0.85</v>
      </c>
      <c r="F2543">
        <f>Table3[[#This Row],[DivPay]]*4</f>
        <v>3.4</v>
      </c>
      <c r="G2543" s="2">
        <f>Table3[[#This Row],[FwdDiv]]/Table3[[#This Row],[SharePrice]]</f>
        <v>3.6956521739130437E-2</v>
      </c>
    </row>
    <row r="2544" spans="2:7" x14ac:dyDescent="0.2">
      <c r="B2544" s="35">
        <v>41430</v>
      </c>
      <c r="C2544">
        <v>90.47</v>
      </c>
      <c r="E2544">
        <v>0.85</v>
      </c>
      <c r="F2544">
        <f>Table3[[#This Row],[DivPay]]*4</f>
        <v>3.4</v>
      </c>
      <c r="G2544" s="2">
        <f>Table3[[#This Row],[FwdDiv]]/Table3[[#This Row],[SharePrice]]</f>
        <v>3.7581518735492425E-2</v>
      </c>
    </row>
    <row r="2545" spans="2:7" x14ac:dyDescent="0.2">
      <c r="B2545" s="35">
        <v>41429</v>
      </c>
      <c r="C2545">
        <v>91.89</v>
      </c>
      <c r="E2545">
        <v>0.85</v>
      </c>
      <c r="F2545">
        <f>Table3[[#This Row],[DivPay]]*4</f>
        <v>3.4</v>
      </c>
      <c r="G2545" s="2">
        <f>Table3[[#This Row],[FwdDiv]]/Table3[[#This Row],[SharePrice]]</f>
        <v>3.7000761780389593E-2</v>
      </c>
    </row>
    <row r="2546" spans="2:7" x14ac:dyDescent="0.2">
      <c r="B2546" s="35">
        <v>41428</v>
      </c>
      <c r="C2546">
        <v>92.38</v>
      </c>
      <c r="E2546">
        <v>0.85</v>
      </c>
      <c r="F2546">
        <f>Table3[[#This Row],[DivPay]]*4</f>
        <v>3.4</v>
      </c>
      <c r="G2546" s="2">
        <f>Table3[[#This Row],[FwdDiv]]/Table3[[#This Row],[SharePrice]]</f>
        <v>3.680450313920762E-2</v>
      </c>
    </row>
    <row r="2547" spans="2:7" x14ac:dyDescent="0.2">
      <c r="B2547" s="35">
        <v>41425</v>
      </c>
      <c r="C2547">
        <v>90.91</v>
      </c>
      <c r="E2547">
        <v>0.85</v>
      </c>
      <c r="F2547">
        <f>Table3[[#This Row],[DivPay]]*4</f>
        <v>3.4</v>
      </c>
      <c r="G2547" s="2">
        <f>Table3[[#This Row],[FwdDiv]]/Table3[[#This Row],[SharePrice]]</f>
        <v>3.7399626003739965E-2</v>
      </c>
    </row>
    <row r="2548" spans="2:7" x14ac:dyDescent="0.2">
      <c r="B2548" s="35">
        <v>41424</v>
      </c>
      <c r="C2548">
        <v>92.42</v>
      </c>
      <c r="E2548">
        <v>0.85</v>
      </c>
      <c r="F2548">
        <f>Table3[[#This Row],[DivPay]]*4</f>
        <v>3.4</v>
      </c>
      <c r="G2548" s="2">
        <f>Table3[[#This Row],[FwdDiv]]/Table3[[#This Row],[SharePrice]]</f>
        <v>3.6788573901752865E-2</v>
      </c>
    </row>
    <row r="2549" spans="2:7" x14ac:dyDescent="0.2">
      <c r="B2549" s="35">
        <v>41423</v>
      </c>
      <c r="C2549">
        <v>92.25</v>
      </c>
      <c r="E2549">
        <v>0.85</v>
      </c>
      <c r="F2549">
        <f>Table3[[#This Row],[DivPay]]*4</f>
        <v>3.4</v>
      </c>
      <c r="G2549" s="2">
        <f>Table3[[#This Row],[FwdDiv]]/Table3[[#This Row],[SharePrice]]</f>
        <v>3.6856368563685633E-2</v>
      </c>
    </row>
    <row r="2550" spans="2:7" x14ac:dyDescent="0.2">
      <c r="B2550" s="35">
        <v>41422</v>
      </c>
      <c r="C2550">
        <v>93.36</v>
      </c>
      <c r="E2550">
        <v>0.85</v>
      </c>
      <c r="F2550">
        <f>Table3[[#This Row],[DivPay]]*4</f>
        <v>3.4</v>
      </c>
      <c r="G2550" s="2">
        <f>Table3[[#This Row],[FwdDiv]]/Table3[[#This Row],[SharePrice]]</f>
        <v>3.6418166238217649E-2</v>
      </c>
    </row>
    <row r="2551" spans="2:7" x14ac:dyDescent="0.2">
      <c r="B2551" s="35">
        <v>41418</v>
      </c>
      <c r="C2551">
        <v>94.12</v>
      </c>
      <c r="E2551">
        <v>0.85</v>
      </c>
      <c r="F2551">
        <f>Table3[[#This Row],[DivPay]]*4</f>
        <v>3.4</v>
      </c>
      <c r="G2551" s="2">
        <f>Table3[[#This Row],[FwdDiv]]/Table3[[#This Row],[SharePrice]]</f>
        <v>3.6124096897577555E-2</v>
      </c>
    </row>
    <row r="2552" spans="2:7" x14ac:dyDescent="0.2">
      <c r="B2552" s="35">
        <v>41417</v>
      </c>
      <c r="C2552">
        <v>94.31</v>
      </c>
      <c r="E2552">
        <v>0.85</v>
      </c>
      <c r="F2552">
        <f>Table3[[#This Row],[DivPay]]*4</f>
        <v>3.4</v>
      </c>
      <c r="G2552" s="2">
        <f>Table3[[#This Row],[FwdDiv]]/Table3[[#This Row],[SharePrice]]</f>
        <v>3.6051320114515957E-2</v>
      </c>
    </row>
    <row r="2553" spans="2:7" x14ac:dyDescent="0.2">
      <c r="B2553" s="35">
        <v>41416</v>
      </c>
      <c r="C2553">
        <v>93.97</v>
      </c>
      <c r="E2553">
        <v>0.85</v>
      </c>
      <c r="F2553">
        <f>Table3[[#This Row],[DivPay]]*4</f>
        <v>3.4</v>
      </c>
      <c r="G2553" s="2">
        <f>Table3[[#This Row],[FwdDiv]]/Table3[[#This Row],[SharePrice]]</f>
        <v>3.6181760136213686E-2</v>
      </c>
    </row>
    <row r="2554" spans="2:7" x14ac:dyDescent="0.2">
      <c r="B2554" s="35">
        <v>41415</v>
      </c>
      <c r="C2554">
        <v>94.4</v>
      </c>
      <c r="E2554">
        <v>0.85</v>
      </c>
      <c r="F2554">
        <f>Table3[[#This Row],[DivPay]]*4</f>
        <v>3.4</v>
      </c>
      <c r="G2554" s="2">
        <f>Table3[[#This Row],[FwdDiv]]/Table3[[#This Row],[SharePrice]]</f>
        <v>3.6016949152542367E-2</v>
      </c>
    </row>
    <row r="2555" spans="2:7" x14ac:dyDescent="0.2">
      <c r="B2555" s="35">
        <v>41414</v>
      </c>
      <c r="C2555">
        <v>95</v>
      </c>
      <c r="E2555">
        <v>0.85</v>
      </c>
      <c r="F2555">
        <f>Table3[[#This Row],[DivPay]]*4</f>
        <v>3.4</v>
      </c>
      <c r="G2555" s="2">
        <f>Table3[[#This Row],[FwdDiv]]/Table3[[#This Row],[SharePrice]]</f>
        <v>3.5789473684210524E-2</v>
      </c>
    </row>
    <row r="2556" spans="2:7" x14ac:dyDescent="0.2">
      <c r="B2556" s="35">
        <v>41411</v>
      </c>
      <c r="C2556">
        <v>95.68</v>
      </c>
      <c r="E2556">
        <v>0.85</v>
      </c>
      <c r="F2556">
        <f>Table3[[#This Row],[DivPay]]*4</f>
        <v>3.4</v>
      </c>
      <c r="G2556" s="2">
        <f>Table3[[#This Row],[FwdDiv]]/Table3[[#This Row],[SharePrice]]</f>
        <v>3.5535117056856184E-2</v>
      </c>
    </row>
    <row r="2557" spans="2:7" x14ac:dyDescent="0.2">
      <c r="B2557" s="35">
        <v>41410</v>
      </c>
      <c r="C2557">
        <v>95.44</v>
      </c>
      <c r="E2557">
        <v>0.85</v>
      </c>
      <c r="F2557">
        <f>Table3[[#This Row],[DivPay]]*4</f>
        <v>3.4</v>
      </c>
      <c r="G2557" s="2">
        <f>Table3[[#This Row],[FwdDiv]]/Table3[[#This Row],[SharePrice]]</f>
        <v>3.5624476110645432E-2</v>
      </c>
    </row>
    <row r="2558" spans="2:7" x14ac:dyDescent="0.2">
      <c r="B2558" s="35">
        <v>41409</v>
      </c>
      <c r="C2558">
        <v>96.3</v>
      </c>
      <c r="E2558">
        <v>0.85</v>
      </c>
      <c r="F2558">
        <f>Table3[[#This Row],[DivPay]]*4</f>
        <v>3.4</v>
      </c>
      <c r="G2558" s="2">
        <f>Table3[[#This Row],[FwdDiv]]/Table3[[#This Row],[SharePrice]]</f>
        <v>3.5306334371754934E-2</v>
      </c>
    </row>
    <row r="2559" spans="2:7" x14ac:dyDescent="0.2">
      <c r="B2559" s="35">
        <v>41408</v>
      </c>
      <c r="C2559">
        <v>94.96</v>
      </c>
      <c r="E2559">
        <v>0.85</v>
      </c>
      <c r="F2559">
        <f>Table3[[#This Row],[DivPay]]*4</f>
        <v>3.4</v>
      </c>
      <c r="G2559" s="2">
        <f>Table3[[#This Row],[FwdDiv]]/Table3[[#This Row],[SharePrice]]</f>
        <v>3.5804549283909012E-2</v>
      </c>
    </row>
    <row r="2560" spans="2:7" x14ac:dyDescent="0.2">
      <c r="B2560" s="35">
        <v>41407</v>
      </c>
      <c r="C2560">
        <v>94.04</v>
      </c>
      <c r="E2560">
        <v>0.85</v>
      </c>
      <c r="F2560">
        <f>Table3[[#This Row],[DivPay]]*4</f>
        <v>3.4</v>
      </c>
      <c r="G2560" s="2">
        <f>Table3[[#This Row],[FwdDiv]]/Table3[[#This Row],[SharePrice]]</f>
        <v>3.6154827732879626E-2</v>
      </c>
    </row>
    <row r="2561" spans="2:7" x14ac:dyDescent="0.2">
      <c r="B2561" s="35">
        <v>41404</v>
      </c>
      <c r="C2561">
        <v>93.32</v>
      </c>
      <c r="E2561">
        <v>0.85</v>
      </c>
      <c r="F2561">
        <f>Table3[[#This Row],[DivPay]]*4</f>
        <v>3.4</v>
      </c>
      <c r="G2561" s="2">
        <f>Table3[[#This Row],[FwdDiv]]/Table3[[#This Row],[SharePrice]]</f>
        <v>3.6433776253750536E-2</v>
      </c>
    </row>
    <row r="2562" spans="2:7" x14ac:dyDescent="0.2">
      <c r="B2562" s="35">
        <v>41403</v>
      </c>
      <c r="C2562">
        <v>93.71</v>
      </c>
      <c r="E2562">
        <v>0.85</v>
      </c>
      <c r="F2562">
        <f>Table3[[#This Row],[DivPay]]*4</f>
        <v>3.4</v>
      </c>
      <c r="G2562" s="2">
        <f>Table3[[#This Row],[FwdDiv]]/Table3[[#This Row],[SharePrice]]</f>
        <v>3.6282147049407749E-2</v>
      </c>
    </row>
    <row r="2563" spans="2:7" x14ac:dyDescent="0.2">
      <c r="B2563" s="35">
        <v>41402</v>
      </c>
      <c r="C2563">
        <v>94.51</v>
      </c>
      <c r="E2563">
        <v>0.85</v>
      </c>
      <c r="F2563">
        <f>Table3[[#This Row],[DivPay]]*4</f>
        <v>3.4</v>
      </c>
      <c r="G2563" s="2">
        <f>Table3[[#This Row],[FwdDiv]]/Table3[[#This Row],[SharePrice]]</f>
        <v>3.5975029097450005E-2</v>
      </c>
    </row>
    <row r="2564" spans="2:7" x14ac:dyDescent="0.2">
      <c r="B2564" s="35">
        <v>41401</v>
      </c>
      <c r="C2564">
        <v>93.61</v>
      </c>
      <c r="E2564">
        <v>0.85</v>
      </c>
      <c r="F2564">
        <f>Table3[[#This Row],[DivPay]]*4</f>
        <v>3.4</v>
      </c>
      <c r="G2564" s="2">
        <f>Table3[[#This Row],[FwdDiv]]/Table3[[#This Row],[SharePrice]]</f>
        <v>3.6320905886123279E-2</v>
      </c>
    </row>
    <row r="2565" spans="2:7" x14ac:dyDescent="0.2">
      <c r="B2565" s="35">
        <v>41400</v>
      </c>
      <c r="C2565">
        <v>93.11</v>
      </c>
      <c r="E2565">
        <v>0.85</v>
      </c>
      <c r="F2565">
        <f>Table3[[#This Row],[DivPay]]*4</f>
        <v>3.4</v>
      </c>
      <c r="G2565" s="2">
        <f>Table3[[#This Row],[FwdDiv]]/Table3[[#This Row],[SharePrice]]</f>
        <v>3.6515948877671574E-2</v>
      </c>
    </row>
    <row r="2566" spans="2:7" x14ac:dyDescent="0.2">
      <c r="B2566" s="35">
        <v>41397</v>
      </c>
      <c r="C2566">
        <v>94.26</v>
      </c>
      <c r="E2566">
        <v>0.85</v>
      </c>
      <c r="F2566">
        <f>Table3[[#This Row],[DivPay]]*4</f>
        <v>3.4</v>
      </c>
      <c r="G2566" s="2">
        <f>Table3[[#This Row],[FwdDiv]]/Table3[[#This Row],[SharePrice]]</f>
        <v>3.6070443454275403E-2</v>
      </c>
    </row>
    <row r="2567" spans="2:7" x14ac:dyDescent="0.2">
      <c r="B2567" s="35">
        <v>41396</v>
      </c>
      <c r="C2567">
        <v>95.01</v>
      </c>
      <c r="E2567">
        <v>0.85</v>
      </c>
      <c r="F2567">
        <f>Table3[[#This Row],[DivPay]]*4</f>
        <v>3.4</v>
      </c>
      <c r="G2567" s="2">
        <f>Table3[[#This Row],[FwdDiv]]/Table3[[#This Row],[SharePrice]]</f>
        <v>3.5785706767708661E-2</v>
      </c>
    </row>
    <row r="2568" spans="2:7" x14ac:dyDescent="0.2">
      <c r="B2568" s="35">
        <v>41395</v>
      </c>
      <c r="C2568">
        <v>95.67</v>
      </c>
      <c r="E2568">
        <v>0.85</v>
      </c>
      <c r="F2568">
        <f>Table3[[#This Row],[DivPay]]*4</f>
        <v>3.4</v>
      </c>
      <c r="G2568" s="2">
        <f>Table3[[#This Row],[FwdDiv]]/Table3[[#This Row],[SharePrice]]</f>
        <v>3.5538831399602802E-2</v>
      </c>
    </row>
    <row r="2569" spans="2:7" x14ac:dyDescent="0.2">
      <c r="B2569" s="35">
        <v>41394</v>
      </c>
      <c r="C2569">
        <v>95.59</v>
      </c>
      <c r="E2569">
        <v>0.85</v>
      </c>
      <c r="F2569">
        <f>Table3[[#This Row],[DivPay]]*4</f>
        <v>3.4</v>
      </c>
      <c r="G2569" s="2">
        <f>Table3[[#This Row],[FwdDiv]]/Table3[[#This Row],[SharePrice]]</f>
        <v>3.5568574118631652E-2</v>
      </c>
    </row>
    <row r="2570" spans="2:7" x14ac:dyDescent="0.2">
      <c r="B2570" s="35">
        <v>41393</v>
      </c>
      <c r="C2570">
        <v>95.96</v>
      </c>
      <c r="E2570">
        <v>0.85</v>
      </c>
      <c r="F2570">
        <f>Table3[[#This Row],[DivPay]]*4</f>
        <v>3.4</v>
      </c>
      <c r="G2570" s="2">
        <f>Table3[[#This Row],[FwdDiv]]/Table3[[#This Row],[SharePrice]]</f>
        <v>3.5431429762401004E-2</v>
      </c>
    </row>
    <row r="2571" spans="2:7" x14ac:dyDescent="0.2">
      <c r="B2571" s="35">
        <v>41390</v>
      </c>
      <c r="C2571">
        <v>95.31</v>
      </c>
      <c r="E2571">
        <v>0.85</v>
      </c>
      <c r="F2571">
        <f>Table3[[#This Row],[DivPay]]*4</f>
        <v>3.4</v>
      </c>
      <c r="G2571" s="2">
        <f>Table3[[#This Row],[FwdDiv]]/Table3[[#This Row],[SharePrice]]</f>
        <v>3.567306683453992E-2</v>
      </c>
    </row>
    <row r="2572" spans="2:7" x14ac:dyDescent="0.2">
      <c r="B2572" s="35">
        <v>41389</v>
      </c>
      <c r="C2572">
        <v>94.64</v>
      </c>
      <c r="E2572">
        <v>0.85</v>
      </c>
      <c r="F2572">
        <f>Table3[[#This Row],[DivPay]]*4</f>
        <v>3.4</v>
      </c>
      <c r="G2572" s="2">
        <f>Table3[[#This Row],[FwdDiv]]/Table3[[#This Row],[SharePrice]]</f>
        <v>3.5925612848689774E-2</v>
      </c>
    </row>
    <row r="2573" spans="2:7" x14ac:dyDescent="0.2">
      <c r="B2573" s="35">
        <v>41388</v>
      </c>
      <c r="C2573">
        <v>94.05</v>
      </c>
      <c r="E2573">
        <v>0.85</v>
      </c>
      <c r="F2573">
        <f>Table3[[#This Row],[DivPay]]*4</f>
        <v>3.4</v>
      </c>
      <c r="G2573" s="2">
        <f>Table3[[#This Row],[FwdDiv]]/Table3[[#This Row],[SharePrice]]</f>
        <v>3.6150983519404573E-2</v>
      </c>
    </row>
    <row r="2574" spans="2:7" x14ac:dyDescent="0.2">
      <c r="B2574" s="35">
        <v>41387</v>
      </c>
      <c r="C2574">
        <v>93.6</v>
      </c>
      <c r="E2574">
        <v>0.85</v>
      </c>
      <c r="F2574">
        <f>Table3[[#This Row],[DivPay]]*4</f>
        <v>3.4</v>
      </c>
      <c r="G2574" s="2">
        <f>Table3[[#This Row],[FwdDiv]]/Table3[[#This Row],[SharePrice]]</f>
        <v>3.6324786324786328E-2</v>
      </c>
    </row>
    <row r="2575" spans="2:7" x14ac:dyDescent="0.2">
      <c r="B2575" s="35">
        <v>41386</v>
      </c>
      <c r="C2575">
        <v>92.82</v>
      </c>
      <c r="E2575">
        <v>0.85</v>
      </c>
      <c r="F2575">
        <f>Table3[[#This Row],[DivPay]]*4</f>
        <v>3.4</v>
      </c>
      <c r="G2575" s="2">
        <f>Table3[[#This Row],[FwdDiv]]/Table3[[#This Row],[SharePrice]]</f>
        <v>3.6630036630036632E-2</v>
      </c>
    </row>
    <row r="2576" spans="2:7" x14ac:dyDescent="0.2">
      <c r="B2576" s="35">
        <v>41383</v>
      </c>
      <c r="C2576">
        <v>91.95</v>
      </c>
      <c r="E2576">
        <v>0.85</v>
      </c>
      <c r="F2576">
        <f>Table3[[#This Row],[DivPay]]*4</f>
        <v>3.4</v>
      </c>
      <c r="G2576" s="2">
        <f>Table3[[#This Row],[FwdDiv]]/Table3[[#This Row],[SharePrice]]</f>
        <v>3.6976617727025554E-2</v>
      </c>
    </row>
    <row r="2577" spans="2:7" x14ac:dyDescent="0.2">
      <c r="B2577" s="35">
        <v>41382</v>
      </c>
      <c r="C2577">
        <v>91.69</v>
      </c>
      <c r="E2577">
        <v>0.85</v>
      </c>
      <c r="F2577">
        <f>Table3[[#This Row],[DivPay]]*4</f>
        <v>3.4</v>
      </c>
      <c r="G2577" s="2">
        <f>Table3[[#This Row],[FwdDiv]]/Table3[[#This Row],[SharePrice]]</f>
        <v>3.708147017122914E-2</v>
      </c>
    </row>
    <row r="2578" spans="2:7" x14ac:dyDescent="0.2">
      <c r="B2578" s="35">
        <v>41381</v>
      </c>
      <c r="C2578">
        <v>94.04</v>
      </c>
      <c r="E2578">
        <v>0.85</v>
      </c>
      <c r="F2578">
        <f>Table3[[#This Row],[DivPay]]*4</f>
        <v>3.4</v>
      </c>
      <c r="G2578" s="2">
        <f>Table3[[#This Row],[FwdDiv]]/Table3[[#This Row],[SharePrice]]</f>
        <v>3.6154827732879626E-2</v>
      </c>
    </row>
    <row r="2579" spans="2:7" x14ac:dyDescent="0.2">
      <c r="B2579" s="35">
        <v>41380</v>
      </c>
      <c r="C2579">
        <v>94.97</v>
      </c>
      <c r="E2579">
        <v>0.85</v>
      </c>
      <c r="F2579">
        <f>Table3[[#This Row],[DivPay]]*4</f>
        <v>3.4</v>
      </c>
      <c r="G2579" s="2">
        <f>Table3[[#This Row],[FwdDiv]]/Table3[[#This Row],[SharePrice]]</f>
        <v>3.5800779193429506E-2</v>
      </c>
    </row>
    <row r="2580" spans="2:7" x14ac:dyDescent="0.2">
      <c r="B2580" s="35">
        <v>41379</v>
      </c>
      <c r="C2580">
        <v>94.11</v>
      </c>
      <c r="E2580">
        <v>0.85</v>
      </c>
      <c r="F2580">
        <f>Table3[[#This Row],[DivPay]]*4</f>
        <v>3.4</v>
      </c>
      <c r="G2580" s="2">
        <f>Table3[[#This Row],[FwdDiv]]/Table3[[#This Row],[SharePrice]]</f>
        <v>3.6127935394750822E-2</v>
      </c>
    </row>
    <row r="2581" spans="2:7" x14ac:dyDescent="0.2">
      <c r="B2581" s="35">
        <v>41376</v>
      </c>
      <c r="C2581">
        <v>96.44</v>
      </c>
      <c r="E2581">
        <v>0.85</v>
      </c>
      <c r="F2581">
        <f>Table3[[#This Row],[DivPay]]*4</f>
        <v>3.4</v>
      </c>
      <c r="G2581" s="2">
        <f>Table3[[#This Row],[FwdDiv]]/Table3[[#This Row],[SharePrice]]</f>
        <v>3.5255080879303194E-2</v>
      </c>
    </row>
    <row r="2582" spans="2:7" x14ac:dyDescent="0.2">
      <c r="B2582" s="35">
        <v>41375</v>
      </c>
      <c r="C2582">
        <v>95.6</v>
      </c>
      <c r="E2582">
        <v>0.85</v>
      </c>
      <c r="F2582">
        <f>Table3[[#This Row],[DivPay]]*4</f>
        <v>3.4</v>
      </c>
      <c r="G2582" s="2">
        <f>Table3[[#This Row],[FwdDiv]]/Table3[[#This Row],[SharePrice]]</f>
        <v>3.5564853556485358E-2</v>
      </c>
    </row>
    <row r="2583" spans="2:7" x14ac:dyDescent="0.2">
      <c r="B2583" s="35">
        <v>41374</v>
      </c>
      <c r="C2583">
        <v>95.26</v>
      </c>
      <c r="E2583">
        <v>0.85</v>
      </c>
      <c r="F2583">
        <f>Table3[[#This Row],[DivPay]]*4</f>
        <v>3.4</v>
      </c>
      <c r="G2583" s="2">
        <f>Table3[[#This Row],[FwdDiv]]/Table3[[#This Row],[SharePrice]]</f>
        <v>3.5691790888095737E-2</v>
      </c>
    </row>
    <row r="2584" spans="2:7" x14ac:dyDescent="0.2">
      <c r="B2584" s="35">
        <v>41373</v>
      </c>
      <c r="C2584">
        <v>94.54</v>
      </c>
      <c r="E2584">
        <v>0.85</v>
      </c>
      <c r="F2584">
        <f>Table3[[#This Row],[DivPay]]*4</f>
        <v>3.4</v>
      </c>
      <c r="G2584" s="2">
        <f>Table3[[#This Row],[FwdDiv]]/Table3[[#This Row],[SharePrice]]</f>
        <v>3.5963613285381849E-2</v>
      </c>
    </row>
    <row r="2585" spans="2:7" x14ac:dyDescent="0.2">
      <c r="B2585" s="35">
        <v>41372</v>
      </c>
      <c r="C2585">
        <v>94.44</v>
      </c>
      <c r="E2585">
        <v>0.85</v>
      </c>
      <c r="F2585">
        <f>Table3[[#This Row],[DivPay]]*4</f>
        <v>3.4</v>
      </c>
      <c r="G2585" s="2">
        <f>Table3[[#This Row],[FwdDiv]]/Table3[[#This Row],[SharePrice]]</f>
        <v>3.6001694197373993E-2</v>
      </c>
    </row>
    <row r="2586" spans="2:7" x14ac:dyDescent="0.2">
      <c r="B2586" s="35">
        <v>41369</v>
      </c>
      <c r="C2586">
        <v>92.72</v>
      </c>
      <c r="E2586">
        <v>0.85</v>
      </c>
      <c r="F2586">
        <f>Table3[[#This Row],[DivPay]]*4</f>
        <v>3.4</v>
      </c>
      <c r="G2586" s="2">
        <f>Table3[[#This Row],[FwdDiv]]/Table3[[#This Row],[SharePrice]]</f>
        <v>3.6669542709232096E-2</v>
      </c>
    </row>
    <row r="2587" spans="2:7" x14ac:dyDescent="0.2">
      <c r="B2587" s="35">
        <v>41368</v>
      </c>
      <c r="C2587">
        <v>94.53</v>
      </c>
      <c r="E2587">
        <v>0.85</v>
      </c>
      <c r="F2587">
        <f>Table3[[#This Row],[DivPay]]*4</f>
        <v>3.4</v>
      </c>
      <c r="G2587" s="2">
        <f>Table3[[#This Row],[FwdDiv]]/Table3[[#This Row],[SharePrice]]</f>
        <v>3.5967417750978524E-2</v>
      </c>
    </row>
    <row r="2588" spans="2:7" x14ac:dyDescent="0.2">
      <c r="B2588" s="35">
        <v>41367</v>
      </c>
      <c r="C2588">
        <v>94.36</v>
      </c>
      <c r="E2588">
        <v>0.85</v>
      </c>
      <c r="F2588">
        <f>Table3[[#This Row],[DivPay]]*4</f>
        <v>3.4</v>
      </c>
      <c r="G2588" s="2">
        <f>Table3[[#This Row],[FwdDiv]]/Table3[[#This Row],[SharePrice]]</f>
        <v>3.603221704111912E-2</v>
      </c>
    </row>
    <row r="2589" spans="2:7" x14ac:dyDescent="0.2">
      <c r="B2589" s="35">
        <v>41366</v>
      </c>
      <c r="C2589">
        <v>94.41</v>
      </c>
      <c r="E2589">
        <v>0.85</v>
      </c>
      <c r="F2589">
        <f>Table3[[#This Row],[DivPay]]*4</f>
        <v>3.4</v>
      </c>
      <c r="G2589" s="2">
        <f>Table3[[#This Row],[FwdDiv]]/Table3[[#This Row],[SharePrice]]</f>
        <v>3.6013134201885393E-2</v>
      </c>
    </row>
    <row r="2590" spans="2:7" x14ac:dyDescent="0.2">
      <c r="B2590" s="35">
        <v>41365</v>
      </c>
      <c r="C2590">
        <v>92.78</v>
      </c>
      <c r="E2590">
        <v>0.85</v>
      </c>
      <c r="F2590">
        <f>Table3[[#This Row],[DivPay]]*4</f>
        <v>3.4</v>
      </c>
      <c r="G2590" s="2">
        <f>Table3[[#This Row],[FwdDiv]]/Table3[[#This Row],[SharePrice]]</f>
        <v>3.6645828842422935E-2</v>
      </c>
    </row>
    <row r="2591" spans="2:7" x14ac:dyDescent="0.2">
      <c r="B2591" s="35">
        <v>41361</v>
      </c>
      <c r="C2591">
        <v>92.71</v>
      </c>
      <c r="E2591">
        <v>0.85</v>
      </c>
      <c r="F2591">
        <f>Table3[[#This Row],[DivPay]]*4</f>
        <v>3.4</v>
      </c>
      <c r="G2591" s="2">
        <f>Table3[[#This Row],[FwdDiv]]/Table3[[#This Row],[SharePrice]]</f>
        <v>3.6673498004530257E-2</v>
      </c>
    </row>
    <row r="2592" spans="2:7" x14ac:dyDescent="0.2">
      <c r="B2592" s="35">
        <v>41360</v>
      </c>
      <c r="C2592">
        <v>92</v>
      </c>
      <c r="E2592">
        <v>0.85</v>
      </c>
      <c r="F2592">
        <f>Table3[[#This Row],[DivPay]]*4</f>
        <v>3.4</v>
      </c>
      <c r="G2592" s="2">
        <f>Table3[[#This Row],[FwdDiv]]/Table3[[#This Row],[SharePrice]]</f>
        <v>3.6956521739130437E-2</v>
      </c>
    </row>
    <row r="2593" spans="2:7" x14ac:dyDescent="0.2">
      <c r="B2593" s="35">
        <v>41359</v>
      </c>
      <c r="C2593">
        <v>91.76</v>
      </c>
      <c r="D2593">
        <v>0.85</v>
      </c>
      <c r="E2593">
        <v>0.85</v>
      </c>
      <c r="F2593">
        <f>Table3[[#This Row],[DivPay]]*4</f>
        <v>3.4</v>
      </c>
      <c r="G2593" s="2">
        <f>Table3[[#This Row],[FwdDiv]]/Table3[[#This Row],[SharePrice]]</f>
        <v>3.7053182214472534E-2</v>
      </c>
    </row>
    <row r="2594" spans="2:7" x14ac:dyDescent="0.2">
      <c r="B2594" s="35">
        <v>41358</v>
      </c>
      <c r="C2594">
        <v>91.99</v>
      </c>
      <c r="E2594">
        <v>0.85</v>
      </c>
      <c r="F2594">
        <f>Table3[[#This Row],[DivPay]]*4</f>
        <v>3.4</v>
      </c>
      <c r="G2594" s="2">
        <f>Table3[[#This Row],[FwdDiv]]/Table3[[#This Row],[SharePrice]]</f>
        <v>3.6960539189042289E-2</v>
      </c>
    </row>
    <row r="2595" spans="2:7" x14ac:dyDescent="0.2">
      <c r="B2595" s="35">
        <v>41355</v>
      </c>
      <c r="C2595">
        <v>91.62</v>
      </c>
      <c r="E2595">
        <v>0.85</v>
      </c>
      <c r="F2595">
        <f>Table3[[#This Row],[DivPay]]*4</f>
        <v>3.4</v>
      </c>
      <c r="G2595" s="2">
        <f>Table3[[#This Row],[FwdDiv]]/Table3[[#This Row],[SharePrice]]</f>
        <v>3.710980135341628E-2</v>
      </c>
    </row>
    <row r="2596" spans="2:7" x14ac:dyDescent="0.2">
      <c r="B2596" s="35">
        <v>41354</v>
      </c>
      <c r="C2596">
        <v>91.05</v>
      </c>
      <c r="E2596">
        <v>0.85</v>
      </c>
      <c r="F2596">
        <f>Table3[[#This Row],[DivPay]]*4</f>
        <v>3.4</v>
      </c>
      <c r="G2596" s="2">
        <f>Table3[[#This Row],[FwdDiv]]/Table3[[#This Row],[SharePrice]]</f>
        <v>3.7342119714442616E-2</v>
      </c>
    </row>
    <row r="2597" spans="2:7" x14ac:dyDescent="0.2">
      <c r="B2597" s="35">
        <v>41353</v>
      </c>
      <c r="C2597">
        <v>91.42</v>
      </c>
      <c r="E2597">
        <v>0.85</v>
      </c>
      <c r="F2597">
        <f>Table3[[#This Row],[DivPay]]*4</f>
        <v>3.4</v>
      </c>
      <c r="G2597" s="2">
        <f>Table3[[#This Row],[FwdDiv]]/Table3[[#This Row],[SharePrice]]</f>
        <v>3.7190986654998905E-2</v>
      </c>
    </row>
    <row r="2598" spans="2:7" x14ac:dyDescent="0.2">
      <c r="B2598" s="35">
        <v>41352</v>
      </c>
      <c r="C2598">
        <v>90.81</v>
      </c>
      <c r="E2598">
        <v>0.85</v>
      </c>
      <c r="F2598">
        <f>Table3[[#This Row],[DivPay]]*4</f>
        <v>3.4</v>
      </c>
      <c r="G2598" s="2">
        <f>Table3[[#This Row],[FwdDiv]]/Table3[[#This Row],[SharePrice]]</f>
        <v>3.7440810483426935E-2</v>
      </c>
    </row>
    <row r="2599" spans="2:7" x14ac:dyDescent="0.2">
      <c r="B2599" s="35">
        <v>41351</v>
      </c>
      <c r="C2599">
        <v>90.36</v>
      </c>
      <c r="E2599">
        <v>0.85</v>
      </c>
      <c r="F2599">
        <f>Table3[[#This Row],[DivPay]]*4</f>
        <v>3.4</v>
      </c>
      <c r="G2599" s="2">
        <f>Table3[[#This Row],[FwdDiv]]/Table3[[#This Row],[SharePrice]]</f>
        <v>3.7627268702965913E-2</v>
      </c>
    </row>
    <row r="2600" spans="2:7" x14ac:dyDescent="0.2">
      <c r="B2600" s="35">
        <v>41348</v>
      </c>
      <c r="C2600">
        <v>91.37</v>
      </c>
      <c r="E2600">
        <v>0.85</v>
      </c>
      <c r="F2600">
        <f>Table3[[#This Row],[DivPay]]*4</f>
        <v>3.4</v>
      </c>
      <c r="G2600" s="2">
        <f>Table3[[#This Row],[FwdDiv]]/Table3[[#This Row],[SharePrice]]</f>
        <v>3.7211338513735356E-2</v>
      </c>
    </row>
    <row r="2601" spans="2:7" x14ac:dyDescent="0.2">
      <c r="B2601" s="35">
        <v>41347</v>
      </c>
      <c r="C2601">
        <v>91.31</v>
      </c>
      <c r="E2601">
        <v>0.85</v>
      </c>
      <c r="F2601">
        <f>Table3[[#This Row],[DivPay]]*4</f>
        <v>3.4</v>
      </c>
      <c r="G2601" s="2">
        <f>Table3[[#This Row],[FwdDiv]]/Table3[[#This Row],[SharePrice]]</f>
        <v>3.7235790165370715E-2</v>
      </c>
    </row>
    <row r="2602" spans="2:7" x14ac:dyDescent="0.2">
      <c r="B2602" s="35">
        <v>41346</v>
      </c>
      <c r="C2602">
        <v>90.55</v>
      </c>
      <c r="E2602">
        <v>0.85</v>
      </c>
      <c r="F2602">
        <f>Table3[[#This Row],[DivPay]]*4</f>
        <v>3.4</v>
      </c>
      <c r="G2602" s="2">
        <f>Table3[[#This Row],[FwdDiv]]/Table3[[#This Row],[SharePrice]]</f>
        <v>3.7548315847598011E-2</v>
      </c>
    </row>
    <row r="2603" spans="2:7" x14ac:dyDescent="0.2">
      <c r="B2603" s="35">
        <v>41345</v>
      </c>
      <c r="C2603">
        <v>90.89</v>
      </c>
      <c r="E2603">
        <v>0.85</v>
      </c>
      <c r="F2603">
        <f>Table3[[#This Row],[DivPay]]*4</f>
        <v>3.4</v>
      </c>
      <c r="G2603" s="2">
        <f>Table3[[#This Row],[FwdDiv]]/Table3[[#This Row],[SharePrice]]</f>
        <v>3.7407855649686433E-2</v>
      </c>
    </row>
    <row r="2604" spans="2:7" x14ac:dyDescent="0.2">
      <c r="B2604" s="35">
        <v>41344</v>
      </c>
      <c r="C2604">
        <v>91.21</v>
      </c>
      <c r="E2604">
        <v>0.85</v>
      </c>
      <c r="F2604">
        <f>Table3[[#This Row],[DivPay]]*4</f>
        <v>3.4</v>
      </c>
      <c r="G2604" s="2">
        <f>Table3[[#This Row],[FwdDiv]]/Table3[[#This Row],[SharePrice]]</f>
        <v>3.7276614406315099E-2</v>
      </c>
    </row>
    <row r="2605" spans="2:7" x14ac:dyDescent="0.2">
      <c r="B2605" s="35">
        <v>41341</v>
      </c>
      <c r="C2605">
        <v>91.11</v>
      </c>
      <c r="E2605">
        <v>0.85</v>
      </c>
      <c r="F2605">
        <f>Table3[[#This Row],[DivPay]]*4</f>
        <v>3.4</v>
      </c>
      <c r="G2605" s="2">
        <f>Table3[[#This Row],[FwdDiv]]/Table3[[#This Row],[SharePrice]]</f>
        <v>3.7317528262539784E-2</v>
      </c>
    </row>
    <row r="2606" spans="2:7" x14ac:dyDescent="0.2">
      <c r="B2606" s="35">
        <v>41340</v>
      </c>
      <c r="C2606">
        <v>91.81</v>
      </c>
      <c r="E2606">
        <v>0.85</v>
      </c>
      <c r="F2606">
        <f>Table3[[#This Row],[DivPay]]*4</f>
        <v>3.4</v>
      </c>
      <c r="G2606" s="2">
        <f>Table3[[#This Row],[FwdDiv]]/Table3[[#This Row],[SharePrice]]</f>
        <v>3.7033002940856111E-2</v>
      </c>
    </row>
    <row r="2607" spans="2:7" x14ac:dyDescent="0.2">
      <c r="B2607" s="35">
        <v>41339</v>
      </c>
      <c r="C2607">
        <v>91.6</v>
      </c>
      <c r="E2607">
        <v>0.85</v>
      </c>
      <c r="F2607">
        <f>Table3[[#This Row],[DivPay]]*4</f>
        <v>3.4</v>
      </c>
      <c r="G2607" s="2">
        <f>Table3[[#This Row],[FwdDiv]]/Table3[[#This Row],[SharePrice]]</f>
        <v>3.7117903930131008E-2</v>
      </c>
    </row>
    <row r="2608" spans="2:7" x14ac:dyDescent="0.2">
      <c r="B2608" s="35">
        <v>41338</v>
      </c>
      <c r="C2608">
        <v>92.28</v>
      </c>
      <c r="E2608">
        <v>0.85</v>
      </c>
      <c r="F2608">
        <f>Table3[[#This Row],[DivPay]]*4</f>
        <v>3.4</v>
      </c>
      <c r="G2608" s="2">
        <f>Table3[[#This Row],[FwdDiv]]/Table3[[#This Row],[SharePrice]]</f>
        <v>3.6844386649328133E-2</v>
      </c>
    </row>
    <row r="2609" spans="2:7" x14ac:dyDescent="0.2">
      <c r="B2609" s="35">
        <v>41337</v>
      </c>
      <c r="C2609">
        <v>92.36</v>
      </c>
      <c r="E2609">
        <v>0.85</v>
      </c>
      <c r="F2609">
        <f>Table3[[#This Row],[DivPay]]*4</f>
        <v>3.4</v>
      </c>
      <c r="G2609" s="2">
        <f>Table3[[#This Row],[FwdDiv]]/Table3[[#This Row],[SharePrice]]</f>
        <v>3.6812472932005194E-2</v>
      </c>
    </row>
    <row r="2610" spans="2:7" x14ac:dyDescent="0.2">
      <c r="B2610" s="35">
        <v>41334</v>
      </c>
      <c r="C2610">
        <v>91.44</v>
      </c>
      <c r="E2610">
        <v>0.85</v>
      </c>
      <c r="F2610">
        <f>Table3[[#This Row],[DivPay]]*4</f>
        <v>3.4</v>
      </c>
      <c r="G2610" s="2">
        <f>Table3[[#This Row],[FwdDiv]]/Table3[[#This Row],[SharePrice]]</f>
        <v>3.7182852143482062E-2</v>
      </c>
    </row>
    <row r="2611" spans="2:7" x14ac:dyDescent="0.2">
      <c r="B2611" s="35">
        <v>41333</v>
      </c>
      <c r="C2611">
        <v>91.75</v>
      </c>
      <c r="E2611">
        <v>0.85</v>
      </c>
      <c r="F2611">
        <f>Table3[[#This Row],[DivPay]]*4</f>
        <v>3.4</v>
      </c>
      <c r="G2611" s="2">
        <f>Table3[[#This Row],[FwdDiv]]/Table3[[#This Row],[SharePrice]]</f>
        <v>3.7057220708446865E-2</v>
      </c>
    </row>
    <row r="2612" spans="2:7" x14ac:dyDescent="0.2">
      <c r="B2612" s="35">
        <v>41332</v>
      </c>
      <c r="C2612">
        <v>91.43</v>
      </c>
      <c r="E2612">
        <v>0.85</v>
      </c>
      <c r="F2612">
        <f>Table3[[#This Row],[DivPay]]*4</f>
        <v>3.4</v>
      </c>
      <c r="G2612" s="2">
        <f>Table3[[#This Row],[FwdDiv]]/Table3[[#This Row],[SharePrice]]</f>
        <v>3.7186918954391336E-2</v>
      </c>
    </row>
    <row r="2613" spans="2:7" x14ac:dyDescent="0.2">
      <c r="B2613" s="35">
        <v>41331</v>
      </c>
      <c r="C2613">
        <v>91.6</v>
      </c>
      <c r="E2613">
        <v>0.85</v>
      </c>
      <c r="F2613">
        <f>Table3[[#This Row],[DivPay]]*4</f>
        <v>3.4</v>
      </c>
      <c r="G2613" s="2">
        <f>Table3[[#This Row],[FwdDiv]]/Table3[[#This Row],[SharePrice]]</f>
        <v>3.7117903930131008E-2</v>
      </c>
    </row>
    <row r="2614" spans="2:7" x14ac:dyDescent="0.2">
      <c r="B2614" s="35">
        <v>41330</v>
      </c>
      <c r="C2614">
        <v>91.56</v>
      </c>
      <c r="E2614">
        <v>0.85</v>
      </c>
      <c r="F2614">
        <f>Table3[[#This Row],[DivPay]]*4</f>
        <v>3.4</v>
      </c>
      <c r="G2614" s="2">
        <f>Table3[[#This Row],[FwdDiv]]/Table3[[#This Row],[SharePrice]]</f>
        <v>3.7134119702927043E-2</v>
      </c>
    </row>
    <row r="2615" spans="2:7" x14ac:dyDescent="0.2">
      <c r="B2615" s="35">
        <v>41327</v>
      </c>
      <c r="C2615">
        <v>93.42</v>
      </c>
      <c r="E2615">
        <v>0.85</v>
      </c>
      <c r="F2615">
        <f>Table3[[#This Row],[DivPay]]*4</f>
        <v>3.4</v>
      </c>
      <c r="G2615" s="2">
        <f>Table3[[#This Row],[FwdDiv]]/Table3[[#This Row],[SharePrice]]</f>
        <v>3.6394776279169344E-2</v>
      </c>
    </row>
    <row r="2616" spans="2:7" x14ac:dyDescent="0.2">
      <c r="B2616" s="35">
        <v>41326</v>
      </c>
      <c r="C2616">
        <v>93.13</v>
      </c>
      <c r="E2616">
        <v>0.85</v>
      </c>
      <c r="F2616">
        <f>Table3[[#This Row],[DivPay]]*4</f>
        <v>3.4</v>
      </c>
      <c r="G2616" s="2">
        <f>Table3[[#This Row],[FwdDiv]]/Table3[[#This Row],[SharePrice]]</f>
        <v>3.6508106947277998E-2</v>
      </c>
    </row>
    <row r="2617" spans="2:7" x14ac:dyDescent="0.2">
      <c r="B2617" s="35">
        <v>41325</v>
      </c>
      <c r="C2617">
        <v>92.09</v>
      </c>
      <c r="E2617">
        <v>0.85</v>
      </c>
      <c r="F2617">
        <f>Table3[[#This Row],[DivPay]]*4</f>
        <v>3.4</v>
      </c>
      <c r="G2617" s="2">
        <f>Table3[[#This Row],[FwdDiv]]/Table3[[#This Row],[SharePrice]]</f>
        <v>3.6920403952655008E-2</v>
      </c>
    </row>
    <row r="2618" spans="2:7" x14ac:dyDescent="0.2">
      <c r="B2618" s="35">
        <v>41324</v>
      </c>
      <c r="C2618">
        <v>91.31</v>
      </c>
      <c r="E2618">
        <v>0.85</v>
      </c>
      <c r="F2618">
        <f>Table3[[#This Row],[DivPay]]*4</f>
        <v>3.4</v>
      </c>
      <c r="G2618" s="2">
        <f>Table3[[#This Row],[FwdDiv]]/Table3[[#This Row],[SharePrice]]</f>
        <v>3.7235790165370715E-2</v>
      </c>
    </row>
    <row r="2619" spans="2:7" x14ac:dyDescent="0.2">
      <c r="B2619" s="35">
        <v>41320</v>
      </c>
      <c r="C2619">
        <v>89.99</v>
      </c>
      <c r="E2619">
        <v>0.85</v>
      </c>
      <c r="F2619">
        <f>Table3[[#This Row],[DivPay]]*4</f>
        <v>3.4</v>
      </c>
      <c r="G2619" s="2">
        <f>Table3[[#This Row],[FwdDiv]]/Table3[[#This Row],[SharePrice]]</f>
        <v>3.7781975775086123E-2</v>
      </c>
    </row>
    <row r="2620" spans="2:7" x14ac:dyDescent="0.2">
      <c r="B2620" s="35">
        <v>41319</v>
      </c>
      <c r="C2620">
        <v>90.01</v>
      </c>
      <c r="E2620">
        <v>0.85</v>
      </c>
      <c r="F2620">
        <f>Table3[[#This Row],[DivPay]]*4</f>
        <v>3.4</v>
      </c>
      <c r="G2620" s="2">
        <f>Table3[[#This Row],[FwdDiv]]/Table3[[#This Row],[SharePrice]]</f>
        <v>3.7773580713254082E-2</v>
      </c>
    </row>
    <row r="2621" spans="2:7" x14ac:dyDescent="0.2">
      <c r="B2621" s="35">
        <v>41318</v>
      </c>
      <c r="C2621">
        <v>90.99</v>
      </c>
      <c r="E2621">
        <v>0.85</v>
      </c>
      <c r="F2621">
        <f>Table3[[#This Row],[DivPay]]*4</f>
        <v>3.4</v>
      </c>
      <c r="G2621" s="2">
        <f>Table3[[#This Row],[FwdDiv]]/Table3[[#This Row],[SharePrice]]</f>
        <v>3.7366743598197603E-2</v>
      </c>
    </row>
    <row r="2622" spans="2:7" x14ac:dyDescent="0.2">
      <c r="B2622" s="35">
        <v>41317</v>
      </c>
      <c r="C2622">
        <v>90.14</v>
      </c>
      <c r="E2622">
        <v>0.85</v>
      </c>
      <c r="F2622">
        <f>Table3[[#This Row],[DivPay]]*4</f>
        <v>3.4</v>
      </c>
      <c r="G2622" s="2">
        <f>Table3[[#This Row],[FwdDiv]]/Table3[[#This Row],[SharePrice]]</f>
        <v>3.7719103616596403E-2</v>
      </c>
    </row>
    <row r="2623" spans="2:7" x14ac:dyDescent="0.2">
      <c r="B2623" s="35">
        <v>41316</v>
      </c>
      <c r="C2623">
        <v>90.35</v>
      </c>
      <c r="E2623">
        <v>0.85</v>
      </c>
      <c r="F2623">
        <f>Table3[[#This Row],[DivPay]]*4</f>
        <v>3.4</v>
      </c>
      <c r="G2623" s="2">
        <f>Table3[[#This Row],[FwdDiv]]/Table3[[#This Row],[SharePrice]]</f>
        <v>3.7631433314886553E-2</v>
      </c>
    </row>
    <row r="2624" spans="2:7" x14ac:dyDescent="0.2">
      <c r="B2624" s="35">
        <v>41313</v>
      </c>
      <c r="C2624">
        <v>90.45</v>
      </c>
      <c r="E2624">
        <v>0.85</v>
      </c>
      <c r="F2624">
        <f>Table3[[#This Row],[DivPay]]*4</f>
        <v>3.4</v>
      </c>
      <c r="G2624" s="2">
        <f>Table3[[#This Row],[FwdDiv]]/Table3[[#This Row],[SharePrice]]</f>
        <v>3.7589828634604749E-2</v>
      </c>
    </row>
    <row r="2625" spans="2:7" x14ac:dyDescent="0.2">
      <c r="B2625" s="35">
        <v>41312</v>
      </c>
      <c r="C2625">
        <v>89.82</v>
      </c>
      <c r="E2625">
        <v>0.85</v>
      </c>
      <c r="F2625">
        <f>Table3[[#This Row],[DivPay]]*4</f>
        <v>3.4</v>
      </c>
      <c r="G2625" s="2">
        <f>Table3[[#This Row],[FwdDiv]]/Table3[[#This Row],[SharePrice]]</f>
        <v>3.7853484747272327E-2</v>
      </c>
    </row>
    <row r="2626" spans="2:7" x14ac:dyDescent="0.2">
      <c r="B2626" s="35">
        <v>41311</v>
      </c>
      <c r="C2626">
        <v>87.69</v>
      </c>
      <c r="E2626">
        <v>0.85</v>
      </c>
      <c r="F2626">
        <f>Table3[[#This Row],[DivPay]]*4</f>
        <v>3.4</v>
      </c>
      <c r="G2626" s="2">
        <f>Table3[[#This Row],[FwdDiv]]/Table3[[#This Row],[SharePrice]]</f>
        <v>3.877295016535523E-2</v>
      </c>
    </row>
    <row r="2627" spans="2:7" x14ac:dyDescent="0.2">
      <c r="B2627" s="35">
        <v>41310</v>
      </c>
      <c r="C2627">
        <v>87.96</v>
      </c>
      <c r="E2627">
        <v>0.85</v>
      </c>
      <c r="F2627">
        <f>Table3[[#This Row],[DivPay]]*4</f>
        <v>3.4</v>
      </c>
      <c r="G2627" s="2">
        <f>Table3[[#This Row],[FwdDiv]]/Table3[[#This Row],[SharePrice]]</f>
        <v>3.8653933606184632E-2</v>
      </c>
    </row>
    <row r="2628" spans="2:7" x14ac:dyDescent="0.2">
      <c r="B2628" s="35">
        <v>41309</v>
      </c>
      <c r="C2628">
        <v>87.33</v>
      </c>
      <c r="E2628">
        <v>0.85</v>
      </c>
      <c r="F2628">
        <f>Table3[[#This Row],[DivPay]]*4</f>
        <v>3.4</v>
      </c>
      <c r="G2628" s="2">
        <f>Table3[[#This Row],[FwdDiv]]/Table3[[#This Row],[SharePrice]]</f>
        <v>3.893278369403412E-2</v>
      </c>
    </row>
    <row r="2629" spans="2:7" x14ac:dyDescent="0.2">
      <c r="B2629" s="35">
        <v>41306</v>
      </c>
      <c r="C2629">
        <v>88.13</v>
      </c>
      <c r="E2629">
        <v>0.85</v>
      </c>
      <c r="F2629">
        <f>Table3[[#This Row],[DivPay]]*4</f>
        <v>3.4</v>
      </c>
      <c r="G2629" s="2">
        <f>Table3[[#This Row],[FwdDiv]]/Table3[[#This Row],[SharePrice]]</f>
        <v>3.8579371383183937E-2</v>
      </c>
    </row>
    <row r="2630" spans="2:7" x14ac:dyDescent="0.2">
      <c r="B2630" s="35">
        <v>41305</v>
      </c>
      <c r="C2630">
        <v>88.16</v>
      </c>
      <c r="E2630">
        <v>0.85</v>
      </c>
      <c r="F2630">
        <f>Table3[[#This Row],[DivPay]]*4</f>
        <v>3.4</v>
      </c>
      <c r="G2630" s="2">
        <f>Table3[[#This Row],[FwdDiv]]/Table3[[#This Row],[SharePrice]]</f>
        <v>3.8566243194192378E-2</v>
      </c>
    </row>
    <row r="2631" spans="2:7" x14ac:dyDescent="0.2">
      <c r="B2631" s="35">
        <v>41304</v>
      </c>
      <c r="C2631">
        <v>87.65</v>
      </c>
      <c r="E2631">
        <v>0.85</v>
      </c>
      <c r="F2631">
        <f>Table3[[#This Row],[DivPay]]*4</f>
        <v>3.4</v>
      </c>
      <c r="G2631" s="2">
        <f>Table3[[#This Row],[FwdDiv]]/Table3[[#This Row],[SharePrice]]</f>
        <v>3.8790644609241295E-2</v>
      </c>
    </row>
    <row r="2632" spans="2:7" x14ac:dyDescent="0.2">
      <c r="B2632" s="35">
        <v>41303</v>
      </c>
      <c r="C2632">
        <v>88.91</v>
      </c>
      <c r="E2632">
        <v>0.85</v>
      </c>
      <c r="F2632">
        <f>Table3[[#This Row],[DivPay]]*4</f>
        <v>3.4</v>
      </c>
      <c r="G2632" s="2">
        <f>Table3[[#This Row],[FwdDiv]]/Table3[[#This Row],[SharePrice]]</f>
        <v>3.8240917782026769E-2</v>
      </c>
    </row>
    <row r="2633" spans="2:7" x14ac:dyDescent="0.2">
      <c r="B2633" s="35">
        <v>41302</v>
      </c>
      <c r="C2633">
        <v>89</v>
      </c>
      <c r="E2633">
        <v>0.85</v>
      </c>
      <c r="F2633">
        <f>Table3[[#This Row],[DivPay]]*4</f>
        <v>3.4</v>
      </c>
      <c r="G2633" s="2">
        <f>Table3[[#This Row],[FwdDiv]]/Table3[[#This Row],[SharePrice]]</f>
        <v>3.8202247191011236E-2</v>
      </c>
    </row>
    <row r="2634" spans="2:7" x14ac:dyDescent="0.2">
      <c r="B2634" s="35">
        <v>41299</v>
      </c>
      <c r="C2634">
        <v>89.42</v>
      </c>
      <c r="E2634">
        <v>0.85</v>
      </c>
      <c r="F2634">
        <f>Table3[[#This Row],[DivPay]]*4</f>
        <v>3.4</v>
      </c>
      <c r="G2634" s="2">
        <f>Table3[[#This Row],[FwdDiv]]/Table3[[#This Row],[SharePrice]]</f>
        <v>3.8022813688212927E-2</v>
      </c>
    </row>
    <row r="2635" spans="2:7" x14ac:dyDescent="0.2">
      <c r="B2635" s="35">
        <v>41298</v>
      </c>
      <c r="C2635">
        <v>89.76</v>
      </c>
      <c r="E2635">
        <v>0.85</v>
      </c>
      <c r="F2635">
        <f>Table3[[#This Row],[DivPay]]*4</f>
        <v>3.4</v>
      </c>
      <c r="G2635" s="2">
        <f>Table3[[#This Row],[FwdDiv]]/Table3[[#This Row],[SharePrice]]</f>
        <v>3.7878787878787873E-2</v>
      </c>
    </row>
    <row r="2636" spans="2:7" x14ac:dyDescent="0.2">
      <c r="B2636" s="35">
        <v>41297</v>
      </c>
      <c r="C2636">
        <v>88.84</v>
      </c>
      <c r="E2636">
        <v>0.85</v>
      </c>
      <c r="F2636">
        <f>Table3[[#This Row],[DivPay]]*4</f>
        <v>3.4</v>
      </c>
      <c r="G2636" s="2">
        <f>Table3[[#This Row],[FwdDiv]]/Table3[[#This Row],[SharePrice]]</f>
        <v>3.8271049076992344E-2</v>
      </c>
    </row>
    <row r="2637" spans="2:7" x14ac:dyDescent="0.2">
      <c r="B2637" s="35">
        <v>41296</v>
      </c>
      <c r="C2637">
        <v>90.03</v>
      </c>
      <c r="E2637">
        <v>0.85</v>
      </c>
      <c r="F2637">
        <f>Table3[[#This Row],[DivPay]]*4</f>
        <v>3.4</v>
      </c>
      <c r="G2637" s="2">
        <f>Table3[[#This Row],[FwdDiv]]/Table3[[#This Row],[SharePrice]]</f>
        <v>3.7765189381317336E-2</v>
      </c>
    </row>
    <row r="2638" spans="2:7" x14ac:dyDescent="0.2">
      <c r="B2638" s="35">
        <v>41292</v>
      </c>
      <c r="C2638">
        <v>89.98</v>
      </c>
      <c r="E2638">
        <v>0.85</v>
      </c>
      <c r="F2638">
        <f>Table3[[#This Row],[DivPay]]*4</f>
        <v>3.4</v>
      </c>
      <c r="G2638" s="2">
        <f>Table3[[#This Row],[FwdDiv]]/Table3[[#This Row],[SharePrice]]</f>
        <v>3.778617470549011E-2</v>
      </c>
    </row>
    <row r="2639" spans="2:7" x14ac:dyDescent="0.2">
      <c r="B2639" s="35">
        <v>41291</v>
      </c>
      <c r="C2639">
        <v>89.14</v>
      </c>
      <c r="E2639">
        <v>0.85</v>
      </c>
      <c r="F2639">
        <f>Table3[[#This Row],[DivPay]]*4</f>
        <v>3.4</v>
      </c>
      <c r="G2639" s="2">
        <f>Table3[[#This Row],[FwdDiv]]/Table3[[#This Row],[SharePrice]]</f>
        <v>3.8142248148979131E-2</v>
      </c>
    </row>
    <row r="2640" spans="2:7" x14ac:dyDescent="0.2">
      <c r="B2640" s="35">
        <v>41290</v>
      </c>
      <c r="C2640">
        <v>88.34</v>
      </c>
      <c r="E2640">
        <v>0.85</v>
      </c>
      <c r="F2640">
        <f>Table3[[#This Row],[DivPay]]*4</f>
        <v>3.4</v>
      </c>
      <c r="G2640" s="2">
        <f>Table3[[#This Row],[FwdDiv]]/Table3[[#This Row],[SharePrice]]</f>
        <v>3.848766130858048E-2</v>
      </c>
    </row>
    <row r="2641" spans="2:7" x14ac:dyDescent="0.2">
      <c r="B2641" s="35">
        <v>41289</v>
      </c>
      <c r="C2641">
        <v>88.92</v>
      </c>
      <c r="E2641">
        <v>0.85</v>
      </c>
      <c r="F2641">
        <f>Table3[[#This Row],[DivPay]]*4</f>
        <v>3.4</v>
      </c>
      <c r="G2641" s="2">
        <f>Table3[[#This Row],[FwdDiv]]/Table3[[#This Row],[SharePrice]]</f>
        <v>3.8236617183985605E-2</v>
      </c>
    </row>
    <row r="2642" spans="2:7" x14ac:dyDescent="0.2">
      <c r="B2642" s="35">
        <v>41288</v>
      </c>
      <c r="C2642">
        <v>89.07</v>
      </c>
      <c r="E2642">
        <v>0.85</v>
      </c>
      <c r="F2642">
        <f>Table3[[#This Row],[DivPay]]*4</f>
        <v>3.4</v>
      </c>
      <c r="G2642" s="2">
        <f>Table3[[#This Row],[FwdDiv]]/Table3[[#This Row],[SharePrice]]</f>
        <v>3.817222409340968E-2</v>
      </c>
    </row>
    <row r="2643" spans="2:7" x14ac:dyDescent="0.2">
      <c r="B2643" s="35">
        <v>41285</v>
      </c>
      <c r="C2643">
        <v>89.23</v>
      </c>
      <c r="E2643">
        <v>0.85</v>
      </c>
      <c r="F2643">
        <f>Table3[[#This Row],[DivPay]]*4</f>
        <v>3.4</v>
      </c>
      <c r="G2643" s="2">
        <f>Table3[[#This Row],[FwdDiv]]/Table3[[#This Row],[SharePrice]]</f>
        <v>3.8103776756696177E-2</v>
      </c>
    </row>
    <row r="2644" spans="2:7" x14ac:dyDescent="0.2">
      <c r="B2644" s="35">
        <v>41284</v>
      </c>
      <c r="C2644">
        <v>87.29</v>
      </c>
      <c r="E2644">
        <v>0.85</v>
      </c>
      <c r="F2644">
        <f>Table3[[#This Row],[DivPay]]*4</f>
        <v>3.4</v>
      </c>
      <c r="G2644" s="2">
        <f>Table3[[#This Row],[FwdDiv]]/Table3[[#This Row],[SharePrice]]</f>
        <v>3.8950624355596285E-2</v>
      </c>
    </row>
    <row r="2645" spans="2:7" x14ac:dyDescent="0.2">
      <c r="B2645" s="35">
        <v>41283</v>
      </c>
      <c r="C2645">
        <v>85.83</v>
      </c>
      <c r="E2645">
        <v>0.85</v>
      </c>
      <c r="F2645">
        <f>Table3[[#This Row],[DivPay]]*4</f>
        <v>3.4</v>
      </c>
      <c r="G2645" s="2">
        <f>Table3[[#This Row],[FwdDiv]]/Table3[[#This Row],[SharePrice]]</f>
        <v>3.9613188861703369E-2</v>
      </c>
    </row>
    <row r="2646" spans="2:7" x14ac:dyDescent="0.2">
      <c r="B2646" s="35">
        <v>41282</v>
      </c>
      <c r="C2646">
        <v>86.09</v>
      </c>
      <c r="E2646">
        <v>0.85</v>
      </c>
      <c r="F2646">
        <f>Table3[[#This Row],[DivPay]]*4</f>
        <v>3.4</v>
      </c>
      <c r="G2646" s="2">
        <f>Table3[[#This Row],[FwdDiv]]/Table3[[#This Row],[SharePrice]]</f>
        <v>3.9493553258218142E-2</v>
      </c>
    </row>
    <row r="2647" spans="2:7" x14ac:dyDescent="0.2">
      <c r="B2647" s="35">
        <v>41281</v>
      </c>
      <c r="C2647">
        <v>86.25</v>
      </c>
      <c r="E2647">
        <v>0.85</v>
      </c>
      <c r="F2647">
        <f>Table3[[#This Row],[DivPay]]*4</f>
        <v>3.4</v>
      </c>
      <c r="G2647" s="2">
        <f>Table3[[#This Row],[FwdDiv]]/Table3[[#This Row],[SharePrice]]</f>
        <v>3.9420289855072461E-2</v>
      </c>
    </row>
    <row r="2648" spans="2:7" x14ac:dyDescent="0.2">
      <c r="B2648" s="35">
        <v>41278</v>
      </c>
      <c r="C2648">
        <v>86.52</v>
      </c>
      <c r="E2648">
        <v>0.85</v>
      </c>
      <c r="F2648">
        <f>Table3[[#This Row],[DivPay]]*4</f>
        <v>3.4</v>
      </c>
      <c r="G2648" s="2">
        <f>Table3[[#This Row],[FwdDiv]]/Table3[[#This Row],[SharePrice]]</f>
        <v>3.9297272306981046E-2</v>
      </c>
    </row>
    <row r="2649" spans="2:7" x14ac:dyDescent="0.2">
      <c r="B2649" s="35">
        <v>41277</v>
      </c>
      <c r="C2649">
        <v>85.86</v>
      </c>
      <c r="E2649">
        <v>0.85</v>
      </c>
      <c r="F2649">
        <f>Table3[[#This Row],[DivPay]]*4</f>
        <v>3.4</v>
      </c>
      <c r="G2649" s="2">
        <f>Table3[[#This Row],[FwdDiv]]/Table3[[#This Row],[SharePrice]]</f>
        <v>3.9599347775448407E-2</v>
      </c>
    </row>
    <row r="2650" spans="2:7" x14ac:dyDescent="0.2">
      <c r="B2650" s="35">
        <v>41276</v>
      </c>
      <c r="C2650">
        <v>86.74</v>
      </c>
      <c r="E2650">
        <v>0.85</v>
      </c>
      <c r="F2650">
        <f>Table3[[#This Row],[DivPay]]*4</f>
        <v>3.4</v>
      </c>
      <c r="G2650" s="2">
        <f>Table3[[#This Row],[FwdDiv]]/Table3[[#This Row],[SharePrice]]</f>
        <v>3.9197602029052342E-2</v>
      </c>
    </row>
    <row r="2651" spans="2:7" x14ac:dyDescent="0.2">
      <c r="B2651" s="35">
        <v>41274</v>
      </c>
      <c r="C2651">
        <v>83.64</v>
      </c>
      <c r="E2651">
        <v>0.85</v>
      </c>
      <c r="F2651">
        <f>Table3[[#This Row],[DivPay]]*4</f>
        <v>3.4</v>
      </c>
      <c r="G2651" s="2">
        <f>Table3[[#This Row],[FwdDiv]]/Table3[[#This Row],[SharePrice]]</f>
        <v>4.065040650406504E-2</v>
      </c>
    </row>
    <row r="2652" spans="2:7" x14ac:dyDescent="0.2">
      <c r="B2652" s="35">
        <v>41271</v>
      </c>
      <c r="C2652">
        <v>82.65</v>
      </c>
      <c r="E2652">
        <v>0.85</v>
      </c>
      <c r="F2652">
        <f>Table3[[#This Row],[DivPay]]*4</f>
        <v>3.4</v>
      </c>
      <c r="G2652" s="2">
        <f>Table3[[#This Row],[FwdDiv]]/Table3[[#This Row],[SharePrice]]</f>
        <v>4.11373260738052E-2</v>
      </c>
    </row>
    <row r="2653" spans="2:7" x14ac:dyDescent="0.2">
      <c r="B2653" s="35">
        <v>41270</v>
      </c>
      <c r="C2653">
        <v>83.77</v>
      </c>
      <c r="E2653">
        <v>0.85</v>
      </c>
      <c r="F2653">
        <f>Table3[[#This Row],[DivPay]]*4</f>
        <v>3.4</v>
      </c>
      <c r="G2653" s="2">
        <f>Table3[[#This Row],[FwdDiv]]/Table3[[#This Row],[SharePrice]]</f>
        <v>4.0587322430464368E-2</v>
      </c>
    </row>
    <row r="2654" spans="2:7" x14ac:dyDescent="0.2">
      <c r="B2654" s="35">
        <v>41269</v>
      </c>
      <c r="C2654">
        <v>82.95</v>
      </c>
      <c r="E2654">
        <v>0.85</v>
      </c>
      <c r="F2654">
        <f>Table3[[#This Row],[DivPay]]*4</f>
        <v>3.4</v>
      </c>
      <c r="G2654" s="2">
        <f>Table3[[#This Row],[FwdDiv]]/Table3[[#This Row],[SharePrice]]</f>
        <v>4.0988547317661238E-2</v>
      </c>
    </row>
    <row r="2655" spans="2:7" x14ac:dyDescent="0.2">
      <c r="B2655" s="35">
        <v>41267</v>
      </c>
      <c r="C2655">
        <v>83.74</v>
      </c>
      <c r="D2655">
        <v>0.85</v>
      </c>
      <c r="E2655">
        <v>0.85</v>
      </c>
      <c r="F2655">
        <f>Table3[[#This Row],[DivPay]]*4</f>
        <v>3.4</v>
      </c>
      <c r="G2655" s="2">
        <f>Table3[[#This Row],[FwdDiv]]/Table3[[#This Row],[SharePrice]]</f>
        <v>4.0601862909004062E-2</v>
      </c>
    </row>
    <row r="2656" spans="2:7" x14ac:dyDescent="0.2">
      <c r="B2656" s="35">
        <v>41264</v>
      </c>
      <c r="C2656">
        <v>84.95</v>
      </c>
      <c r="E2656">
        <v>0.85</v>
      </c>
      <c r="F2656">
        <f>Table3[[#This Row],[DivPay]]*4</f>
        <v>3.4</v>
      </c>
      <c r="G2656" s="2">
        <f>Table3[[#This Row],[FwdDiv]]/Table3[[#This Row],[SharePrice]]</f>
        <v>4.0023543260741611E-2</v>
      </c>
    </row>
    <row r="2657" spans="2:7" x14ac:dyDescent="0.2">
      <c r="B2657" s="35">
        <v>41263</v>
      </c>
      <c r="C2657">
        <v>85.5</v>
      </c>
      <c r="E2657">
        <v>0.85</v>
      </c>
      <c r="F2657">
        <f>Table3[[#This Row],[DivPay]]*4</f>
        <v>3.4</v>
      </c>
      <c r="G2657" s="2">
        <f>Table3[[#This Row],[FwdDiv]]/Table3[[#This Row],[SharePrice]]</f>
        <v>3.9766081871345026E-2</v>
      </c>
    </row>
    <row r="2658" spans="2:7" x14ac:dyDescent="0.2">
      <c r="B2658" s="35">
        <v>41262</v>
      </c>
      <c r="C2658">
        <v>84.65</v>
      </c>
      <c r="E2658">
        <v>0.85</v>
      </c>
      <c r="F2658">
        <f>Table3[[#This Row],[DivPay]]*4</f>
        <v>3.4</v>
      </c>
      <c r="G2658" s="2">
        <f>Table3[[#This Row],[FwdDiv]]/Table3[[#This Row],[SharePrice]]</f>
        <v>4.0165386887182512E-2</v>
      </c>
    </row>
    <row r="2659" spans="2:7" x14ac:dyDescent="0.2">
      <c r="B2659" s="35">
        <v>41261</v>
      </c>
      <c r="C2659">
        <v>86.51</v>
      </c>
      <c r="E2659">
        <v>0.85</v>
      </c>
      <c r="F2659">
        <f>Table3[[#This Row],[DivPay]]*4</f>
        <v>3.4</v>
      </c>
      <c r="G2659" s="2">
        <f>Table3[[#This Row],[FwdDiv]]/Table3[[#This Row],[SharePrice]]</f>
        <v>3.9301814819096052E-2</v>
      </c>
    </row>
    <row r="2660" spans="2:7" x14ac:dyDescent="0.2">
      <c r="B2660" s="35">
        <v>41260</v>
      </c>
      <c r="C2660">
        <v>87.39</v>
      </c>
      <c r="E2660">
        <v>0.85</v>
      </c>
      <c r="F2660">
        <f>Table3[[#This Row],[DivPay]]*4</f>
        <v>3.4</v>
      </c>
      <c r="G2660" s="2">
        <f>Table3[[#This Row],[FwdDiv]]/Table3[[#This Row],[SharePrice]]</f>
        <v>3.8906053324178964E-2</v>
      </c>
    </row>
    <row r="2661" spans="2:7" x14ac:dyDescent="0.2">
      <c r="B2661" s="35">
        <v>41257</v>
      </c>
      <c r="C2661">
        <v>87.75</v>
      </c>
      <c r="E2661">
        <v>0.85</v>
      </c>
      <c r="F2661">
        <f>Table3[[#This Row],[DivPay]]*4</f>
        <v>3.4</v>
      </c>
      <c r="G2661" s="2">
        <f>Table3[[#This Row],[FwdDiv]]/Table3[[#This Row],[SharePrice]]</f>
        <v>3.8746438746438745E-2</v>
      </c>
    </row>
    <row r="2662" spans="2:7" x14ac:dyDescent="0.2">
      <c r="B2662" s="35">
        <v>41256</v>
      </c>
      <c r="C2662">
        <v>88.2</v>
      </c>
      <c r="E2662">
        <v>0.85</v>
      </c>
      <c r="F2662">
        <f>Table3[[#This Row],[DivPay]]*4</f>
        <v>3.4</v>
      </c>
      <c r="G2662" s="2">
        <f>Table3[[#This Row],[FwdDiv]]/Table3[[#This Row],[SharePrice]]</f>
        <v>3.8548752834467119E-2</v>
      </c>
    </row>
    <row r="2663" spans="2:7" x14ac:dyDescent="0.2">
      <c r="B2663" s="35">
        <v>41255</v>
      </c>
      <c r="C2663">
        <v>88.78</v>
      </c>
      <c r="E2663">
        <v>0.85</v>
      </c>
      <c r="F2663">
        <f>Table3[[#This Row],[DivPay]]*4</f>
        <v>3.4</v>
      </c>
      <c r="G2663" s="2">
        <f>Table3[[#This Row],[FwdDiv]]/Table3[[#This Row],[SharePrice]]</f>
        <v>3.8296913719306151E-2</v>
      </c>
    </row>
    <row r="2664" spans="2:7" x14ac:dyDescent="0.2">
      <c r="B2664" s="35">
        <v>41254</v>
      </c>
      <c r="C2664">
        <v>88.46</v>
      </c>
      <c r="E2664">
        <v>0.85</v>
      </c>
      <c r="F2664">
        <f>Table3[[#This Row],[DivPay]]*4</f>
        <v>3.4</v>
      </c>
      <c r="G2664" s="2">
        <f>Table3[[#This Row],[FwdDiv]]/Table3[[#This Row],[SharePrice]]</f>
        <v>3.8435451051322636E-2</v>
      </c>
    </row>
    <row r="2665" spans="2:7" x14ac:dyDescent="0.2">
      <c r="B2665" s="35">
        <v>41253</v>
      </c>
      <c r="C2665">
        <v>89.07</v>
      </c>
      <c r="E2665">
        <v>0.85</v>
      </c>
      <c r="F2665">
        <f>Table3[[#This Row],[DivPay]]*4</f>
        <v>3.4</v>
      </c>
      <c r="G2665" s="2">
        <f>Table3[[#This Row],[FwdDiv]]/Table3[[#This Row],[SharePrice]]</f>
        <v>3.817222409340968E-2</v>
      </c>
    </row>
    <row r="2666" spans="2:7" x14ac:dyDescent="0.2">
      <c r="B2666" s="35">
        <v>41250</v>
      </c>
      <c r="C2666">
        <v>89.47</v>
      </c>
      <c r="E2666">
        <v>0.85</v>
      </c>
      <c r="F2666">
        <f>Table3[[#This Row],[DivPay]]*4</f>
        <v>3.4</v>
      </c>
      <c r="G2666" s="2">
        <f>Table3[[#This Row],[FwdDiv]]/Table3[[#This Row],[SharePrice]]</f>
        <v>3.8001564770314071E-2</v>
      </c>
    </row>
    <row r="2667" spans="2:7" x14ac:dyDescent="0.2">
      <c r="B2667" s="35">
        <v>41249</v>
      </c>
      <c r="C2667">
        <v>88.67</v>
      </c>
      <c r="E2667">
        <v>0.85</v>
      </c>
      <c r="F2667">
        <f>Table3[[#This Row],[DivPay]]*4</f>
        <v>3.4</v>
      </c>
      <c r="G2667" s="2">
        <f>Table3[[#This Row],[FwdDiv]]/Table3[[#This Row],[SharePrice]]</f>
        <v>3.834442314198714E-2</v>
      </c>
    </row>
    <row r="2668" spans="2:7" x14ac:dyDescent="0.2">
      <c r="B2668" s="35">
        <v>41248</v>
      </c>
      <c r="C2668">
        <v>88.53</v>
      </c>
      <c r="E2668">
        <v>0.85</v>
      </c>
      <c r="F2668">
        <f>Table3[[#This Row],[DivPay]]*4</f>
        <v>3.4</v>
      </c>
      <c r="G2668" s="2">
        <f>Table3[[#This Row],[FwdDiv]]/Table3[[#This Row],[SharePrice]]</f>
        <v>3.8405060431492145E-2</v>
      </c>
    </row>
    <row r="2669" spans="2:7" x14ac:dyDescent="0.2">
      <c r="B2669" s="35">
        <v>41247</v>
      </c>
      <c r="C2669">
        <v>88.95</v>
      </c>
      <c r="E2669">
        <v>0.85</v>
      </c>
      <c r="F2669">
        <f>Table3[[#This Row],[DivPay]]*4</f>
        <v>3.4</v>
      </c>
      <c r="G2669" s="2">
        <f>Table3[[#This Row],[FwdDiv]]/Table3[[#This Row],[SharePrice]]</f>
        <v>3.8223721191680715E-2</v>
      </c>
    </row>
    <row r="2670" spans="2:7" x14ac:dyDescent="0.2">
      <c r="B2670" s="35">
        <v>41246</v>
      </c>
      <c r="C2670">
        <v>89.8</v>
      </c>
      <c r="E2670">
        <v>0.85</v>
      </c>
      <c r="F2670">
        <f>Table3[[#This Row],[DivPay]]*4</f>
        <v>3.4</v>
      </c>
      <c r="G2670" s="2">
        <f>Table3[[#This Row],[FwdDiv]]/Table3[[#This Row],[SharePrice]]</f>
        <v>3.7861915367483297E-2</v>
      </c>
    </row>
    <row r="2671" spans="2:7" x14ac:dyDescent="0.2">
      <c r="B2671" s="35">
        <v>41243</v>
      </c>
      <c r="C2671">
        <v>89.88</v>
      </c>
      <c r="E2671">
        <v>0.85</v>
      </c>
      <c r="F2671">
        <f>Table3[[#This Row],[DivPay]]*4</f>
        <v>3.4</v>
      </c>
      <c r="G2671" s="2">
        <f>Table3[[#This Row],[FwdDiv]]/Table3[[#This Row],[SharePrice]]</f>
        <v>3.7828215398308856E-2</v>
      </c>
    </row>
    <row r="2672" spans="2:7" x14ac:dyDescent="0.2">
      <c r="B2672" s="35">
        <v>41242</v>
      </c>
      <c r="C2672">
        <v>90.33</v>
      </c>
      <c r="E2672">
        <v>0.85</v>
      </c>
      <c r="F2672">
        <f>Table3[[#This Row],[DivPay]]*4</f>
        <v>3.4</v>
      </c>
      <c r="G2672" s="2">
        <f>Table3[[#This Row],[FwdDiv]]/Table3[[#This Row],[SharePrice]]</f>
        <v>3.76397653049928E-2</v>
      </c>
    </row>
    <row r="2673" spans="2:7" x14ac:dyDescent="0.2">
      <c r="B2673" s="35">
        <v>41241</v>
      </c>
      <c r="C2673">
        <v>89.91</v>
      </c>
      <c r="E2673">
        <v>0.85</v>
      </c>
      <c r="F2673">
        <f>Table3[[#This Row],[DivPay]]*4</f>
        <v>3.4</v>
      </c>
      <c r="G2673" s="2">
        <f>Table3[[#This Row],[FwdDiv]]/Table3[[#This Row],[SharePrice]]</f>
        <v>3.7815593371148926E-2</v>
      </c>
    </row>
    <row r="2674" spans="2:7" x14ac:dyDescent="0.2">
      <c r="B2674" s="35">
        <v>41240</v>
      </c>
      <c r="C2674">
        <v>89.13</v>
      </c>
      <c r="E2674">
        <v>0.85</v>
      </c>
      <c r="F2674">
        <f>Table3[[#This Row],[DivPay]]*4</f>
        <v>3.4</v>
      </c>
      <c r="G2674" s="2">
        <f>Table3[[#This Row],[FwdDiv]]/Table3[[#This Row],[SharePrice]]</f>
        <v>3.8146527544036801E-2</v>
      </c>
    </row>
    <row r="2675" spans="2:7" x14ac:dyDescent="0.2">
      <c r="B2675" s="35">
        <v>41239</v>
      </c>
      <c r="C2675">
        <v>89.87</v>
      </c>
      <c r="E2675">
        <v>0.85</v>
      </c>
      <c r="F2675">
        <f>Table3[[#This Row],[DivPay]]*4</f>
        <v>3.4</v>
      </c>
      <c r="G2675" s="2">
        <f>Table3[[#This Row],[FwdDiv]]/Table3[[#This Row],[SharePrice]]</f>
        <v>3.7832424613330362E-2</v>
      </c>
    </row>
    <row r="2676" spans="2:7" x14ac:dyDescent="0.2">
      <c r="B2676" s="35">
        <v>41236</v>
      </c>
      <c r="C2676">
        <v>90.41</v>
      </c>
      <c r="E2676">
        <v>0.85</v>
      </c>
      <c r="F2676">
        <f>Table3[[#This Row],[DivPay]]*4</f>
        <v>3.4</v>
      </c>
      <c r="G2676" s="2">
        <f>Table3[[#This Row],[FwdDiv]]/Table3[[#This Row],[SharePrice]]</f>
        <v>3.7606459462448845E-2</v>
      </c>
    </row>
    <row r="2677" spans="2:7" x14ac:dyDescent="0.2">
      <c r="B2677" s="35">
        <v>41234</v>
      </c>
      <c r="C2677">
        <v>88.72</v>
      </c>
      <c r="E2677">
        <v>0.85</v>
      </c>
      <c r="F2677">
        <f>Table3[[#This Row],[DivPay]]*4</f>
        <v>3.4</v>
      </c>
      <c r="G2677" s="2">
        <f>Table3[[#This Row],[FwdDiv]]/Table3[[#This Row],[SharePrice]]</f>
        <v>3.8322813345356178E-2</v>
      </c>
    </row>
    <row r="2678" spans="2:7" x14ac:dyDescent="0.2">
      <c r="B2678" s="35">
        <v>41233</v>
      </c>
      <c r="C2678">
        <v>88.1</v>
      </c>
      <c r="E2678">
        <v>0.85</v>
      </c>
      <c r="F2678">
        <f>Table3[[#This Row],[DivPay]]*4</f>
        <v>3.4</v>
      </c>
      <c r="G2678" s="2">
        <f>Table3[[#This Row],[FwdDiv]]/Table3[[#This Row],[SharePrice]]</f>
        <v>3.8592508513053347E-2</v>
      </c>
    </row>
    <row r="2679" spans="2:7" x14ac:dyDescent="0.2">
      <c r="B2679" s="35">
        <v>41232</v>
      </c>
      <c r="C2679">
        <v>86.86</v>
      </c>
      <c r="E2679">
        <v>0.85</v>
      </c>
      <c r="F2679">
        <f>Table3[[#This Row],[DivPay]]*4</f>
        <v>3.4</v>
      </c>
      <c r="G2679" s="2">
        <f>Table3[[#This Row],[FwdDiv]]/Table3[[#This Row],[SharePrice]]</f>
        <v>3.9143449228643795E-2</v>
      </c>
    </row>
    <row r="2680" spans="2:7" x14ac:dyDescent="0.2">
      <c r="B2680" s="35">
        <v>41229</v>
      </c>
      <c r="C2680">
        <v>84.93</v>
      </c>
      <c r="E2680">
        <v>0.85</v>
      </c>
      <c r="F2680">
        <f>Table3[[#This Row],[DivPay]]*4</f>
        <v>3.4</v>
      </c>
      <c r="G2680" s="2">
        <f>Table3[[#This Row],[FwdDiv]]/Table3[[#This Row],[SharePrice]]</f>
        <v>4.0032968326857404E-2</v>
      </c>
    </row>
    <row r="2681" spans="2:7" x14ac:dyDescent="0.2">
      <c r="B2681" s="35">
        <v>41228</v>
      </c>
      <c r="C2681">
        <v>83.97</v>
      </c>
      <c r="E2681">
        <v>0.85</v>
      </c>
      <c r="F2681">
        <f>Table3[[#This Row],[DivPay]]*4</f>
        <v>3.4</v>
      </c>
      <c r="G2681" s="2">
        <f>Table3[[#This Row],[FwdDiv]]/Table3[[#This Row],[SharePrice]]</f>
        <v>4.0490651423127307E-2</v>
      </c>
    </row>
    <row r="2682" spans="2:7" x14ac:dyDescent="0.2">
      <c r="B2682" s="35">
        <v>41227</v>
      </c>
      <c r="C2682">
        <v>82.39</v>
      </c>
      <c r="E2682">
        <v>0.85</v>
      </c>
      <c r="F2682">
        <f>Table3[[#This Row],[DivPay]]*4</f>
        <v>3.4</v>
      </c>
      <c r="G2682" s="2">
        <f>Table3[[#This Row],[FwdDiv]]/Table3[[#This Row],[SharePrice]]</f>
        <v>4.1267144070882389E-2</v>
      </c>
    </row>
    <row r="2683" spans="2:7" x14ac:dyDescent="0.2">
      <c r="B2683" s="35">
        <v>41226</v>
      </c>
      <c r="C2683">
        <v>84.42</v>
      </c>
      <c r="E2683">
        <v>0.85</v>
      </c>
      <c r="F2683">
        <f>Table3[[#This Row],[DivPay]]*4</f>
        <v>3.4</v>
      </c>
      <c r="G2683" s="2">
        <f>Table3[[#This Row],[FwdDiv]]/Table3[[#This Row],[SharePrice]]</f>
        <v>4.0274816394219377E-2</v>
      </c>
    </row>
    <row r="2684" spans="2:7" x14ac:dyDescent="0.2">
      <c r="B2684" s="35">
        <v>41225</v>
      </c>
      <c r="C2684">
        <v>84.98</v>
      </c>
      <c r="E2684">
        <v>0.85</v>
      </c>
      <c r="F2684">
        <f>Table3[[#This Row],[DivPay]]*4</f>
        <v>3.4</v>
      </c>
      <c r="G2684" s="2">
        <f>Table3[[#This Row],[FwdDiv]]/Table3[[#This Row],[SharePrice]]</f>
        <v>4.000941397975994E-2</v>
      </c>
    </row>
    <row r="2685" spans="2:7" x14ac:dyDescent="0.2">
      <c r="B2685" s="35">
        <v>41222</v>
      </c>
      <c r="C2685">
        <v>85.42</v>
      </c>
      <c r="E2685">
        <v>0.85</v>
      </c>
      <c r="F2685">
        <f>Table3[[#This Row],[DivPay]]*4</f>
        <v>3.4</v>
      </c>
      <c r="G2685" s="2">
        <f>Table3[[#This Row],[FwdDiv]]/Table3[[#This Row],[SharePrice]]</f>
        <v>3.9803324748302504E-2</v>
      </c>
    </row>
    <row r="2686" spans="2:7" x14ac:dyDescent="0.2">
      <c r="B2686" s="35">
        <v>41221</v>
      </c>
      <c r="C2686">
        <v>85.55</v>
      </c>
      <c r="E2686">
        <v>0.85</v>
      </c>
      <c r="F2686">
        <f>Table3[[#This Row],[DivPay]]*4</f>
        <v>3.4</v>
      </c>
      <c r="G2686" s="2">
        <f>Table3[[#This Row],[FwdDiv]]/Table3[[#This Row],[SharePrice]]</f>
        <v>3.9742840444184691E-2</v>
      </c>
    </row>
    <row r="2687" spans="2:7" x14ac:dyDescent="0.2">
      <c r="B2687" s="35">
        <v>41220</v>
      </c>
      <c r="C2687">
        <v>86.35</v>
      </c>
      <c r="E2687">
        <v>0.85</v>
      </c>
      <c r="F2687">
        <f>Table3[[#This Row],[DivPay]]*4</f>
        <v>3.4</v>
      </c>
      <c r="G2687" s="2">
        <f>Table3[[#This Row],[FwdDiv]]/Table3[[#This Row],[SharePrice]]</f>
        <v>3.937463810075275E-2</v>
      </c>
    </row>
    <row r="2688" spans="2:7" x14ac:dyDescent="0.2">
      <c r="B2688" s="35">
        <v>41219</v>
      </c>
      <c r="C2688">
        <v>87.39</v>
      </c>
      <c r="E2688">
        <v>0.85</v>
      </c>
      <c r="F2688">
        <f>Table3[[#This Row],[DivPay]]*4</f>
        <v>3.4</v>
      </c>
      <c r="G2688" s="2">
        <f>Table3[[#This Row],[FwdDiv]]/Table3[[#This Row],[SharePrice]]</f>
        <v>3.8906053324178964E-2</v>
      </c>
    </row>
    <row r="2689" spans="2:7" x14ac:dyDescent="0.2">
      <c r="B2689" s="35">
        <v>41218</v>
      </c>
      <c r="C2689">
        <v>86.79</v>
      </c>
      <c r="E2689">
        <v>0.85</v>
      </c>
      <c r="F2689">
        <f>Table3[[#This Row],[DivPay]]*4</f>
        <v>3.4</v>
      </c>
      <c r="G2689" s="2">
        <f>Table3[[#This Row],[FwdDiv]]/Table3[[#This Row],[SharePrice]]</f>
        <v>3.9175020163613315E-2</v>
      </c>
    </row>
    <row r="2690" spans="2:7" x14ac:dyDescent="0.2">
      <c r="B2690" s="35">
        <v>41215</v>
      </c>
      <c r="C2690">
        <v>86.93</v>
      </c>
      <c r="E2690">
        <v>0.85</v>
      </c>
      <c r="F2690">
        <f>Table3[[#This Row],[DivPay]]*4</f>
        <v>3.4</v>
      </c>
      <c r="G2690" s="2">
        <f>Table3[[#This Row],[FwdDiv]]/Table3[[#This Row],[SharePrice]]</f>
        <v>3.9111929138387201E-2</v>
      </c>
    </row>
    <row r="2691" spans="2:7" x14ac:dyDescent="0.2">
      <c r="B2691" s="35">
        <v>41214</v>
      </c>
      <c r="C2691">
        <v>87.59</v>
      </c>
      <c r="E2691">
        <v>0.85</v>
      </c>
      <c r="F2691">
        <f>Table3[[#This Row],[DivPay]]*4</f>
        <v>3.4</v>
      </c>
      <c r="G2691" s="2">
        <f>Table3[[#This Row],[FwdDiv]]/Table3[[#This Row],[SharePrice]]</f>
        <v>3.8817216577234845E-2</v>
      </c>
    </row>
    <row r="2692" spans="2:7" x14ac:dyDescent="0.2">
      <c r="B2692" s="35">
        <v>41213</v>
      </c>
      <c r="C2692">
        <v>88.56</v>
      </c>
      <c r="E2692">
        <v>0.85</v>
      </c>
      <c r="F2692">
        <f>Table3[[#This Row],[DivPay]]*4</f>
        <v>3.4</v>
      </c>
      <c r="G2692" s="2">
        <f>Table3[[#This Row],[FwdDiv]]/Table3[[#This Row],[SharePrice]]</f>
        <v>3.8392050587172537E-2</v>
      </c>
    </row>
    <row r="2693" spans="2:7" x14ac:dyDescent="0.2">
      <c r="B2693" s="35">
        <v>41208</v>
      </c>
      <c r="C2693">
        <v>88.28</v>
      </c>
      <c r="E2693">
        <v>0.85</v>
      </c>
      <c r="F2693">
        <f>Table3[[#This Row],[DivPay]]*4</f>
        <v>3.4</v>
      </c>
      <c r="G2693" s="2">
        <f>Table3[[#This Row],[FwdDiv]]/Table3[[#This Row],[SharePrice]]</f>
        <v>3.8513819664703214E-2</v>
      </c>
    </row>
    <row r="2694" spans="2:7" x14ac:dyDescent="0.2">
      <c r="B2694" s="35">
        <v>41207</v>
      </c>
      <c r="C2694">
        <v>87.73</v>
      </c>
      <c r="E2694">
        <v>0.85</v>
      </c>
      <c r="F2694">
        <f>Table3[[#This Row],[DivPay]]*4</f>
        <v>3.4</v>
      </c>
      <c r="G2694" s="2">
        <f>Table3[[#This Row],[FwdDiv]]/Table3[[#This Row],[SharePrice]]</f>
        <v>3.8755271856833466E-2</v>
      </c>
    </row>
    <row r="2695" spans="2:7" x14ac:dyDescent="0.2">
      <c r="B2695" s="35">
        <v>41206</v>
      </c>
      <c r="C2695">
        <v>87.73</v>
      </c>
      <c r="E2695">
        <v>0.85</v>
      </c>
      <c r="F2695">
        <f>Table3[[#This Row],[DivPay]]*4</f>
        <v>3.4</v>
      </c>
      <c r="G2695" s="2">
        <f>Table3[[#This Row],[FwdDiv]]/Table3[[#This Row],[SharePrice]]</f>
        <v>3.8755271856833466E-2</v>
      </c>
    </row>
    <row r="2696" spans="2:7" x14ac:dyDescent="0.2">
      <c r="B2696" s="35">
        <v>41205</v>
      </c>
      <c r="C2696">
        <v>87.91</v>
      </c>
      <c r="E2696">
        <v>0.85</v>
      </c>
      <c r="F2696">
        <f>Table3[[#This Row],[DivPay]]*4</f>
        <v>3.4</v>
      </c>
      <c r="G2696" s="2">
        <f>Table3[[#This Row],[FwdDiv]]/Table3[[#This Row],[SharePrice]]</f>
        <v>3.8675918553065639E-2</v>
      </c>
    </row>
    <row r="2697" spans="2:7" x14ac:dyDescent="0.2">
      <c r="B2697" s="35">
        <v>41204</v>
      </c>
      <c r="C2697">
        <v>89.2</v>
      </c>
      <c r="E2697">
        <v>0.85</v>
      </c>
      <c r="F2697">
        <f>Table3[[#This Row],[DivPay]]*4</f>
        <v>3.4</v>
      </c>
      <c r="G2697" s="2">
        <f>Table3[[#This Row],[FwdDiv]]/Table3[[#This Row],[SharePrice]]</f>
        <v>3.811659192825112E-2</v>
      </c>
    </row>
    <row r="2698" spans="2:7" x14ac:dyDescent="0.2">
      <c r="B2698" s="35">
        <v>41201</v>
      </c>
      <c r="C2698">
        <v>88.12</v>
      </c>
      <c r="E2698">
        <v>0.85</v>
      </c>
      <c r="F2698">
        <f>Table3[[#This Row],[DivPay]]*4</f>
        <v>3.4</v>
      </c>
      <c r="G2698" s="2">
        <f>Table3[[#This Row],[FwdDiv]]/Table3[[#This Row],[SharePrice]]</f>
        <v>3.8583749432591914E-2</v>
      </c>
    </row>
    <row r="2699" spans="2:7" x14ac:dyDescent="0.2">
      <c r="B2699" s="35">
        <v>41200</v>
      </c>
      <c r="C2699">
        <v>88</v>
      </c>
      <c r="E2699">
        <v>0.85</v>
      </c>
      <c r="F2699">
        <f>Table3[[#This Row],[DivPay]]*4</f>
        <v>3.4</v>
      </c>
      <c r="G2699" s="2">
        <f>Table3[[#This Row],[FwdDiv]]/Table3[[#This Row],[SharePrice]]</f>
        <v>3.8636363636363635E-2</v>
      </c>
    </row>
    <row r="2700" spans="2:7" x14ac:dyDescent="0.2">
      <c r="B2700" s="35">
        <v>41199</v>
      </c>
      <c r="C2700">
        <v>91.85</v>
      </c>
      <c r="E2700">
        <v>0.85</v>
      </c>
      <c r="F2700">
        <f>Table3[[#This Row],[DivPay]]*4</f>
        <v>3.4</v>
      </c>
      <c r="G2700" s="2">
        <f>Table3[[#This Row],[FwdDiv]]/Table3[[#This Row],[SharePrice]]</f>
        <v>3.7016875340228635E-2</v>
      </c>
    </row>
    <row r="2701" spans="2:7" x14ac:dyDescent="0.2">
      <c r="B2701" s="35">
        <v>41198</v>
      </c>
      <c r="C2701">
        <v>92.52</v>
      </c>
      <c r="E2701">
        <v>0.85</v>
      </c>
      <c r="F2701">
        <f>Table3[[#This Row],[DivPay]]*4</f>
        <v>3.4</v>
      </c>
      <c r="G2701" s="2">
        <f>Table3[[#This Row],[FwdDiv]]/Table3[[#This Row],[SharePrice]]</f>
        <v>3.6748811067877217E-2</v>
      </c>
    </row>
    <row r="2702" spans="2:7" x14ac:dyDescent="0.2">
      <c r="B2702" s="35">
        <v>41197</v>
      </c>
      <c r="C2702">
        <v>92.06</v>
      </c>
      <c r="E2702">
        <v>0.85</v>
      </c>
      <c r="F2702">
        <f>Table3[[#This Row],[DivPay]]*4</f>
        <v>3.4</v>
      </c>
      <c r="G2702" s="2">
        <f>Table3[[#This Row],[FwdDiv]]/Table3[[#This Row],[SharePrice]]</f>
        <v>3.6932435368238106E-2</v>
      </c>
    </row>
    <row r="2703" spans="2:7" x14ac:dyDescent="0.2">
      <c r="B2703" s="35">
        <v>41194</v>
      </c>
      <c r="C2703">
        <v>91.7</v>
      </c>
      <c r="E2703">
        <v>0.85</v>
      </c>
      <c r="F2703">
        <f>Table3[[#This Row],[DivPay]]*4</f>
        <v>3.4</v>
      </c>
      <c r="G2703" s="2">
        <f>Table3[[#This Row],[FwdDiv]]/Table3[[#This Row],[SharePrice]]</f>
        <v>3.7077426390403491E-2</v>
      </c>
    </row>
    <row r="2704" spans="2:7" x14ac:dyDescent="0.2">
      <c r="B2704" s="35">
        <v>41193</v>
      </c>
      <c r="C2704">
        <v>90.84</v>
      </c>
      <c r="E2704">
        <v>0.85</v>
      </c>
      <c r="F2704">
        <f>Table3[[#This Row],[DivPay]]*4</f>
        <v>3.4</v>
      </c>
      <c r="G2704" s="2">
        <f>Table3[[#This Row],[FwdDiv]]/Table3[[#This Row],[SharePrice]]</f>
        <v>3.7428445618670189E-2</v>
      </c>
    </row>
    <row r="2705" spans="2:7" x14ac:dyDescent="0.2">
      <c r="B2705" s="35">
        <v>41192</v>
      </c>
      <c r="C2705">
        <v>90.78</v>
      </c>
      <c r="E2705">
        <v>0.85</v>
      </c>
      <c r="F2705">
        <f>Table3[[#This Row],[DivPay]]*4</f>
        <v>3.4</v>
      </c>
      <c r="G2705" s="2">
        <f>Table3[[#This Row],[FwdDiv]]/Table3[[#This Row],[SharePrice]]</f>
        <v>3.7453183520599252E-2</v>
      </c>
    </row>
    <row r="2706" spans="2:7" x14ac:dyDescent="0.2">
      <c r="B2706" s="35">
        <v>41191</v>
      </c>
      <c r="C2706">
        <v>91.5</v>
      </c>
      <c r="E2706">
        <v>0.85</v>
      </c>
      <c r="F2706">
        <f>Table3[[#This Row],[DivPay]]*4</f>
        <v>3.4</v>
      </c>
      <c r="G2706" s="2">
        <f>Table3[[#This Row],[FwdDiv]]/Table3[[#This Row],[SharePrice]]</f>
        <v>3.7158469945355189E-2</v>
      </c>
    </row>
    <row r="2707" spans="2:7" x14ac:dyDescent="0.2">
      <c r="B2707" s="35">
        <v>41190</v>
      </c>
      <c r="C2707">
        <v>93.35</v>
      </c>
      <c r="E2707">
        <v>0.85</v>
      </c>
      <c r="F2707">
        <f>Table3[[#This Row],[DivPay]]*4</f>
        <v>3.4</v>
      </c>
      <c r="G2707" s="2">
        <f>Table3[[#This Row],[FwdDiv]]/Table3[[#This Row],[SharePrice]]</f>
        <v>3.642206748794858E-2</v>
      </c>
    </row>
    <row r="2708" spans="2:7" x14ac:dyDescent="0.2">
      <c r="B2708" s="35">
        <v>41187</v>
      </c>
      <c r="C2708">
        <v>93.74</v>
      </c>
      <c r="E2708">
        <v>0.85</v>
      </c>
      <c r="F2708">
        <f>Table3[[#This Row],[DivPay]]*4</f>
        <v>3.4</v>
      </c>
      <c r="G2708" s="2">
        <f>Table3[[#This Row],[FwdDiv]]/Table3[[#This Row],[SharePrice]]</f>
        <v>3.6270535523789206E-2</v>
      </c>
    </row>
    <row r="2709" spans="2:7" x14ac:dyDescent="0.2">
      <c r="B2709" s="35">
        <v>41186</v>
      </c>
      <c r="C2709">
        <v>93.31</v>
      </c>
      <c r="E2709">
        <v>0.85</v>
      </c>
      <c r="F2709">
        <f>Table3[[#This Row],[DivPay]]*4</f>
        <v>3.4</v>
      </c>
      <c r="G2709" s="2">
        <f>Table3[[#This Row],[FwdDiv]]/Table3[[#This Row],[SharePrice]]</f>
        <v>3.643768084878362E-2</v>
      </c>
    </row>
    <row r="2710" spans="2:7" x14ac:dyDescent="0.2">
      <c r="B2710" s="35">
        <v>41185</v>
      </c>
      <c r="C2710">
        <v>92.77</v>
      </c>
      <c r="E2710">
        <v>0.85</v>
      </c>
      <c r="F2710">
        <f>Table3[[#This Row],[DivPay]]*4</f>
        <v>3.4</v>
      </c>
      <c r="G2710" s="2">
        <f>Table3[[#This Row],[FwdDiv]]/Table3[[#This Row],[SharePrice]]</f>
        <v>3.6649779023391185E-2</v>
      </c>
    </row>
    <row r="2711" spans="2:7" x14ac:dyDescent="0.2">
      <c r="B2711" s="35">
        <v>41184</v>
      </c>
      <c r="C2711">
        <v>91.85</v>
      </c>
      <c r="E2711">
        <v>0.85</v>
      </c>
      <c r="F2711">
        <f>Table3[[#This Row],[DivPay]]*4</f>
        <v>3.4</v>
      </c>
      <c r="G2711" s="2">
        <f>Table3[[#This Row],[FwdDiv]]/Table3[[#This Row],[SharePrice]]</f>
        <v>3.7016875340228635E-2</v>
      </c>
    </row>
    <row r="2712" spans="2:7" x14ac:dyDescent="0.2">
      <c r="B2712" s="35">
        <v>41183</v>
      </c>
      <c r="C2712">
        <v>90.71</v>
      </c>
      <c r="E2712">
        <v>0.85</v>
      </c>
      <c r="F2712">
        <f>Table3[[#This Row],[DivPay]]*4</f>
        <v>3.4</v>
      </c>
      <c r="G2712" s="2">
        <f>Table3[[#This Row],[FwdDiv]]/Table3[[#This Row],[SharePrice]]</f>
        <v>3.7482085767831554E-2</v>
      </c>
    </row>
    <row r="2713" spans="2:7" x14ac:dyDescent="0.2">
      <c r="B2713" s="35">
        <v>41180</v>
      </c>
      <c r="C2713">
        <v>89.94</v>
      </c>
      <c r="E2713">
        <v>0.85</v>
      </c>
      <c r="F2713">
        <f>Table3[[#This Row],[DivPay]]*4</f>
        <v>3.4</v>
      </c>
      <c r="G2713" s="2">
        <f>Table3[[#This Row],[FwdDiv]]/Table3[[#This Row],[SharePrice]]</f>
        <v>3.7802979764287301E-2</v>
      </c>
    </row>
    <row r="2714" spans="2:7" x14ac:dyDescent="0.2">
      <c r="B2714" s="35">
        <v>41179</v>
      </c>
      <c r="C2714">
        <v>90.66</v>
      </c>
      <c r="E2714">
        <v>0.85</v>
      </c>
      <c r="F2714">
        <f>Table3[[#This Row],[DivPay]]*4</f>
        <v>3.4</v>
      </c>
      <c r="G2714" s="2">
        <f>Table3[[#This Row],[FwdDiv]]/Table3[[#This Row],[SharePrice]]</f>
        <v>3.7502757555702627E-2</v>
      </c>
    </row>
    <row r="2715" spans="2:7" x14ac:dyDescent="0.2">
      <c r="B2715" s="35">
        <v>41178</v>
      </c>
      <c r="C2715">
        <v>90.41</v>
      </c>
      <c r="E2715">
        <v>0.85</v>
      </c>
      <c r="F2715">
        <f>Table3[[#This Row],[DivPay]]*4</f>
        <v>3.4</v>
      </c>
      <c r="G2715" s="2">
        <f>Table3[[#This Row],[FwdDiv]]/Table3[[#This Row],[SharePrice]]</f>
        <v>3.7606459462448845E-2</v>
      </c>
    </row>
    <row r="2716" spans="2:7" x14ac:dyDescent="0.2">
      <c r="B2716" s="35">
        <v>41177</v>
      </c>
      <c r="C2716">
        <v>90.08</v>
      </c>
      <c r="D2716">
        <v>0.85</v>
      </c>
      <c r="E2716">
        <v>0.85</v>
      </c>
      <c r="F2716">
        <f>Table3[[#This Row],[DivPay]]*4</f>
        <v>3.4</v>
      </c>
      <c r="G2716" s="2">
        <f>Table3[[#This Row],[FwdDiv]]/Table3[[#This Row],[SharePrice]]</f>
        <v>3.774422735346359E-2</v>
      </c>
    </row>
    <row r="2717" spans="2:7" x14ac:dyDescent="0.2">
      <c r="B2717" s="35">
        <v>41176</v>
      </c>
      <c r="C2717">
        <v>92.13</v>
      </c>
      <c r="E2717">
        <v>0.77</v>
      </c>
      <c r="F2717">
        <f>Table3[[#This Row],[DivPay]]*4</f>
        <v>3.08</v>
      </c>
      <c r="G2717" s="2">
        <f>Table3[[#This Row],[FwdDiv]]/Table3[[#This Row],[SharePrice]]</f>
        <v>3.3431021382828614E-2</v>
      </c>
    </row>
    <row r="2718" spans="2:7" x14ac:dyDescent="0.2">
      <c r="B2718" s="35">
        <v>41173</v>
      </c>
      <c r="C2718">
        <v>92.14</v>
      </c>
      <c r="E2718">
        <v>0.77</v>
      </c>
      <c r="F2718">
        <f>Table3[[#This Row],[DivPay]]*4</f>
        <v>3.08</v>
      </c>
      <c r="G2718" s="2">
        <f>Table3[[#This Row],[FwdDiv]]/Table3[[#This Row],[SharePrice]]</f>
        <v>3.3427393097460387E-2</v>
      </c>
    </row>
    <row r="2719" spans="2:7" x14ac:dyDescent="0.2">
      <c r="B2719" s="35">
        <v>41172</v>
      </c>
      <c r="C2719">
        <v>92.13</v>
      </c>
      <c r="E2719">
        <v>0.77</v>
      </c>
      <c r="F2719">
        <f>Table3[[#This Row],[DivPay]]*4</f>
        <v>3.08</v>
      </c>
      <c r="G2719" s="2">
        <f>Table3[[#This Row],[FwdDiv]]/Table3[[#This Row],[SharePrice]]</f>
        <v>3.3431021382828614E-2</v>
      </c>
    </row>
    <row r="2720" spans="2:7" x14ac:dyDescent="0.2">
      <c r="B2720" s="35">
        <v>41171</v>
      </c>
      <c r="C2720">
        <v>91.64</v>
      </c>
      <c r="E2720">
        <v>0.77</v>
      </c>
      <c r="F2720">
        <f>Table3[[#This Row],[DivPay]]*4</f>
        <v>3.08</v>
      </c>
      <c r="G2720" s="2">
        <f>Table3[[#This Row],[FwdDiv]]/Table3[[#This Row],[SharePrice]]</f>
        <v>3.360977738978612E-2</v>
      </c>
    </row>
    <row r="2721" spans="2:7" x14ac:dyDescent="0.2">
      <c r="B2721" s="35">
        <v>41170</v>
      </c>
      <c r="C2721">
        <v>91.51</v>
      </c>
      <c r="E2721">
        <v>0.77</v>
      </c>
      <c r="F2721">
        <f>Table3[[#This Row],[DivPay]]*4</f>
        <v>3.08</v>
      </c>
      <c r="G2721" s="2">
        <f>Table3[[#This Row],[FwdDiv]]/Table3[[#This Row],[SharePrice]]</f>
        <v>3.3657523767894215E-2</v>
      </c>
    </row>
    <row r="2722" spans="2:7" x14ac:dyDescent="0.2">
      <c r="B2722" s="35">
        <v>41169</v>
      </c>
      <c r="C2722">
        <v>90.69</v>
      </c>
      <c r="E2722">
        <v>0.77</v>
      </c>
      <c r="F2722">
        <f>Table3[[#This Row],[DivPay]]*4</f>
        <v>3.08</v>
      </c>
      <c r="G2722" s="2">
        <f>Table3[[#This Row],[FwdDiv]]/Table3[[#This Row],[SharePrice]]</f>
        <v>3.3961848053809682E-2</v>
      </c>
    </row>
    <row r="2723" spans="2:7" x14ac:dyDescent="0.2">
      <c r="B2723" s="35">
        <v>41166</v>
      </c>
      <c r="C2723">
        <v>89.48</v>
      </c>
      <c r="E2723">
        <v>0.77</v>
      </c>
      <c r="F2723">
        <f>Table3[[#This Row],[DivPay]]*4</f>
        <v>3.08</v>
      </c>
      <c r="G2723" s="2">
        <f>Table3[[#This Row],[FwdDiv]]/Table3[[#This Row],[SharePrice]]</f>
        <v>3.442109968708091E-2</v>
      </c>
    </row>
    <row r="2724" spans="2:7" x14ac:dyDescent="0.2">
      <c r="B2724" s="35">
        <v>41165</v>
      </c>
      <c r="C2724">
        <v>90.15</v>
      </c>
      <c r="E2724">
        <v>0.77</v>
      </c>
      <c r="F2724">
        <f>Table3[[#This Row],[DivPay]]*4</f>
        <v>3.08</v>
      </c>
      <c r="G2724" s="2">
        <f>Table3[[#This Row],[FwdDiv]]/Table3[[#This Row],[SharePrice]]</f>
        <v>3.4165280088740986E-2</v>
      </c>
    </row>
    <row r="2725" spans="2:7" x14ac:dyDescent="0.2">
      <c r="B2725" s="35">
        <v>41164</v>
      </c>
      <c r="C2725">
        <v>86.67</v>
      </c>
      <c r="E2725">
        <v>0.77</v>
      </c>
      <c r="F2725">
        <f>Table3[[#This Row],[DivPay]]*4</f>
        <v>3.08</v>
      </c>
      <c r="G2725" s="2">
        <f>Table3[[#This Row],[FwdDiv]]/Table3[[#This Row],[SharePrice]]</f>
        <v>3.5537094727125879E-2</v>
      </c>
    </row>
    <row r="2726" spans="2:7" x14ac:dyDescent="0.2">
      <c r="B2726" s="35">
        <v>41163</v>
      </c>
      <c r="C2726">
        <v>88.38</v>
      </c>
      <c r="E2726">
        <v>0.77</v>
      </c>
      <c r="F2726">
        <f>Table3[[#This Row],[DivPay]]*4</f>
        <v>3.08</v>
      </c>
      <c r="G2726" s="2">
        <f>Table3[[#This Row],[FwdDiv]]/Table3[[#This Row],[SharePrice]]</f>
        <v>3.4849513464584751E-2</v>
      </c>
    </row>
    <row r="2727" spans="2:7" x14ac:dyDescent="0.2">
      <c r="B2727" s="35">
        <v>41162</v>
      </c>
      <c r="C2727">
        <v>88.62</v>
      </c>
      <c r="E2727">
        <v>0.77</v>
      </c>
      <c r="F2727">
        <f>Table3[[#This Row],[DivPay]]*4</f>
        <v>3.08</v>
      </c>
      <c r="G2727" s="2">
        <f>Table3[[#This Row],[FwdDiv]]/Table3[[#This Row],[SharePrice]]</f>
        <v>3.4755134281200632E-2</v>
      </c>
    </row>
    <row r="2728" spans="2:7" x14ac:dyDescent="0.2">
      <c r="B2728" s="35">
        <v>41159</v>
      </c>
      <c r="C2728">
        <v>88.83</v>
      </c>
      <c r="E2728">
        <v>0.77</v>
      </c>
      <c r="F2728">
        <f>Table3[[#This Row],[DivPay]]*4</f>
        <v>3.08</v>
      </c>
      <c r="G2728" s="2">
        <f>Table3[[#This Row],[FwdDiv]]/Table3[[#This Row],[SharePrice]]</f>
        <v>3.4672970843183611E-2</v>
      </c>
    </row>
    <row r="2729" spans="2:7" x14ac:dyDescent="0.2">
      <c r="B2729" s="35">
        <v>41158</v>
      </c>
      <c r="C2729">
        <v>89.48</v>
      </c>
      <c r="E2729">
        <v>0.77</v>
      </c>
      <c r="F2729">
        <f>Table3[[#This Row],[DivPay]]*4</f>
        <v>3.08</v>
      </c>
      <c r="G2729" s="2">
        <f>Table3[[#This Row],[FwdDiv]]/Table3[[#This Row],[SharePrice]]</f>
        <v>3.442109968708091E-2</v>
      </c>
    </row>
    <row r="2730" spans="2:7" x14ac:dyDescent="0.2">
      <c r="B2730" s="35">
        <v>41157</v>
      </c>
      <c r="C2730">
        <v>89.09</v>
      </c>
      <c r="E2730">
        <v>0.77</v>
      </c>
      <c r="F2730">
        <f>Table3[[#This Row],[DivPay]]*4</f>
        <v>3.08</v>
      </c>
      <c r="G2730" s="2">
        <f>Table3[[#This Row],[FwdDiv]]/Table3[[#This Row],[SharePrice]]</f>
        <v>3.4571781344707599E-2</v>
      </c>
    </row>
    <row r="2731" spans="2:7" x14ac:dyDescent="0.2">
      <c r="B2731" s="35">
        <v>41156</v>
      </c>
      <c r="C2731">
        <v>89.63</v>
      </c>
      <c r="E2731">
        <v>0.77</v>
      </c>
      <c r="F2731">
        <f>Table3[[#This Row],[DivPay]]*4</f>
        <v>3.08</v>
      </c>
      <c r="G2731" s="2">
        <f>Table3[[#This Row],[FwdDiv]]/Table3[[#This Row],[SharePrice]]</f>
        <v>3.4363494365725764E-2</v>
      </c>
    </row>
    <row r="2732" spans="2:7" x14ac:dyDescent="0.2">
      <c r="B2732" s="35">
        <v>41152</v>
      </c>
      <c r="C2732">
        <v>89.3</v>
      </c>
      <c r="E2732">
        <v>0.77</v>
      </c>
      <c r="F2732">
        <f>Table3[[#This Row],[DivPay]]*4</f>
        <v>3.08</v>
      </c>
      <c r="G2732" s="2">
        <f>Table3[[#This Row],[FwdDiv]]/Table3[[#This Row],[SharePrice]]</f>
        <v>3.4490481522956327E-2</v>
      </c>
    </row>
    <row r="2733" spans="2:7" x14ac:dyDescent="0.2">
      <c r="B2733" s="35">
        <v>41151</v>
      </c>
      <c r="C2733">
        <v>90.55</v>
      </c>
      <c r="E2733">
        <v>0.77</v>
      </c>
      <c r="F2733">
        <f>Table3[[#This Row],[DivPay]]*4</f>
        <v>3.08</v>
      </c>
      <c r="G2733" s="2">
        <f>Table3[[#This Row],[FwdDiv]]/Table3[[#This Row],[SharePrice]]</f>
        <v>3.4014356709000555E-2</v>
      </c>
    </row>
    <row r="2734" spans="2:7" x14ac:dyDescent="0.2">
      <c r="B2734" s="35">
        <v>41150</v>
      </c>
      <c r="C2734">
        <v>90.78</v>
      </c>
      <c r="E2734">
        <v>0.77</v>
      </c>
      <c r="F2734">
        <f>Table3[[#This Row],[DivPay]]*4</f>
        <v>3.08</v>
      </c>
      <c r="G2734" s="2">
        <f>Table3[[#This Row],[FwdDiv]]/Table3[[#This Row],[SharePrice]]</f>
        <v>3.3928178012778143E-2</v>
      </c>
    </row>
    <row r="2735" spans="2:7" x14ac:dyDescent="0.2">
      <c r="B2735" s="35">
        <v>41149</v>
      </c>
      <c r="C2735">
        <v>90.88</v>
      </c>
      <c r="E2735">
        <v>0.77</v>
      </c>
      <c r="F2735">
        <f>Table3[[#This Row],[DivPay]]*4</f>
        <v>3.08</v>
      </c>
      <c r="G2735" s="2">
        <f>Table3[[#This Row],[FwdDiv]]/Table3[[#This Row],[SharePrice]]</f>
        <v>3.3890845070422539E-2</v>
      </c>
    </row>
    <row r="2736" spans="2:7" x14ac:dyDescent="0.2">
      <c r="B2736" s="35">
        <v>41148</v>
      </c>
      <c r="C2736">
        <v>90.09</v>
      </c>
      <c r="E2736">
        <v>0.77</v>
      </c>
      <c r="F2736">
        <f>Table3[[#This Row],[DivPay]]*4</f>
        <v>3.08</v>
      </c>
      <c r="G2736" s="2">
        <f>Table3[[#This Row],[FwdDiv]]/Table3[[#This Row],[SharePrice]]</f>
        <v>3.4188034188034185E-2</v>
      </c>
    </row>
    <row r="2737" spans="2:7" x14ac:dyDescent="0.2">
      <c r="B2737" s="35">
        <v>41145</v>
      </c>
      <c r="C2737">
        <v>89.76</v>
      </c>
      <c r="E2737">
        <v>0.77</v>
      </c>
      <c r="F2737">
        <f>Table3[[#This Row],[DivPay]]*4</f>
        <v>3.08</v>
      </c>
      <c r="G2737" s="2">
        <f>Table3[[#This Row],[FwdDiv]]/Table3[[#This Row],[SharePrice]]</f>
        <v>3.4313725490196074E-2</v>
      </c>
    </row>
    <row r="2738" spans="2:7" x14ac:dyDescent="0.2">
      <c r="B2738" s="35">
        <v>41144</v>
      </c>
      <c r="C2738">
        <v>88.69</v>
      </c>
      <c r="E2738">
        <v>0.77</v>
      </c>
      <c r="F2738">
        <f>Table3[[#This Row],[DivPay]]*4</f>
        <v>3.08</v>
      </c>
      <c r="G2738" s="2">
        <f>Table3[[#This Row],[FwdDiv]]/Table3[[#This Row],[SharePrice]]</f>
        <v>3.4727703235990531E-2</v>
      </c>
    </row>
    <row r="2739" spans="2:7" x14ac:dyDescent="0.2">
      <c r="B2739" s="35">
        <v>41143</v>
      </c>
      <c r="C2739">
        <v>90.87</v>
      </c>
      <c r="E2739">
        <v>0.77</v>
      </c>
      <c r="F2739">
        <f>Table3[[#This Row],[DivPay]]*4</f>
        <v>3.08</v>
      </c>
      <c r="G2739" s="2">
        <f>Table3[[#This Row],[FwdDiv]]/Table3[[#This Row],[SharePrice]]</f>
        <v>3.3894574667106853E-2</v>
      </c>
    </row>
    <row r="2740" spans="2:7" x14ac:dyDescent="0.2">
      <c r="B2740" s="35">
        <v>41142</v>
      </c>
      <c r="C2740">
        <v>91.71</v>
      </c>
      <c r="E2740">
        <v>0.77</v>
      </c>
      <c r="F2740">
        <f>Table3[[#This Row],[DivPay]]*4</f>
        <v>3.08</v>
      </c>
      <c r="G2740" s="2">
        <f>Table3[[#This Row],[FwdDiv]]/Table3[[#This Row],[SharePrice]]</f>
        <v>3.3584123868716613E-2</v>
      </c>
    </row>
    <row r="2741" spans="2:7" x14ac:dyDescent="0.2">
      <c r="B2741" s="35">
        <v>41141</v>
      </c>
      <c r="C2741">
        <v>93.17</v>
      </c>
      <c r="E2741">
        <v>0.77</v>
      </c>
      <c r="F2741">
        <f>Table3[[#This Row],[DivPay]]*4</f>
        <v>3.08</v>
      </c>
      <c r="G2741" s="2">
        <f>Table3[[#This Row],[FwdDiv]]/Table3[[#This Row],[SharePrice]]</f>
        <v>3.3057851239669422E-2</v>
      </c>
    </row>
    <row r="2742" spans="2:7" x14ac:dyDescent="0.2">
      <c r="B2742" s="35">
        <v>41138</v>
      </c>
      <c r="C2742">
        <v>93.38</v>
      </c>
      <c r="E2742">
        <v>0.77</v>
      </c>
      <c r="F2742">
        <f>Table3[[#This Row],[DivPay]]*4</f>
        <v>3.08</v>
      </c>
      <c r="G2742" s="2">
        <f>Table3[[#This Row],[FwdDiv]]/Table3[[#This Row],[SharePrice]]</f>
        <v>3.2983508245877063E-2</v>
      </c>
    </row>
    <row r="2743" spans="2:7" x14ac:dyDescent="0.2">
      <c r="B2743" s="35">
        <v>41137</v>
      </c>
      <c r="C2743">
        <v>93.29</v>
      </c>
      <c r="E2743">
        <v>0.77</v>
      </c>
      <c r="F2743">
        <f>Table3[[#This Row],[DivPay]]*4</f>
        <v>3.08</v>
      </c>
      <c r="G2743" s="2">
        <f>Table3[[#This Row],[FwdDiv]]/Table3[[#This Row],[SharePrice]]</f>
        <v>3.3015328545396072E-2</v>
      </c>
    </row>
    <row r="2744" spans="2:7" x14ac:dyDescent="0.2">
      <c r="B2744" s="35">
        <v>41136</v>
      </c>
      <c r="C2744">
        <v>92.97</v>
      </c>
      <c r="E2744">
        <v>0.77</v>
      </c>
      <c r="F2744">
        <f>Table3[[#This Row],[DivPay]]*4</f>
        <v>3.08</v>
      </c>
      <c r="G2744" s="2">
        <f>Table3[[#This Row],[FwdDiv]]/Table3[[#This Row],[SharePrice]]</f>
        <v>3.3128966333225776E-2</v>
      </c>
    </row>
    <row r="2745" spans="2:7" x14ac:dyDescent="0.2">
      <c r="B2745" s="35">
        <v>41135</v>
      </c>
      <c r="C2745">
        <v>93.14</v>
      </c>
      <c r="E2745">
        <v>0.77</v>
      </c>
      <c r="F2745">
        <f>Table3[[#This Row],[DivPay]]*4</f>
        <v>3.08</v>
      </c>
      <c r="G2745" s="2">
        <f>Table3[[#This Row],[FwdDiv]]/Table3[[#This Row],[SharePrice]]</f>
        <v>3.3068499033712694E-2</v>
      </c>
    </row>
    <row r="2746" spans="2:7" x14ac:dyDescent="0.2">
      <c r="B2746" s="35">
        <v>41134</v>
      </c>
      <c r="C2746">
        <v>92.43</v>
      </c>
      <c r="E2746">
        <v>0.77</v>
      </c>
      <c r="F2746">
        <f>Table3[[#This Row],[DivPay]]*4</f>
        <v>3.08</v>
      </c>
      <c r="G2746" s="2">
        <f>Table3[[#This Row],[FwdDiv]]/Table3[[#This Row],[SharePrice]]</f>
        <v>3.3322514335172561E-2</v>
      </c>
    </row>
    <row r="2747" spans="2:7" x14ac:dyDescent="0.2">
      <c r="B2747" s="35">
        <v>41131</v>
      </c>
      <c r="C2747">
        <v>92.21</v>
      </c>
      <c r="E2747">
        <v>0.77</v>
      </c>
      <c r="F2747">
        <f>Table3[[#This Row],[DivPay]]*4</f>
        <v>3.08</v>
      </c>
      <c r="G2747" s="2">
        <f>Table3[[#This Row],[FwdDiv]]/Table3[[#This Row],[SharePrice]]</f>
        <v>3.3402017134801003E-2</v>
      </c>
    </row>
    <row r="2748" spans="2:7" x14ac:dyDescent="0.2">
      <c r="B2748" s="35">
        <v>41130</v>
      </c>
      <c r="C2748">
        <v>91.38</v>
      </c>
      <c r="E2748">
        <v>0.77</v>
      </c>
      <c r="F2748">
        <f>Table3[[#This Row],[DivPay]]*4</f>
        <v>3.08</v>
      </c>
      <c r="G2748" s="2">
        <f>Table3[[#This Row],[FwdDiv]]/Table3[[#This Row],[SharePrice]]</f>
        <v>3.3705405996935875E-2</v>
      </c>
    </row>
    <row r="2749" spans="2:7" x14ac:dyDescent="0.2">
      <c r="B2749" s="35">
        <v>41129</v>
      </c>
      <c r="C2749">
        <v>91.77</v>
      </c>
      <c r="E2749">
        <v>0.77</v>
      </c>
      <c r="F2749">
        <f>Table3[[#This Row],[DivPay]]*4</f>
        <v>3.08</v>
      </c>
      <c r="G2749" s="2">
        <f>Table3[[#This Row],[FwdDiv]]/Table3[[#This Row],[SharePrice]]</f>
        <v>3.3562166285278416E-2</v>
      </c>
    </row>
    <row r="2750" spans="2:7" x14ac:dyDescent="0.2">
      <c r="B2750" s="35">
        <v>41128</v>
      </c>
      <c r="C2750">
        <v>91.32</v>
      </c>
      <c r="E2750">
        <v>0.77</v>
      </c>
      <c r="F2750">
        <f>Table3[[#This Row],[DivPay]]*4</f>
        <v>3.08</v>
      </c>
      <c r="G2750" s="2">
        <f>Table3[[#This Row],[FwdDiv]]/Table3[[#This Row],[SharePrice]]</f>
        <v>3.37275514673675E-2</v>
      </c>
    </row>
    <row r="2751" spans="2:7" x14ac:dyDescent="0.2">
      <c r="B2751" s="35">
        <v>41127</v>
      </c>
      <c r="C2751">
        <v>92.23</v>
      </c>
      <c r="E2751">
        <v>0.77</v>
      </c>
      <c r="F2751">
        <f>Table3[[#This Row],[DivPay]]*4</f>
        <v>3.08</v>
      </c>
      <c r="G2751" s="2">
        <f>Table3[[#This Row],[FwdDiv]]/Table3[[#This Row],[SharePrice]]</f>
        <v>3.3394773934728395E-2</v>
      </c>
    </row>
    <row r="2752" spans="2:7" x14ac:dyDescent="0.2">
      <c r="B2752" s="35">
        <v>41124</v>
      </c>
      <c r="C2752">
        <v>91.93</v>
      </c>
      <c r="E2752">
        <v>0.77</v>
      </c>
      <c r="F2752">
        <f>Table3[[#This Row],[DivPay]]*4</f>
        <v>3.08</v>
      </c>
      <c r="G2752" s="2">
        <f>Table3[[#This Row],[FwdDiv]]/Table3[[#This Row],[SharePrice]]</f>
        <v>3.3503752855433479E-2</v>
      </c>
    </row>
    <row r="2753" spans="2:7" x14ac:dyDescent="0.2">
      <c r="B2753" s="35">
        <v>41123</v>
      </c>
      <c r="C2753">
        <v>90.07</v>
      </c>
      <c r="E2753">
        <v>0.77</v>
      </c>
      <c r="F2753">
        <f>Table3[[#This Row],[DivPay]]*4</f>
        <v>3.08</v>
      </c>
      <c r="G2753" s="2">
        <f>Table3[[#This Row],[FwdDiv]]/Table3[[#This Row],[SharePrice]]</f>
        <v>3.4195625624514267E-2</v>
      </c>
    </row>
    <row r="2754" spans="2:7" x14ac:dyDescent="0.2">
      <c r="B2754" s="35">
        <v>41122</v>
      </c>
      <c r="C2754">
        <v>90.64</v>
      </c>
      <c r="E2754">
        <v>0.77</v>
      </c>
      <c r="F2754">
        <f>Table3[[#This Row],[DivPay]]*4</f>
        <v>3.08</v>
      </c>
      <c r="G2754" s="2">
        <f>Table3[[#This Row],[FwdDiv]]/Table3[[#This Row],[SharePrice]]</f>
        <v>3.3980582524271843E-2</v>
      </c>
    </row>
    <row r="2755" spans="2:7" x14ac:dyDescent="0.2">
      <c r="B2755" s="35">
        <v>41121</v>
      </c>
      <c r="C2755">
        <v>91.44</v>
      </c>
      <c r="E2755">
        <v>0.77</v>
      </c>
      <c r="F2755">
        <f>Table3[[#This Row],[DivPay]]*4</f>
        <v>3.08</v>
      </c>
      <c r="G2755" s="2">
        <f>Table3[[#This Row],[FwdDiv]]/Table3[[#This Row],[SharePrice]]</f>
        <v>3.3683289588801402E-2</v>
      </c>
    </row>
    <row r="2756" spans="2:7" x14ac:dyDescent="0.2">
      <c r="B2756" s="35">
        <v>41120</v>
      </c>
      <c r="C2756">
        <v>91.18</v>
      </c>
      <c r="E2756">
        <v>0.77</v>
      </c>
      <c r="F2756">
        <f>Table3[[#This Row],[DivPay]]*4</f>
        <v>3.08</v>
      </c>
      <c r="G2756" s="2">
        <f>Table3[[#This Row],[FwdDiv]]/Table3[[#This Row],[SharePrice]]</f>
        <v>3.3779337574029393E-2</v>
      </c>
    </row>
    <row r="2757" spans="2:7" x14ac:dyDescent="0.2">
      <c r="B2757" s="35">
        <v>41117</v>
      </c>
      <c r="C2757">
        <v>90.3</v>
      </c>
      <c r="E2757">
        <v>0.77</v>
      </c>
      <c r="F2757">
        <f>Table3[[#This Row],[DivPay]]*4</f>
        <v>3.08</v>
      </c>
      <c r="G2757" s="2">
        <f>Table3[[#This Row],[FwdDiv]]/Table3[[#This Row],[SharePrice]]</f>
        <v>3.4108527131782945E-2</v>
      </c>
    </row>
    <row r="2758" spans="2:7" x14ac:dyDescent="0.2">
      <c r="B2758" s="35">
        <v>41116</v>
      </c>
      <c r="C2758">
        <v>88.6</v>
      </c>
      <c r="E2758">
        <v>0.77</v>
      </c>
      <c r="F2758">
        <f>Table3[[#This Row],[DivPay]]*4</f>
        <v>3.08</v>
      </c>
      <c r="G2758" s="2">
        <f>Table3[[#This Row],[FwdDiv]]/Table3[[#This Row],[SharePrice]]</f>
        <v>3.4762979683972912E-2</v>
      </c>
    </row>
    <row r="2759" spans="2:7" x14ac:dyDescent="0.2">
      <c r="B2759" s="35">
        <v>41115</v>
      </c>
      <c r="C2759">
        <v>86.89</v>
      </c>
      <c r="E2759">
        <v>0.77</v>
      </c>
      <c r="F2759">
        <f>Table3[[#This Row],[DivPay]]*4</f>
        <v>3.08</v>
      </c>
      <c r="G2759" s="2">
        <f>Table3[[#This Row],[FwdDiv]]/Table3[[#This Row],[SharePrice]]</f>
        <v>3.5447117044539074E-2</v>
      </c>
    </row>
    <row r="2760" spans="2:7" x14ac:dyDescent="0.2">
      <c r="B2760" s="35">
        <v>41114</v>
      </c>
      <c r="C2760">
        <v>87.69</v>
      </c>
      <c r="E2760">
        <v>0.77</v>
      </c>
      <c r="F2760">
        <f>Table3[[#This Row],[DivPay]]*4</f>
        <v>3.08</v>
      </c>
      <c r="G2760" s="2">
        <f>Table3[[#This Row],[FwdDiv]]/Table3[[#This Row],[SharePrice]]</f>
        <v>3.5123731326262973E-2</v>
      </c>
    </row>
    <row r="2761" spans="2:7" x14ac:dyDescent="0.2">
      <c r="B2761" s="35">
        <v>41113</v>
      </c>
      <c r="C2761">
        <v>87.99</v>
      </c>
      <c r="E2761">
        <v>0.77</v>
      </c>
      <c r="F2761">
        <f>Table3[[#This Row],[DivPay]]*4</f>
        <v>3.08</v>
      </c>
      <c r="G2761" s="2">
        <f>Table3[[#This Row],[FwdDiv]]/Table3[[#This Row],[SharePrice]]</f>
        <v>3.5003977724741453E-2</v>
      </c>
    </row>
    <row r="2762" spans="2:7" x14ac:dyDescent="0.2">
      <c r="B2762" s="35">
        <v>41110</v>
      </c>
      <c r="C2762">
        <v>88.89</v>
      </c>
      <c r="E2762">
        <v>0.77</v>
      </c>
      <c r="F2762">
        <f>Table3[[#This Row],[DivPay]]*4</f>
        <v>3.08</v>
      </c>
      <c r="G2762" s="2">
        <f>Table3[[#This Row],[FwdDiv]]/Table3[[#This Row],[SharePrice]]</f>
        <v>3.4649566880413998E-2</v>
      </c>
    </row>
    <row r="2763" spans="2:7" x14ac:dyDescent="0.2">
      <c r="B2763" s="35">
        <v>41109</v>
      </c>
      <c r="C2763">
        <v>89.55</v>
      </c>
      <c r="E2763">
        <v>0.77</v>
      </c>
      <c r="F2763">
        <f>Table3[[#This Row],[DivPay]]*4</f>
        <v>3.08</v>
      </c>
      <c r="G2763" s="2">
        <f>Table3[[#This Row],[FwdDiv]]/Table3[[#This Row],[SharePrice]]</f>
        <v>3.4394193188163037E-2</v>
      </c>
    </row>
    <row r="2764" spans="2:7" x14ac:dyDescent="0.2">
      <c r="B2764" s="35">
        <v>41108</v>
      </c>
      <c r="C2764">
        <v>89.41</v>
      </c>
      <c r="E2764">
        <v>0.77</v>
      </c>
      <c r="F2764">
        <f>Table3[[#This Row],[DivPay]]*4</f>
        <v>3.08</v>
      </c>
      <c r="G2764" s="2">
        <f>Table3[[#This Row],[FwdDiv]]/Table3[[#This Row],[SharePrice]]</f>
        <v>3.4448048316743099E-2</v>
      </c>
    </row>
    <row r="2765" spans="2:7" x14ac:dyDescent="0.2">
      <c r="B2765" s="35">
        <v>41107</v>
      </c>
      <c r="C2765">
        <v>89.99</v>
      </c>
      <c r="E2765">
        <v>0.77</v>
      </c>
      <c r="F2765">
        <f>Table3[[#This Row],[DivPay]]*4</f>
        <v>3.08</v>
      </c>
      <c r="G2765" s="2">
        <f>Table3[[#This Row],[FwdDiv]]/Table3[[#This Row],[SharePrice]]</f>
        <v>3.4226025113901548E-2</v>
      </c>
    </row>
    <row r="2766" spans="2:7" x14ac:dyDescent="0.2">
      <c r="B2766" s="35">
        <v>41106</v>
      </c>
      <c r="C2766">
        <v>90.84</v>
      </c>
      <c r="E2766">
        <v>0.77</v>
      </c>
      <c r="F2766">
        <f>Table3[[#This Row],[DivPay]]*4</f>
        <v>3.08</v>
      </c>
      <c r="G2766" s="2">
        <f>Table3[[#This Row],[FwdDiv]]/Table3[[#This Row],[SharePrice]]</f>
        <v>3.3905768383971815E-2</v>
      </c>
    </row>
    <row r="2767" spans="2:7" x14ac:dyDescent="0.2">
      <c r="B2767" s="35">
        <v>41103</v>
      </c>
      <c r="C2767">
        <v>90.21</v>
      </c>
      <c r="E2767">
        <v>0.77</v>
      </c>
      <c r="F2767">
        <f>Table3[[#This Row],[DivPay]]*4</f>
        <v>3.08</v>
      </c>
      <c r="G2767" s="2">
        <f>Table3[[#This Row],[FwdDiv]]/Table3[[#This Row],[SharePrice]]</f>
        <v>3.4142556257621109E-2</v>
      </c>
    </row>
    <row r="2768" spans="2:7" x14ac:dyDescent="0.2">
      <c r="B2768" s="35">
        <v>41102</v>
      </c>
      <c r="C2768">
        <v>89.9</v>
      </c>
      <c r="E2768">
        <v>0.77</v>
      </c>
      <c r="F2768">
        <f>Table3[[#This Row],[DivPay]]*4</f>
        <v>3.08</v>
      </c>
      <c r="G2768" s="2">
        <f>Table3[[#This Row],[FwdDiv]]/Table3[[#This Row],[SharePrice]]</f>
        <v>3.4260289210233594E-2</v>
      </c>
    </row>
    <row r="2769" spans="2:7" x14ac:dyDescent="0.2">
      <c r="B2769" s="35">
        <v>41101</v>
      </c>
      <c r="C2769">
        <v>90.54</v>
      </c>
      <c r="E2769">
        <v>0.77</v>
      </c>
      <c r="F2769">
        <f>Table3[[#This Row],[DivPay]]*4</f>
        <v>3.08</v>
      </c>
      <c r="G2769" s="2">
        <f>Table3[[#This Row],[FwdDiv]]/Table3[[#This Row],[SharePrice]]</f>
        <v>3.4018113540976364E-2</v>
      </c>
    </row>
    <row r="2770" spans="2:7" x14ac:dyDescent="0.2">
      <c r="B2770" s="35">
        <v>41100</v>
      </c>
      <c r="C2770">
        <v>90.7</v>
      </c>
      <c r="E2770">
        <v>0.77</v>
      </c>
      <c r="F2770">
        <f>Table3[[#This Row],[DivPay]]*4</f>
        <v>3.08</v>
      </c>
      <c r="G2770" s="2">
        <f>Table3[[#This Row],[FwdDiv]]/Table3[[#This Row],[SharePrice]]</f>
        <v>3.3958103638368244E-2</v>
      </c>
    </row>
    <row r="2771" spans="2:7" x14ac:dyDescent="0.2">
      <c r="B2771" s="35">
        <v>41099</v>
      </c>
      <c r="C2771">
        <v>90.61</v>
      </c>
      <c r="E2771">
        <v>0.77</v>
      </c>
      <c r="F2771">
        <f>Table3[[#This Row],[DivPay]]*4</f>
        <v>3.08</v>
      </c>
      <c r="G2771" s="2">
        <f>Table3[[#This Row],[FwdDiv]]/Table3[[#This Row],[SharePrice]]</f>
        <v>3.3991833131000994E-2</v>
      </c>
    </row>
    <row r="2772" spans="2:7" x14ac:dyDescent="0.2">
      <c r="B2772" s="35">
        <v>41096</v>
      </c>
      <c r="C2772">
        <v>89.45</v>
      </c>
      <c r="E2772">
        <v>0.77</v>
      </c>
      <c r="F2772">
        <f>Table3[[#This Row],[DivPay]]*4</f>
        <v>3.08</v>
      </c>
      <c r="G2772" s="2">
        <f>Table3[[#This Row],[FwdDiv]]/Table3[[#This Row],[SharePrice]]</f>
        <v>3.443264393515931E-2</v>
      </c>
    </row>
    <row r="2773" spans="2:7" x14ac:dyDescent="0.2">
      <c r="B2773" s="35">
        <v>41095</v>
      </c>
      <c r="C2773">
        <v>88.98</v>
      </c>
      <c r="E2773">
        <v>0.77</v>
      </c>
      <c r="F2773">
        <f>Table3[[#This Row],[DivPay]]*4</f>
        <v>3.08</v>
      </c>
      <c r="G2773" s="2">
        <f>Table3[[#This Row],[FwdDiv]]/Table3[[#This Row],[SharePrice]]</f>
        <v>3.4614520116880196E-2</v>
      </c>
    </row>
    <row r="2774" spans="2:7" x14ac:dyDescent="0.2">
      <c r="B2774" s="35">
        <v>41093</v>
      </c>
      <c r="C2774">
        <v>89.49</v>
      </c>
      <c r="E2774">
        <v>0.77</v>
      </c>
      <c r="F2774">
        <f>Table3[[#This Row],[DivPay]]*4</f>
        <v>3.08</v>
      </c>
      <c r="G2774" s="2">
        <f>Table3[[#This Row],[FwdDiv]]/Table3[[#This Row],[SharePrice]]</f>
        <v>3.4417253324393791E-2</v>
      </c>
    </row>
    <row r="2775" spans="2:7" x14ac:dyDescent="0.2">
      <c r="B2775" s="35">
        <v>41092</v>
      </c>
      <c r="C2775">
        <v>89</v>
      </c>
      <c r="E2775">
        <v>0.77</v>
      </c>
      <c r="F2775">
        <f>Table3[[#This Row],[DivPay]]*4</f>
        <v>3.08</v>
      </c>
      <c r="G2775" s="2">
        <f>Table3[[#This Row],[FwdDiv]]/Table3[[#This Row],[SharePrice]]</f>
        <v>3.4606741573033707E-2</v>
      </c>
    </row>
    <row r="2776" spans="2:7" x14ac:dyDescent="0.2">
      <c r="B2776" s="35">
        <v>41089</v>
      </c>
      <c r="C2776">
        <v>87.26</v>
      </c>
      <c r="E2776">
        <v>0.77</v>
      </c>
      <c r="F2776">
        <f>Table3[[#This Row],[DivPay]]*4</f>
        <v>3.08</v>
      </c>
      <c r="G2776" s="2">
        <f>Table3[[#This Row],[FwdDiv]]/Table3[[#This Row],[SharePrice]]</f>
        <v>3.5296814118725643E-2</v>
      </c>
    </row>
    <row r="2777" spans="2:7" x14ac:dyDescent="0.2">
      <c r="B2777" s="35">
        <v>41088</v>
      </c>
      <c r="C2777">
        <v>85.62</v>
      </c>
      <c r="E2777">
        <v>0.77</v>
      </c>
      <c r="F2777">
        <f>Table3[[#This Row],[DivPay]]*4</f>
        <v>3.08</v>
      </c>
      <c r="G2777" s="2">
        <f>Table3[[#This Row],[FwdDiv]]/Table3[[#This Row],[SharePrice]]</f>
        <v>3.5972903527213267E-2</v>
      </c>
    </row>
    <row r="2778" spans="2:7" x14ac:dyDescent="0.2">
      <c r="B2778" s="35">
        <v>41087</v>
      </c>
      <c r="C2778">
        <v>84.9</v>
      </c>
      <c r="E2778">
        <v>0.77</v>
      </c>
      <c r="F2778">
        <f>Table3[[#This Row],[DivPay]]*4</f>
        <v>3.08</v>
      </c>
      <c r="G2778" s="2">
        <f>Table3[[#This Row],[FwdDiv]]/Table3[[#This Row],[SharePrice]]</f>
        <v>3.6277974087161366E-2</v>
      </c>
    </row>
    <row r="2779" spans="2:7" x14ac:dyDescent="0.2">
      <c r="B2779" s="35">
        <v>41086</v>
      </c>
      <c r="C2779">
        <v>84.03</v>
      </c>
      <c r="E2779">
        <v>0.77</v>
      </c>
      <c r="F2779">
        <f>Table3[[#This Row],[DivPay]]*4</f>
        <v>3.08</v>
      </c>
      <c r="G2779" s="2">
        <f>Table3[[#This Row],[FwdDiv]]/Table3[[#This Row],[SharePrice]]</f>
        <v>3.6653576103772463E-2</v>
      </c>
    </row>
    <row r="2780" spans="2:7" x14ac:dyDescent="0.2">
      <c r="B2780" s="35">
        <v>41085</v>
      </c>
      <c r="C2780">
        <v>83.99</v>
      </c>
      <c r="D2780">
        <v>0.77</v>
      </c>
      <c r="E2780">
        <v>0.77</v>
      </c>
      <c r="F2780">
        <f>Table3[[#This Row],[DivPay]]*4</f>
        <v>3.08</v>
      </c>
      <c r="G2780" s="2">
        <f>Table3[[#This Row],[FwdDiv]]/Table3[[#This Row],[SharePrice]]</f>
        <v>3.6671032265745925E-2</v>
      </c>
    </row>
    <row r="2781" spans="2:7" x14ac:dyDescent="0.2">
      <c r="B2781" s="35">
        <v>41082</v>
      </c>
      <c r="C2781">
        <v>86.01</v>
      </c>
      <c r="E2781">
        <v>0.77</v>
      </c>
      <c r="F2781">
        <f>Table3[[#This Row],[DivPay]]*4</f>
        <v>3.08</v>
      </c>
      <c r="G2781" s="2">
        <f>Table3[[#This Row],[FwdDiv]]/Table3[[#This Row],[SharePrice]]</f>
        <v>3.5809789559353565E-2</v>
      </c>
    </row>
    <row r="2782" spans="2:7" x14ac:dyDescent="0.2">
      <c r="B2782" s="35">
        <v>41081</v>
      </c>
      <c r="C2782">
        <v>85.6</v>
      </c>
      <c r="E2782">
        <v>0.77</v>
      </c>
      <c r="F2782">
        <f>Table3[[#This Row],[DivPay]]*4</f>
        <v>3.08</v>
      </c>
      <c r="G2782" s="2">
        <f>Table3[[#This Row],[FwdDiv]]/Table3[[#This Row],[SharePrice]]</f>
        <v>3.5981308411214954E-2</v>
      </c>
    </row>
    <row r="2783" spans="2:7" x14ac:dyDescent="0.2">
      <c r="B2783" s="35">
        <v>41080</v>
      </c>
      <c r="C2783">
        <v>88.51</v>
      </c>
      <c r="E2783">
        <v>0.77</v>
      </c>
      <c r="F2783">
        <f>Table3[[#This Row],[DivPay]]*4</f>
        <v>3.08</v>
      </c>
      <c r="G2783" s="2">
        <f>Table3[[#This Row],[FwdDiv]]/Table3[[#This Row],[SharePrice]]</f>
        <v>3.4798327872556774E-2</v>
      </c>
    </row>
    <row r="2784" spans="2:7" x14ac:dyDescent="0.2">
      <c r="B2784" s="35">
        <v>41079</v>
      </c>
      <c r="C2784">
        <v>88.52</v>
      </c>
      <c r="E2784">
        <v>0.77</v>
      </c>
      <c r="F2784">
        <f>Table3[[#This Row],[DivPay]]*4</f>
        <v>3.08</v>
      </c>
      <c r="G2784" s="2">
        <f>Table3[[#This Row],[FwdDiv]]/Table3[[#This Row],[SharePrice]]</f>
        <v>3.4794396746497966E-2</v>
      </c>
    </row>
    <row r="2785" spans="2:7" x14ac:dyDescent="0.2">
      <c r="B2785" s="35">
        <v>41078</v>
      </c>
      <c r="C2785">
        <v>88.13</v>
      </c>
      <c r="E2785">
        <v>0.77</v>
      </c>
      <c r="F2785">
        <f>Table3[[#This Row],[DivPay]]*4</f>
        <v>3.08</v>
      </c>
      <c r="G2785" s="2">
        <f>Table3[[#This Row],[FwdDiv]]/Table3[[#This Row],[SharePrice]]</f>
        <v>3.4948371723590152E-2</v>
      </c>
    </row>
    <row r="2786" spans="2:7" x14ac:dyDescent="0.2">
      <c r="B2786" s="35">
        <v>41075</v>
      </c>
      <c r="C2786">
        <v>87.73</v>
      </c>
      <c r="E2786">
        <v>0.77</v>
      </c>
      <c r="F2786">
        <f>Table3[[#This Row],[DivPay]]*4</f>
        <v>3.08</v>
      </c>
      <c r="G2786" s="2">
        <f>Table3[[#This Row],[FwdDiv]]/Table3[[#This Row],[SharePrice]]</f>
        <v>3.5107716858543254E-2</v>
      </c>
    </row>
    <row r="2787" spans="2:7" x14ac:dyDescent="0.2">
      <c r="B2787" s="35">
        <v>41074</v>
      </c>
      <c r="C2787">
        <v>87.34</v>
      </c>
      <c r="E2787">
        <v>0.77</v>
      </c>
      <c r="F2787">
        <f>Table3[[#This Row],[DivPay]]*4</f>
        <v>3.08</v>
      </c>
      <c r="G2787" s="2">
        <f>Table3[[#This Row],[FwdDiv]]/Table3[[#This Row],[SharePrice]]</f>
        <v>3.5264483627204031E-2</v>
      </c>
    </row>
    <row r="2788" spans="2:7" x14ac:dyDescent="0.2">
      <c r="B2788" s="35">
        <v>41073</v>
      </c>
      <c r="C2788">
        <v>85.7</v>
      </c>
      <c r="E2788">
        <v>0.77</v>
      </c>
      <c r="F2788">
        <f>Table3[[#This Row],[DivPay]]*4</f>
        <v>3.08</v>
      </c>
      <c r="G2788" s="2">
        <f>Table3[[#This Row],[FwdDiv]]/Table3[[#This Row],[SharePrice]]</f>
        <v>3.5939323220536758E-2</v>
      </c>
    </row>
    <row r="2789" spans="2:7" x14ac:dyDescent="0.2">
      <c r="B2789" s="35">
        <v>41072</v>
      </c>
      <c r="C2789">
        <v>85.01</v>
      </c>
      <c r="E2789">
        <v>0.77</v>
      </c>
      <c r="F2789">
        <f>Table3[[#This Row],[DivPay]]*4</f>
        <v>3.08</v>
      </c>
      <c r="G2789" s="2">
        <f>Table3[[#This Row],[FwdDiv]]/Table3[[#This Row],[SharePrice]]</f>
        <v>3.6231031643336076E-2</v>
      </c>
    </row>
    <row r="2790" spans="2:7" x14ac:dyDescent="0.2">
      <c r="B2790" s="35">
        <v>41071</v>
      </c>
      <c r="C2790">
        <v>84.38</v>
      </c>
      <c r="E2790">
        <v>0.77</v>
      </c>
      <c r="F2790">
        <f>Table3[[#This Row],[DivPay]]*4</f>
        <v>3.08</v>
      </c>
      <c r="G2790" s="2">
        <f>Table3[[#This Row],[FwdDiv]]/Table3[[#This Row],[SharePrice]]</f>
        <v>3.6501540649442998E-2</v>
      </c>
    </row>
    <row r="2791" spans="2:7" x14ac:dyDescent="0.2">
      <c r="B2791" s="35">
        <v>41068</v>
      </c>
      <c r="C2791">
        <v>83.97</v>
      </c>
      <c r="E2791">
        <v>0.77</v>
      </c>
      <c r="F2791">
        <f>Table3[[#This Row],[DivPay]]*4</f>
        <v>3.08</v>
      </c>
      <c r="G2791" s="2">
        <f>Table3[[#This Row],[FwdDiv]]/Table3[[#This Row],[SharePrice]]</f>
        <v>3.6679766583303561E-2</v>
      </c>
    </row>
    <row r="2792" spans="2:7" x14ac:dyDescent="0.2">
      <c r="B2792" s="35">
        <v>41067</v>
      </c>
      <c r="C2792">
        <v>83.6</v>
      </c>
      <c r="E2792">
        <v>0.77</v>
      </c>
      <c r="F2792">
        <f>Table3[[#This Row],[DivPay]]*4</f>
        <v>3.08</v>
      </c>
      <c r="G2792" s="2">
        <f>Table3[[#This Row],[FwdDiv]]/Table3[[#This Row],[SharePrice]]</f>
        <v>3.6842105263157898E-2</v>
      </c>
    </row>
    <row r="2793" spans="2:7" x14ac:dyDescent="0.2">
      <c r="B2793" s="35">
        <v>41066</v>
      </c>
      <c r="C2793">
        <v>83.07</v>
      </c>
      <c r="E2793">
        <v>0.77</v>
      </c>
      <c r="F2793">
        <f>Table3[[#This Row],[DivPay]]*4</f>
        <v>3.08</v>
      </c>
      <c r="G2793" s="2">
        <f>Table3[[#This Row],[FwdDiv]]/Table3[[#This Row],[SharePrice]]</f>
        <v>3.7077163837727224E-2</v>
      </c>
    </row>
    <row r="2794" spans="2:7" x14ac:dyDescent="0.2">
      <c r="B2794" s="35">
        <v>41065</v>
      </c>
      <c r="C2794">
        <v>81.91</v>
      </c>
      <c r="E2794">
        <v>0.77</v>
      </c>
      <c r="F2794">
        <f>Table3[[#This Row],[DivPay]]*4</f>
        <v>3.08</v>
      </c>
      <c r="G2794" s="2">
        <f>Table3[[#This Row],[FwdDiv]]/Table3[[#This Row],[SharePrice]]</f>
        <v>3.7602246367964845E-2</v>
      </c>
    </row>
    <row r="2795" spans="2:7" x14ac:dyDescent="0.2">
      <c r="B2795" s="35">
        <v>41064</v>
      </c>
      <c r="C2795">
        <v>81.91</v>
      </c>
      <c r="E2795">
        <v>0.77</v>
      </c>
      <c r="F2795">
        <f>Table3[[#This Row],[DivPay]]*4</f>
        <v>3.08</v>
      </c>
      <c r="G2795" s="2">
        <f>Table3[[#This Row],[FwdDiv]]/Table3[[#This Row],[SharePrice]]</f>
        <v>3.7602246367964845E-2</v>
      </c>
    </row>
    <row r="2796" spans="2:7" x14ac:dyDescent="0.2">
      <c r="B2796" s="35">
        <v>41061</v>
      </c>
      <c r="C2796">
        <v>82.79</v>
      </c>
      <c r="E2796">
        <v>0.77</v>
      </c>
      <c r="F2796">
        <f>Table3[[#This Row],[DivPay]]*4</f>
        <v>3.08</v>
      </c>
      <c r="G2796" s="2">
        <f>Table3[[#This Row],[FwdDiv]]/Table3[[#This Row],[SharePrice]]</f>
        <v>3.72025606957362E-2</v>
      </c>
    </row>
    <row r="2797" spans="2:7" x14ac:dyDescent="0.2">
      <c r="B2797" s="35">
        <v>41060</v>
      </c>
      <c r="C2797">
        <v>84.51</v>
      </c>
      <c r="E2797">
        <v>0.77</v>
      </c>
      <c r="F2797">
        <f>Table3[[#This Row],[DivPay]]*4</f>
        <v>3.08</v>
      </c>
      <c r="G2797" s="2">
        <f>Table3[[#This Row],[FwdDiv]]/Table3[[#This Row],[SharePrice]]</f>
        <v>3.6445391077978936E-2</v>
      </c>
    </row>
    <row r="2798" spans="2:7" x14ac:dyDescent="0.2">
      <c r="B2798" s="35">
        <v>41059</v>
      </c>
      <c r="C2798">
        <v>84.88</v>
      </c>
      <c r="E2798">
        <v>0.77</v>
      </c>
      <c r="F2798">
        <f>Table3[[#This Row],[DivPay]]*4</f>
        <v>3.08</v>
      </c>
      <c r="G2798" s="2">
        <f>Table3[[#This Row],[FwdDiv]]/Table3[[#This Row],[SharePrice]]</f>
        <v>3.6286522148916117E-2</v>
      </c>
    </row>
    <row r="2799" spans="2:7" x14ac:dyDescent="0.2">
      <c r="B2799" s="35">
        <v>41058</v>
      </c>
      <c r="C2799">
        <v>85.59</v>
      </c>
      <c r="E2799">
        <v>0.77</v>
      </c>
      <c r="F2799">
        <f>Table3[[#This Row],[DivPay]]*4</f>
        <v>3.08</v>
      </c>
      <c r="G2799" s="2">
        <f>Table3[[#This Row],[FwdDiv]]/Table3[[#This Row],[SharePrice]]</f>
        <v>3.598551232620633E-2</v>
      </c>
    </row>
    <row r="2800" spans="2:7" x14ac:dyDescent="0.2">
      <c r="B2800" s="35">
        <v>41054</v>
      </c>
      <c r="C2800">
        <v>85.38</v>
      </c>
      <c r="E2800">
        <v>0.77</v>
      </c>
      <c r="F2800">
        <f>Table3[[#This Row],[DivPay]]*4</f>
        <v>3.08</v>
      </c>
      <c r="G2800" s="2">
        <f>Table3[[#This Row],[FwdDiv]]/Table3[[#This Row],[SharePrice]]</f>
        <v>3.607402201920825E-2</v>
      </c>
    </row>
    <row r="2801" spans="2:7" x14ac:dyDescent="0.2">
      <c r="B2801" s="35">
        <v>41053</v>
      </c>
      <c r="C2801">
        <v>85.34</v>
      </c>
      <c r="E2801">
        <v>0.77</v>
      </c>
      <c r="F2801">
        <f>Table3[[#This Row],[DivPay]]*4</f>
        <v>3.08</v>
      </c>
      <c r="G2801" s="2">
        <f>Table3[[#This Row],[FwdDiv]]/Table3[[#This Row],[SharePrice]]</f>
        <v>3.6090930396062808E-2</v>
      </c>
    </row>
    <row r="2802" spans="2:7" x14ac:dyDescent="0.2">
      <c r="B2802" s="35">
        <v>41052</v>
      </c>
      <c r="C2802">
        <v>84.33</v>
      </c>
      <c r="E2802">
        <v>0.77</v>
      </c>
      <c r="F2802">
        <f>Table3[[#This Row],[DivPay]]*4</f>
        <v>3.08</v>
      </c>
      <c r="G2802" s="2">
        <f>Table3[[#This Row],[FwdDiv]]/Table3[[#This Row],[SharePrice]]</f>
        <v>3.6523182734495438E-2</v>
      </c>
    </row>
    <row r="2803" spans="2:7" x14ac:dyDescent="0.2">
      <c r="B2803" s="35">
        <v>41051</v>
      </c>
      <c r="C2803">
        <v>85.06</v>
      </c>
      <c r="E2803">
        <v>0.77</v>
      </c>
      <c r="F2803">
        <f>Table3[[#This Row],[DivPay]]*4</f>
        <v>3.08</v>
      </c>
      <c r="G2803" s="2">
        <f>Table3[[#This Row],[FwdDiv]]/Table3[[#This Row],[SharePrice]]</f>
        <v>3.6209734305196334E-2</v>
      </c>
    </row>
    <row r="2804" spans="2:7" x14ac:dyDescent="0.2">
      <c r="B2804" s="35">
        <v>41050</v>
      </c>
      <c r="C2804">
        <v>84.74</v>
      </c>
      <c r="E2804">
        <v>0.77</v>
      </c>
      <c r="F2804">
        <f>Table3[[#This Row],[DivPay]]*4</f>
        <v>3.08</v>
      </c>
      <c r="G2804" s="2">
        <f>Table3[[#This Row],[FwdDiv]]/Table3[[#This Row],[SharePrice]]</f>
        <v>3.6346471560066089E-2</v>
      </c>
    </row>
    <row r="2805" spans="2:7" x14ac:dyDescent="0.2">
      <c r="B2805" s="35">
        <v>41047</v>
      </c>
      <c r="C2805">
        <v>84.3</v>
      </c>
      <c r="E2805">
        <v>0.77</v>
      </c>
      <c r="F2805">
        <f>Table3[[#This Row],[DivPay]]*4</f>
        <v>3.08</v>
      </c>
      <c r="G2805" s="2">
        <f>Table3[[#This Row],[FwdDiv]]/Table3[[#This Row],[SharePrice]]</f>
        <v>3.6536180308422303E-2</v>
      </c>
    </row>
    <row r="2806" spans="2:7" x14ac:dyDescent="0.2">
      <c r="B2806" s="35">
        <v>41046</v>
      </c>
      <c r="C2806">
        <v>84.2</v>
      </c>
      <c r="E2806">
        <v>0.77</v>
      </c>
      <c r="F2806">
        <f>Table3[[#This Row],[DivPay]]*4</f>
        <v>3.08</v>
      </c>
      <c r="G2806" s="2">
        <f>Table3[[#This Row],[FwdDiv]]/Table3[[#This Row],[SharePrice]]</f>
        <v>3.6579572446555818E-2</v>
      </c>
    </row>
    <row r="2807" spans="2:7" x14ac:dyDescent="0.2">
      <c r="B2807" s="35">
        <v>41045</v>
      </c>
      <c r="C2807">
        <v>85.24</v>
      </c>
      <c r="E2807">
        <v>0.77</v>
      </c>
      <c r="F2807">
        <f>Table3[[#This Row],[DivPay]]*4</f>
        <v>3.08</v>
      </c>
      <c r="G2807" s="2">
        <f>Table3[[#This Row],[FwdDiv]]/Table3[[#This Row],[SharePrice]]</f>
        <v>3.6133270764899111E-2</v>
      </c>
    </row>
    <row r="2808" spans="2:7" x14ac:dyDescent="0.2">
      <c r="B2808" s="35">
        <v>41044</v>
      </c>
      <c r="C2808">
        <v>84.72</v>
      </c>
      <c r="E2808">
        <v>0.77</v>
      </c>
      <c r="F2808">
        <f>Table3[[#This Row],[DivPay]]*4</f>
        <v>3.08</v>
      </c>
      <c r="G2808" s="2">
        <f>Table3[[#This Row],[FwdDiv]]/Table3[[#This Row],[SharePrice]]</f>
        <v>3.6355051935788481E-2</v>
      </c>
    </row>
    <row r="2809" spans="2:7" x14ac:dyDescent="0.2">
      <c r="B2809" s="35">
        <v>41043</v>
      </c>
      <c r="C2809">
        <v>85.39</v>
      </c>
      <c r="E2809">
        <v>0.77</v>
      </c>
      <c r="F2809">
        <f>Table3[[#This Row],[DivPay]]*4</f>
        <v>3.08</v>
      </c>
      <c r="G2809" s="2">
        <f>Table3[[#This Row],[FwdDiv]]/Table3[[#This Row],[SharePrice]]</f>
        <v>3.6069797400163951E-2</v>
      </c>
    </row>
    <row r="2810" spans="2:7" x14ac:dyDescent="0.2">
      <c r="B2810" s="35">
        <v>41040</v>
      </c>
      <c r="C2810">
        <v>86.15</v>
      </c>
      <c r="E2810">
        <v>0.77</v>
      </c>
      <c r="F2810">
        <f>Table3[[#This Row],[DivPay]]*4</f>
        <v>3.08</v>
      </c>
      <c r="G2810" s="2">
        <f>Table3[[#This Row],[FwdDiv]]/Table3[[#This Row],[SharePrice]]</f>
        <v>3.5751596053395236E-2</v>
      </c>
    </row>
    <row r="2811" spans="2:7" x14ac:dyDescent="0.2">
      <c r="B2811" s="35">
        <v>41039</v>
      </c>
      <c r="C2811">
        <v>86.16</v>
      </c>
      <c r="E2811">
        <v>0.77</v>
      </c>
      <c r="F2811">
        <f>Table3[[#This Row],[DivPay]]*4</f>
        <v>3.08</v>
      </c>
      <c r="G2811" s="2">
        <f>Table3[[#This Row],[FwdDiv]]/Table3[[#This Row],[SharePrice]]</f>
        <v>3.5747446610956364E-2</v>
      </c>
    </row>
    <row r="2812" spans="2:7" x14ac:dyDescent="0.2">
      <c r="B2812" s="35">
        <v>41038</v>
      </c>
      <c r="C2812">
        <v>85.64</v>
      </c>
      <c r="E2812">
        <v>0.77</v>
      </c>
      <c r="F2812">
        <f>Table3[[#This Row],[DivPay]]*4</f>
        <v>3.08</v>
      </c>
      <c r="G2812" s="2">
        <f>Table3[[#This Row],[FwdDiv]]/Table3[[#This Row],[SharePrice]]</f>
        <v>3.5964502568893039E-2</v>
      </c>
    </row>
    <row r="2813" spans="2:7" x14ac:dyDescent="0.2">
      <c r="B2813" s="35">
        <v>41037</v>
      </c>
      <c r="C2813">
        <v>87.72</v>
      </c>
      <c r="E2813">
        <v>0.77</v>
      </c>
      <c r="F2813">
        <f>Table3[[#This Row],[DivPay]]*4</f>
        <v>3.08</v>
      </c>
      <c r="G2813" s="2">
        <f>Table3[[#This Row],[FwdDiv]]/Table3[[#This Row],[SharePrice]]</f>
        <v>3.511171910624715E-2</v>
      </c>
    </row>
    <row r="2814" spans="2:7" x14ac:dyDescent="0.2">
      <c r="B2814" s="35">
        <v>41036</v>
      </c>
      <c r="C2814">
        <v>88.28</v>
      </c>
      <c r="E2814">
        <v>0.77</v>
      </c>
      <c r="F2814">
        <f>Table3[[#This Row],[DivPay]]*4</f>
        <v>3.08</v>
      </c>
      <c r="G2814" s="2">
        <f>Table3[[#This Row],[FwdDiv]]/Table3[[#This Row],[SharePrice]]</f>
        <v>3.48889895786135E-2</v>
      </c>
    </row>
    <row r="2815" spans="2:7" x14ac:dyDescent="0.2">
      <c r="B2815" s="35">
        <v>41033</v>
      </c>
      <c r="C2815">
        <v>89.13</v>
      </c>
      <c r="E2815">
        <v>0.77</v>
      </c>
      <c r="F2815">
        <f>Table3[[#This Row],[DivPay]]*4</f>
        <v>3.08</v>
      </c>
      <c r="G2815" s="2">
        <f>Table3[[#This Row],[FwdDiv]]/Table3[[#This Row],[SharePrice]]</f>
        <v>3.4556266128127455E-2</v>
      </c>
    </row>
    <row r="2816" spans="2:7" x14ac:dyDescent="0.2">
      <c r="B2816" s="35">
        <v>41032</v>
      </c>
      <c r="C2816">
        <v>89.96</v>
      </c>
      <c r="E2816">
        <v>0.77</v>
      </c>
      <c r="F2816">
        <f>Table3[[#This Row],[DivPay]]*4</f>
        <v>3.08</v>
      </c>
      <c r="G2816" s="2">
        <f>Table3[[#This Row],[FwdDiv]]/Table3[[#This Row],[SharePrice]]</f>
        <v>3.4237438861716318E-2</v>
      </c>
    </row>
    <row r="2817" spans="2:7" x14ac:dyDescent="0.2">
      <c r="B2817" s="35">
        <v>41031</v>
      </c>
      <c r="C2817">
        <v>90.31</v>
      </c>
      <c r="E2817">
        <v>0.77</v>
      </c>
      <c r="F2817">
        <f>Table3[[#This Row],[DivPay]]*4</f>
        <v>3.08</v>
      </c>
      <c r="G2817" s="2">
        <f>Table3[[#This Row],[FwdDiv]]/Table3[[#This Row],[SharePrice]]</f>
        <v>3.4104750304506701E-2</v>
      </c>
    </row>
    <row r="2818" spans="2:7" x14ac:dyDescent="0.2">
      <c r="B2818" s="35">
        <v>41030</v>
      </c>
      <c r="C2818">
        <v>90</v>
      </c>
      <c r="E2818">
        <v>0.77</v>
      </c>
      <c r="F2818">
        <f>Table3[[#This Row],[DivPay]]*4</f>
        <v>3.08</v>
      </c>
      <c r="G2818" s="2">
        <f>Table3[[#This Row],[FwdDiv]]/Table3[[#This Row],[SharePrice]]</f>
        <v>3.4222222222222223E-2</v>
      </c>
    </row>
    <row r="2819" spans="2:7" x14ac:dyDescent="0.2">
      <c r="B2819" s="35">
        <v>41029</v>
      </c>
      <c r="C2819">
        <v>89.51</v>
      </c>
      <c r="E2819">
        <v>0.77</v>
      </c>
      <c r="F2819">
        <f>Table3[[#This Row],[DivPay]]*4</f>
        <v>3.08</v>
      </c>
      <c r="G2819" s="2">
        <f>Table3[[#This Row],[FwdDiv]]/Table3[[#This Row],[SharePrice]]</f>
        <v>3.4409563177298624E-2</v>
      </c>
    </row>
    <row r="2820" spans="2:7" x14ac:dyDescent="0.2">
      <c r="B2820" s="35">
        <v>41026</v>
      </c>
      <c r="C2820">
        <v>89.81</v>
      </c>
      <c r="E2820">
        <v>0.77</v>
      </c>
      <c r="F2820">
        <f>Table3[[#This Row],[DivPay]]*4</f>
        <v>3.08</v>
      </c>
      <c r="G2820" s="2">
        <f>Table3[[#This Row],[FwdDiv]]/Table3[[#This Row],[SharePrice]]</f>
        <v>3.4294621979734999E-2</v>
      </c>
    </row>
    <row r="2821" spans="2:7" x14ac:dyDescent="0.2">
      <c r="B2821" s="35">
        <v>41025</v>
      </c>
      <c r="C2821">
        <v>88.55</v>
      </c>
      <c r="E2821">
        <v>0.77</v>
      </c>
      <c r="F2821">
        <f>Table3[[#This Row],[DivPay]]*4</f>
        <v>3.08</v>
      </c>
      <c r="G2821" s="2">
        <f>Table3[[#This Row],[FwdDiv]]/Table3[[#This Row],[SharePrice]]</f>
        <v>3.4782608695652174E-2</v>
      </c>
    </row>
    <row r="2822" spans="2:7" x14ac:dyDescent="0.2">
      <c r="B2822" s="35">
        <v>41024</v>
      </c>
      <c r="C2822">
        <v>87.64</v>
      </c>
      <c r="E2822">
        <v>0.77</v>
      </c>
      <c r="F2822">
        <f>Table3[[#This Row],[DivPay]]*4</f>
        <v>3.08</v>
      </c>
      <c r="G2822" s="2">
        <f>Table3[[#This Row],[FwdDiv]]/Table3[[#This Row],[SharePrice]]</f>
        <v>3.5143769968051117E-2</v>
      </c>
    </row>
    <row r="2823" spans="2:7" x14ac:dyDescent="0.2">
      <c r="B2823" s="35">
        <v>41023</v>
      </c>
      <c r="C2823">
        <v>86.17</v>
      </c>
      <c r="E2823">
        <v>0.77</v>
      </c>
      <c r="F2823">
        <f>Table3[[#This Row],[DivPay]]*4</f>
        <v>3.08</v>
      </c>
      <c r="G2823" s="2">
        <f>Table3[[#This Row],[FwdDiv]]/Table3[[#This Row],[SharePrice]]</f>
        <v>3.5743298131600328E-2</v>
      </c>
    </row>
    <row r="2824" spans="2:7" x14ac:dyDescent="0.2">
      <c r="B2824" s="35">
        <v>41022</v>
      </c>
      <c r="C2824">
        <v>86.94</v>
      </c>
      <c r="E2824">
        <v>0.77</v>
      </c>
      <c r="F2824">
        <f>Table3[[#This Row],[DivPay]]*4</f>
        <v>3.08</v>
      </c>
      <c r="G2824" s="2">
        <f>Table3[[#This Row],[FwdDiv]]/Table3[[#This Row],[SharePrice]]</f>
        <v>3.5426731078904997E-2</v>
      </c>
    </row>
    <row r="2825" spans="2:7" x14ac:dyDescent="0.2">
      <c r="B2825" s="35">
        <v>41019</v>
      </c>
      <c r="C2825">
        <v>87.81</v>
      </c>
      <c r="E2825">
        <v>0.77</v>
      </c>
      <c r="F2825">
        <f>Table3[[#This Row],[DivPay]]*4</f>
        <v>3.08</v>
      </c>
      <c r="G2825" s="2">
        <f>Table3[[#This Row],[FwdDiv]]/Table3[[#This Row],[SharePrice]]</f>
        <v>3.5075731693428994E-2</v>
      </c>
    </row>
    <row r="2826" spans="2:7" x14ac:dyDescent="0.2">
      <c r="B2826" s="35">
        <v>41018</v>
      </c>
      <c r="C2826">
        <v>86.75</v>
      </c>
      <c r="E2826">
        <v>0.77</v>
      </c>
      <c r="F2826">
        <f>Table3[[#This Row],[DivPay]]*4</f>
        <v>3.08</v>
      </c>
      <c r="G2826" s="2">
        <f>Table3[[#This Row],[FwdDiv]]/Table3[[#This Row],[SharePrice]]</f>
        <v>3.5504322766570603E-2</v>
      </c>
    </row>
    <row r="2827" spans="2:7" x14ac:dyDescent="0.2">
      <c r="B2827" s="35">
        <v>41017</v>
      </c>
      <c r="C2827">
        <v>87.74</v>
      </c>
      <c r="E2827">
        <v>0.77</v>
      </c>
      <c r="F2827">
        <f>Table3[[#This Row],[DivPay]]*4</f>
        <v>3.08</v>
      </c>
      <c r="G2827" s="2">
        <f>Table3[[#This Row],[FwdDiv]]/Table3[[#This Row],[SharePrice]]</f>
        <v>3.5103715523136542E-2</v>
      </c>
    </row>
    <row r="2828" spans="2:7" x14ac:dyDescent="0.2">
      <c r="B2828" s="35">
        <v>41016</v>
      </c>
      <c r="C2828">
        <v>87.45</v>
      </c>
      <c r="E2828">
        <v>0.77</v>
      </c>
      <c r="F2828">
        <f>Table3[[#This Row],[DivPay]]*4</f>
        <v>3.08</v>
      </c>
      <c r="G2828" s="2">
        <f>Table3[[#This Row],[FwdDiv]]/Table3[[#This Row],[SharePrice]]</f>
        <v>3.5220125786163521E-2</v>
      </c>
    </row>
    <row r="2829" spans="2:7" x14ac:dyDescent="0.2">
      <c r="B2829" s="35">
        <v>41015</v>
      </c>
      <c r="C2829">
        <v>87.04</v>
      </c>
      <c r="E2829">
        <v>0.77</v>
      </c>
      <c r="F2829">
        <f>Table3[[#This Row],[DivPay]]*4</f>
        <v>3.08</v>
      </c>
      <c r="G2829" s="2">
        <f>Table3[[#This Row],[FwdDiv]]/Table3[[#This Row],[SharePrice]]</f>
        <v>3.5386029411764705E-2</v>
      </c>
    </row>
    <row r="2830" spans="2:7" x14ac:dyDescent="0.2">
      <c r="B2830" s="35">
        <v>41012</v>
      </c>
      <c r="C2830">
        <v>87.84</v>
      </c>
      <c r="E2830">
        <v>0.77</v>
      </c>
      <c r="F2830">
        <f>Table3[[#This Row],[DivPay]]*4</f>
        <v>3.08</v>
      </c>
      <c r="G2830" s="2">
        <f>Table3[[#This Row],[FwdDiv]]/Table3[[#This Row],[SharePrice]]</f>
        <v>3.5063752276867033E-2</v>
      </c>
    </row>
    <row r="2831" spans="2:7" x14ac:dyDescent="0.2">
      <c r="B2831" s="35">
        <v>41011</v>
      </c>
      <c r="C2831">
        <v>87.26</v>
      </c>
      <c r="E2831">
        <v>0.77</v>
      </c>
      <c r="F2831">
        <f>Table3[[#This Row],[DivPay]]*4</f>
        <v>3.08</v>
      </c>
      <c r="G2831" s="2">
        <f>Table3[[#This Row],[FwdDiv]]/Table3[[#This Row],[SharePrice]]</f>
        <v>3.5296814118725643E-2</v>
      </c>
    </row>
    <row r="2832" spans="2:7" x14ac:dyDescent="0.2">
      <c r="B2832" s="35">
        <v>41010</v>
      </c>
      <c r="C2832">
        <v>87.52</v>
      </c>
      <c r="E2832">
        <v>0.77</v>
      </c>
      <c r="F2832">
        <f>Table3[[#This Row],[DivPay]]*4</f>
        <v>3.08</v>
      </c>
      <c r="G2832" s="2">
        <f>Table3[[#This Row],[FwdDiv]]/Table3[[#This Row],[SharePrice]]</f>
        <v>3.5191956124314444E-2</v>
      </c>
    </row>
    <row r="2833" spans="2:7" x14ac:dyDescent="0.2">
      <c r="B2833" s="35">
        <v>41009</v>
      </c>
      <c r="C2833">
        <v>87.05</v>
      </c>
      <c r="E2833">
        <v>0.77</v>
      </c>
      <c r="F2833">
        <f>Table3[[#This Row],[DivPay]]*4</f>
        <v>3.08</v>
      </c>
      <c r="G2833" s="2">
        <f>Table3[[#This Row],[FwdDiv]]/Table3[[#This Row],[SharePrice]]</f>
        <v>3.5381964388282595E-2</v>
      </c>
    </row>
    <row r="2834" spans="2:7" x14ac:dyDescent="0.2">
      <c r="B2834" s="35">
        <v>41008</v>
      </c>
      <c r="C2834">
        <v>88.37</v>
      </c>
      <c r="E2834">
        <v>0.77</v>
      </c>
      <c r="F2834">
        <f>Table3[[#This Row],[DivPay]]*4</f>
        <v>3.08</v>
      </c>
      <c r="G2834" s="2">
        <f>Table3[[#This Row],[FwdDiv]]/Table3[[#This Row],[SharePrice]]</f>
        <v>3.4853457055561844E-2</v>
      </c>
    </row>
    <row r="2835" spans="2:7" x14ac:dyDescent="0.2">
      <c r="B2835" s="35">
        <v>41004</v>
      </c>
      <c r="C2835">
        <v>88.64</v>
      </c>
      <c r="E2835">
        <v>0.77</v>
      </c>
      <c r="F2835">
        <f>Table3[[#This Row],[DivPay]]*4</f>
        <v>3.08</v>
      </c>
      <c r="G2835" s="2">
        <f>Table3[[#This Row],[FwdDiv]]/Table3[[#This Row],[SharePrice]]</f>
        <v>3.4747292418772564E-2</v>
      </c>
    </row>
    <row r="2836" spans="2:7" x14ac:dyDescent="0.2">
      <c r="B2836" s="35">
        <v>41003</v>
      </c>
      <c r="C2836">
        <v>89.49</v>
      </c>
      <c r="E2836">
        <v>0.77</v>
      </c>
      <c r="F2836">
        <f>Table3[[#This Row],[DivPay]]*4</f>
        <v>3.08</v>
      </c>
      <c r="G2836" s="2">
        <f>Table3[[#This Row],[FwdDiv]]/Table3[[#This Row],[SharePrice]]</f>
        <v>3.4417253324393791E-2</v>
      </c>
    </row>
    <row r="2837" spans="2:7" x14ac:dyDescent="0.2">
      <c r="B2837" s="35">
        <v>41002</v>
      </c>
      <c r="C2837">
        <v>88.98</v>
      </c>
      <c r="E2837">
        <v>0.77</v>
      </c>
      <c r="F2837">
        <f>Table3[[#This Row],[DivPay]]*4</f>
        <v>3.08</v>
      </c>
      <c r="G2837" s="2">
        <f>Table3[[#This Row],[FwdDiv]]/Table3[[#This Row],[SharePrice]]</f>
        <v>3.4614520116880196E-2</v>
      </c>
    </row>
    <row r="2838" spans="2:7" x14ac:dyDescent="0.2">
      <c r="B2838" s="35">
        <v>41001</v>
      </c>
      <c r="C2838">
        <v>89.38</v>
      </c>
      <c r="E2838">
        <v>0.77</v>
      </c>
      <c r="F2838">
        <f>Table3[[#This Row],[DivPay]]*4</f>
        <v>3.08</v>
      </c>
      <c r="G2838" s="2">
        <f>Table3[[#This Row],[FwdDiv]]/Table3[[#This Row],[SharePrice]]</f>
        <v>3.4459610651152384E-2</v>
      </c>
    </row>
    <row r="2839" spans="2:7" x14ac:dyDescent="0.2">
      <c r="B2839" s="35">
        <v>40998</v>
      </c>
      <c r="C2839">
        <v>88.61</v>
      </c>
      <c r="E2839">
        <v>0.77</v>
      </c>
      <c r="F2839">
        <f>Table3[[#This Row],[DivPay]]*4</f>
        <v>3.08</v>
      </c>
      <c r="G2839" s="2">
        <f>Table3[[#This Row],[FwdDiv]]/Table3[[#This Row],[SharePrice]]</f>
        <v>3.4759056539893918E-2</v>
      </c>
    </row>
    <row r="2840" spans="2:7" x14ac:dyDescent="0.2">
      <c r="B2840" s="35">
        <v>40997</v>
      </c>
      <c r="C2840">
        <v>86.65</v>
      </c>
      <c r="E2840">
        <v>0.77</v>
      </c>
      <c r="F2840">
        <f>Table3[[#This Row],[DivPay]]*4</f>
        <v>3.08</v>
      </c>
      <c r="G2840" s="2">
        <f>Table3[[#This Row],[FwdDiv]]/Table3[[#This Row],[SharePrice]]</f>
        <v>3.5545297172533179E-2</v>
      </c>
    </row>
    <row r="2841" spans="2:7" x14ac:dyDescent="0.2">
      <c r="B2841" s="35">
        <v>40996</v>
      </c>
      <c r="C2841">
        <v>86.97</v>
      </c>
      <c r="E2841">
        <v>0.77</v>
      </c>
      <c r="F2841">
        <f>Table3[[#This Row],[DivPay]]*4</f>
        <v>3.08</v>
      </c>
      <c r="G2841" s="2">
        <f>Table3[[#This Row],[FwdDiv]]/Table3[[#This Row],[SharePrice]]</f>
        <v>3.5414510750833621E-2</v>
      </c>
    </row>
    <row r="2842" spans="2:7" x14ac:dyDescent="0.2">
      <c r="B2842" s="35">
        <v>40995</v>
      </c>
      <c r="C2842">
        <v>87.52</v>
      </c>
      <c r="D2842">
        <v>0.77</v>
      </c>
      <c r="E2842">
        <v>0.77</v>
      </c>
      <c r="F2842">
        <f>Table3[[#This Row],[DivPay]]*4</f>
        <v>3.08</v>
      </c>
      <c r="G2842" s="2">
        <f>Table3[[#This Row],[FwdDiv]]/Table3[[#This Row],[SharePrice]]</f>
        <v>3.5191956124314444E-2</v>
      </c>
    </row>
    <row r="2843" spans="2:7" x14ac:dyDescent="0.2">
      <c r="B2843" s="35">
        <v>40994</v>
      </c>
      <c r="C2843">
        <v>88.15</v>
      </c>
      <c r="E2843">
        <v>0.77</v>
      </c>
      <c r="F2843">
        <f>Table3[[#This Row],[DivPay]]*4</f>
        <v>3.08</v>
      </c>
      <c r="G2843" s="2">
        <f>Table3[[#This Row],[FwdDiv]]/Table3[[#This Row],[SharePrice]]</f>
        <v>3.4940442427680088E-2</v>
      </c>
    </row>
    <row r="2844" spans="2:7" x14ac:dyDescent="0.2">
      <c r="B2844" s="35">
        <v>40991</v>
      </c>
      <c r="C2844">
        <v>86.83</v>
      </c>
      <c r="E2844">
        <v>0.77</v>
      </c>
      <c r="F2844">
        <f>Table3[[#This Row],[DivPay]]*4</f>
        <v>3.08</v>
      </c>
      <c r="G2844" s="2">
        <f>Table3[[#This Row],[FwdDiv]]/Table3[[#This Row],[SharePrice]]</f>
        <v>3.547161119428769E-2</v>
      </c>
    </row>
    <row r="2845" spans="2:7" x14ac:dyDescent="0.2">
      <c r="B2845" s="35">
        <v>40990</v>
      </c>
      <c r="C2845">
        <v>86.84</v>
      </c>
      <c r="E2845">
        <v>0.77</v>
      </c>
      <c r="F2845">
        <f>Table3[[#This Row],[DivPay]]*4</f>
        <v>3.08</v>
      </c>
      <c r="G2845" s="2">
        <f>Table3[[#This Row],[FwdDiv]]/Table3[[#This Row],[SharePrice]]</f>
        <v>3.5467526485490557E-2</v>
      </c>
    </row>
    <row r="2846" spans="2:7" x14ac:dyDescent="0.2">
      <c r="B2846" s="35">
        <v>40989</v>
      </c>
      <c r="C2846">
        <v>86.12</v>
      </c>
      <c r="E2846">
        <v>0.77</v>
      </c>
      <c r="F2846">
        <f>Table3[[#This Row],[DivPay]]*4</f>
        <v>3.08</v>
      </c>
      <c r="G2846" s="2">
        <f>Table3[[#This Row],[FwdDiv]]/Table3[[#This Row],[SharePrice]]</f>
        <v>3.5764050162563864E-2</v>
      </c>
    </row>
    <row r="2847" spans="2:7" x14ac:dyDescent="0.2">
      <c r="B2847" s="35">
        <v>40988</v>
      </c>
      <c r="C2847">
        <v>86.54</v>
      </c>
      <c r="E2847">
        <v>0.77</v>
      </c>
      <c r="F2847">
        <f>Table3[[#This Row],[DivPay]]*4</f>
        <v>3.08</v>
      </c>
      <c r="G2847" s="2">
        <f>Table3[[#This Row],[FwdDiv]]/Table3[[#This Row],[SharePrice]]</f>
        <v>3.5590478391495262E-2</v>
      </c>
    </row>
    <row r="2848" spans="2:7" x14ac:dyDescent="0.2">
      <c r="B2848" s="35">
        <v>40987</v>
      </c>
      <c r="C2848">
        <v>86.34</v>
      </c>
      <c r="E2848">
        <v>0.77</v>
      </c>
      <c r="F2848">
        <f>Table3[[#This Row],[DivPay]]*4</f>
        <v>3.08</v>
      </c>
      <c r="G2848" s="2">
        <f>Table3[[#This Row],[FwdDiv]]/Table3[[#This Row],[SharePrice]]</f>
        <v>3.5672921009960619E-2</v>
      </c>
    </row>
    <row r="2849" spans="2:7" x14ac:dyDescent="0.2">
      <c r="B2849" s="35">
        <v>40984</v>
      </c>
      <c r="C2849">
        <v>85.81</v>
      </c>
      <c r="E2849">
        <v>0.77</v>
      </c>
      <c r="F2849">
        <f>Table3[[#This Row],[DivPay]]*4</f>
        <v>3.08</v>
      </c>
      <c r="G2849" s="2">
        <f>Table3[[#This Row],[FwdDiv]]/Table3[[#This Row],[SharePrice]]</f>
        <v>3.5893252534669622E-2</v>
      </c>
    </row>
    <row r="2850" spans="2:7" x14ac:dyDescent="0.2">
      <c r="B2850" s="35">
        <v>40983</v>
      </c>
      <c r="C2850">
        <v>85.9</v>
      </c>
      <c r="E2850">
        <v>0.77</v>
      </c>
      <c r="F2850">
        <f>Table3[[#This Row],[DivPay]]*4</f>
        <v>3.08</v>
      </c>
      <c r="G2850" s="2">
        <f>Table3[[#This Row],[FwdDiv]]/Table3[[#This Row],[SharePrice]]</f>
        <v>3.5855646100116413E-2</v>
      </c>
    </row>
    <row r="2851" spans="2:7" x14ac:dyDescent="0.2">
      <c r="B2851" s="35">
        <v>40982</v>
      </c>
      <c r="C2851">
        <v>85.45</v>
      </c>
      <c r="E2851">
        <v>0.77</v>
      </c>
      <c r="F2851">
        <f>Table3[[#This Row],[DivPay]]*4</f>
        <v>3.08</v>
      </c>
      <c r="G2851" s="2">
        <f>Table3[[#This Row],[FwdDiv]]/Table3[[#This Row],[SharePrice]]</f>
        <v>3.6044470450555879E-2</v>
      </c>
    </row>
    <row r="2852" spans="2:7" x14ac:dyDescent="0.2">
      <c r="B2852" s="35">
        <v>40981</v>
      </c>
      <c r="C2852">
        <v>85.71</v>
      </c>
      <c r="E2852">
        <v>0.77</v>
      </c>
      <c r="F2852">
        <f>Table3[[#This Row],[DivPay]]*4</f>
        <v>3.08</v>
      </c>
      <c r="G2852" s="2">
        <f>Table3[[#This Row],[FwdDiv]]/Table3[[#This Row],[SharePrice]]</f>
        <v>3.5935130089837827E-2</v>
      </c>
    </row>
    <row r="2853" spans="2:7" x14ac:dyDescent="0.2">
      <c r="B2853" s="35">
        <v>40980</v>
      </c>
      <c r="C2853">
        <v>84.54</v>
      </c>
      <c r="E2853">
        <v>0.77</v>
      </c>
      <c r="F2853">
        <f>Table3[[#This Row],[DivPay]]*4</f>
        <v>3.08</v>
      </c>
      <c r="G2853" s="2">
        <f>Table3[[#This Row],[FwdDiv]]/Table3[[#This Row],[SharePrice]]</f>
        <v>3.6432458008043525E-2</v>
      </c>
    </row>
    <row r="2854" spans="2:7" x14ac:dyDescent="0.2">
      <c r="B2854" s="35">
        <v>40977</v>
      </c>
      <c r="C2854">
        <v>84.61</v>
      </c>
      <c r="E2854">
        <v>0.77</v>
      </c>
      <c r="F2854">
        <f>Table3[[#This Row],[DivPay]]*4</f>
        <v>3.08</v>
      </c>
      <c r="G2854" s="2">
        <f>Table3[[#This Row],[FwdDiv]]/Table3[[#This Row],[SharePrice]]</f>
        <v>3.6402316511050706E-2</v>
      </c>
    </row>
    <row r="2855" spans="2:7" x14ac:dyDescent="0.2">
      <c r="B2855" s="35">
        <v>40976</v>
      </c>
      <c r="C2855">
        <v>84.62</v>
      </c>
      <c r="E2855">
        <v>0.77</v>
      </c>
      <c r="F2855">
        <f>Table3[[#This Row],[DivPay]]*4</f>
        <v>3.08</v>
      </c>
      <c r="G2855" s="2">
        <f>Table3[[#This Row],[FwdDiv]]/Table3[[#This Row],[SharePrice]]</f>
        <v>3.6398014653746161E-2</v>
      </c>
    </row>
    <row r="2856" spans="2:7" x14ac:dyDescent="0.2">
      <c r="B2856" s="35">
        <v>40975</v>
      </c>
      <c r="C2856">
        <v>84.07</v>
      </c>
      <c r="E2856">
        <v>0.77</v>
      </c>
      <c r="F2856">
        <f>Table3[[#This Row],[DivPay]]*4</f>
        <v>3.08</v>
      </c>
      <c r="G2856" s="2">
        <f>Table3[[#This Row],[FwdDiv]]/Table3[[#This Row],[SharePrice]]</f>
        <v>3.6636136552872609E-2</v>
      </c>
    </row>
    <row r="2857" spans="2:7" x14ac:dyDescent="0.2">
      <c r="B2857" s="35">
        <v>40974</v>
      </c>
      <c r="C2857">
        <v>84.06</v>
      </c>
      <c r="E2857">
        <v>0.77</v>
      </c>
      <c r="F2857">
        <f>Table3[[#This Row],[DivPay]]*4</f>
        <v>3.08</v>
      </c>
      <c r="G2857" s="2">
        <f>Table3[[#This Row],[FwdDiv]]/Table3[[#This Row],[SharePrice]]</f>
        <v>3.6640494884606231E-2</v>
      </c>
    </row>
    <row r="2858" spans="2:7" x14ac:dyDescent="0.2">
      <c r="B2858" s="35">
        <v>40973</v>
      </c>
      <c r="C2858">
        <v>85.42</v>
      </c>
      <c r="E2858">
        <v>0.77</v>
      </c>
      <c r="F2858">
        <f>Table3[[#This Row],[DivPay]]*4</f>
        <v>3.08</v>
      </c>
      <c r="G2858" s="2">
        <f>Table3[[#This Row],[FwdDiv]]/Table3[[#This Row],[SharePrice]]</f>
        <v>3.6057129477874032E-2</v>
      </c>
    </row>
    <row r="2859" spans="2:7" x14ac:dyDescent="0.2">
      <c r="B2859" s="35">
        <v>40970</v>
      </c>
      <c r="C2859">
        <v>84.55</v>
      </c>
      <c r="E2859">
        <v>0.77</v>
      </c>
      <c r="F2859">
        <f>Table3[[#This Row],[DivPay]]*4</f>
        <v>3.08</v>
      </c>
      <c r="G2859" s="2">
        <f>Table3[[#This Row],[FwdDiv]]/Table3[[#This Row],[SharePrice]]</f>
        <v>3.6428149024246008E-2</v>
      </c>
    </row>
    <row r="2860" spans="2:7" x14ac:dyDescent="0.2">
      <c r="B2860" s="35">
        <v>40969</v>
      </c>
      <c r="C2860">
        <v>84.23</v>
      </c>
      <c r="E2860">
        <v>0.77</v>
      </c>
      <c r="F2860">
        <f>Table3[[#This Row],[DivPay]]*4</f>
        <v>3.08</v>
      </c>
      <c r="G2860" s="2">
        <f>Table3[[#This Row],[FwdDiv]]/Table3[[#This Row],[SharePrice]]</f>
        <v>3.6566543986703073E-2</v>
      </c>
    </row>
    <row r="2861" spans="2:7" x14ac:dyDescent="0.2">
      <c r="B2861" s="35">
        <v>40968</v>
      </c>
      <c r="C2861">
        <v>83.52</v>
      </c>
      <c r="E2861">
        <v>0.77</v>
      </c>
      <c r="F2861">
        <f>Table3[[#This Row],[DivPay]]*4</f>
        <v>3.08</v>
      </c>
      <c r="G2861" s="2">
        <f>Table3[[#This Row],[FwdDiv]]/Table3[[#This Row],[SharePrice]]</f>
        <v>3.6877394636015332E-2</v>
      </c>
    </row>
    <row r="2862" spans="2:7" x14ac:dyDescent="0.2">
      <c r="B2862" s="35">
        <v>40967</v>
      </c>
      <c r="C2862">
        <v>83.86</v>
      </c>
      <c r="E2862">
        <v>0.77</v>
      </c>
      <c r="F2862">
        <f>Table3[[#This Row],[DivPay]]*4</f>
        <v>3.08</v>
      </c>
      <c r="G2862" s="2">
        <f>Table3[[#This Row],[FwdDiv]]/Table3[[#This Row],[SharePrice]]</f>
        <v>3.6727879799666109E-2</v>
      </c>
    </row>
    <row r="2863" spans="2:7" x14ac:dyDescent="0.2">
      <c r="B2863" s="35">
        <v>40966</v>
      </c>
      <c r="C2863">
        <v>83.1</v>
      </c>
      <c r="E2863">
        <v>0.77</v>
      </c>
      <c r="F2863">
        <f>Table3[[#This Row],[DivPay]]*4</f>
        <v>3.08</v>
      </c>
      <c r="G2863" s="2">
        <f>Table3[[#This Row],[FwdDiv]]/Table3[[#This Row],[SharePrice]]</f>
        <v>3.7063778580024069E-2</v>
      </c>
    </row>
    <row r="2864" spans="2:7" x14ac:dyDescent="0.2">
      <c r="B2864" s="35">
        <v>40963</v>
      </c>
      <c r="C2864">
        <v>83.02</v>
      </c>
      <c r="E2864">
        <v>0.77</v>
      </c>
      <c r="F2864">
        <f>Table3[[#This Row],[DivPay]]*4</f>
        <v>3.08</v>
      </c>
      <c r="G2864" s="2">
        <f>Table3[[#This Row],[FwdDiv]]/Table3[[#This Row],[SharePrice]]</f>
        <v>3.7099494097807759E-2</v>
      </c>
    </row>
    <row r="2865" spans="2:7" x14ac:dyDescent="0.2">
      <c r="B2865" s="35">
        <v>40962</v>
      </c>
      <c r="C2865">
        <v>82.17</v>
      </c>
      <c r="E2865">
        <v>0.77</v>
      </c>
      <c r="F2865">
        <f>Table3[[#This Row],[DivPay]]*4</f>
        <v>3.08</v>
      </c>
      <c r="G2865" s="2">
        <f>Table3[[#This Row],[FwdDiv]]/Table3[[#This Row],[SharePrice]]</f>
        <v>3.7483266398929051E-2</v>
      </c>
    </row>
    <row r="2866" spans="2:7" x14ac:dyDescent="0.2">
      <c r="B2866" s="35">
        <v>40961</v>
      </c>
      <c r="C2866">
        <v>82.29</v>
      </c>
      <c r="E2866">
        <v>0.77</v>
      </c>
      <c r="F2866">
        <f>Table3[[#This Row],[DivPay]]*4</f>
        <v>3.08</v>
      </c>
      <c r="G2866" s="2">
        <f>Table3[[#This Row],[FwdDiv]]/Table3[[#This Row],[SharePrice]]</f>
        <v>3.7428606148985293E-2</v>
      </c>
    </row>
    <row r="2867" spans="2:7" x14ac:dyDescent="0.2">
      <c r="B2867" s="35">
        <v>40960</v>
      </c>
      <c r="C2867">
        <v>82.27</v>
      </c>
      <c r="E2867">
        <v>0.77</v>
      </c>
      <c r="F2867">
        <f>Table3[[#This Row],[DivPay]]*4</f>
        <v>3.08</v>
      </c>
      <c r="G2867" s="2">
        <f>Table3[[#This Row],[FwdDiv]]/Table3[[#This Row],[SharePrice]]</f>
        <v>3.7437705117296709E-2</v>
      </c>
    </row>
    <row r="2868" spans="2:7" x14ac:dyDescent="0.2">
      <c r="B2868" s="35">
        <v>40956</v>
      </c>
      <c r="C2868">
        <v>81.739999999999995</v>
      </c>
      <c r="E2868">
        <v>0.77</v>
      </c>
      <c r="F2868">
        <f>Table3[[#This Row],[DivPay]]*4</f>
        <v>3.08</v>
      </c>
      <c r="G2868" s="2">
        <f>Table3[[#This Row],[FwdDiv]]/Table3[[#This Row],[SharePrice]]</f>
        <v>3.7680450207976515E-2</v>
      </c>
    </row>
    <row r="2869" spans="2:7" x14ac:dyDescent="0.2">
      <c r="B2869" s="35">
        <v>40955</v>
      </c>
      <c r="C2869">
        <v>81.94</v>
      </c>
      <c r="E2869">
        <v>0.77</v>
      </c>
      <c r="F2869">
        <f>Table3[[#This Row],[DivPay]]*4</f>
        <v>3.08</v>
      </c>
      <c r="G2869" s="2">
        <f>Table3[[#This Row],[FwdDiv]]/Table3[[#This Row],[SharePrice]]</f>
        <v>3.7588479375152556E-2</v>
      </c>
    </row>
    <row r="2870" spans="2:7" x14ac:dyDescent="0.2">
      <c r="B2870" s="35">
        <v>40954</v>
      </c>
      <c r="C2870">
        <v>81.55</v>
      </c>
      <c r="E2870">
        <v>0.77</v>
      </c>
      <c r="F2870">
        <f>Table3[[#This Row],[DivPay]]*4</f>
        <v>3.08</v>
      </c>
      <c r="G2870" s="2">
        <f>Table3[[#This Row],[FwdDiv]]/Table3[[#This Row],[SharePrice]]</f>
        <v>3.7768240343347644E-2</v>
      </c>
    </row>
    <row r="2871" spans="2:7" x14ac:dyDescent="0.2">
      <c r="B2871" s="35">
        <v>40953</v>
      </c>
      <c r="C2871">
        <v>81.650000000000006</v>
      </c>
      <c r="E2871">
        <v>0.77</v>
      </c>
      <c r="F2871">
        <f>Table3[[#This Row],[DivPay]]*4</f>
        <v>3.08</v>
      </c>
      <c r="G2871" s="2">
        <f>Table3[[#This Row],[FwdDiv]]/Table3[[#This Row],[SharePrice]]</f>
        <v>3.7721984078383342E-2</v>
      </c>
    </row>
    <row r="2872" spans="2:7" x14ac:dyDescent="0.2">
      <c r="B2872" s="35">
        <v>40952</v>
      </c>
      <c r="C2872">
        <v>81.61</v>
      </c>
      <c r="E2872">
        <v>0.77</v>
      </c>
      <c r="F2872">
        <f>Table3[[#This Row],[DivPay]]*4</f>
        <v>3.08</v>
      </c>
      <c r="G2872" s="2">
        <f>Table3[[#This Row],[FwdDiv]]/Table3[[#This Row],[SharePrice]]</f>
        <v>3.7740472981252299E-2</v>
      </c>
    </row>
    <row r="2873" spans="2:7" x14ac:dyDescent="0.2">
      <c r="B2873" s="35">
        <v>40949</v>
      </c>
      <c r="C2873">
        <v>80.44</v>
      </c>
      <c r="E2873">
        <v>0.77</v>
      </c>
      <c r="F2873">
        <f>Table3[[#This Row],[DivPay]]*4</f>
        <v>3.08</v>
      </c>
      <c r="G2873" s="2">
        <f>Table3[[#This Row],[FwdDiv]]/Table3[[#This Row],[SharePrice]]</f>
        <v>3.8289408254599706E-2</v>
      </c>
    </row>
    <row r="2874" spans="2:7" x14ac:dyDescent="0.2">
      <c r="B2874" s="35">
        <v>40948</v>
      </c>
      <c r="C2874">
        <v>80.06</v>
      </c>
      <c r="E2874">
        <v>0.77</v>
      </c>
      <c r="F2874">
        <f>Table3[[#This Row],[DivPay]]*4</f>
        <v>3.08</v>
      </c>
      <c r="G2874" s="2">
        <f>Table3[[#This Row],[FwdDiv]]/Table3[[#This Row],[SharePrice]]</f>
        <v>3.8471146640019986E-2</v>
      </c>
    </row>
    <row r="2875" spans="2:7" x14ac:dyDescent="0.2">
      <c r="B2875" s="35">
        <v>40947</v>
      </c>
      <c r="C2875">
        <v>77.88</v>
      </c>
      <c r="E2875">
        <v>0.77</v>
      </c>
      <c r="F2875">
        <f>Table3[[#This Row],[DivPay]]*4</f>
        <v>3.08</v>
      </c>
      <c r="G2875" s="2">
        <f>Table3[[#This Row],[FwdDiv]]/Table3[[#This Row],[SharePrice]]</f>
        <v>3.954802259887006E-2</v>
      </c>
    </row>
    <row r="2876" spans="2:7" x14ac:dyDescent="0.2">
      <c r="B2876" s="35">
        <v>40946</v>
      </c>
      <c r="C2876">
        <v>77.599999999999994</v>
      </c>
      <c r="E2876">
        <v>0.77</v>
      </c>
      <c r="F2876">
        <f>Table3[[#This Row],[DivPay]]*4</f>
        <v>3.08</v>
      </c>
      <c r="G2876" s="2">
        <f>Table3[[#This Row],[FwdDiv]]/Table3[[#This Row],[SharePrice]]</f>
        <v>3.9690721649484541E-2</v>
      </c>
    </row>
    <row r="2877" spans="2:7" x14ac:dyDescent="0.2">
      <c r="B2877" s="35">
        <v>40945</v>
      </c>
      <c r="C2877">
        <v>76.849999999999994</v>
      </c>
      <c r="E2877">
        <v>0.77</v>
      </c>
      <c r="F2877">
        <f>Table3[[#This Row],[DivPay]]*4</f>
        <v>3.08</v>
      </c>
      <c r="G2877" s="2">
        <f>Table3[[#This Row],[FwdDiv]]/Table3[[#This Row],[SharePrice]]</f>
        <v>4.0078074170461941E-2</v>
      </c>
    </row>
    <row r="2878" spans="2:7" x14ac:dyDescent="0.2">
      <c r="B2878" s="35">
        <v>40942</v>
      </c>
      <c r="C2878">
        <v>76.62</v>
      </c>
      <c r="E2878">
        <v>0.77</v>
      </c>
      <c r="F2878">
        <f>Table3[[#This Row],[DivPay]]*4</f>
        <v>3.08</v>
      </c>
      <c r="G2878" s="2">
        <f>Table3[[#This Row],[FwdDiv]]/Table3[[#This Row],[SharePrice]]</f>
        <v>4.0198381623596971E-2</v>
      </c>
    </row>
    <row r="2879" spans="2:7" x14ac:dyDescent="0.2">
      <c r="B2879" s="35">
        <v>40941</v>
      </c>
      <c r="C2879">
        <v>75.84</v>
      </c>
      <c r="E2879">
        <v>0.77</v>
      </c>
      <c r="F2879">
        <f>Table3[[#This Row],[DivPay]]*4</f>
        <v>3.08</v>
      </c>
      <c r="G2879" s="2">
        <f>Table3[[#This Row],[FwdDiv]]/Table3[[#This Row],[SharePrice]]</f>
        <v>4.0611814345991558E-2</v>
      </c>
    </row>
    <row r="2880" spans="2:7" x14ac:dyDescent="0.2">
      <c r="B2880" s="35">
        <v>40940</v>
      </c>
      <c r="C2880">
        <v>75.75</v>
      </c>
      <c r="E2880">
        <v>0.77</v>
      </c>
      <c r="F2880">
        <f>Table3[[#This Row],[DivPay]]*4</f>
        <v>3.08</v>
      </c>
      <c r="G2880" s="2">
        <f>Table3[[#This Row],[FwdDiv]]/Table3[[#This Row],[SharePrice]]</f>
        <v>4.0660066006600659E-2</v>
      </c>
    </row>
    <row r="2881" spans="2:7" x14ac:dyDescent="0.2">
      <c r="B2881" s="35">
        <v>40939</v>
      </c>
      <c r="C2881">
        <v>74.77</v>
      </c>
      <c r="E2881">
        <v>0.77</v>
      </c>
      <c r="F2881">
        <f>Table3[[#This Row],[DivPay]]*4</f>
        <v>3.08</v>
      </c>
      <c r="G2881" s="2">
        <f>Table3[[#This Row],[FwdDiv]]/Table3[[#This Row],[SharePrice]]</f>
        <v>4.1192991841647722E-2</v>
      </c>
    </row>
    <row r="2882" spans="2:7" x14ac:dyDescent="0.2">
      <c r="B2882" s="35">
        <v>40938</v>
      </c>
      <c r="C2882">
        <v>74.900000000000006</v>
      </c>
      <c r="E2882">
        <v>0.77</v>
      </c>
      <c r="F2882">
        <f>Table3[[#This Row],[DivPay]]*4</f>
        <v>3.08</v>
      </c>
      <c r="G2882" s="2">
        <f>Table3[[#This Row],[FwdDiv]]/Table3[[#This Row],[SharePrice]]</f>
        <v>4.1121495327102804E-2</v>
      </c>
    </row>
    <row r="2883" spans="2:7" x14ac:dyDescent="0.2">
      <c r="B2883" s="35">
        <v>40935</v>
      </c>
      <c r="C2883">
        <v>75.459999999999994</v>
      </c>
      <c r="E2883">
        <v>0.77</v>
      </c>
      <c r="F2883">
        <f>Table3[[#This Row],[DivPay]]*4</f>
        <v>3.08</v>
      </c>
      <c r="G2883" s="2">
        <f>Table3[[#This Row],[FwdDiv]]/Table3[[#This Row],[SharePrice]]</f>
        <v>4.0816326530612249E-2</v>
      </c>
    </row>
    <row r="2884" spans="2:7" x14ac:dyDescent="0.2">
      <c r="B2884" s="35">
        <v>40934</v>
      </c>
      <c r="C2884">
        <v>76.38</v>
      </c>
      <c r="E2884">
        <v>0.77</v>
      </c>
      <c r="F2884">
        <f>Table3[[#This Row],[DivPay]]*4</f>
        <v>3.08</v>
      </c>
      <c r="G2884" s="2">
        <f>Table3[[#This Row],[FwdDiv]]/Table3[[#This Row],[SharePrice]]</f>
        <v>4.0324692327834512E-2</v>
      </c>
    </row>
    <row r="2885" spans="2:7" x14ac:dyDescent="0.2">
      <c r="B2885" s="35">
        <v>40933</v>
      </c>
      <c r="C2885">
        <v>76.81</v>
      </c>
      <c r="E2885">
        <v>0.77</v>
      </c>
      <c r="F2885">
        <f>Table3[[#This Row],[DivPay]]*4</f>
        <v>3.08</v>
      </c>
      <c r="G2885" s="2">
        <f>Table3[[#This Row],[FwdDiv]]/Table3[[#This Row],[SharePrice]]</f>
        <v>4.009894544981122E-2</v>
      </c>
    </row>
    <row r="2886" spans="2:7" x14ac:dyDescent="0.2">
      <c r="B2886" s="35">
        <v>40932</v>
      </c>
      <c r="C2886">
        <v>74.150000000000006</v>
      </c>
      <c r="E2886">
        <v>0.77</v>
      </c>
      <c r="F2886">
        <f>Table3[[#This Row],[DivPay]]*4</f>
        <v>3.08</v>
      </c>
      <c r="G2886" s="2">
        <f>Table3[[#This Row],[FwdDiv]]/Table3[[#This Row],[SharePrice]]</f>
        <v>4.1537424140256234E-2</v>
      </c>
    </row>
    <row r="2887" spans="2:7" x14ac:dyDescent="0.2">
      <c r="B2887" s="35">
        <v>40931</v>
      </c>
      <c r="C2887">
        <v>74.86</v>
      </c>
      <c r="E2887">
        <v>0.77</v>
      </c>
      <c r="F2887">
        <f>Table3[[#This Row],[DivPay]]*4</f>
        <v>3.08</v>
      </c>
      <c r="G2887" s="2">
        <f>Table3[[#This Row],[FwdDiv]]/Table3[[#This Row],[SharePrice]]</f>
        <v>4.114346780657227E-2</v>
      </c>
    </row>
    <row r="2888" spans="2:7" x14ac:dyDescent="0.2">
      <c r="B2888" s="35">
        <v>40928</v>
      </c>
      <c r="C2888">
        <v>74.52</v>
      </c>
      <c r="E2888">
        <v>0.77</v>
      </c>
      <c r="F2888">
        <f>Table3[[#This Row],[DivPay]]*4</f>
        <v>3.08</v>
      </c>
      <c r="G2888" s="2">
        <f>Table3[[#This Row],[FwdDiv]]/Table3[[#This Row],[SharePrice]]</f>
        <v>4.1331186258722494E-2</v>
      </c>
    </row>
    <row r="2889" spans="2:7" x14ac:dyDescent="0.2">
      <c r="B2889" s="35">
        <v>40927</v>
      </c>
      <c r="C2889">
        <v>73.78</v>
      </c>
      <c r="E2889">
        <v>0.77</v>
      </c>
      <c r="F2889">
        <f>Table3[[#This Row],[DivPay]]*4</f>
        <v>3.08</v>
      </c>
      <c r="G2889" s="2">
        <f>Table3[[#This Row],[FwdDiv]]/Table3[[#This Row],[SharePrice]]</f>
        <v>4.1745730550284632E-2</v>
      </c>
    </row>
    <row r="2890" spans="2:7" x14ac:dyDescent="0.2">
      <c r="B2890" s="35">
        <v>40926</v>
      </c>
      <c r="C2890">
        <v>73.260000000000005</v>
      </c>
      <c r="E2890">
        <v>0.77</v>
      </c>
      <c r="F2890">
        <f>Table3[[#This Row],[DivPay]]*4</f>
        <v>3.08</v>
      </c>
      <c r="G2890" s="2">
        <f>Table3[[#This Row],[FwdDiv]]/Table3[[#This Row],[SharePrice]]</f>
        <v>4.2042042042042038E-2</v>
      </c>
    </row>
    <row r="2891" spans="2:7" x14ac:dyDescent="0.2">
      <c r="B2891" s="35">
        <v>40925</v>
      </c>
      <c r="C2891">
        <v>75.900000000000006</v>
      </c>
      <c r="E2891">
        <v>0.77</v>
      </c>
      <c r="F2891">
        <f>Table3[[#This Row],[DivPay]]*4</f>
        <v>3.08</v>
      </c>
      <c r="G2891" s="2">
        <f>Table3[[#This Row],[FwdDiv]]/Table3[[#This Row],[SharePrice]]</f>
        <v>4.0579710144927533E-2</v>
      </c>
    </row>
    <row r="2892" spans="2:7" x14ac:dyDescent="0.2">
      <c r="B2892" s="35">
        <v>40921</v>
      </c>
      <c r="C2892">
        <v>77.319999999999993</v>
      </c>
      <c r="E2892">
        <v>0.77</v>
      </c>
      <c r="F2892">
        <f>Table3[[#This Row],[DivPay]]*4</f>
        <v>3.08</v>
      </c>
      <c r="G2892" s="2">
        <f>Table3[[#This Row],[FwdDiv]]/Table3[[#This Row],[SharePrice]]</f>
        <v>3.9834454216244188E-2</v>
      </c>
    </row>
    <row r="2893" spans="2:7" x14ac:dyDescent="0.2">
      <c r="B2893" s="35">
        <v>40920</v>
      </c>
      <c r="C2893">
        <v>76.45</v>
      </c>
      <c r="E2893">
        <v>0.77</v>
      </c>
      <c r="F2893">
        <f>Table3[[#This Row],[DivPay]]*4</f>
        <v>3.08</v>
      </c>
      <c r="G2893" s="2">
        <f>Table3[[#This Row],[FwdDiv]]/Table3[[#This Row],[SharePrice]]</f>
        <v>4.0287769784172658E-2</v>
      </c>
    </row>
    <row r="2894" spans="2:7" x14ac:dyDescent="0.2">
      <c r="B2894" s="35">
        <v>40919</v>
      </c>
      <c r="C2894">
        <v>76.599999999999994</v>
      </c>
      <c r="E2894">
        <v>0.77</v>
      </c>
      <c r="F2894">
        <f>Table3[[#This Row],[DivPay]]*4</f>
        <v>3.08</v>
      </c>
      <c r="G2894" s="2">
        <f>Table3[[#This Row],[FwdDiv]]/Table3[[#This Row],[SharePrice]]</f>
        <v>4.0208877284595303E-2</v>
      </c>
    </row>
    <row r="2895" spans="2:7" x14ac:dyDescent="0.2">
      <c r="B2895" s="35">
        <v>40918</v>
      </c>
      <c r="C2895">
        <v>77.319999999999993</v>
      </c>
      <c r="E2895">
        <v>0.77</v>
      </c>
      <c r="F2895">
        <f>Table3[[#This Row],[DivPay]]*4</f>
        <v>3.08</v>
      </c>
      <c r="G2895" s="2">
        <f>Table3[[#This Row],[FwdDiv]]/Table3[[#This Row],[SharePrice]]</f>
        <v>3.9834454216244188E-2</v>
      </c>
    </row>
    <row r="2896" spans="2:7" x14ac:dyDescent="0.2">
      <c r="B2896" s="35">
        <v>40917</v>
      </c>
      <c r="C2896">
        <v>76.86</v>
      </c>
      <c r="E2896">
        <v>0.77</v>
      </c>
      <c r="F2896">
        <f>Table3[[#This Row],[DivPay]]*4</f>
        <v>3.08</v>
      </c>
      <c r="G2896" s="2">
        <f>Table3[[#This Row],[FwdDiv]]/Table3[[#This Row],[SharePrice]]</f>
        <v>4.0072859744990891E-2</v>
      </c>
    </row>
    <row r="2897" spans="2:7" x14ac:dyDescent="0.2">
      <c r="B2897" s="35">
        <v>40914</v>
      </c>
      <c r="C2897">
        <v>77.08</v>
      </c>
      <c r="E2897">
        <v>0.77</v>
      </c>
      <c r="F2897">
        <f>Table3[[#This Row],[DivPay]]*4</f>
        <v>3.08</v>
      </c>
      <c r="G2897" s="2">
        <f>Table3[[#This Row],[FwdDiv]]/Table3[[#This Row],[SharePrice]]</f>
        <v>3.9958484691229895E-2</v>
      </c>
    </row>
    <row r="2898" spans="2:7" x14ac:dyDescent="0.2">
      <c r="B2898" s="35">
        <v>40913</v>
      </c>
      <c r="C2898">
        <v>78.209999999999994</v>
      </c>
      <c r="E2898">
        <v>0.77</v>
      </c>
      <c r="F2898">
        <f>Table3[[#This Row],[DivPay]]*4</f>
        <v>3.08</v>
      </c>
      <c r="G2898" s="2">
        <f>Table3[[#This Row],[FwdDiv]]/Table3[[#This Row],[SharePrice]]</f>
        <v>3.9381153305203941E-2</v>
      </c>
    </row>
    <row r="2899" spans="2:7" x14ac:dyDescent="0.2">
      <c r="B2899" s="35">
        <v>40912</v>
      </c>
      <c r="C2899">
        <v>78.45</v>
      </c>
      <c r="E2899">
        <v>0.77</v>
      </c>
      <c r="F2899">
        <f>Table3[[#This Row],[DivPay]]*4</f>
        <v>3.08</v>
      </c>
      <c r="G2899" s="2">
        <f>Table3[[#This Row],[FwdDiv]]/Table3[[#This Row],[SharePrice]]</f>
        <v>3.9260675589547482E-2</v>
      </c>
    </row>
    <row r="2900" spans="2:7" x14ac:dyDescent="0.2">
      <c r="B2900" s="35">
        <v>40911</v>
      </c>
      <c r="C2900">
        <v>78.59</v>
      </c>
      <c r="E2900">
        <v>0.77</v>
      </c>
      <c r="F2900">
        <f>Table3[[#This Row],[DivPay]]*4</f>
        <v>3.08</v>
      </c>
      <c r="G2900" s="2">
        <f>Table3[[#This Row],[FwdDiv]]/Table3[[#This Row],[SharePrice]]</f>
        <v>3.9190736734953553E-2</v>
      </c>
    </row>
    <row r="2901" spans="2:7" x14ac:dyDescent="0.2">
      <c r="B2901" s="35">
        <v>40907</v>
      </c>
      <c r="C2901">
        <v>78.48</v>
      </c>
      <c r="E2901">
        <v>0.77</v>
      </c>
      <c r="F2901">
        <f>Table3[[#This Row],[DivPay]]*4</f>
        <v>3.08</v>
      </c>
      <c r="G2901" s="2">
        <f>Table3[[#This Row],[FwdDiv]]/Table3[[#This Row],[SharePrice]]</f>
        <v>3.9245667686034658E-2</v>
      </c>
    </row>
    <row r="2902" spans="2:7" x14ac:dyDescent="0.2">
      <c r="B2902" s="35">
        <v>40906</v>
      </c>
      <c r="C2902">
        <v>79.099999999999994</v>
      </c>
      <c r="E2902">
        <v>0.77</v>
      </c>
      <c r="F2902">
        <f>Table3[[#This Row],[DivPay]]*4</f>
        <v>3.08</v>
      </c>
      <c r="G2902" s="2">
        <f>Table3[[#This Row],[FwdDiv]]/Table3[[#This Row],[SharePrice]]</f>
        <v>3.8938053097345139E-2</v>
      </c>
    </row>
    <row r="2903" spans="2:7" x14ac:dyDescent="0.2">
      <c r="B2903" s="35">
        <v>40905</v>
      </c>
      <c r="C2903">
        <v>78.510000000000005</v>
      </c>
      <c r="E2903">
        <v>0.77</v>
      </c>
      <c r="F2903">
        <f>Table3[[#This Row],[DivPay]]*4</f>
        <v>3.08</v>
      </c>
      <c r="G2903" s="2">
        <f>Table3[[#This Row],[FwdDiv]]/Table3[[#This Row],[SharePrice]]</f>
        <v>3.9230671252069797E-2</v>
      </c>
    </row>
    <row r="2904" spans="2:7" x14ac:dyDescent="0.2">
      <c r="B2904" s="35">
        <v>40904</v>
      </c>
      <c r="C2904">
        <v>78.83</v>
      </c>
      <c r="E2904">
        <v>0.77</v>
      </c>
      <c r="F2904">
        <f>Table3[[#This Row],[DivPay]]*4</f>
        <v>3.08</v>
      </c>
      <c r="G2904" s="2">
        <f>Table3[[#This Row],[FwdDiv]]/Table3[[#This Row],[SharePrice]]</f>
        <v>3.9071419510338705E-2</v>
      </c>
    </row>
    <row r="2905" spans="2:7" x14ac:dyDescent="0.2">
      <c r="B2905" s="35">
        <v>40900</v>
      </c>
      <c r="C2905">
        <v>78.75</v>
      </c>
      <c r="E2905">
        <v>0.77</v>
      </c>
      <c r="F2905">
        <f>Table3[[#This Row],[DivPay]]*4</f>
        <v>3.08</v>
      </c>
      <c r="G2905" s="2">
        <f>Table3[[#This Row],[FwdDiv]]/Table3[[#This Row],[SharePrice]]</f>
        <v>3.911111111111111E-2</v>
      </c>
    </row>
    <row r="2906" spans="2:7" x14ac:dyDescent="0.2">
      <c r="B2906" s="35">
        <v>40899</v>
      </c>
      <c r="C2906">
        <v>77.849999999999994</v>
      </c>
      <c r="E2906">
        <v>0.77</v>
      </c>
      <c r="F2906">
        <f>Table3[[#This Row],[DivPay]]*4</f>
        <v>3.08</v>
      </c>
      <c r="G2906" s="2">
        <f>Table3[[#This Row],[FwdDiv]]/Table3[[#This Row],[SharePrice]]</f>
        <v>3.956326268464997E-2</v>
      </c>
    </row>
    <row r="2907" spans="2:7" x14ac:dyDescent="0.2">
      <c r="B2907" s="35">
        <v>40898</v>
      </c>
      <c r="C2907">
        <v>78.180000000000007</v>
      </c>
      <c r="E2907">
        <v>0.77</v>
      </c>
      <c r="F2907">
        <f>Table3[[#This Row],[DivPay]]*4</f>
        <v>3.08</v>
      </c>
      <c r="G2907" s="2">
        <f>Table3[[#This Row],[FwdDiv]]/Table3[[#This Row],[SharePrice]]</f>
        <v>3.9396265029419286E-2</v>
      </c>
    </row>
    <row r="2908" spans="2:7" x14ac:dyDescent="0.2">
      <c r="B2908" s="35">
        <v>40897</v>
      </c>
      <c r="C2908">
        <v>76.7</v>
      </c>
      <c r="D2908">
        <v>0.77</v>
      </c>
      <c r="E2908">
        <v>0.77</v>
      </c>
      <c r="F2908">
        <f>Table3[[#This Row],[DivPay]]*4</f>
        <v>3.08</v>
      </c>
      <c r="G2908" s="2">
        <f>Table3[[#This Row],[FwdDiv]]/Table3[[#This Row],[SharePrice]]</f>
        <v>4.0156453715775746E-2</v>
      </c>
    </row>
    <row r="2909" spans="2:7" x14ac:dyDescent="0.2">
      <c r="B2909" s="35">
        <v>40896</v>
      </c>
      <c r="C2909">
        <v>76.2</v>
      </c>
      <c r="E2909">
        <v>0.77</v>
      </c>
      <c r="F2909">
        <f>Table3[[#This Row],[DivPay]]*4</f>
        <v>3.08</v>
      </c>
      <c r="G2909" s="2">
        <f>Table3[[#This Row],[FwdDiv]]/Table3[[#This Row],[SharePrice]]</f>
        <v>4.0419947506561679E-2</v>
      </c>
    </row>
    <row r="2910" spans="2:7" x14ac:dyDescent="0.2">
      <c r="B2910" s="35">
        <v>40893</v>
      </c>
      <c r="C2910">
        <v>75.599999999999994</v>
      </c>
      <c r="E2910">
        <v>0.77</v>
      </c>
      <c r="F2910">
        <f>Table3[[#This Row],[DivPay]]*4</f>
        <v>3.08</v>
      </c>
      <c r="G2910" s="2">
        <f>Table3[[#This Row],[FwdDiv]]/Table3[[#This Row],[SharePrice]]</f>
        <v>4.0740740740740744E-2</v>
      </c>
    </row>
    <row r="2911" spans="2:7" x14ac:dyDescent="0.2">
      <c r="B2911" s="35">
        <v>40892</v>
      </c>
      <c r="C2911">
        <v>75.92</v>
      </c>
      <c r="E2911">
        <v>0.77</v>
      </c>
      <c r="F2911">
        <f>Table3[[#This Row],[DivPay]]*4</f>
        <v>3.08</v>
      </c>
      <c r="G2911" s="2">
        <f>Table3[[#This Row],[FwdDiv]]/Table3[[#This Row],[SharePrice]]</f>
        <v>4.0569020021074813E-2</v>
      </c>
    </row>
    <row r="2912" spans="2:7" x14ac:dyDescent="0.2">
      <c r="B2912" s="35">
        <v>40891</v>
      </c>
      <c r="C2912">
        <v>74.86</v>
      </c>
      <c r="E2912">
        <v>0.77</v>
      </c>
      <c r="F2912">
        <f>Table3[[#This Row],[DivPay]]*4</f>
        <v>3.08</v>
      </c>
      <c r="G2912" s="2">
        <f>Table3[[#This Row],[FwdDiv]]/Table3[[#This Row],[SharePrice]]</f>
        <v>4.114346780657227E-2</v>
      </c>
    </row>
    <row r="2913" spans="2:7" x14ac:dyDescent="0.2">
      <c r="B2913" s="35">
        <v>40890</v>
      </c>
      <c r="C2913">
        <v>75.510000000000005</v>
      </c>
      <c r="E2913">
        <v>0.77</v>
      </c>
      <c r="F2913">
        <f>Table3[[#This Row],[DivPay]]*4</f>
        <v>3.08</v>
      </c>
      <c r="G2913" s="2">
        <f>Table3[[#This Row],[FwdDiv]]/Table3[[#This Row],[SharePrice]]</f>
        <v>4.0789299430539001E-2</v>
      </c>
    </row>
    <row r="2914" spans="2:7" x14ac:dyDescent="0.2">
      <c r="B2914" s="35">
        <v>40889</v>
      </c>
      <c r="C2914">
        <v>75.150000000000006</v>
      </c>
      <c r="E2914">
        <v>0.77</v>
      </c>
      <c r="F2914">
        <f>Table3[[#This Row],[DivPay]]*4</f>
        <v>3.08</v>
      </c>
      <c r="G2914" s="2">
        <f>Table3[[#This Row],[FwdDiv]]/Table3[[#This Row],[SharePrice]]</f>
        <v>4.0984697272122422E-2</v>
      </c>
    </row>
    <row r="2915" spans="2:7" x14ac:dyDescent="0.2">
      <c r="B2915" s="35">
        <v>40886</v>
      </c>
      <c r="C2915">
        <v>75.58</v>
      </c>
      <c r="E2915">
        <v>0.77</v>
      </c>
      <c r="F2915">
        <f>Table3[[#This Row],[DivPay]]*4</f>
        <v>3.08</v>
      </c>
      <c r="G2915" s="2">
        <f>Table3[[#This Row],[FwdDiv]]/Table3[[#This Row],[SharePrice]]</f>
        <v>4.0751521566551999E-2</v>
      </c>
    </row>
    <row r="2916" spans="2:7" x14ac:dyDescent="0.2">
      <c r="B2916" s="35">
        <v>40885</v>
      </c>
      <c r="C2916">
        <v>74.56</v>
      </c>
      <c r="E2916">
        <v>0.77</v>
      </c>
      <c r="F2916">
        <f>Table3[[#This Row],[DivPay]]*4</f>
        <v>3.08</v>
      </c>
      <c r="G2916" s="2">
        <f>Table3[[#This Row],[FwdDiv]]/Table3[[#This Row],[SharePrice]]</f>
        <v>4.1309012875536483E-2</v>
      </c>
    </row>
    <row r="2917" spans="2:7" x14ac:dyDescent="0.2">
      <c r="B2917" s="35">
        <v>40884</v>
      </c>
      <c r="C2917">
        <v>75.58</v>
      </c>
      <c r="E2917">
        <v>0.77</v>
      </c>
      <c r="F2917">
        <f>Table3[[#This Row],[DivPay]]*4</f>
        <v>3.08</v>
      </c>
      <c r="G2917" s="2">
        <f>Table3[[#This Row],[FwdDiv]]/Table3[[#This Row],[SharePrice]]</f>
        <v>4.0751521566551999E-2</v>
      </c>
    </row>
    <row r="2918" spans="2:7" x14ac:dyDescent="0.2">
      <c r="B2918" s="35">
        <v>40883</v>
      </c>
      <c r="C2918">
        <v>75.58</v>
      </c>
      <c r="E2918">
        <v>0.77</v>
      </c>
      <c r="F2918">
        <f>Table3[[#This Row],[DivPay]]*4</f>
        <v>3.08</v>
      </c>
      <c r="G2918" s="2">
        <f>Table3[[#This Row],[FwdDiv]]/Table3[[#This Row],[SharePrice]]</f>
        <v>4.0751521566551999E-2</v>
      </c>
    </row>
    <row r="2919" spans="2:7" x14ac:dyDescent="0.2">
      <c r="B2919" s="35">
        <v>40882</v>
      </c>
      <c r="C2919">
        <v>75.87</v>
      </c>
      <c r="E2919">
        <v>0.77</v>
      </c>
      <c r="F2919">
        <f>Table3[[#This Row],[DivPay]]*4</f>
        <v>3.08</v>
      </c>
      <c r="G2919" s="2">
        <f>Table3[[#This Row],[FwdDiv]]/Table3[[#This Row],[SharePrice]]</f>
        <v>4.0595755898247002E-2</v>
      </c>
    </row>
    <row r="2920" spans="2:7" x14ac:dyDescent="0.2">
      <c r="B2920" s="35">
        <v>40879</v>
      </c>
      <c r="C2920">
        <v>75.47</v>
      </c>
      <c r="E2920">
        <v>0.77</v>
      </c>
      <c r="F2920">
        <f>Table3[[#This Row],[DivPay]]*4</f>
        <v>3.08</v>
      </c>
      <c r="G2920" s="2">
        <f>Table3[[#This Row],[FwdDiv]]/Table3[[#This Row],[SharePrice]]</f>
        <v>4.0810918245660528E-2</v>
      </c>
    </row>
    <row r="2921" spans="2:7" x14ac:dyDescent="0.2">
      <c r="B2921" s="35">
        <v>40878</v>
      </c>
      <c r="C2921">
        <v>75.69</v>
      </c>
      <c r="E2921">
        <v>0.77</v>
      </c>
      <c r="F2921">
        <f>Table3[[#This Row],[DivPay]]*4</f>
        <v>3.08</v>
      </c>
      <c r="G2921" s="2">
        <f>Table3[[#This Row],[FwdDiv]]/Table3[[#This Row],[SharePrice]]</f>
        <v>4.0692297529396224E-2</v>
      </c>
    </row>
    <row r="2922" spans="2:7" x14ac:dyDescent="0.2">
      <c r="B2922" s="35">
        <v>40877</v>
      </c>
      <c r="C2922">
        <v>76.239999999999995</v>
      </c>
      <c r="E2922">
        <v>0.77</v>
      </c>
      <c r="F2922">
        <f>Table3[[#This Row],[DivPay]]*4</f>
        <v>3.08</v>
      </c>
      <c r="G2922" s="2">
        <f>Table3[[#This Row],[FwdDiv]]/Table3[[#This Row],[SharePrice]]</f>
        <v>4.0398740818467997E-2</v>
      </c>
    </row>
    <row r="2923" spans="2:7" x14ac:dyDescent="0.2">
      <c r="B2923" s="35">
        <v>40876</v>
      </c>
      <c r="C2923">
        <v>74.459999999999994</v>
      </c>
      <c r="E2923">
        <v>0.77</v>
      </c>
      <c r="F2923">
        <f>Table3[[#This Row],[DivPay]]*4</f>
        <v>3.08</v>
      </c>
      <c r="G2923" s="2">
        <f>Table3[[#This Row],[FwdDiv]]/Table3[[#This Row],[SharePrice]]</f>
        <v>4.1364491001880208E-2</v>
      </c>
    </row>
    <row r="2924" spans="2:7" x14ac:dyDescent="0.2">
      <c r="B2924" s="35">
        <v>40875</v>
      </c>
      <c r="C2924">
        <v>73.09</v>
      </c>
      <c r="E2924">
        <v>0.77</v>
      </c>
      <c r="F2924">
        <f>Table3[[#This Row],[DivPay]]*4</f>
        <v>3.08</v>
      </c>
      <c r="G2924" s="2">
        <f>Table3[[#This Row],[FwdDiv]]/Table3[[#This Row],[SharePrice]]</f>
        <v>4.2139827609796142E-2</v>
      </c>
    </row>
    <row r="2925" spans="2:7" x14ac:dyDescent="0.2">
      <c r="B2925" s="35">
        <v>40872</v>
      </c>
      <c r="C2925">
        <v>71.31</v>
      </c>
      <c r="E2925">
        <v>0.77</v>
      </c>
      <c r="F2925">
        <f>Table3[[#This Row],[DivPay]]*4</f>
        <v>3.08</v>
      </c>
      <c r="G2925" s="2">
        <f>Table3[[#This Row],[FwdDiv]]/Table3[[#This Row],[SharePrice]]</f>
        <v>4.319169821904361E-2</v>
      </c>
    </row>
    <row r="2926" spans="2:7" x14ac:dyDescent="0.2">
      <c r="B2926" s="35">
        <v>40870</v>
      </c>
      <c r="C2926">
        <v>71.02</v>
      </c>
      <c r="E2926">
        <v>0.77</v>
      </c>
      <c r="F2926">
        <f>Table3[[#This Row],[DivPay]]*4</f>
        <v>3.08</v>
      </c>
      <c r="G2926" s="2">
        <f>Table3[[#This Row],[FwdDiv]]/Table3[[#This Row],[SharePrice]]</f>
        <v>4.3368065333708815E-2</v>
      </c>
    </row>
    <row r="2927" spans="2:7" x14ac:dyDescent="0.2">
      <c r="B2927" s="35">
        <v>40869</v>
      </c>
      <c r="C2927">
        <v>72.010000000000005</v>
      </c>
      <c r="E2927">
        <v>0.77</v>
      </c>
      <c r="F2927">
        <f>Table3[[#This Row],[DivPay]]*4</f>
        <v>3.08</v>
      </c>
      <c r="G2927" s="2">
        <f>Table3[[#This Row],[FwdDiv]]/Table3[[#This Row],[SharePrice]]</f>
        <v>4.2771837244827103E-2</v>
      </c>
    </row>
    <row r="2928" spans="2:7" x14ac:dyDescent="0.2">
      <c r="B2928" s="35">
        <v>40868</v>
      </c>
      <c r="C2928">
        <v>72</v>
      </c>
      <c r="E2928">
        <v>0.77</v>
      </c>
      <c r="F2928">
        <f>Table3[[#This Row],[DivPay]]*4</f>
        <v>3.08</v>
      </c>
      <c r="G2928" s="2">
        <f>Table3[[#This Row],[FwdDiv]]/Table3[[#This Row],[SharePrice]]</f>
        <v>4.2777777777777776E-2</v>
      </c>
    </row>
    <row r="2929" spans="2:7" x14ac:dyDescent="0.2">
      <c r="B2929" s="35">
        <v>40865</v>
      </c>
      <c r="C2929">
        <v>73.09</v>
      </c>
      <c r="E2929">
        <v>0.77</v>
      </c>
      <c r="F2929">
        <f>Table3[[#This Row],[DivPay]]*4</f>
        <v>3.08</v>
      </c>
      <c r="G2929" s="2">
        <f>Table3[[#This Row],[FwdDiv]]/Table3[[#This Row],[SharePrice]]</f>
        <v>4.2139827609796142E-2</v>
      </c>
    </row>
    <row r="2930" spans="2:7" x14ac:dyDescent="0.2">
      <c r="B2930" s="35">
        <v>40864</v>
      </c>
      <c r="C2930">
        <v>72.08</v>
      </c>
      <c r="E2930">
        <v>0.77</v>
      </c>
      <c r="F2930">
        <f>Table3[[#This Row],[DivPay]]*4</f>
        <v>3.08</v>
      </c>
      <c r="G2930" s="2">
        <f>Table3[[#This Row],[FwdDiv]]/Table3[[#This Row],[SharePrice]]</f>
        <v>4.2730299667036627E-2</v>
      </c>
    </row>
    <row r="2931" spans="2:7" x14ac:dyDescent="0.2">
      <c r="B2931" s="35">
        <v>40863</v>
      </c>
      <c r="C2931">
        <v>71.62</v>
      </c>
      <c r="E2931">
        <v>0.77</v>
      </c>
      <c r="F2931">
        <f>Table3[[#This Row],[DivPay]]*4</f>
        <v>3.08</v>
      </c>
      <c r="G2931" s="2">
        <f>Table3[[#This Row],[FwdDiv]]/Table3[[#This Row],[SharePrice]]</f>
        <v>4.3004747277296841E-2</v>
      </c>
    </row>
    <row r="2932" spans="2:7" x14ac:dyDescent="0.2">
      <c r="B2932" s="35">
        <v>40862</v>
      </c>
      <c r="C2932">
        <v>71.52</v>
      </c>
      <c r="E2932">
        <v>0.77</v>
      </c>
      <c r="F2932">
        <f>Table3[[#This Row],[DivPay]]*4</f>
        <v>3.08</v>
      </c>
      <c r="G2932" s="2">
        <f>Table3[[#This Row],[FwdDiv]]/Table3[[#This Row],[SharePrice]]</f>
        <v>4.3064876957494412E-2</v>
      </c>
    </row>
    <row r="2933" spans="2:7" x14ac:dyDescent="0.2">
      <c r="B2933" s="35">
        <v>40861</v>
      </c>
      <c r="C2933">
        <v>71.209999999999994</v>
      </c>
      <c r="E2933">
        <v>0.77</v>
      </c>
      <c r="F2933">
        <f>Table3[[#This Row],[DivPay]]*4</f>
        <v>3.08</v>
      </c>
      <c r="G2933" s="2">
        <f>Table3[[#This Row],[FwdDiv]]/Table3[[#This Row],[SharePrice]]</f>
        <v>4.3252352197725046E-2</v>
      </c>
    </row>
    <row r="2934" spans="2:7" x14ac:dyDescent="0.2">
      <c r="B2934" s="35">
        <v>40858</v>
      </c>
      <c r="C2934">
        <v>71.64</v>
      </c>
      <c r="E2934">
        <v>0.77</v>
      </c>
      <c r="F2934">
        <f>Table3[[#This Row],[DivPay]]*4</f>
        <v>3.08</v>
      </c>
      <c r="G2934" s="2">
        <f>Table3[[#This Row],[FwdDiv]]/Table3[[#This Row],[SharePrice]]</f>
        <v>4.2992741485203795E-2</v>
      </c>
    </row>
    <row r="2935" spans="2:7" x14ac:dyDescent="0.2">
      <c r="B2935" s="35">
        <v>40857</v>
      </c>
      <c r="C2935">
        <v>71</v>
      </c>
      <c r="E2935">
        <v>0.77</v>
      </c>
      <c r="F2935">
        <f>Table3[[#This Row],[DivPay]]*4</f>
        <v>3.08</v>
      </c>
      <c r="G2935" s="2">
        <f>Table3[[#This Row],[FwdDiv]]/Table3[[#This Row],[SharePrice]]</f>
        <v>4.3380281690140847E-2</v>
      </c>
    </row>
    <row r="2936" spans="2:7" x14ac:dyDescent="0.2">
      <c r="B2936" s="35">
        <v>40856</v>
      </c>
      <c r="C2936">
        <v>69.62</v>
      </c>
      <c r="E2936">
        <v>0.77</v>
      </c>
      <c r="F2936">
        <f>Table3[[#This Row],[DivPay]]*4</f>
        <v>3.08</v>
      </c>
      <c r="G2936" s="2">
        <f>Table3[[#This Row],[FwdDiv]]/Table3[[#This Row],[SharePrice]]</f>
        <v>4.4240160873312263E-2</v>
      </c>
    </row>
    <row r="2937" spans="2:7" x14ac:dyDescent="0.2">
      <c r="B2937" s="35">
        <v>40855</v>
      </c>
      <c r="C2937">
        <v>71.2</v>
      </c>
      <c r="E2937">
        <v>0.77</v>
      </c>
      <c r="F2937">
        <f>Table3[[#This Row],[DivPay]]*4</f>
        <v>3.08</v>
      </c>
      <c r="G2937" s="2">
        <f>Table3[[#This Row],[FwdDiv]]/Table3[[#This Row],[SharePrice]]</f>
        <v>4.3258426966292132E-2</v>
      </c>
    </row>
    <row r="2938" spans="2:7" x14ac:dyDescent="0.2">
      <c r="B2938" s="35">
        <v>40854</v>
      </c>
      <c r="C2938">
        <v>70.5</v>
      </c>
      <c r="E2938">
        <v>0.77</v>
      </c>
      <c r="F2938">
        <f>Table3[[#This Row],[DivPay]]*4</f>
        <v>3.08</v>
      </c>
      <c r="G2938" s="2">
        <f>Table3[[#This Row],[FwdDiv]]/Table3[[#This Row],[SharePrice]]</f>
        <v>4.368794326241135E-2</v>
      </c>
    </row>
    <row r="2939" spans="2:7" x14ac:dyDescent="0.2">
      <c r="B2939" s="35">
        <v>40851</v>
      </c>
      <c r="C2939">
        <v>70.209999999999994</v>
      </c>
      <c r="E2939">
        <v>0.77</v>
      </c>
      <c r="F2939">
        <f>Table3[[#This Row],[DivPay]]*4</f>
        <v>3.08</v>
      </c>
      <c r="G2939" s="2">
        <f>Table3[[#This Row],[FwdDiv]]/Table3[[#This Row],[SharePrice]]</f>
        <v>4.3868394815553345E-2</v>
      </c>
    </row>
    <row r="2940" spans="2:7" x14ac:dyDescent="0.2">
      <c r="B2940" s="35">
        <v>40850</v>
      </c>
      <c r="C2940">
        <v>70.790000000000006</v>
      </c>
      <c r="E2940">
        <v>0.77</v>
      </c>
      <c r="F2940">
        <f>Table3[[#This Row],[DivPay]]*4</f>
        <v>3.08</v>
      </c>
      <c r="G2940" s="2">
        <f>Table3[[#This Row],[FwdDiv]]/Table3[[#This Row],[SharePrice]]</f>
        <v>4.3508970193530158E-2</v>
      </c>
    </row>
    <row r="2941" spans="2:7" x14ac:dyDescent="0.2">
      <c r="B2941" s="35">
        <v>40849</v>
      </c>
      <c r="C2941">
        <v>69.87</v>
      </c>
      <c r="E2941">
        <v>0.77</v>
      </c>
      <c r="F2941">
        <f>Table3[[#This Row],[DivPay]]*4</f>
        <v>3.08</v>
      </c>
      <c r="G2941" s="2">
        <f>Table3[[#This Row],[FwdDiv]]/Table3[[#This Row],[SharePrice]]</f>
        <v>4.4081866323171605E-2</v>
      </c>
    </row>
    <row r="2942" spans="2:7" x14ac:dyDescent="0.2">
      <c r="B2942" s="35">
        <v>40848</v>
      </c>
      <c r="C2942">
        <v>68.760000000000005</v>
      </c>
      <c r="E2942">
        <v>0.77</v>
      </c>
      <c r="F2942">
        <f>Table3[[#This Row],[DivPay]]*4</f>
        <v>3.08</v>
      </c>
      <c r="G2942" s="2">
        <f>Table3[[#This Row],[FwdDiv]]/Table3[[#This Row],[SharePrice]]</f>
        <v>4.4793484584060496E-2</v>
      </c>
    </row>
    <row r="2943" spans="2:7" x14ac:dyDescent="0.2">
      <c r="B2943" s="35">
        <v>40847</v>
      </c>
      <c r="C2943">
        <v>69.87</v>
      </c>
      <c r="E2943">
        <v>0.77</v>
      </c>
      <c r="F2943">
        <f>Table3[[#This Row],[DivPay]]*4</f>
        <v>3.08</v>
      </c>
      <c r="G2943" s="2">
        <f>Table3[[#This Row],[FwdDiv]]/Table3[[#This Row],[SharePrice]]</f>
        <v>4.4081866323171605E-2</v>
      </c>
    </row>
    <row r="2944" spans="2:7" x14ac:dyDescent="0.2">
      <c r="B2944" s="35">
        <v>40844</v>
      </c>
      <c r="C2944">
        <v>72.12</v>
      </c>
      <c r="E2944">
        <v>0.77</v>
      </c>
      <c r="F2944">
        <f>Table3[[#This Row],[DivPay]]*4</f>
        <v>3.08</v>
      </c>
      <c r="G2944" s="2">
        <f>Table3[[#This Row],[FwdDiv]]/Table3[[#This Row],[SharePrice]]</f>
        <v>4.2706600110926231E-2</v>
      </c>
    </row>
    <row r="2945" spans="2:7" x14ac:dyDescent="0.2">
      <c r="B2945" s="35">
        <v>40843</v>
      </c>
      <c r="C2945">
        <v>71.459999999999994</v>
      </c>
      <c r="E2945">
        <v>0.77</v>
      </c>
      <c r="F2945">
        <f>Table3[[#This Row],[DivPay]]*4</f>
        <v>3.08</v>
      </c>
      <c r="G2945" s="2">
        <f>Table3[[#This Row],[FwdDiv]]/Table3[[#This Row],[SharePrice]]</f>
        <v>4.3101035544360483E-2</v>
      </c>
    </row>
    <row r="2946" spans="2:7" x14ac:dyDescent="0.2">
      <c r="B2946" s="35">
        <v>40842</v>
      </c>
      <c r="C2946">
        <v>70.8</v>
      </c>
      <c r="E2946">
        <v>0.77</v>
      </c>
      <c r="F2946">
        <f>Table3[[#This Row],[DivPay]]*4</f>
        <v>3.08</v>
      </c>
      <c r="G2946" s="2">
        <f>Table3[[#This Row],[FwdDiv]]/Table3[[#This Row],[SharePrice]]</f>
        <v>4.3502824858757068E-2</v>
      </c>
    </row>
    <row r="2947" spans="2:7" x14ac:dyDescent="0.2">
      <c r="B2947" s="35">
        <v>40841</v>
      </c>
      <c r="C2947">
        <v>68.84</v>
      </c>
      <c r="E2947">
        <v>0.77</v>
      </c>
      <c r="F2947">
        <f>Table3[[#This Row],[DivPay]]*4</f>
        <v>3.08</v>
      </c>
      <c r="G2947" s="2">
        <f>Table3[[#This Row],[FwdDiv]]/Table3[[#This Row],[SharePrice]]</f>
        <v>4.4741429401510747E-2</v>
      </c>
    </row>
    <row r="2948" spans="2:7" x14ac:dyDescent="0.2">
      <c r="B2948" s="35">
        <v>40840</v>
      </c>
      <c r="C2948">
        <v>69.48</v>
      </c>
      <c r="E2948">
        <v>0.77</v>
      </c>
      <c r="F2948">
        <f>Table3[[#This Row],[DivPay]]*4</f>
        <v>3.08</v>
      </c>
      <c r="G2948" s="2">
        <f>Table3[[#This Row],[FwdDiv]]/Table3[[#This Row],[SharePrice]]</f>
        <v>4.4329303396660906E-2</v>
      </c>
    </row>
    <row r="2949" spans="2:7" x14ac:dyDescent="0.2">
      <c r="B2949" s="35">
        <v>40837</v>
      </c>
      <c r="C2949">
        <v>70</v>
      </c>
      <c r="E2949">
        <v>0.77</v>
      </c>
      <c r="F2949">
        <f>Table3[[#This Row],[DivPay]]*4</f>
        <v>3.08</v>
      </c>
      <c r="G2949" s="2">
        <f>Table3[[#This Row],[FwdDiv]]/Table3[[#This Row],[SharePrice]]</f>
        <v>4.4000000000000004E-2</v>
      </c>
    </row>
    <row r="2950" spans="2:7" x14ac:dyDescent="0.2">
      <c r="B2950" s="35">
        <v>40836</v>
      </c>
      <c r="C2950">
        <v>68.19</v>
      </c>
      <c r="E2950">
        <v>0.77</v>
      </c>
      <c r="F2950">
        <f>Table3[[#This Row],[DivPay]]*4</f>
        <v>3.08</v>
      </c>
      <c r="G2950" s="2">
        <f>Table3[[#This Row],[FwdDiv]]/Table3[[#This Row],[SharePrice]]</f>
        <v>4.5167913183751289E-2</v>
      </c>
    </row>
    <row r="2951" spans="2:7" x14ac:dyDescent="0.2">
      <c r="B2951" s="35">
        <v>40835</v>
      </c>
      <c r="C2951">
        <v>66.03</v>
      </c>
      <c r="E2951">
        <v>0.77</v>
      </c>
      <c r="F2951">
        <f>Table3[[#This Row],[DivPay]]*4</f>
        <v>3.08</v>
      </c>
      <c r="G2951" s="2">
        <f>Table3[[#This Row],[FwdDiv]]/Table3[[#This Row],[SharePrice]]</f>
        <v>4.6645464182947148E-2</v>
      </c>
    </row>
    <row r="2952" spans="2:7" x14ac:dyDescent="0.2">
      <c r="B2952" s="35">
        <v>40834</v>
      </c>
      <c r="C2952">
        <v>66.31</v>
      </c>
      <c r="E2952">
        <v>0.77</v>
      </c>
      <c r="F2952">
        <f>Table3[[#This Row],[DivPay]]*4</f>
        <v>3.08</v>
      </c>
      <c r="G2952" s="2">
        <f>Table3[[#This Row],[FwdDiv]]/Table3[[#This Row],[SharePrice]]</f>
        <v>4.6448499472176143E-2</v>
      </c>
    </row>
    <row r="2953" spans="2:7" x14ac:dyDescent="0.2">
      <c r="B2953" s="35">
        <v>40833</v>
      </c>
      <c r="C2953">
        <v>67.040000000000006</v>
      </c>
      <c r="E2953">
        <v>0.77</v>
      </c>
      <c r="F2953">
        <f>Table3[[#This Row],[DivPay]]*4</f>
        <v>3.08</v>
      </c>
      <c r="G2953" s="2">
        <f>Table3[[#This Row],[FwdDiv]]/Table3[[#This Row],[SharePrice]]</f>
        <v>4.5942720763723147E-2</v>
      </c>
    </row>
    <row r="2954" spans="2:7" x14ac:dyDescent="0.2">
      <c r="B2954" s="35">
        <v>40830</v>
      </c>
      <c r="C2954">
        <v>67.400000000000006</v>
      </c>
      <c r="E2954">
        <v>0.77</v>
      </c>
      <c r="F2954">
        <f>Table3[[#This Row],[DivPay]]*4</f>
        <v>3.08</v>
      </c>
      <c r="G2954" s="2">
        <f>Table3[[#This Row],[FwdDiv]]/Table3[[#This Row],[SharePrice]]</f>
        <v>4.5697329376854598E-2</v>
      </c>
    </row>
    <row r="2955" spans="2:7" x14ac:dyDescent="0.2">
      <c r="B2955" s="35">
        <v>40829</v>
      </c>
      <c r="C2955">
        <v>66.45</v>
      </c>
      <c r="E2955">
        <v>0.77</v>
      </c>
      <c r="F2955">
        <f>Table3[[#This Row],[DivPay]]*4</f>
        <v>3.08</v>
      </c>
      <c r="G2955" s="2">
        <f>Table3[[#This Row],[FwdDiv]]/Table3[[#This Row],[SharePrice]]</f>
        <v>4.6350639578630545E-2</v>
      </c>
    </row>
    <row r="2956" spans="2:7" x14ac:dyDescent="0.2">
      <c r="B2956" s="35">
        <v>40828</v>
      </c>
      <c r="C2956">
        <v>66.31</v>
      </c>
      <c r="E2956">
        <v>0.77</v>
      </c>
      <c r="F2956">
        <f>Table3[[#This Row],[DivPay]]*4</f>
        <v>3.08</v>
      </c>
      <c r="G2956" s="2">
        <f>Table3[[#This Row],[FwdDiv]]/Table3[[#This Row],[SharePrice]]</f>
        <v>4.6448499472176143E-2</v>
      </c>
    </row>
    <row r="2957" spans="2:7" x14ac:dyDescent="0.2">
      <c r="B2957" s="35">
        <v>40827</v>
      </c>
      <c r="C2957">
        <v>65.3</v>
      </c>
      <c r="E2957">
        <v>0.77</v>
      </c>
      <c r="F2957">
        <f>Table3[[#This Row],[DivPay]]*4</f>
        <v>3.08</v>
      </c>
      <c r="G2957" s="2">
        <f>Table3[[#This Row],[FwdDiv]]/Table3[[#This Row],[SharePrice]]</f>
        <v>4.716692189892803E-2</v>
      </c>
    </row>
    <row r="2958" spans="2:7" x14ac:dyDescent="0.2">
      <c r="B2958" s="35">
        <v>40826</v>
      </c>
      <c r="C2958">
        <v>66.05</v>
      </c>
      <c r="E2958">
        <v>0.77</v>
      </c>
      <c r="F2958">
        <f>Table3[[#This Row],[DivPay]]*4</f>
        <v>3.08</v>
      </c>
      <c r="G2958" s="2">
        <f>Table3[[#This Row],[FwdDiv]]/Table3[[#This Row],[SharePrice]]</f>
        <v>4.6631339894019685E-2</v>
      </c>
    </row>
    <row r="2959" spans="2:7" x14ac:dyDescent="0.2">
      <c r="B2959" s="35">
        <v>40823</v>
      </c>
      <c r="C2959">
        <v>65.13</v>
      </c>
      <c r="E2959">
        <v>0.77</v>
      </c>
      <c r="F2959">
        <f>Table3[[#This Row],[DivPay]]*4</f>
        <v>3.08</v>
      </c>
      <c r="G2959" s="2">
        <f>Table3[[#This Row],[FwdDiv]]/Table3[[#This Row],[SharePrice]]</f>
        <v>4.7290035313987414E-2</v>
      </c>
    </row>
    <row r="2960" spans="2:7" x14ac:dyDescent="0.2">
      <c r="B2960" s="35">
        <v>40822</v>
      </c>
      <c r="C2960">
        <v>64.58</v>
      </c>
      <c r="E2960">
        <v>0.77</v>
      </c>
      <c r="F2960">
        <f>Table3[[#This Row],[DivPay]]*4</f>
        <v>3.08</v>
      </c>
      <c r="G2960" s="2">
        <f>Table3[[#This Row],[FwdDiv]]/Table3[[#This Row],[SharePrice]]</f>
        <v>4.7692784143697743E-2</v>
      </c>
    </row>
    <row r="2961" spans="2:7" x14ac:dyDescent="0.2">
      <c r="B2961" s="35">
        <v>40821</v>
      </c>
      <c r="C2961">
        <v>63.29</v>
      </c>
      <c r="E2961">
        <v>0.77</v>
      </c>
      <c r="F2961">
        <f>Table3[[#This Row],[DivPay]]*4</f>
        <v>3.08</v>
      </c>
      <c r="G2961" s="2">
        <f>Table3[[#This Row],[FwdDiv]]/Table3[[#This Row],[SharePrice]]</f>
        <v>4.8664875967767425E-2</v>
      </c>
    </row>
    <row r="2962" spans="2:7" x14ac:dyDescent="0.2">
      <c r="B2962" s="35">
        <v>40820</v>
      </c>
      <c r="C2962">
        <v>62.8</v>
      </c>
      <c r="E2962">
        <v>0.77</v>
      </c>
      <c r="F2962">
        <f>Table3[[#This Row],[DivPay]]*4</f>
        <v>3.08</v>
      </c>
      <c r="G2962" s="2">
        <f>Table3[[#This Row],[FwdDiv]]/Table3[[#This Row],[SharePrice]]</f>
        <v>4.9044585987261149E-2</v>
      </c>
    </row>
    <row r="2963" spans="2:7" x14ac:dyDescent="0.2">
      <c r="B2963" s="35">
        <v>40819</v>
      </c>
      <c r="C2963">
        <v>61.76</v>
      </c>
      <c r="E2963">
        <v>0.77</v>
      </c>
      <c r="F2963">
        <f>Table3[[#This Row],[DivPay]]*4</f>
        <v>3.08</v>
      </c>
      <c r="G2963" s="2">
        <f>Table3[[#This Row],[FwdDiv]]/Table3[[#This Row],[SharePrice]]</f>
        <v>4.9870466321243527E-2</v>
      </c>
    </row>
    <row r="2964" spans="2:7" x14ac:dyDescent="0.2">
      <c r="B2964" s="35">
        <v>40816</v>
      </c>
      <c r="C2964">
        <v>62.38</v>
      </c>
      <c r="E2964">
        <v>0.77</v>
      </c>
      <c r="F2964">
        <f>Table3[[#This Row],[DivPay]]*4</f>
        <v>3.08</v>
      </c>
      <c r="G2964" s="2">
        <f>Table3[[#This Row],[FwdDiv]]/Table3[[#This Row],[SharePrice]]</f>
        <v>4.9374799615261304E-2</v>
      </c>
    </row>
    <row r="2965" spans="2:7" x14ac:dyDescent="0.2">
      <c r="B2965" s="35">
        <v>40815</v>
      </c>
      <c r="C2965">
        <v>64.010000000000005</v>
      </c>
      <c r="E2965">
        <v>0.77</v>
      </c>
      <c r="F2965">
        <f>Table3[[#This Row],[DivPay]]*4</f>
        <v>3.08</v>
      </c>
      <c r="G2965" s="2">
        <f>Table3[[#This Row],[FwdDiv]]/Table3[[#This Row],[SharePrice]]</f>
        <v>4.81174816434932E-2</v>
      </c>
    </row>
    <row r="2966" spans="2:7" x14ac:dyDescent="0.2">
      <c r="B2966" s="35">
        <v>40814</v>
      </c>
      <c r="C2966">
        <v>63.38</v>
      </c>
      <c r="E2966">
        <v>0.77</v>
      </c>
      <c r="F2966">
        <f>Table3[[#This Row],[DivPay]]*4</f>
        <v>3.08</v>
      </c>
      <c r="G2966" s="2">
        <f>Table3[[#This Row],[FwdDiv]]/Table3[[#This Row],[SharePrice]]</f>
        <v>4.8595771536762387E-2</v>
      </c>
    </row>
    <row r="2967" spans="2:7" x14ac:dyDescent="0.2">
      <c r="B2967" s="35">
        <v>40813</v>
      </c>
      <c r="C2967">
        <v>64.709999999999994</v>
      </c>
      <c r="E2967">
        <v>0.77</v>
      </c>
      <c r="F2967">
        <f>Table3[[#This Row],[DivPay]]*4</f>
        <v>3.08</v>
      </c>
      <c r="G2967" s="2">
        <f>Table3[[#This Row],[FwdDiv]]/Table3[[#This Row],[SharePrice]]</f>
        <v>4.7596971101838977E-2</v>
      </c>
    </row>
    <row r="2968" spans="2:7" x14ac:dyDescent="0.2">
      <c r="B2968" s="35">
        <v>40812</v>
      </c>
      <c r="C2968">
        <v>64.58</v>
      </c>
      <c r="E2968">
        <v>0.77</v>
      </c>
      <c r="F2968">
        <f>Table3[[#This Row],[DivPay]]*4</f>
        <v>3.08</v>
      </c>
      <c r="G2968" s="2">
        <f>Table3[[#This Row],[FwdDiv]]/Table3[[#This Row],[SharePrice]]</f>
        <v>4.7692784143697743E-2</v>
      </c>
    </row>
    <row r="2969" spans="2:7" x14ac:dyDescent="0.2">
      <c r="B2969" s="35">
        <v>40809</v>
      </c>
      <c r="C2969">
        <v>63.81</v>
      </c>
      <c r="D2969">
        <v>0.77</v>
      </c>
      <c r="E2969">
        <v>0.77</v>
      </c>
      <c r="F2969">
        <f>Table3[[#This Row],[DivPay]]*4</f>
        <v>3.08</v>
      </c>
      <c r="G2969" s="2">
        <f>Table3[[#This Row],[FwdDiv]]/Table3[[#This Row],[SharePrice]]</f>
        <v>4.8268296505249962E-2</v>
      </c>
    </row>
    <row r="2970" spans="2:7" x14ac:dyDescent="0.2">
      <c r="B2970" s="35">
        <v>40808</v>
      </c>
      <c r="C2970">
        <v>64.959999999999994</v>
      </c>
      <c r="E2970">
        <v>0.64</v>
      </c>
      <c r="F2970">
        <f>Table3[[#This Row],[DivPay]]*4</f>
        <v>2.56</v>
      </c>
      <c r="G2970" s="2">
        <f>Table3[[#This Row],[FwdDiv]]/Table3[[#This Row],[SharePrice]]</f>
        <v>3.9408866995073899E-2</v>
      </c>
    </row>
    <row r="2971" spans="2:7" x14ac:dyDescent="0.2">
      <c r="B2971" s="35">
        <v>40807</v>
      </c>
      <c r="C2971">
        <v>66.8</v>
      </c>
      <c r="E2971">
        <v>0.64</v>
      </c>
      <c r="F2971">
        <f>Table3[[#This Row],[DivPay]]*4</f>
        <v>2.56</v>
      </c>
      <c r="G2971" s="2">
        <f>Table3[[#This Row],[FwdDiv]]/Table3[[#This Row],[SharePrice]]</f>
        <v>3.8323353293413173E-2</v>
      </c>
    </row>
    <row r="2972" spans="2:7" x14ac:dyDescent="0.2">
      <c r="B2972" s="35">
        <v>40806</v>
      </c>
      <c r="C2972">
        <v>68.28</v>
      </c>
      <c r="E2972">
        <v>0.64</v>
      </c>
      <c r="F2972">
        <f>Table3[[#This Row],[DivPay]]*4</f>
        <v>2.56</v>
      </c>
      <c r="G2972" s="2">
        <f>Table3[[#This Row],[FwdDiv]]/Table3[[#This Row],[SharePrice]]</f>
        <v>3.7492677211482132E-2</v>
      </c>
    </row>
    <row r="2973" spans="2:7" x14ac:dyDescent="0.2">
      <c r="B2973" s="35">
        <v>40805</v>
      </c>
      <c r="C2973">
        <v>67.91</v>
      </c>
      <c r="E2973">
        <v>0.64</v>
      </c>
      <c r="F2973">
        <f>Table3[[#This Row],[DivPay]]*4</f>
        <v>2.56</v>
      </c>
      <c r="G2973" s="2">
        <f>Table3[[#This Row],[FwdDiv]]/Table3[[#This Row],[SharePrice]]</f>
        <v>3.7696951848034163E-2</v>
      </c>
    </row>
    <row r="2974" spans="2:7" x14ac:dyDescent="0.2">
      <c r="B2974" s="35">
        <v>40802</v>
      </c>
      <c r="C2974">
        <v>69.08</v>
      </c>
      <c r="E2974">
        <v>0.64</v>
      </c>
      <c r="F2974">
        <f>Table3[[#This Row],[DivPay]]*4</f>
        <v>2.56</v>
      </c>
      <c r="G2974" s="2">
        <f>Table3[[#This Row],[FwdDiv]]/Table3[[#This Row],[SharePrice]]</f>
        <v>3.7058482918355534E-2</v>
      </c>
    </row>
    <row r="2975" spans="2:7" x14ac:dyDescent="0.2">
      <c r="B2975" s="35">
        <v>40801</v>
      </c>
      <c r="C2975">
        <v>68.290000000000006</v>
      </c>
      <c r="E2975">
        <v>0.64</v>
      </c>
      <c r="F2975">
        <f>Table3[[#This Row],[DivPay]]*4</f>
        <v>2.56</v>
      </c>
      <c r="G2975" s="2">
        <f>Table3[[#This Row],[FwdDiv]]/Table3[[#This Row],[SharePrice]]</f>
        <v>3.7487186996632005E-2</v>
      </c>
    </row>
    <row r="2976" spans="2:7" x14ac:dyDescent="0.2">
      <c r="B2976" s="35">
        <v>40800</v>
      </c>
      <c r="C2976">
        <v>67.59</v>
      </c>
      <c r="E2976">
        <v>0.64</v>
      </c>
      <c r="F2976">
        <f>Table3[[#This Row],[DivPay]]*4</f>
        <v>2.56</v>
      </c>
      <c r="G2976" s="2">
        <f>Table3[[#This Row],[FwdDiv]]/Table3[[#This Row],[SharePrice]]</f>
        <v>3.7875425358780884E-2</v>
      </c>
    </row>
    <row r="2977" spans="2:7" x14ac:dyDescent="0.2">
      <c r="B2977" s="35">
        <v>40799</v>
      </c>
      <c r="C2977">
        <v>65.97</v>
      </c>
      <c r="E2977">
        <v>0.64</v>
      </c>
      <c r="F2977">
        <f>Table3[[#This Row],[DivPay]]*4</f>
        <v>2.56</v>
      </c>
      <c r="G2977" s="2">
        <f>Table3[[#This Row],[FwdDiv]]/Table3[[#This Row],[SharePrice]]</f>
        <v>3.8805517659542217E-2</v>
      </c>
    </row>
    <row r="2978" spans="2:7" x14ac:dyDescent="0.2">
      <c r="B2978" s="35">
        <v>40798</v>
      </c>
      <c r="C2978">
        <v>66.02</v>
      </c>
      <c r="E2978">
        <v>0.64</v>
      </c>
      <c r="F2978">
        <f>Table3[[#This Row],[DivPay]]*4</f>
        <v>2.56</v>
      </c>
      <c r="G2978" s="2">
        <f>Table3[[#This Row],[FwdDiv]]/Table3[[#This Row],[SharePrice]]</f>
        <v>3.8776128445925477E-2</v>
      </c>
    </row>
    <row r="2979" spans="2:7" x14ac:dyDescent="0.2">
      <c r="B2979" s="35">
        <v>40795</v>
      </c>
      <c r="C2979">
        <v>65.900000000000006</v>
      </c>
      <c r="E2979">
        <v>0.64</v>
      </c>
      <c r="F2979">
        <f>Table3[[#This Row],[DivPay]]*4</f>
        <v>2.56</v>
      </c>
      <c r="G2979" s="2">
        <f>Table3[[#This Row],[FwdDiv]]/Table3[[#This Row],[SharePrice]]</f>
        <v>3.8846737481031866E-2</v>
      </c>
    </row>
    <row r="2980" spans="2:7" x14ac:dyDescent="0.2">
      <c r="B2980" s="35">
        <v>40794</v>
      </c>
      <c r="C2980">
        <v>68.55</v>
      </c>
      <c r="E2980">
        <v>0.64</v>
      </c>
      <c r="F2980">
        <f>Table3[[#This Row],[DivPay]]*4</f>
        <v>2.56</v>
      </c>
      <c r="G2980" s="2">
        <f>Table3[[#This Row],[FwdDiv]]/Table3[[#This Row],[SharePrice]]</f>
        <v>3.7345003646973012E-2</v>
      </c>
    </row>
    <row r="2981" spans="2:7" x14ac:dyDescent="0.2">
      <c r="B2981" s="35">
        <v>40793</v>
      </c>
      <c r="C2981">
        <v>68.959999999999994</v>
      </c>
      <c r="E2981">
        <v>0.64</v>
      </c>
      <c r="F2981">
        <f>Table3[[#This Row],[DivPay]]*4</f>
        <v>2.56</v>
      </c>
      <c r="G2981" s="2">
        <f>Table3[[#This Row],[FwdDiv]]/Table3[[#This Row],[SharePrice]]</f>
        <v>3.7122969837587012E-2</v>
      </c>
    </row>
    <row r="2982" spans="2:7" x14ac:dyDescent="0.2">
      <c r="B2982" s="35">
        <v>40792</v>
      </c>
      <c r="C2982">
        <v>67.81</v>
      </c>
      <c r="E2982">
        <v>0.64</v>
      </c>
      <c r="F2982">
        <f>Table3[[#This Row],[DivPay]]*4</f>
        <v>2.56</v>
      </c>
      <c r="G2982" s="2">
        <f>Table3[[#This Row],[FwdDiv]]/Table3[[#This Row],[SharePrice]]</f>
        <v>3.7752543872585163E-2</v>
      </c>
    </row>
    <row r="2983" spans="2:7" x14ac:dyDescent="0.2">
      <c r="B2983" s="35">
        <v>40788</v>
      </c>
      <c r="C2983">
        <v>68.239999999999995</v>
      </c>
      <c r="E2983">
        <v>0.64</v>
      </c>
      <c r="F2983">
        <f>Table3[[#This Row],[DivPay]]*4</f>
        <v>2.56</v>
      </c>
      <c r="G2983" s="2">
        <f>Table3[[#This Row],[FwdDiv]]/Table3[[#This Row],[SharePrice]]</f>
        <v>3.751465416178195E-2</v>
      </c>
    </row>
    <row r="2984" spans="2:7" x14ac:dyDescent="0.2">
      <c r="B2984" s="35">
        <v>40787</v>
      </c>
      <c r="C2984">
        <v>69.3</v>
      </c>
      <c r="E2984">
        <v>0.64</v>
      </c>
      <c r="F2984">
        <f>Table3[[#This Row],[DivPay]]*4</f>
        <v>2.56</v>
      </c>
      <c r="G2984" s="2">
        <f>Table3[[#This Row],[FwdDiv]]/Table3[[#This Row],[SharePrice]]</f>
        <v>3.6940836940836941E-2</v>
      </c>
    </row>
    <row r="2985" spans="2:7" x14ac:dyDescent="0.2">
      <c r="B2985" s="35">
        <v>40786</v>
      </c>
      <c r="C2985">
        <v>69.319999999999993</v>
      </c>
      <c r="E2985">
        <v>0.64</v>
      </c>
      <c r="F2985">
        <f>Table3[[#This Row],[DivPay]]*4</f>
        <v>2.56</v>
      </c>
      <c r="G2985" s="2">
        <f>Table3[[#This Row],[FwdDiv]]/Table3[[#This Row],[SharePrice]]</f>
        <v>3.6930178880553957E-2</v>
      </c>
    </row>
    <row r="2986" spans="2:7" x14ac:dyDescent="0.2">
      <c r="B2986" s="35">
        <v>40785</v>
      </c>
      <c r="C2986">
        <v>70.12</v>
      </c>
      <c r="E2986">
        <v>0.64</v>
      </c>
      <c r="F2986">
        <f>Table3[[#This Row],[DivPay]]*4</f>
        <v>2.56</v>
      </c>
      <c r="G2986" s="2">
        <f>Table3[[#This Row],[FwdDiv]]/Table3[[#This Row],[SharePrice]]</f>
        <v>3.650884198516828E-2</v>
      </c>
    </row>
    <row r="2987" spans="2:7" x14ac:dyDescent="0.2">
      <c r="B2987" s="35">
        <v>40784</v>
      </c>
      <c r="C2987">
        <v>70.5</v>
      </c>
      <c r="E2987">
        <v>0.64</v>
      </c>
      <c r="F2987">
        <f>Table3[[#This Row],[DivPay]]*4</f>
        <v>2.56</v>
      </c>
      <c r="G2987" s="2">
        <f>Table3[[#This Row],[FwdDiv]]/Table3[[#This Row],[SharePrice]]</f>
        <v>3.6312056737588652E-2</v>
      </c>
    </row>
    <row r="2988" spans="2:7" x14ac:dyDescent="0.2">
      <c r="B2988" s="35">
        <v>40781</v>
      </c>
      <c r="C2988">
        <v>69.2</v>
      </c>
      <c r="E2988">
        <v>0.64</v>
      </c>
      <c r="F2988">
        <f>Table3[[#This Row],[DivPay]]*4</f>
        <v>2.56</v>
      </c>
      <c r="G2988" s="2">
        <f>Table3[[#This Row],[FwdDiv]]/Table3[[#This Row],[SharePrice]]</f>
        <v>3.6994219653179193E-2</v>
      </c>
    </row>
    <row r="2989" spans="2:7" x14ac:dyDescent="0.2">
      <c r="B2989" s="35">
        <v>40780</v>
      </c>
      <c r="C2989">
        <v>68.87</v>
      </c>
      <c r="E2989">
        <v>0.64</v>
      </c>
      <c r="F2989">
        <f>Table3[[#This Row],[DivPay]]*4</f>
        <v>2.56</v>
      </c>
      <c r="G2989" s="2">
        <f>Table3[[#This Row],[FwdDiv]]/Table3[[#This Row],[SharePrice]]</f>
        <v>3.7171482503267024E-2</v>
      </c>
    </row>
    <row r="2990" spans="2:7" x14ac:dyDescent="0.2">
      <c r="B2990" s="35">
        <v>40779</v>
      </c>
      <c r="C2990">
        <v>70.14</v>
      </c>
      <c r="E2990">
        <v>0.64</v>
      </c>
      <c r="F2990">
        <f>Table3[[#This Row],[DivPay]]*4</f>
        <v>2.56</v>
      </c>
      <c r="G2990" s="2">
        <f>Table3[[#This Row],[FwdDiv]]/Table3[[#This Row],[SharePrice]]</f>
        <v>3.6498431708012549E-2</v>
      </c>
    </row>
    <row r="2991" spans="2:7" x14ac:dyDescent="0.2">
      <c r="B2991" s="35">
        <v>40778</v>
      </c>
      <c r="C2991">
        <v>70.27</v>
      </c>
      <c r="E2991">
        <v>0.64</v>
      </c>
      <c r="F2991">
        <f>Table3[[#This Row],[DivPay]]*4</f>
        <v>2.56</v>
      </c>
      <c r="G2991" s="2">
        <f>Table3[[#This Row],[FwdDiv]]/Table3[[#This Row],[SharePrice]]</f>
        <v>3.6430909349651347E-2</v>
      </c>
    </row>
    <row r="2992" spans="2:7" x14ac:dyDescent="0.2">
      <c r="B2992" s="35">
        <v>40777</v>
      </c>
      <c r="C2992">
        <v>68.72</v>
      </c>
      <c r="E2992">
        <v>0.64</v>
      </c>
      <c r="F2992">
        <f>Table3[[#This Row],[DivPay]]*4</f>
        <v>2.56</v>
      </c>
      <c r="G2992" s="2">
        <f>Table3[[#This Row],[FwdDiv]]/Table3[[#This Row],[SharePrice]]</f>
        <v>3.7252619324796274E-2</v>
      </c>
    </row>
    <row r="2993" spans="2:7" x14ac:dyDescent="0.2">
      <c r="B2993" s="35">
        <v>40774</v>
      </c>
      <c r="C2993">
        <v>68.83</v>
      </c>
      <c r="E2993">
        <v>0.64</v>
      </c>
      <c r="F2993">
        <f>Table3[[#This Row],[DivPay]]*4</f>
        <v>2.56</v>
      </c>
      <c r="G2993" s="2">
        <f>Table3[[#This Row],[FwdDiv]]/Table3[[#This Row],[SharePrice]]</f>
        <v>3.7193084410867355E-2</v>
      </c>
    </row>
    <row r="2994" spans="2:7" x14ac:dyDescent="0.2">
      <c r="B2994" s="35">
        <v>40773</v>
      </c>
      <c r="C2994">
        <v>68.5</v>
      </c>
      <c r="E2994">
        <v>0.64</v>
      </c>
      <c r="F2994">
        <f>Table3[[#This Row],[DivPay]]*4</f>
        <v>2.56</v>
      </c>
      <c r="G2994" s="2">
        <f>Table3[[#This Row],[FwdDiv]]/Table3[[#This Row],[SharePrice]]</f>
        <v>3.7372262773722631E-2</v>
      </c>
    </row>
    <row r="2995" spans="2:7" x14ac:dyDescent="0.2">
      <c r="B2995" s="35">
        <v>40772</v>
      </c>
      <c r="C2995">
        <v>69.06</v>
      </c>
      <c r="E2995">
        <v>0.64</v>
      </c>
      <c r="F2995">
        <f>Table3[[#This Row],[DivPay]]*4</f>
        <v>2.56</v>
      </c>
      <c r="G2995" s="2">
        <f>Table3[[#This Row],[FwdDiv]]/Table3[[#This Row],[SharePrice]]</f>
        <v>3.706921517520996E-2</v>
      </c>
    </row>
    <row r="2996" spans="2:7" x14ac:dyDescent="0.2">
      <c r="B2996" s="35">
        <v>40771</v>
      </c>
      <c r="C2996">
        <v>67.7</v>
      </c>
      <c r="E2996">
        <v>0.64</v>
      </c>
      <c r="F2996">
        <f>Table3[[#This Row],[DivPay]]*4</f>
        <v>2.56</v>
      </c>
      <c r="G2996" s="2">
        <f>Table3[[#This Row],[FwdDiv]]/Table3[[#This Row],[SharePrice]]</f>
        <v>3.781388478581979E-2</v>
      </c>
    </row>
    <row r="2997" spans="2:7" x14ac:dyDescent="0.2">
      <c r="B2997" s="35">
        <v>40770</v>
      </c>
      <c r="C2997">
        <v>68.33</v>
      </c>
      <c r="E2997">
        <v>0.64</v>
      </c>
      <c r="F2997">
        <f>Table3[[#This Row],[DivPay]]*4</f>
        <v>2.56</v>
      </c>
      <c r="G2997" s="2">
        <f>Table3[[#This Row],[FwdDiv]]/Table3[[#This Row],[SharePrice]]</f>
        <v>3.7465242206936929E-2</v>
      </c>
    </row>
    <row r="2998" spans="2:7" x14ac:dyDescent="0.2">
      <c r="B2998" s="35">
        <v>40767</v>
      </c>
      <c r="C2998">
        <v>66.63</v>
      </c>
      <c r="E2998">
        <v>0.64</v>
      </c>
      <c r="F2998">
        <f>Table3[[#This Row],[DivPay]]*4</f>
        <v>2.56</v>
      </c>
      <c r="G2998" s="2">
        <f>Table3[[#This Row],[FwdDiv]]/Table3[[#This Row],[SharePrice]]</f>
        <v>3.8421131622392322E-2</v>
      </c>
    </row>
    <row r="2999" spans="2:7" x14ac:dyDescent="0.2">
      <c r="B2999" s="35">
        <v>40766</v>
      </c>
      <c r="C2999">
        <v>65.55</v>
      </c>
      <c r="E2999">
        <v>0.64</v>
      </c>
      <c r="F2999">
        <f>Table3[[#This Row],[DivPay]]*4</f>
        <v>2.56</v>
      </c>
      <c r="G2999" s="2">
        <f>Table3[[#This Row],[FwdDiv]]/Table3[[#This Row],[SharePrice]]</f>
        <v>3.9054157131960338E-2</v>
      </c>
    </row>
    <row r="3000" spans="2:7" x14ac:dyDescent="0.2">
      <c r="B3000" s="35">
        <v>40765</v>
      </c>
      <c r="C3000">
        <v>64.900000000000006</v>
      </c>
      <c r="E3000">
        <v>0.64</v>
      </c>
      <c r="F3000">
        <f>Table3[[#This Row],[DivPay]]*4</f>
        <v>2.56</v>
      </c>
      <c r="G3000" s="2">
        <f>Table3[[#This Row],[FwdDiv]]/Table3[[#This Row],[SharePrice]]</f>
        <v>3.9445300462249609E-2</v>
      </c>
    </row>
    <row r="3001" spans="2:7" x14ac:dyDescent="0.2">
      <c r="B3001" s="35">
        <v>40764</v>
      </c>
      <c r="C3001">
        <v>67.400000000000006</v>
      </c>
      <c r="E3001">
        <v>0.64</v>
      </c>
      <c r="F3001">
        <f>Table3[[#This Row],[DivPay]]*4</f>
        <v>2.56</v>
      </c>
      <c r="G3001" s="2">
        <f>Table3[[#This Row],[FwdDiv]]/Table3[[#This Row],[SharePrice]]</f>
        <v>3.7982195845697328E-2</v>
      </c>
    </row>
    <row r="3002" spans="2:7" x14ac:dyDescent="0.2">
      <c r="B3002" s="35">
        <v>40763</v>
      </c>
      <c r="C3002">
        <v>66.27</v>
      </c>
      <c r="E3002">
        <v>0.64</v>
      </c>
      <c r="F3002">
        <f>Table3[[#This Row],[DivPay]]*4</f>
        <v>2.56</v>
      </c>
      <c r="G3002" s="2">
        <f>Table3[[#This Row],[FwdDiv]]/Table3[[#This Row],[SharePrice]]</f>
        <v>3.8629847593179424E-2</v>
      </c>
    </row>
    <row r="3003" spans="2:7" x14ac:dyDescent="0.2">
      <c r="B3003" s="35">
        <v>40760</v>
      </c>
      <c r="C3003">
        <v>69.34</v>
      </c>
      <c r="E3003">
        <v>0.64</v>
      </c>
      <c r="F3003">
        <f>Table3[[#This Row],[DivPay]]*4</f>
        <v>2.56</v>
      </c>
      <c r="G3003" s="2">
        <f>Table3[[#This Row],[FwdDiv]]/Table3[[#This Row],[SharePrice]]</f>
        <v>3.6919526968560712E-2</v>
      </c>
    </row>
    <row r="3004" spans="2:7" x14ac:dyDescent="0.2">
      <c r="B3004" s="35">
        <v>40759</v>
      </c>
      <c r="C3004">
        <v>67.400000000000006</v>
      </c>
      <c r="E3004">
        <v>0.64</v>
      </c>
      <c r="F3004">
        <f>Table3[[#This Row],[DivPay]]*4</f>
        <v>2.56</v>
      </c>
      <c r="G3004" s="2">
        <f>Table3[[#This Row],[FwdDiv]]/Table3[[#This Row],[SharePrice]]</f>
        <v>3.7982195845697328E-2</v>
      </c>
    </row>
    <row r="3005" spans="2:7" x14ac:dyDescent="0.2">
      <c r="B3005" s="35">
        <v>40758</v>
      </c>
      <c r="C3005">
        <v>69.959999999999994</v>
      </c>
      <c r="E3005">
        <v>0.64</v>
      </c>
      <c r="F3005">
        <f>Table3[[#This Row],[DivPay]]*4</f>
        <v>2.56</v>
      </c>
      <c r="G3005" s="2">
        <f>Table3[[#This Row],[FwdDiv]]/Table3[[#This Row],[SharePrice]]</f>
        <v>3.6592338479130938E-2</v>
      </c>
    </row>
    <row r="3006" spans="2:7" x14ac:dyDescent="0.2">
      <c r="B3006" s="35">
        <v>40757</v>
      </c>
      <c r="C3006">
        <v>69.75</v>
      </c>
      <c r="E3006">
        <v>0.64</v>
      </c>
      <c r="F3006">
        <f>Table3[[#This Row],[DivPay]]*4</f>
        <v>2.56</v>
      </c>
      <c r="G3006" s="2">
        <f>Table3[[#This Row],[FwdDiv]]/Table3[[#This Row],[SharePrice]]</f>
        <v>3.6702508960573477E-2</v>
      </c>
    </row>
    <row r="3007" spans="2:7" x14ac:dyDescent="0.2">
      <c r="B3007" s="35">
        <v>40756</v>
      </c>
      <c r="C3007">
        <v>70.72</v>
      </c>
      <c r="E3007">
        <v>0.64</v>
      </c>
      <c r="F3007">
        <f>Table3[[#This Row],[DivPay]]*4</f>
        <v>2.56</v>
      </c>
      <c r="G3007" s="2">
        <f>Table3[[#This Row],[FwdDiv]]/Table3[[#This Row],[SharePrice]]</f>
        <v>3.6199095022624438E-2</v>
      </c>
    </row>
    <row r="3008" spans="2:7" x14ac:dyDescent="0.2">
      <c r="B3008" s="35">
        <v>40753</v>
      </c>
      <c r="C3008">
        <v>71.17</v>
      </c>
      <c r="E3008">
        <v>0.64</v>
      </c>
      <c r="F3008">
        <f>Table3[[#This Row],[DivPay]]*4</f>
        <v>2.56</v>
      </c>
      <c r="G3008" s="2">
        <f>Table3[[#This Row],[FwdDiv]]/Table3[[#This Row],[SharePrice]]</f>
        <v>3.5970212168048334E-2</v>
      </c>
    </row>
    <row r="3009" spans="2:7" x14ac:dyDescent="0.2">
      <c r="B3009" s="35">
        <v>40752</v>
      </c>
      <c r="C3009">
        <v>72.349999999999994</v>
      </c>
      <c r="E3009">
        <v>0.64</v>
      </c>
      <c r="F3009">
        <f>Table3[[#This Row],[DivPay]]*4</f>
        <v>2.56</v>
      </c>
      <c r="G3009" s="2">
        <f>Table3[[#This Row],[FwdDiv]]/Table3[[#This Row],[SharePrice]]</f>
        <v>3.5383552176917764E-2</v>
      </c>
    </row>
    <row r="3010" spans="2:7" x14ac:dyDescent="0.2">
      <c r="B3010" s="35">
        <v>40751</v>
      </c>
      <c r="C3010">
        <v>71.77</v>
      </c>
      <c r="E3010">
        <v>0.64</v>
      </c>
      <c r="F3010">
        <f>Table3[[#This Row],[DivPay]]*4</f>
        <v>2.56</v>
      </c>
      <c r="G3010" s="2">
        <f>Table3[[#This Row],[FwdDiv]]/Table3[[#This Row],[SharePrice]]</f>
        <v>3.5669499790999031E-2</v>
      </c>
    </row>
    <row r="3011" spans="2:7" x14ac:dyDescent="0.2">
      <c r="B3011" s="35">
        <v>40750</v>
      </c>
      <c r="C3011">
        <v>71.92</v>
      </c>
      <c r="E3011">
        <v>0.64</v>
      </c>
      <c r="F3011">
        <f>Table3[[#This Row],[DivPay]]*4</f>
        <v>2.56</v>
      </c>
      <c r="G3011" s="2">
        <f>Table3[[#This Row],[FwdDiv]]/Table3[[#This Row],[SharePrice]]</f>
        <v>3.5595105672969966E-2</v>
      </c>
    </row>
    <row r="3012" spans="2:7" x14ac:dyDescent="0.2">
      <c r="B3012" s="35">
        <v>40749</v>
      </c>
      <c r="C3012">
        <v>72.13</v>
      </c>
      <c r="E3012">
        <v>0.64</v>
      </c>
      <c r="F3012">
        <f>Table3[[#This Row],[DivPay]]*4</f>
        <v>2.56</v>
      </c>
      <c r="G3012" s="2">
        <f>Table3[[#This Row],[FwdDiv]]/Table3[[#This Row],[SharePrice]]</f>
        <v>3.5491473727991128E-2</v>
      </c>
    </row>
    <row r="3013" spans="2:7" x14ac:dyDescent="0.2">
      <c r="B3013" s="35">
        <v>40746</v>
      </c>
      <c r="C3013">
        <v>72.11</v>
      </c>
      <c r="E3013">
        <v>0.64</v>
      </c>
      <c r="F3013">
        <f>Table3[[#This Row],[DivPay]]*4</f>
        <v>2.56</v>
      </c>
      <c r="G3013" s="2">
        <f>Table3[[#This Row],[FwdDiv]]/Table3[[#This Row],[SharePrice]]</f>
        <v>3.5501317431701568E-2</v>
      </c>
    </row>
    <row r="3014" spans="2:7" x14ac:dyDescent="0.2">
      <c r="B3014" s="35">
        <v>40745</v>
      </c>
      <c r="C3014">
        <v>71.489999999999995</v>
      </c>
      <c r="E3014">
        <v>0.64</v>
      </c>
      <c r="F3014">
        <f>Table3[[#This Row],[DivPay]]*4</f>
        <v>2.56</v>
      </c>
      <c r="G3014" s="2">
        <f>Table3[[#This Row],[FwdDiv]]/Table3[[#This Row],[SharePrice]]</f>
        <v>3.5809204084487345E-2</v>
      </c>
    </row>
    <row r="3015" spans="2:7" x14ac:dyDescent="0.2">
      <c r="B3015" s="35">
        <v>40744</v>
      </c>
      <c r="C3015">
        <v>68.19</v>
      </c>
      <c r="E3015">
        <v>0.64</v>
      </c>
      <c r="F3015">
        <f>Table3[[#This Row],[DivPay]]*4</f>
        <v>2.56</v>
      </c>
      <c r="G3015" s="2">
        <f>Table3[[#This Row],[FwdDiv]]/Table3[[#This Row],[SharePrice]]</f>
        <v>3.7542161607273798E-2</v>
      </c>
    </row>
    <row r="3016" spans="2:7" x14ac:dyDescent="0.2">
      <c r="B3016" s="35">
        <v>40743</v>
      </c>
      <c r="C3016">
        <v>68.510000000000005</v>
      </c>
      <c r="E3016">
        <v>0.64</v>
      </c>
      <c r="F3016">
        <f>Table3[[#This Row],[DivPay]]*4</f>
        <v>2.56</v>
      </c>
      <c r="G3016" s="2">
        <f>Table3[[#This Row],[FwdDiv]]/Table3[[#This Row],[SharePrice]]</f>
        <v>3.7366807765289736E-2</v>
      </c>
    </row>
    <row r="3017" spans="2:7" x14ac:dyDescent="0.2">
      <c r="B3017" s="35">
        <v>40742</v>
      </c>
      <c r="C3017">
        <v>66.83</v>
      </c>
      <c r="E3017">
        <v>0.64</v>
      </c>
      <c r="F3017">
        <f>Table3[[#This Row],[DivPay]]*4</f>
        <v>2.56</v>
      </c>
      <c r="G3017" s="2">
        <f>Table3[[#This Row],[FwdDiv]]/Table3[[#This Row],[SharePrice]]</f>
        <v>3.8306149932664971E-2</v>
      </c>
    </row>
    <row r="3018" spans="2:7" x14ac:dyDescent="0.2">
      <c r="B3018" s="35">
        <v>40739</v>
      </c>
      <c r="C3018">
        <v>66.930000000000007</v>
      </c>
      <c r="E3018">
        <v>0.64</v>
      </c>
      <c r="F3018">
        <f>Table3[[#This Row],[DivPay]]*4</f>
        <v>2.56</v>
      </c>
      <c r="G3018" s="2">
        <f>Table3[[#This Row],[FwdDiv]]/Table3[[#This Row],[SharePrice]]</f>
        <v>3.8248916778724038E-2</v>
      </c>
    </row>
    <row r="3019" spans="2:7" x14ac:dyDescent="0.2">
      <c r="B3019" s="35">
        <v>40738</v>
      </c>
      <c r="C3019">
        <v>66.42</v>
      </c>
      <c r="E3019">
        <v>0.64</v>
      </c>
      <c r="F3019">
        <f>Table3[[#This Row],[DivPay]]*4</f>
        <v>2.56</v>
      </c>
      <c r="G3019" s="2">
        <f>Table3[[#This Row],[FwdDiv]]/Table3[[#This Row],[SharePrice]]</f>
        <v>3.8542607648298706E-2</v>
      </c>
    </row>
    <row r="3020" spans="2:7" x14ac:dyDescent="0.2">
      <c r="B3020" s="35">
        <v>40737</v>
      </c>
      <c r="C3020">
        <v>66.84</v>
      </c>
      <c r="E3020">
        <v>0.64</v>
      </c>
      <c r="F3020">
        <f>Table3[[#This Row],[DivPay]]*4</f>
        <v>2.56</v>
      </c>
      <c r="G3020" s="2">
        <f>Table3[[#This Row],[FwdDiv]]/Table3[[#This Row],[SharePrice]]</f>
        <v>3.8300418910831836E-2</v>
      </c>
    </row>
    <row r="3021" spans="2:7" x14ac:dyDescent="0.2">
      <c r="B3021" s="35">
        <v>40736</v>
      </c>
      <c r="C3021">
        <v>67.099999999999994</v>
      </c>
      <c r="E3021">
        <v>0.64</v>
      </c>
      <c r="F3021">
        <f>Table3[[#This Row],[DivPay]]*4</f>
        <v>2.56</v>
      </c>
      <c r="G3021" s="2">
        <f>Table3[[#This Row],[FwdDiv]]/Table3[[#This Row],[SharePrice]]</f>
        <v>3.8152011922503733E-2</v>
      </c>
    </row>
    <row r="3022" spans="2:7" x14ac:dyDescent="0.2">
      <c r="B3022" s="35">
        <v>40735</v>
      </c>
      <c r="C3022">
        <v>68.680000000000007</v>
      </c>
      <c r="E3022">
        <v>0.64</v>
      </c>
      <c r="F3022">
        <f>Table3[[#This Row],[DivPay]]*4</f>
        <v>2.56</v>
      </c>
      <c r="G3022" s="2">
        <f>Table3[[#This Row],[FwdDiv]]/Table3[[#This Row],[SharePrice]]</f>
        <v>3.7274315666860798E-2</v>
      </c>
    </row>
    <row r="3023" spans="2:7" x14ac:dyDescent="0.2">
      <c r="B3023" s="35">
        <v>40732</v>
      </c>
      <c r="C3023">
        <v>69.41</v>
      </c>
      <c r="E3023">
        <v>0.64</v>
      </c>
      <c r="F3023">
        <f>Table3[[#This Row],[DivPay]]*4</f>
        <v>2.56</v>
      </c>
      <c r="G3023" s="2">
        <f>Table3[[#This Row],[FwdDiv]]/Table3[[#This Row],[SharePrice]]</f>
        <v>3.688229361763435E-2</v>
      </c>
    </row>
    <row r="3024" spans="2:7" x14ac:dyDescent="0.2">
      <c r="B3024" s="35">
        <v>40731</v>
      </c>
      <c r="C3024">
        <v>69.14</v>
      </c>
      <c r="E3024">
        <v>0.64</v>
      </c>
      <c r="F3024">
        <f>Table3[[#This Row],[DivPay]]*4</f>
        <v>2.56</v>
      </c>
      <c r="G3024" s="2">
        <f>Table3[[#This Row],[FwdDiv]]/Table3[[#This Row],[SharePrice]]</f>
        <v>3.7026323401793466E-2</v>
      </c>
    </row>
    <row r="3025" spans="2:7" x14ac:dyDescent="0.2">
      <c r="B3025" s="35">
        <v>40730</v>
      </c>
      <c r="C3025">
        <v>68.239999999999995</v>
      </c>
      <c r="E3025">
        <v>0.64</v>
      </c>
      <c r="F3025">
        <f>Table3[[#This Row],[DivPay]]*4</f>
        <v>2.56</v>
      </c>
      <c r="G3025" s="2">
        <f>Table3[[#This Row],[FwdDiv]]/Table3[[#This Row],[SharePrice]]</f>
        <v>3.751465416178195E-2</v>
      </c>
    </row>
    <row r="3026" spans="2:7" x14ac:dyDescent="0.2">
      <c r="B3026" s="35">
        <v>40729</v>
      </c>
      <c r="C3026">
        <v>67.19</v>
      </c>
      <c r="E3026">
        <v>0.64</v>
      </c>
      <c r="F3026">
        <f>Table3[[#This Row],[DivPay]]*4</f>
        <v>2.56</v>
      </c>
      <c r="G3026" s="2">
        <f>Table3[[#This Row],[FwdDiv]]/Table3[[#This Row],[SharePrice]]</f>
        <v>3.8100907873195415E-2</v>
      </c>
    </row>
    <row r="3027" spans="2:7" x14ac:dyDescent="0.2">
      <c r="B3027" s="35">
        <v>40725</v>
      </c>
      <c r="C3027">
        <v>66.75</v>
      </c>
      <c r="E3027">
        <v>0.64</v>
      </c>
      <c r="F3027">
        <f>Table3[[#This Row],[DivPay]]*4</f>
        <v>2.56</v>
      </c>
      <c r="G3027" s="2">
        <f>Table3[[#This Row],[FwdDiv]]/Table3[[#This Row],[SharePrice]]</f>
        <v>3.8352059925093634E-2</v>
      </c>
    </row>
    <row r="3028" spans="2:7" x14ac:dyDescent="0.2">
      <c r="B3028" s="35">
        <v>40724</v>
      </c>
      <c r="C3028">
        <v>66.77</v>
      </c>
      <c r="E3028">
        <v>0.64</v>
      </c>
      <c r="F3028">
        <f>Table3[[#This Row],[DivPay]]*4</f>
        <v>2.56</v>
      </c>
      <c r="G3028" s="2">
        <f>Table3[[#This Row],[FwdDiv]]/Table3[[#This Row],[SharePrice]]</f>
        <v>3.8340572113224503E-2</v>
      </c>
    </row>
    <row r="3029" spans="2:7" x14ac:dyDescent="0.2">
      <c r="B3029" s="35">
        <v>40723</v>
      </c>
      <c r="C3029">
        <v>66.17</v>
      </c>
      <c r="E3029">
        <v>0.64</v>
      </c>
      <c r="F3029">
        <f>Table3[[#This Row],[DivPay]]*4</f>
        <v>2.56</v>
      </c>
      <c r="G3029" s="2">
        <f>Table3[[#This Row],[FwdDiv]]/Table3[[#This Row],[SharePrice]]</f>
        <v>3.8688227293335348E-2</v>
      </c>
    </row>
    <row r="3030" spans="2:7" x14ac:dyDescent="0.2">
      <c r="B3030" s="35">
        <v>40722</v>
      </c>
      <c r="C3030">
        <v>65.89</v>
      </c>
      <c r="E3030">
        <v>0.64</v>
      </c>
      <c r="F3030">
        <f>Table3[[#This Row],[DivPay]]*4</f>
        <v>2.56</v>
      </c>
      <c r="G3030" s="2">
        <f>Table3[[#This Row],[FwdDiv]]/Table3[[#This Row],[SharePrice]]</f>
        <v>3.88526331765063E-2</v>
      </c>
    </row>
    <row r="3031" spans="2:7" x14ac:dyDescent="0.2">
      <c r="B3031" s="35">
        <v>40721</v>
      </c>
      <c r="C3031">
        <v>65.92</v>
      </c>
      <c r="E3031">
        <v>0.64</v>
      </c>
      <c r="F3031">
        <f>Table3[[#This Row],[DivPay]]*4</f>
        <v>2.56</v>
      </c>
      <c r="G3031" s="2">
        <f>Table3[[#This Row],[FwdDiv]]/Table3[[#This Row],[SharePrice]]</f>
        <v>3.8834951456310676E-2</v>
      </c>
    </row>
    <row r="3032" spans="2:7" x14ac:dyDescent="0.2">
      <c r="B3032" s="35">
        <v>40718</v>
      </c>
      <c r="C3032">
        <v>65.099999999999994</v>
      </c>
      <c r="E3032">
        <v>0.64</v>
      </c>
      <c r="F3032">
        <f>Table3[[#This Row],[DivPay]]*4</f>
        <v>2.56</v>
      </c>
      <c r="G3032" s="2">
        <f>Table3[[#This Row],[FwdDiv]]/Table3[[#This Row],[SharePrice]]</f>
        <v>3.9324116743471589E-2</v>
      </c>
    </row>
    <row r="3033" spans="2:7" x14ac:dyDescent="0.2">
      <c r="B3033" s="35">
        <v>40717</v>
      </c>
      <c r="C3033">
        <v>66.17</v>
      </c>
      <c r="E3033">
        <v>0.64</v>
      </c>
      <c r="F3033">
        <f>Table3[[#This Row],[DivPay]]*4</f>
        <v>2.56</v>
      </c>
      <c r="G3033" s="2">
        <f>Table3[[#This Row],[FwdDiv]]/Table3[[#This Row],[SharePrice]]</f>
        <v>3.8688227293335348E-2</v>
      </c>
    </row>
    <row r="3034" spans="2:7" x14ac:dyDescent="0.2">
      <c r="B3034" s="35">
        <v>40716</v>
      </c>
      <c r="C3034">
        <v>66.650000000000006</v>
      </c>
      <c r="E3034">
        <v>0.64</v>
      </c>
      <c r="F3034">
        <f>Table3[[#This Row],[DivPay]]*4</f>
        <v>2.56</v>
      </c>
      <c r="G3034" s="2">
        <f>Table3[[#This Row],[FwdDiv]]/Table3[[#This Row],[SharePrice]]</f>
        <v>3.8409602400600144E-2</v>
      </c>
    </row>
    <row r="3035" spans="2:7" x14ac:dyDescent="0.2">
      <c r="B3035" s="35">
        <v>40715</v>
      </c>
      <c r="C3035">
        <v>68.05</v>
      </c>
      <c r="D3035">
        <v>0.64</v>
      </c>
      <c r="E3035">
        <v>0.64</v>
      </c>
      <c r="F3035">
        <f>Table3[[#This Row],[DivPay]]*4</f>
        <v>2.56</v>
      </c>
      <c r="G3035" s="2">
        <f>Table3[[#This Row],[FwdDiv]]/Table3[[#This Row],[SharePrice]]</f>
        <v>3.761939750183689E-2</v>
      </c>
    </row>
    <row r="3036" spans="2:7" x14ac:dyDescent="0.2">
      <c r="B3036" s="35">
        <v>40714</v>
      </c>
      <c r="C3036">
        <v>69.08</v>
      </c>
      <c r="E3036">
        <v>0.64</v>
      </c>
      <c r="F3036">
        <f>Table3[[#This Row],[DivPay]]*4</f>
        <v>2.56</v>
      </c>
      <c r="G3036" s="2">
        <f>Table3[[#This Row],[FwdDiv]]/Table3[[#This Row],[SharePrice]]</f>
        <v>3.7058482918355534E-2</v>
      </c>
    </row>
    <row r="3037" spans="2:7" x14ac:dyDescent="0.2">
      <c r="B3037" s="35">
        <v>40711</v>
      </c>
      <c r="C3037">
        <v>68.48</v>
      </c>
      <c r="E3037">
        <v>0.64</v>
      </c>
      <c r="F3037">
        <f>Table3[[#This Row],[DivPay]]*4</f>
        <v>2.56</v>
      </c>
      <c r="G3037" s="2">
        <f>Table3[[#This Row],[FwdDiv]]/Table3[[#This Row],[SharePrice]]</f>
        <v>3.7383177570093455E-2</v>
      </c>
    </row>
    <row r="3038" spans="2:7" x14ac:dyDescent="0.2">
      <c r="B3038" s="35">
        <v>40710</v>
      </c>
      <c r="C3038">
        <v>67.52</v>
      </c>
      <c r="E3038">
        <v>0.64</v>
      </c>
      <c r="F3038">
        <f>Table3[[#This Row],[DivPay]]*4</f>
        <v>2.56</v>
      </c>
      <c r="G3038" s="2">
        <f>Table3[[#This Row],[FwdDiv]]/Table3[[#This Row],[SharePrice]]</f>
        <v>3.7914691943127965E-2</v>
      </c>
    </row>
    <row r="3039" spans="2:7" x14ac:dyDescent="0.2">
      <c r="B3039" s="35">
        <v>40709</v>
      </c>
      <c r="C3039">
        <v>67.510000000000005</v>
      </c>
      <c r="E3039">
        <v>0.64</v>
      </c>
      <c r="F3039">
        <f>Table3[[#This Row],[DivPay]]*4</f>
        <v>2.56</v>
      </c>
      <c r="G3039" s="2">
        <f>Table3[[#This Row],[FwdDiv]]/Table3[[#This Row],[SharePrice]]</f>
        <v>3.7920308102503332E-2</v>
      </c>
    </row>
    <row r="3040" spans="2:7" x14ac:dyDescent="0.2">
      <c r="B3040" s="35">
        <v>40708</v>
      </c>
      <c r="C3040">
        <v>68.92</v>
      </c>
      <c r="E3040">
        <v>0.64</v>
      </c>
      <c r="F3040">
        <f>Table3[[#This Row],[DivPay]]*4</f>
        <v>2.56</v>
      </c>
      <c r="G3040" s="2">
        <f>Table3[[#This Row],[FwdDiv]]/Table3[[#This Row],[SharePrice]]</f>
        <v>3.71445153801509E-2</v>
      </c>
    </row>
    <row r="3041" spans="2:7" x14ac:dyDescent="0.2">
      <c r="B3041" s="35">
        <v>40707</v>
      </c>
      <c r="C3041">
        <v>67.53</v>
      </c>
      <c r="E3041">
        <v>0.64</v>
      </c>
      <c r="F3041">
        <f>Table3[[#This Row],[DivPay]]*4</f>
        <v>2.56</v>
      </c>
      <c r="G3041" s="2">
        <f>Table3[[#This Row],[FwdDiv]]/Table3[[#This Row],[SharePrice]]</f>
        <v>3.7909077447060568E-2</v>
      </c>
    </row>
    <row r="3042" spans="2:7" x14ac:dyDescent="0.2">
      <c r="B3042" s="35">
        <v>40704</v>
      </c>
      <c r="C3042">
        <v>67.349999999999994</v>
      </c>
      <c r="E3042">
        <v>0.64</v>
      </c>
      <c r="F3042">
        <f>Table3[[#This Row],[DivPay]]*4</f>
        <v>2.56</v>
      </c>
      <c r="G3042" s="2">
        <f>Table3[[#This Row],[FwdDiv]]/Table3[[#This Row],[SharePrice]]</f>
        <v>3.8010393466963624E-2</v>
      </c>
    </row>
    <row r="3043" spans="2:7" x14ac:dyDescent="0.2">
      <c r="B3043" s="35">
        <v>40703</v>
      </c>
      <c r="C3043">
        <v>68.12</v>
      </c>
      <c r="E3043">
        <v>0.64</v>
      </c>
      <c r="F3043">
        <f>Table3[[#This Row],[DivPay]]*4</f>
        <v>2.56</v>
      </c>
      <c r="G3043" s="2">
        <f>Table3[[#This Row],[FwdDiv]]/Table3[[#This Row],[SharePrice]]</f>
        <v>3.7580739870816206E-2</v>
      </c>
    </row>
    <row r="3044" spans="2:7" x14ac:dyDescent="0.2">
      <c r="B3044" s="35">
        <v>40702</v>
      </c>
      <c r="C3044">
        <v>68.040000000000006</v>
      </c>
      <c r="E3044">
        <v>0.64</v>
      </c>
      <c r="F3044">
        <f>Table3[[#This Row],[DivPay]]*4</f>
        <v>2.56</v>
      </c>
      <c r="G3044" s="2">
        <f>Table3[[#This Row],[FwdDiv]]/Table3[[#This Row],[SharePrice]]</f>
        <v>3.7624926513815403E-2</v>
      </c>
    </row>
    <row r="3045" spans="2:7" x14ac:dyDescent="0.2">
      <c r="B3045" s="35">
        <v>40701</v>
      </c>
      <c r="C3045">
        <v>67.81</v>
      </c>
      <c r="E3045">
        <v>0.64</v>
      </c>
      <c r="F3045">
        <f>Table3[[#This Row],[DivPay]]*4</f>
        <v>2.56</v>
      </c>
      <c r="G3045" s="2">
        <f>Table3[[#This Row],[FwdDiv]]/Table3[[#This Row],[SharePrice]]</f>
        <v>3.7752543872585163E-2</v>
      </c>
    </row>
    <row r="3046" spans="2:7" x14ac:dyDescent="0.2">
      <c r="B3046" s="35">
        <v>40700</v>
      </c>
      <c r="C3046">
        <v>68.319999999999993</v>
      </c>
      <c r="E3046">
        <v>0.64</v>
      </c>
      <c r="F3046">
        <f>Table3[[#This Row],[DivPay]]*4</f>
        <v>2.56</v>
      </c>
      <c r="G3046" s="2">
        <f>Table3[[#This Row],[FwdDiv]]/Table3[[#This Row],[SharePrice]]</f>
        <v>3.7470725995316166E-2</v>
      </c>
    </row>
    <row r="3047" spans="2:7" x14ac:dyDescent="0.2">
      <c r="B3047" s="35">
        <v>40697</v>
      </c>
      <c r="C3047">
        <v>68.989999999999995</v>
      </c>
      <c r="E3047">
        <v>0.64</v>
      </c>
      <c r="F3047">
        <f>Table3[[#This Row],[DivPay]]*4</f>
        <v>2.56</v>
      </c>
      <c r="G3047" s="2">
        <f>Table3[[#This Row],[FwdDiv]]/Table3[[#This Row],[SharePrice]]</f>
        <v>3.7106827076387884E-2</v>
      </c>
    </row>
    <row r="3048" spans="2:7" x14ac:dyDescent="0.2">
      <c r="B3048" s="35">
        <v>40696</v>
      </c>
      <c r="C3048">
        <v>69.91</v>
      </c>
      <c r="E3048">
        <v>0.64</v>
      </c>
      <c r="F3048">
        <f>Table3[[#This Row],[DivPay]]*4</f>
        <v>2.56</v>
      </c>
      <c r="G3048" s="2">
        <f>Table3[[#This Row],[FwdDiv]]/Table3[[#This Row],[SharePrice]]</f>
        <v>3.6618509512230016E-2</v>
      </c>
    </row>
    <row r="3049" spans="2:7" x14ac:dyDescent="0.2">
      <c r="B3049" s="35">
        <v>40695</v>
      </c>
      <c r="C3049">
        <v>71.069999999999993</v>
      </c>
      <c r="E3049">
        <v>0.64</v>
      </c>
      <c r="F3049">
        <f>Table3[[#This Row],[DivPay]]*4</f>
        <v>2.56</v>
      </c>
      <c r="G3049" s="2">
        <f>Table3[[#This Row],[FwdDiv]]/Table3[[#This Row],[SharePrice]]</f>
        <v>3.6020824539186723E-2</v>
      </c>
    </row>
    <row r="3050" spans="2:7" x14ac:dyDescent="0.2">
      <c r="B3050" s="35">
        <v>40694</v>
      </c>
      <c r="C3050">
        <v>71.75</v>
      </c>
      <c r="E3050">
        <v>0.64</v>
      </c>
      <c r="F3050">
        <f>Table3[[#This Row],[DivPay]]*4</f>
        <v>2.56</v>
      </c>
      <c r="G3050" s="2">
        <f>Table3[[#This Row],[FwdDiv]]/Table3[[#This Row],[SharePrice]]</f>
        <v>3.5679442508710801E-2</v>
      </c>
    </row>
    <row r="3051" spans="2:7" x14ac:dyDescent="0.2">
      <c r="B3051" s="35">
        <v>40690</v>
      </c>
      <c r="C3051">
        <v>70.52</v>
      </c>
      <c r="E3051">
        <v>0.64</v>
      </c>
      <c r="F3051">
        <f>Table3[[#This Row],[DivPay]]*4</f>
        <v>2.56</v>
      </c>
      <c r="G3051" s="2">
        <f>Table3[[#This Row],[FwdDiv]]/Table3[[#This Row],[SharePrice]]</f>
        <v>3.6301758366420876E-2</v>
      </c>
    </row>
    <row r="3052" spans="2:7" x14ac:dyDescent="0.2">
      <c r="B3052" s="35">
        <v>40689</v>
      </c>
      <c r="C3052">
        <v>70.3</v>
      </c>
      <c r="E3052">
        <v>0.64</v>
      </c>
      <c r="F3052">
        <f>Table3[[#This Row],[DivPay]]*4</f>
        <v>2.56</v>
      </c>
      <c r="G3052" s="2">
        <f>Table3[[#This Row],[FwdDiv]]/Table3[[#This Row],[SharePrice]]</f>
        <v>3.6415362731152208E-2</v>
      </c>
    </row>
    <row r="3053" spans="2:7" x14ac:dyDescent="0.2">
      <c r="B3053" s="35">
        <v>40688</v>
      </c>
      <c r="C3053">
        <v>69.489999999999995</v>
      </c>
      <c r="E3053">
        <v>0.64</v>
      </c>
      <c r="F3053">
        <f>Table3[[#This Row],[DivPay]]*4</f>
        <v>2.56</v>
      </c>
      <c r="G3053" s="2">
        <f>Table3[[#This Row],[FwdDiv]]/Table3[[#This Row],[SharePrice]]</f>
        <v>3.683983306950641E-2</v>
      </c>
    </row>
    <row r="3054" spans="2:7" x14ac:dyDescent="0.2">
      <c r="B3054" s="35">
        <v>40687</v>
      </c>
      <c r="C3054">
        <v>69.86</v>
      </c>
      <c r="E3054">
        <v>0.64</v>
      </c>
      <c r="F3054">
        <f>Table3[[#This Row],[DivPay]]*4</f>
        <v>2.56</v>
      </c>
      <c r="G3054" s="2">
        <f>Table3[[#This Row],[FwdDiv]]/Table3[[#This Row],[SharePrice]]</f>
        <v>3.6644718007443462E-2</v>
      </c>
    </row>
    <row r="3055" spans="2:7" x14ac:dyDescent="0.2">
      <c r="B3055" s="35">
        <v>40686</v>
      </c>
      <c r="C3055">
        <v>69.099999999999994</v>
      </c>
      <c r="E3055">
        <v>0.64</v>
      </c>
      <c r="F3055">
        <f>Table3[[#This Row],[DivPay]]*4</f>
        <v>2.56</v>
      </c>
      <c r="G3055" s="2">
        <f>Table3[[#This Row],[FwdDiv]]/Table3[[#This Row],[SharePrice]]</f>
        <v>3.7047756874095519E-2</v>
      </c>
    </row>
    <row r="3056" spans="2:7" x14ac:dyDescent="0.2">
      <c r="B3056" s="35">
        <v>40683</v>
      </c>
      <c r="C3056">
        <v>70.19</v>
      </c>
      <c r="E3056">
        <v>0.64</v>
      </c>
      <c r="F3056">
        <f>Table3[[#This Row],[DivPay]]*4</f>
        <v>2.56</v>
      </c>
      <c r="G3056" s="2">
        <f>Table3[[#This Row],[FwdDiv]]/Table3[[#This Row],[SharePrice]]</f>
        <v>3.6472431970366148E-2</v>
      </c>
    </row>
    <row r="3057" spans="2:7" x14ac:dyDescent="0.2">
      <c r="B3057" s="35">
        <v>40682</v>
      </c>
      <c r="C3057">
        <v>70.680000000000007</v>
      </c>
      <c r="E3057">
        <v>0.64</v>
      </c>
      <c r="F3057">
        <f>Table3[[#This Row],[DivPay]]*4</f>
        <v>2.56</v>
      </c>
      <c r="G3057" s="2">
        <f>Table3[[#This Row],[FwdDiv]]/Table3[[#This Row],[SharePrice]]</f>
        <v>3.6219581211092242E-2</v>
      </c>
    </row>
    <row r="3058" spans="2:7" x14ac:dyDescent="0.2">
      <c r="B3058" s="35">
        <v>40681</v>
      </c>
      <c r="C3058">
        <v>69.28</v>
      </c>
      <c r="E3058">
        <v>0.64</v>
      </c>
      <c r="F3058">
        <f>Table3[[#This Row],[DivPay]]*4</f>
        <v>2.56</v>
      </c>
      <c r="G3058" s="2">
        <f>Table3[[#This Row],[FwdDiv]]/Table3[[#This Row],[SharePrice]]</f>
        <v>3.695150115473441E-2</v>
      </c>
    </row>
    <row r="3059" spans="2:7" x14ac:dyDescent="0.2">
      <c r="B3059" s="35">
        <v>40680</v>
      </c>
      <c r="C3059">
        <v>68.59</v>
      </c>
      <c r="E3059">
        <v>0.64</v>
      </c>
      <c r="F3059">
        <f>Table3[[#This Row],[DivPay]]*4</f>
        <v>2.56</v>
      </c>
      <c r="G3059" s="2">
        <f>Table3[[#This Row],[FwdDiv]]/Table3[[#This Row],[SharePrice]]</f>
        <v>3.7323224959906691E-2</v>
      </c>
    </row>
    <row r="3060" spans="2:7" x14ac:dyDescent="0.2">
      <c r="B3060" s="35">
        <v>40679</v>
      </c>
      <c r="C3060">
        <v>68.44</v>
      </c>
      <c r="E3060">
        <v>0.64</v>
      </c>
      <c r="F3060">
        <f>Table3[[#This Row],[DivPay]]*4</f>
        <v>2.56</v>
      </c>
      <c r="G3060" s="2">
        <f>Table3[[#This Row],[FwdDiv]]/Table3[[#This Row],[SharePrice]]</f>
        <v>3.7405026300409122E-2</v>
      </c>
    </row>
    <row r="3061" spans="2:7" x14ac:dyDescent="0.2">
      <c r="B3061" s="35">
        <v>40676</v>
      </c>
      <c r="C3061">
        <v>68.31</v>
      </c>
      <c r="E3061">
        <v>0.64</v>
      </c>
      <c r="F3061">
        <f>Table3[[#This Row],[DivPay]]*4</f>
        <v>2.56</v>
      </c>
      <c r="G3061" s="2">
        <f>Table3[[#This Row],[FwdDiv]]/Table3[[#This Row],[SharePrice]]</f>
        <v>3.7476211389254867E-2</v>
      </c>
    </row>
    <row r="3062" spans="2:7" x14ac:dyDescent="0.2">
      <c r="B3062" s="35">
        <v>40675</v>
      </c>
      <c r="C3062">
        <v>68.209999999999994</v>
      </c>
      <c r="E3062">
        <v>0.64</v>
      </c>
      <c r="F3062">
        <f>Table3[[#This Row],[DivPay]]*4</f>
        <v>2.56</v>
      </c>
      <c r="G3062" s="2">
        <f>Table3[[#This Row],[FwdDiv]]/Table3[[#This Row],[SharePrice]]</f>
        <v>3.7531153789766902E-2</v>
      </c>
    </row>
    <row r="3063" spans="2:7" x14ac:dyDescent="0.2">
      <c r="B3063" s="35">
        <v>40674</v>
      </c>
      <c r="C3063">
        <v>68.17</v>
      </c>
      <c r="E3063">
        <v>0.64</v>
      </c>
      <c r="F3063">
        <f>Table3[[#This Row],[DivPay]]*4</f>
        <v>2.56</v>
      </c>
      <c r="G3063" s="2">
        <f>Table3[[#This Row],[FwdDiv]]/Table3[[#This Row],[SharePrice]]</f>
        <v>3.7553175883819859E-2</v>
      </c>
    </row>
    <row r="3064" spans="2:7" x14ac:dyDescent="0.2">
      <c r="B3064" s="35">
        <v>40673</v>
      </c>
      <c r="C3064">
        <v>68.28</v>
      </c>
      <c r="E3064">
        <v>0.64</v>
      </c>
      <c r="F3064">
        <f>Table3[[#This Row],[DivPay]]*4</f>
        <v>2.56</v>
      </c>
      <c r="G3064" s="2">
        <f>Table3[[#This Row],[FwdDiv]]/Table3[[#This Row],[SharePrice]]</f>
        <v>3.7492677211482132E-2</v>
      </c>
    </row>
    <row r="3065" spans="2:7" x14ac:dyDescent="0.2">
      <c r="B3065" s="35">
        <v>40672</v>
      </c>
      <c r="C3065">
        <v>68.290000000000006</v>
      </c>
      <c r="E3065">
        <v>0.64</v>
      </c>
      <c r="F3065">
        <f>Table3[[#This Row],[DivPay]]*4</f>
        <v>2.56</v>
      </c>
      <c r="G3065" s="2">
        <f>Table3[[#This Row],[FwdDiv]]/Table3[[#This Row],[SharePrice]]</f>
        <v>3.7487186996632005E-2</v>
      </c>
    </row>
    <row r="3066" spans="2:7" x14ac:dyDescent="0.2">
      <c r="B3066" s="35">
        <v>40669</v>
      </c>
      <c r="C3066">
        <v>68.599999999999994</v>
      </c>
      <c r="E3066">
        <v>0.64</v>
      </c>
      <c r="F3066">
        <f>Table3[[#This Row],[DivPay]]*4</f>
        <v>2.56</v>
      </c>
      <c r="G3066" s="2">
        <f>Table3[[#This Row],[FwdDiv]]/Table3[[#This Row],[SharePrice]]</f>
        <v>3.7317784256559773E-2</v>
      </c>
    </row>
    <row r="3067" spans="2:7" x14ac:dyDescent="0.2">
      <c r="B3067" s="35">
        <v>40668</v>
      </c>
      <c r="C3067">
        <v>68.39</v>
      </c>
      <c r="E3067">
        <v>0.64</v>
      </c>
      <c r="F3067">
        <f>Table3[[#This Row],[DivPay]]*4</f>
        <v>2.56</v>
      </c>
      <c r="G3067" s="2">
        <f>Table3[[#This Row],[FwdDiv]]/Table3[[#This Row],[SharePrice]]</f>
        <v>3.7432373153969876E-2</v>
      </c>
    </row>
    <row r="3068" spans="2:7" x14ac:dyDescent="0.2">
      <c r="B3068" s="35">
        <v>40667</v>
      </c>
      <c r="C3068">
        <v>69.349999999999994</v>
      </c>
      <c r="E3068">
        <v>0.64</v>
      </c>
      <c r="F3068">
        <f>Table3[[#This Row],[DivPay]]*4</f>
        <v>2.56</v>
      </c>
      <c r="G3068" s="2">
        <f>Table3[[#This Row],[FwdDiv]]/Table3[[#This Row],[SharePrice]]</f>
        <v>3.6914203316510456E-2</v>
      </c>
    </row>
    <row r="3069" spans="2:7" x14ac:dyDescent="0.2">
      <c r="B3069" s="35">
        <v>40666</v>
      </c>
      <c r="C3069">
        <v>69.55</v>
      </c>
      <c r="E3069">
        <v>0.64</v>
      </c>
      <c r="F3069">
        <f>Table3[[#This Row],[DivPay]]*4</f>
        <v>2.56</v>
      </c>
      <c r="G3069" s="2">
        <f>Table3[[#This Row],[FwdDiv]]/Table3[[#This Row],[SharePrice]]</f>
        <v>3.6808051761322791E-2</v>
      </c>
    </row>
    <row r="3070" spans="2:7" x14ac:dyDescent="0.2">
      <c r="B3070" s="35">
        <v>40665</v>
      </c>
      <c r="C3070">
        <v>69.31</v>
      </c>
      <c r="E3070">
        <v>0.64</v>
      </c>
      <c r="F3070">
        <f>Table3[[#This Row],[DivPay]]*4</f>
        <v>2.56</v>
      </c>
      <c r="G3070" s="2">
        <f>Table3[[#This Row],[FwdDiv]]/Table3[[#This Row],[SharePrice]]</f>
        <v>3.6935507141826578E-2</v>
      </c>
    </row>
    <row r="3071" spans="2:7" x14ac:dyDescent="0.2">
      <c r="B3071" s="35">
        <v>40662</v>
      </c>
      <c r="C3071">
        <v>69.44</v>
      </c>
      <c r="E3071">
        <v>0.64</v>
      </c>
      <c r="F3071">
        <f>Table3[[#This Row],[DivPay]]*4</f>
        <v>2.56</v>
      </c>
      <c r="G3071" s="2">
        <f>Table3[[#This Row],[FwdDiv]]/Table3[[#This Row],[SharePrice]]</f>
        <v>3.6866359447004608E-2</v>
      </c>
    </row>
    <row r="3072" spans="2:7" x14ac:dyDescent="0.2">
      <c r="B3072" s="35">
        <v>40661</v>
      </c>
      <c r="C3072">
        <v>69.03</v>
      </c>
      <c r="E3072">
        <v>0.64</v>
      </c>
      <c r="F3072">
        <f>Table3[[#This Row],[DivPay]]*4</f>
        <v>2.56</v>
      </c>
      <c r="G3072" s="2">
        <f>Table3[[#This Row],[FwdDiv]]/Table3[[#This Row],[SharePrice]]</f>
        <v>3.7085325220918439E-2</v>
      </c>
    </row>
    <row r="3073" spans="2:7" x14ac:dyDescent="0.2">
      <c r="B3073" s="35">
        <v>40660</v>
      </c>
      <c r="C3073">
        <v>67.52</v>
      </c>
      <c r="E3073">
        <v>0.64</v>
      </c>
      <c r="F3073">
        <f>Table3[[#This Row],[DivPay]]*4</f>
        <v>2.56</v>
      </c>
      <c r="G3073" s="2">
        <f>Table3[[#This Row],[FwdDiv]]/Table3[[#This Row],[SharePrice]]</f>
        <v>3.7914691943127965E-2</v>
      </c>
    </row>
    <row r="3074" spans="2:7" x14ac:dyDescent="0.2">
      <c r="B3074" s="35">
        <v>40659</v>
      </c>
      <c r="C3074">
        <v>67.59</v>
      </c>
      <c r="E3074">
        <v>0.64</v>
      </c>
      <c r="F3074">
        <f>Table3[[#This Row],[DivPay]]*4</f>
        <v>2.56</v>
      </c>
      <c r="G3074" s="2">
        <f>Table3[[#This Row],[FwdDiv]]/Table3[[#This Row],[SharePrice]]</f>
        <v>3.7875425358780884E-2</v>
      </c>
    </row>
    <row r="3075" spans="2:7" x14ac:dyDescent="0.2">
      <c r="B3075" s="35">
        <v>40658</v>
      </c>
      <c r="C3075">
        <v>67.599999999999994</v>
      </c>
      <c r="E3075">
        <v>0.64</v>
      </c>
      <c r="F3075">
        <f>Table3[[#This Row],[DivPay]]*4</f>
        <v>2.56</v>
      </c>
      <c r="G3075" s="2">
        <f>Table3[[#This Row],[FwdDiv]]/Table3[[#This Row],[SharePrice]]</f>
        <v>3.7869822485207108E-2</v>
      </c>
    </row>
    <row r="3076" spans="2:7" x14ac:dyDescent="0.2">
      <c r="B3076" s="35">
        <v>40654</v>
      </c>
      <c r="C3076">
        <v>67.61</v>
      </c>
      <c r="E3076">
        <v>0.64</v>
      </c>
      <c r="F3076">
        <f>Table3[[#This Row],[DivPay]]*4</f>
        <v>2.56</v>
      </c>
      <c r="G3076" s="2">
        <f>Table3[[#This Row],[FwdDiv]]/Table3[[#This Row],[SharePrice]]</f>
        <v>3.7864221269043041E-2</v>
      </c>
    </row>
    <row r="3077" spans="2:7" x14ac:dyDescent="0.2">
      <c r="B3077" s="35">
        <v>40653</v>
      </c>
      <c r="C3077">
        <v>66.48</v>
      </c>
      <c r="E3077">
        <v>0.64</v>
      </c>
      <c r="F3077">
        <f>Table3[[#This Row],[DivPay]]*4</f>
        <v>2.56</v>
      </c>
      <c r="G3077" s="2">
        <f>Table3[[#This Row],[FwdDiv]]/Table3[[#This Row],[SharePrice]]</f>
        <v>3.8507821901323708E-2</v>
      </c>
    </row>
    <row r="3078" spans="2:7" x14ac:dyDescent="0.2">
      <c r="B3078" s="35">
        <v>40652</v>
      </c>
      <c r="C3078">
        <v>66.13</v>
      </c>
      <c r="E3078">
        <v>0.64</v>
      </c>
      <c r="F3078">
        <f>Table3[[#This Row],[DivPay]]*4</f>
        <v>2.56</v>
      </c>
      <c r="G3078" s="2">
        <f>Table3[[#This Row],[FwdDiv]]/Table3[[#This Row],[SharePrice]]</f>
        <v>3.871162861031302E-2</v>
      </c>
    </row>
    <row r="3079" spans="2:7" x14ac:dyDescent="0.2">
      <c r="B3079" s="35">
        <v>40651</v>
      </c>
      <c r="C3079">
        <v>65.760000000000005</v>
      </c>
      <c r="E3079">
        <v>0.64</v>
      </c>
      <c r="F3079">
        <f>Table3[[#This Row],[DivPay]]*4</f>
        <v>2.56</v>
      </c>
      <c r="G3079" s="2">
        <f>Table3[[#This Row],[FwdDiv]]/Table3[[#This Row],[SharePrice]]</f>
        <v>3.8929440389294405E-2</v>
      </c>
    </row>
    <row r="3080" spans="2:7" x14ac:dyDescent="0.2">
      <c r="B3080" s="35">
        <v>40648</v>
      </c>
      <c r="C3080">
        <v>66.56</v>
      </c>
      <c r="E3080">
        <v>0.64</v>
      </c>
      <c r="F3080">
        <f>Table3[[#This Row],[DivPay]]*4</f>
        <v>2.56</v>
      </c>
      <c r="G3080" s="2">
        <f>Table3[[#This Row],[FwdDiv]]/Table3[[#This Row],[SharePrice]]</f>
        <v>3.8461538461538464E-2</v>
      </c>
    </row>
    <row r="3081" spans="2:7" x14ac:dyDescent="0.2">
      <c r="B3081" s="35">
        <v>40647</v>
      </c>
      <c r="C3081">
        <v>66.19</v>
      </c>
      <c r="E3081">
        <v>0.64</v>
      </c>
      <c r="F3081">
        <f>Table3[[#This Row],[DivPay]]*4</f>
        <v>2.56</v>
      </c>
      <c r="G3081" s="2">
        <f>Table3[[#This Row],[FwdDiv]]/Table3[[#This Row],[SharePrice]]</f>
        <v>3.8676537241275122E-2</v>
      </c>
    </row>
    <row r="3082" spans="2:7" x14ac:dyDescent="0.2">
      <c r="B3082" s="35">
        <v>40646</v>
      </c>
      <c r="C3082">
        <v>66.11</v>
      </c>
      <c r="E3082">
        <v>0.64</v>
      </c>
      <c r="F3082">
        <f>Table3[[#This Row],[DivPay]]*4</f>
        <v>2.56</v>
      </c>
      <c r="G3082" s="2">
        <f>Table3[[#This Row],[FwdDiv]]/Table3[[#This Row],[SharePrice]]</f>
        <v>3.8723339888065346E-2</v>
      </c>
    </row>
    <row r="3083" spans="2:7" x14ac:dyDescent="0.2">
      <c r="B3083" s="35">
        <v>40645</v>
      </c>
      <c r="C3083">
        <v>66.040000000000006</v>
      </c>
      <c r="E3083">
        <v>0.64</v>
      </c>
      <c r="F3083">
        <f>Table3[[#This Row],[DivPay]]*4</f>
        <v>2.56</v>
      </c>
      <c r="G3083" s="2">
        <f>Table3[[#This Row],[FwdDiv]]/Table3[[#This Row],[SharePrice]]</f>
        <v>3.8764385221078133E-2</v>
      </c>
    </row>
    <row r="3084" spans="2:7" x14ac:dyDescent="0.2">
      <c r="B3084" s="35">
        <v>40644</v>
      </c>
      <c r="C3084">
        <v>66.83</v>
      </c>
      <c r="E3084">
        <v>0.64</v>
      </c>
      <c r="F3084">
        <f>Table3[[#This Row],[DivPay]]*4</f>
        <v>2.56</v>
      </c>
      <c r="G3084" s="2">
        <f>Table3[[#This Row],[FwdDiv]]/Table3[[#This Row],[SharePrice]]</f>
        <v>3.8306149932664971E-2</v>
      </c>
    </row>
    <row r="3085" spans="2:7" x14ac:dyDescent="0.2">
      <c r="B3085" s="35">
        <v>40641</v>
      </c>
      <c r="C3085">
        <v>65.83</v>
      </c>
      <c r="E3085">
        <v>0.64</v>
      </c>
      <c r="F3085">
        <f>Table3[[#This Row],[DivPay]]*4</f>
        <v>2.56</v>
      </c>
      <c r="G3085" s="2">
        <f>Table3[[#This Row],[FwdDiv]]/Table3[[#This Row],[SharePrice]]</f>
        <v>3.8888044964301989E-2</v>
      </c>
    </row>
    <row r="3086" spans="2:7" x14ac:dyDescent="0.2">
      <c r="B3086" s="35">
        <v>40640</v>
      </c>
      <c r="C3086">
        <v>65.680000000000007</v>
      </c>
      <c r="E3086">
        <v>0.64</v>
      </c>
      <c r="F3086">
        <f>Table3[[#This Row],[DivPay]]*4</f>
        <v>2.56</v>
      </c>
      <c r="G3086" s="2">
        <f>Table3[[#This Row],[FwdDiv]]/Table3[[#This Row],[SharePrice]]</f>
        <v>3.8976857490864797E-2</v>
      </c>
    </row>
    <row r="3087" spans="2:7" x14ac:dyDescent="0.2">
      <c r="B3087" s="35">
        <v>40639</v>
      </c>
      <c r="C3087">
        <v>65.81</v>
      </c>
      <c r="E3087">
        <v>0.64</v>
      </c>
      <c r="F3087">
        <f>Table3[[#This Row],[DivPay]]*4</f>
        <v>2.56</v>
      </c>
      <c r="G3087" s="2">
        <f>Table3[[#This Row],[FwdDiv]]/Table3[[#This Row],[SharePrice]]</f>
        <v>3.8899863242668288E-2</v>
      </c>
    </row>
    <row r="3088" spans="2:7" x14ac:dyDescent="0.2">
      <c r="B3088" s="35">
        <v>40638</v>
      </c>
      <c r="C3088">
        <v>65.55</v>
      </c>
      <c r="E3088">
        <v>0.64</v>
      </c>
      <c r="F3088">
        <f>Table3[[#This Row],[DivPay]]*4</f>
        <v>2.56</v>
      </c>
      <c r="G3088" s="2">
        <f>Table3[[#This Row],[FwdDiv]]/Table3[[#This Row],[SharePrice]]</f>
        <v>3.9054157131960338E-2</v>
      </c>
    </row>
    <row r="3089" spans="2:7" x14ac:dyDescent="0.2">
      <c r="B3089" s="35">
        <v>40637</v>
      </c>
      <c r="C3089">
        <v>64.92</v>
      </c>
      <c r="E3089">
        <v>0.64</v>
      </c>
      <c r="F3089">
        <f>Table3[[#This Row],[DivPay]]*4</f>
        <v>2.56</v>
      </c>
      <c r="G3089" s="2">
        <f>Table3[[#This Row],[FwdDiv]]/Table3[[#This Row],[SharePrice]]</f>
        <v>3.9433148490449786E-2</v>
      </c>
    </row>
    <row r="3090" spans="2:7" x14ac:dyDescent="0.2">
      <c r="B3090" s="35">
        <v>40634</v>
      </c>
      <c r="C3090">
        <v>64.930000000000007</v>
      </c>
      <c r="E3090">
        <v>0.64</v>
      </c>
      <c r="F3090">
        <f>Table3[[#This Row],[DivPay]]*4</f>
        <v>2.56</v>
      </c>
      <c r="G3090" s="2">
        <f>Table3[[#This Row],[FwdDiv]]/Table3[[#This Row],[SharePrice]]</f>
        <v>3.9427075311874324E-2</v>
      </c>
    </row>
    <row r="3091" spans="2:7" x14ac:dyDescent="0.2">
      <c r="B3091" s="35">
        <v>40633</v>
      </c>
      <c r="C3091">
        <v>65.63</v>
      </c>
      <c r="E3091">
        <v>0.64</v>
      </c>
      <c r="F3091">
        <f>Table3[[#This Row],[DivPay]]*4</f>
        <v>2.56</v>
      </c>
      <c r="G3091" s="2">
        <f>Table3[[#This Row],[FwdDiv]]/Table3[[#This Row],[SharePrice]]</f>
        <v>3.9006551881761393E-2</v>
      </c>
    </row>
    <row r="3092" spans="2:7" x14ac:dyDescent="0.2">
      <c r="B3092" s="35">
        <v>40632</v>
      </c>
      <c r="C3092">
        <v>65.7</v>
      </c>
      <c r="E3092">
        <v>0.64</v>
      </c>
      <c r="F3092">
        <f>Table3[[#This Row],[DivPay]]*4</f>
        <v>2.56</v>
      </c>
      <c r="G3092" s="2">
        <f>Table3[[#This Row],[FwdDiv]]/Table3[[#This Row],[SharePrice]]</f>
        <v>3.896499238964992E-2</v>
      </c>
    </row>
    <row r="3093" spans="2:7" x14ac:dyDescent="0.2">
      <c r="B3093" s="35">
        <v>40631</v>
      </c>
      <c r="C3093">
        <v>65.260000000000005</v>
      </c>
      <c r="E3093">
        <v>0.64</v>
      </c>
      <c r="F3093">
        <f>Table3[[#This Row],[DivPay]]*4</f>
        <v>2.56</v>
      </c>
      <c r="G3093" s="2">
        <f>Table3[[#This Row],[FwdDiv]]/Table3[[#This Row],[SharePrice]]</f>
        <v>3.9227704566349983E-2</v>
      </c>
    </row>
    <row r="3094" spans="2:7" x14ac:dyDescent="0.2">
      <c r="B3094" s="35">
        <v>40630</v>
      </c>
      <c r="C3094">
        <v>65.17</v>
      </c>
      <c r="E3094">
        <v>0.64</v>
      </c>
      <c r="F3094">
        <f>Table3[[#This Row],[DivPay]]*4</f>
        <v>2.56</v>
      </c>
      <c r="G3094" s="2">
        <f>Table3[[#This Row],[FwdDiv]]/Table3[[#This Row],[SharePrice]]</f>
        <v>3.9281878164799756E-2</v>
      </c>
    </row>
    <row r="3095" spans="2:7" x14ac:dyDescent="0.2">
      <c r="B3095" s="35">
        <v>40627</v>
      </c>
      <c r="C3095">
        <v>65.12</v>
      </c>
      <c r="E3095">
        <v>0.64</v>
      </c>
      <c r="F3095">
        <f>Table3[[#This Row],[DivPay]]*4</f>
        <v>2.56</v>
      </c>
      <c r="G3095" s="2">
        <f>Table3[[#This Row],[FwdDiv]]/Table3[[#This Row],[SharePrice]]</f>
        <v>3.9312039312039311E-2</v>
      </c>
    </row>
    <row r="3096" spans="2:7" x14ac:dyDescent="0.2">
      <c r="B3096" s="35">
        <v>40626</v>
      </c>
      <c r="C3096">
        <v>64.52</v>
      </c>
      <c r="E3096">
        <v>0.64</v>
      </c>
      <c r="F3096">
        <f>Table3[[#This Row],[DivPay]]*4</f>
        <v>2.56</v>
      </c>
      <c r="G3096" s="2">
        <f>Table3[[#This Row],[FwdDiv]]/Table3[[#This Row],[SharePrice]]</f>
        <v>3.9677619342839435E-2</v>
      </c>
    </row>
    <row r="3097" spans="2:7" x14ac:dyDescent="0.2">
      <c r="B3097" s="35">
        <v>40625</v>
      </c>
      <c r="C3097">
        <v>63.84</v>
      </c>
      <c r="E3097">
        <v>0.64</v>
      </c>
      <c r="F3097">
        <f>Table3[[#This Row],[DivPay]]*4</f>
        <v>2.56</v>
      </c>
      <c r="G3097" s="2">
        <f>Table3[[#This Row],[FwdDiv]]/Table3[[#This Row],[SharePrice]]</f>
        <v>4.0100250626566414E-2</v>
      </c>
    </row>
    <row r="3098" spans="2:7" x14ac:dyDescent="0.2">
      <c r="B3098" s="35">
        <v>40624</v>
      </c>
      <c r="C3098">
        <v>63.34</v>
      </c>
      <c r="D3098">
        <v>0.64</v>
      </c>
      <c r="E3098">
        <v>0.64</v>
      </c>
      <c r="F3098">
        <f>Table3[[#This Row],[DivPay]]*4</f>
        <v>2.56</v>
      </c>
      <c r="G3098" s="2">
        <f>Table3[[#This Row],[FwdDiv]]/Table3[[#This Row],[SharePrice]]</f>
        <v>4.0416798231765076E-2</v>
      </c>
    </row>
    <row r="3099" spans="2:7" x14ac:dyDescent="0.2">
      <c r="B3099" s="35">
        <v>40623</v>
      </c>
      <c r="C3099">
        <v>62.95</v>
      </c>
      <c r="E3099">
        <v>0.64</v>
      </c>
      <c r="F3099">
        <f>Table3[[#This Row],[DivPay]]*4</f>
        <v>2.56</v>
      </c>
      <c r="G3099" s="2">
        <f>Table3[[#This Row],[FwdDiv]]/Table3[[#This Row],[SharePrice]]</f>
        <v>4.0667196187450357E-2</v>
      </c>
    </row>
    <row r="3100" spans="2:7" x14ac:dyDescent="0.2">
      <c r="B3100" s="35">
        <v>40620</v>
      </c>
      <c r="C3100">
        <v>61.72</v>
      </c>
      <c r="E3100">
        <v>0.64</v>
      </c>
      <c r="F3100">
        <f>Table3[[#This Row],[DivPay]]*4</f>
        <v>2.56</v>
      </c>
      <c r="G3100" s="2">
        <f>Table3[[#This Row],[FwdDiv]]/Table3[[#This Row],[SharePrice]]</f>
        <v>4.1477640959170448E-2</v>
      </c>
    </row>
    <row r="3101" spans="2:7" x14ac:dyDescent="0.2">
      <c r="B3101" s="35">
        <v>40619</v>
      </c>
      <c r="C3101">
        <v>61.79</v>
      </c>
      <c r="E3101">
        <v>0.64</v>
      </c>
      <c r="F3101">
        <f>Table3[[#This Row],[DivPay]]*4</f>
        <v>2.56</v>
      </c>
      <c r="G3101" s="2">
        <f>Table3[[#This Row],[FwdDiv]]/Table3[[#This Row],[SharePrice]]</f>
        <v>4.1430652209095323E-2</v>
      </c>
    </row>
    <row r="3102" spans="2:7" x14ac:dyDescent="0.2">
      <c r="B3102" s="35">
        <v>40618</v>
      </c>
      <c r="C3102">
        <v>61.87</v>
      </c>
      <c r="E3102">
        <v>0.64</v>
      </c>
      <c r="F3102">
        <f>Table3[[#This Row],[DivPay]]*4</f>
        <v>2.56</v>
      </c>
      <c r="G3102" s="2">
        <f>Table3[[#This Row],[FwdDiv]]/Table3[[#This Row],[SharePrice]]</f>
        <v>4.1377080976240509E-2</v>
      </c>
    </row>
    <row r="3103" spans="2:7" x14ac:dyDescent="0.2">
      <c r="B3103" s="35">
        <v>40617</v>
      </c>
      <c r="C3103">
        <v>62.7</v>
      </c>
      <c r="E3103">
        <v>0.64</v>
      </c>
      <c r="F3103">
        <f>Table3[[#This Row],[DivPay]]*4</f>
        <v>2.56</v>
      </c>
      <c r="G3103" s="2">
        <f>Table3[[#This Row],[FwdDiv]]/Table3[[#This Row],[SharePrice]]</f>
        <v>4.0829346092503986E-2</v>
      </c>
    </row>
    <row r="3104" spans="2:7" x14ac:dyDescent="0.2">
      <c r="B3104" s="35">
        <v>40616</v>
      </c>
      <c r="C3104">
        <v>63.58</v>
      </c>
      <c r="E3104">
        <v>0.64</v>
      </c>
      <c r="F3104">
        <f>Table3[[#This Row],[DivPay]]*4</f>
        <v>2.56</v>
      </c>
      <c r="G3104" s="2">
        <f>Table3[[#This Row],[FwdDiv]]/Table3[[#This Row],[SharePrice]]</f>
        <v>4.0264234035860338E-2</v>
      </c>
    </row>
    <row r="3105" spans="2:7" x14ac:dyDescent="0.2">
      <c r="B3105" s="35">
        <v>40613</v>
      </c>
      <c r="C3105">
        <v>63.78</v>
      </c>
      <c r="E3105">
        <v>0.64</v>
      </c>
      <c r="F3105">
        <f>Table3[[#This Row],[DivPay]]*4</f>
        <v>2.56</v>
      </c>
      <c r="G3105" s="2">
        <f>Table3[[#This Row],[FwdDiv]]/Table3[[#This Row],[SharePrice]]</f>
        <v>4.0137974286610222E-2</v>
      </c>
    </row>
    <row r="3106" spans="2:7" x14ac:dyDescent="0.2">
      <c r="B3106" s="35">
        <v>40612</v>
      </c>
      <c r="C3106">
        <v>63.76</v>
      </c>
      <c r="E3106">
        <v>0.64</v>
      </c>
      <c r="F3106">
        <f>Table3[[#This Row],[DivPay]]*4</f>
        <v>2.56</v>
      </c>
      <c r="G3106" s="2">
        <f>Table3[[#This Row],[FwdDiv]]/Table3[[#This Row],[SharePrice]]</f>
        <v>4.0150564617314935E-2</v>
      </c>
    </row>
    <row r="3107" spans="2:7" x14ac:dyDescent="0.2">
      <c r="B3107" s="35">
        <v>40611</v>
      </c>
      <c r="C3107">
        <v>64.349999999999994</v>
      </c>
      <c r="E3107">
        <v>0.64</v>
      </c>
      <c r="F3107">
        <f>Table3[[#This Row],[DivPay]]*4</f>
        <v>2.56</v>
      </c>
      <c r="G3107" s="2">
        <f>Table3[[#This Row],[FwdDiv]]/Table3[[#This Row],[SharePrice]]</f>
        <v>3.9782439782439789E-2</v>
      </c>
    </row>
    <row r="3108" spans="2:7" x14ac:dyDescent="0.2">
      <c r="B3108" s="35">
        <v>40610</v>
      </c>
      <c r="C3108">
        <v>64.25</v>
      </c>
      <c r="E3108">
        <v>0.64</v>
      </c>
      <c r="F3108">
        <f>Table3[[#This Row],[DivPay]]*4</f>
        <v>2.56</v>
      </c>
      <c r="G3108" s="2">
        <f>Table3[[#This Row],[FwdDiv]]/Table3[[#This Row],[SharePrice]]</f>
        <v>3.9844357976653699E-2</v>
      </c>
    </row>
    <row r="3109" spans="2:7" x14ac:dyDescent="0.2">
      <c r="B3109" s="35">
        <v>40609</v>
      </c>
      <c r="C3109">
        <v>63.64</v>
      </c>
      <c r="E3109">
        <v>0.64</v>
      </c>
      <c r="F3109">
        <f>Table3[[#This Row],[DivPay]]*4</f>
        <v>2.56</v>
      </c>
      <c r="G3109" s="2">
        <f>Table3[[#This Row],[FwdDiv]]/Table3[[#This Row],[SharePrice]]</f>
        <v>4.022627278441232E-2</v>
      </c>
    </row>
    <row r="3110" spans="2:7" x14ac:dyDescent="0.2">
      <c r="B3110" s="35">
        <v>40606</v>
      </c>
      <c r="C3110">
        <v>63.5</v>
      </c>
      <c r="E3110">
        <v>0.64</v>
      </c>
      <c r="F3110">
        <f>Table3[[#This Row],[DivPay]]*4</f>
        <v>2.56</v>
      </c>
      <c r="G3110" s="2">
        <f>Table3[[#This Row],[FwdDiv]]/Table3[[#This Row],[SharePrice]]</f>
        <v>4.0314960629921258E-2</v>
      </c>
    </row>
    <row r="3111" spans="2:7" x14ac:dyDescent="0.2">
      <c r="B3111" s="35">
        <v>40605</v>
      </c>
      <c r="C3111">
        <v>63.67</v>
      </c>
      <c r="E3111">
        <v>0.64</v>
      </c>
      <c r="F3111">
        <f>Table3[[#This Row],[DivPay]]*4</f>
        <v>2.56</v>
      </c>
      <c r="G3111" s="2">
        <f>Table3[[#This Row],[FwdDiv]]/Table3[[#This Row],[SharePrice]]</f>
        <v>4.0207318988534628E-2</v>
      </c>
    </row>
    <row r="3112" spans="2:7" x14ac:dyDescent="0.2">
      <c r="B3112" s="35">
        <v>40604</v>
      </c>
      <c r="C3112">
        <v>62.92</v>
      </c>
      <c r="E3112">
        <v>0.64</v>
      </c>
      <c r="F3112">
        <f>Table3[[#This Row],[DivPay]]*4</f>
        <v>2.56</v>
      </c>
      <c r="G3112" s="2">
        <f>Table3[[#This Row],[FwdDiv]]/Table3[[#This Row],[SharePrice]]</f>
        <v>4.0686586141131596E-2</v>
      </c>
    </row>
    <row r="3113" spans="2:7" x14ac:dyDescent="0.2">
      <c r="B3113" s="35">
        <v>40603</v>
      </c>
      <c r="C3113">
        <v>62.27</v>
      </c>
      <c r="E3113">
        <v>0.64</v>
      </c>
      <c r="F3113">
        <f>Table3[[#This Row],[DivPay]]*4</f>
        <v>2.56</v>
      </c>
      <c r="G3113" s="2">
        <f>Table3[[#This Row],[FwdDiv]]/Table3[[#This Row],[SharePrice]]</f>
        <v>4.1111289545527542E-2</v>
      </c>
    </row>
    <row r="3114" spans="2:7" x14ac:dyDescent="0.2">
      <c r="B3114" s="35">
        <v>40602</v>
      </c>
      <c r="C3114">
        <v>62.78</v>
      </c>
      <c r="E3114">
        <v>0.64</v>
      </c>
      <c r="F3114">
        <f>Table3[[#This Row],[DivPay]]*4</f>
        <v>2.56</v>
      </c>
      <c r="G3114" s="2">
        <f>Table3[[#This Row],[FwdDiv]]/Table3[[#This Row],[SharePrice]]</f>
        <v>4.0777317617075502E-2</v>
      </c>
    </row>
    <row r="3115" spans="2:7" x14ac:dyDescent="0.2">
      <c r="B3115" s="35">
        <v>40599</v>
      </c>
      <c r="C3115">
        <v>62.25</v>
      </c>
      <c r="E3115">
        <v>0.64</v>
      </c>
      <c r="F3115">
        <f>Table3[[#This Row],[DivPay]]*4</f>
        <v>2.56</v>
      </c>
      <c r="G3115" s="2">
        <f>Table3[[#This Row],[FwdDiv]]/Table3[[#This Row],[SharePrice]]</f>
        <v>4.1124497991967872E-2</v>
      </c>
    </row>
    <row r="3116" spans="2:7" x14ac:dyDescent="0.2">
      <c r="B3116" s="35">
        <v>40598</v>
      </c>
      <c r="C3116">
        <v>62.29</v>
      </c>
      <c r="E3116">
        <v>0.64</v>
      </c>
      <c r="F3116">
        <f>Table3[[#This Row],[DivPay]]*4</f>
        <v>2.56</v>
      </c>
      <c r="G3116" s="2">
        <f>Table3[[#This Row],[FwdDiv]]/Table3[[#This Row],[SharePrice]]</f>
        <v>4.1098089580992134E-2</v>
      </c>
    </row>
    <row r="3117" spans="2:7" x14ac:dyDescent="0.2">
      <c r="B3117" s="35">
        <v>40597</v>
      </c>
      <c r="C3117">
        <v>61.98</v>
      </c>
      <c r="E3117">
        <v>0.64</v>
      </c>
      <c r="F3117">
        <f>Table3[[#This Row],[DivPay]]*4</f>
        <v>2.56</v>
      </c>
      <c r="G3117" s="2">
        <f>Table3[[#This Row],[FwdDiv]]/Table3[[#This Row],[SharePrice]]</f>
        <v>4.1303646337528241E-2</v>
      </c>
    </row>
    <row r="3118" spans="2:7" x14ac:dyDescent="0.2">
      <c r="B3118" s="35">
        <v>40596</v>
      </c>
      <c r="C3118">
        <v>61.54</v>
      </c>
      <c r="E3118">
        <v>0.64</v>
      </c>
      <c r="F3118">
        <f>Table3[[#This Row],[DivPay]]*4</f>
        <v>2.56</v>
      </c>
      <c r="G3118" s="2">
        <f>Table3[[#This Row],[FwdDiv]]/Table3[[#This Row],[SharePrice]]</f>
        <v>4.1598960025999353E-2</v>
      </c>
    </row>
    <row r="3119" spans="2:7" x14ac:dyDescent="0.2">
      <c r="B3119" s="35">
        <v>40592</v>
      </c>
      <c r="C3119">
        <v>61.43</v>
      </c>
      <c r="E3119">
        <v>0.64</v>
      </c>
      <c r="F3119">
        <f>Table3[[#This Row],[DivPay]]*4</f>
        <v>2.56</v>
      </c>
      <c r="G3119" s="2">
        <f>Table3[[#This Row],[FwdDiv]]/Table3[[#This Row],[SharePrice]]</f>
        <v>4.167344945466385E-2</v>
      </c>
    </row>
    <row r="3120" spans="2:7" x14ac:dyDescent="0.2">
      <c r="B3120" s="35">
        <v>40591</v>
      </c>
      <c r="C3120">
        <v>60.84</v>
      </c>
      <c r="E3120">
        <v>0.64</v>
      </c>
      <c r="F3120">
        <f>Table3[[#This Row],[DivPay]]*4</f>
        <v>2.56</v>
      </c>
      <c r="G3120" s="2">
        <f>Table3[[#This Row],[FwdDiv]]/Table3[[#This Row],[SharePrice]]</f>
        <v>4.2077580539118996E-2</v>
      </c>
    </row>
    <row r="3121" spans="2:7" x14ac:dyDescent="0.2">
      <c r="B3121" s="35">
        <v>40590</v>
      </c>
      <c r="C3121">
        <v>60.7</v>
      </c>
      <c r="E3121">
        <v>0.64</v>
      </c>
      <c r="F3121">
        <f>Table3[[#This Row],[DivPay]]*4</f>
        <v>2.56</v>
      </c>
      <c r="G3121" s="2">
        <f>Table3[[#This Row],[FwdDiv]]/Table3[[#This Row],[SharePrice]]</f>
        <v>4.217462932454695E-2</v>
      </c>
    </row>
    <row r="3122" spans="2:7" x14ac:dyDescent="0.2">
      <c r="B3122" s="35">
        <v>40589</v>
      </c>
      <c r="C3122">
        <v>59.89</v>
      </c>
      <c r="E3122">
        <v>0.64</v>
      </c>
      <c r="F3122">
        <f>Table3[[#This Row],[DivPay]]*4</f>
        <v>2.56</v>
      </c>
      <c r="G3122" s="2">
        <f>Table3[[#This Row],[FwdDiv]]/Table3[[#This Row],[SharePrice]]</f>
        <v>4.2745032559692774E-2</v>
      </c>
    </row>
    <row r="3123" spans="2:7" x14ac:dyDescent="0.2">
      <c r="B3123" s="35">
        <v>40588</v>
      </c>
      <c r="C3123">
        <v>59.74</v>
      </c>
      <c r="E3123">
        <v>0.64</v>
      </c>
      <c r="F3123">
        <f>Table3[[#This Row],[DivPay]]*4</f>
        <v>2.56</v>
      </c>
      <c r="G3123" s="2">
        <f>Table3[[#This Row],[FwdDiv]]/Table3[[#This Row],[SharePrice]]</f>
        <v>4.2852360227653166E-2</v>
      </c>
    </row>
    <row r="3124" spans="2:7" x14ac:dyDescent="0.2">
      <c r="B3124" s="35">
        <v>40585</v>
      </c>
      <c r="C3124">
        <v>59.62</v>
      </c>
      <c r="E3124">
        <v>0.64</v>
      </c>
      <c r="F3124">
        <f>Table3[[#This Row],[DivPay]]*4</f>
        <v>2.56</v>
      </c>
      <c r="G3124" s="2">
        <f>Table3[[#This Row],[FwdDiv]]/Table3[[#This Row],[SharePrice]]</f>
        <v>4.2938611204293861E-2</v>
      </c>
    </row>
    <row r="3125" spans="2:7" x14ac:dyDescent="0.2">
      <c r="B3125" s="35">
        <v>40584</v>
      </c>
      <c r="C3125">
        <v>59.17</v>
      </c>
      <c r="E3125">
        <v>0.64</v>
      </c>
      <c r="F3125">
        <f>Table3[[#This Row],[DivPay]]*4</f>
        <v>2.56</v>
      </c>
      <c r="G3125" s="2">
        <f>Table3[[#This Row],[FwdDiv]]/Table3[[#This Row],[SharePrice]]</f>
        <v>4.3265168159540304E-2</v>
      </c>
    </row>
    <row r="3126" spans="2:7" x14ac:dyDescent="0.2">
      <c r="B3126" s="35">
        <v>40583</v>
      </c>
      <c r="C3126">
        <v>59.54</v>
      </c>
      <c r="E3126">
        <v>0.64</v>
      </c>
      <c r="F3126">
        <f>Table3[[#This Row],[DivPay]]*4</f>
        <v>2.56</v>
      </c>
      <c r="G3126" s="2">
        <f>Table3[[#This Row],[FwdDiv]]/Table3[[#This Row],[SharePrice]]</f>
        <v>4.2996305005038628E-2</v>
      </c>
    </row>
    <row r="3127" spans="2:7" x14ac:dyDescent="0.2">
      <c r="B3127" s="35">
        <v>40582</v>
      </c>
      <c r="C3127">
        <v>59.06</v>
      </c>
      <c r="E3127">
        <v>0.64</v>
      </c>
      <c r="F3127">
        <f>Table3[[#This Row],[DivPay]]*4</f>
        <v>2.56</v>
      </c>
      <c r="G3127" s="2">
        <f>Table3[[#This Row],[FwdDiv]]/Table3[[#This Row],[SharePrice]]</f>
        <v>4.334575008465967E-2</v>
      </c>
    </row>
    <row r="3128" spans="2:7" x14ac:dyDescent="0.2">
      <c r="B3128" s="35">
        <v>40581</v>
      </c>
      <c r="C3128">
        <v>59</v>
      </c>
      <c r="E3128">
        <v>0.64</v>
      </c>
      <c r="F3128">
        <f>Table3[[#This Row],[DivPay]]*4</f>
        <v>2.56</v>
      </c>
      <c r="G3128" s="2">
        <f>Table3[[#This Row],[FwdDiv]]/Table3[[#This Row],[SharePrice]]</f>
        <v>4.3389830508474579E-2</v>
      </c>
    </row>
    <row r="3129" spans="2:7" x14ac:dyDescent="0.2">
      <c r="B3129" s="35">
        <v>40578</v>
      </c>
      <c r="C3129">
        <v>58.67</v>
      </c>
      <c r="E3129">
        <v>0.64</v>
      </c>
      <c r="F3129">
        <f>Table3[[#This Row],[DivPay]]*4</f>
        <v>2.56</v>
      </c>
      <c r="G3129" s="2">
        <f>Table3[[#This Row],[FwdDiv]]/Table3[[#This Row],[SharePrice]]</f>
        <v>4.3633884438384181E-2</v>
      </c>
    </row>
    <row r="3130" spans="2:7" x14ac:dyDescent="0.2">
      <c r="B3130" s="35">
        <v>40577</v>
      </c>
      <c r="C3130">
        <v>58.01</v>
      </c>
      <c r="E3130">
        <v>0.64</v>
      </c>
      <c r="F3130">
        <f>Table3[[#This Row],[DivPay]]*4</f>
        <v>2.56</v>
      </c>
      <c r="G3130" s="2">
        <f>Table3[[#This Row],[FwdDiv]]/Table3[[#This Row],[SharePrice]]</f>
        <v>4.4130322358214104E-2</v>
      </c>
    </row>
    <row r="3131" spans="2:7" x14ac:dyDescent="0.2">
      <c r="B3131" s="35">
        <v>40576</v>
      </c>
      <c r="C3131">
        <v>57.68</v>
      </c>
      <c r="E3131">
        <v>0.64</v>
      </c>
      <c r="F3131">
        <f>Table3[[#This Row],[DivPay]]*4</f>
        <v>2.56</v>
      </c>
      <c r="G3131" s="2">
        <f>Table3[[#This Row],[FwdDiv]]/Table3[[#This Row],[SharePrice]]</f>
        <v>4.4382801664355064E-2</v>
      </c>
    </row>
    <row r="3132" spans="2:7" x14ac:dyDescent="0.2">
      <c r="B3132" s="35">
        <v>40575</v>
      </c>
      <c r="C3132">
        <v>57.72</v>
      </c>
      <c r="E3132">
        <v>0.64</v>
      </c>
      <c r="F3132">
        <f>Table3[[#This Row],[DivPay]]*4</f>
        <v>2.56</v>
      </c>
      <c r="G3132" s="2">
        <f>Table3[[#This Row],[FwdDiv]]/Table3[[#This Row],[SharePrice]]</f>
        <v>4.4352044352044352E-2</v>
      </c>
    </row>
    <row r="3133" spans="2:7" x14ac:dyDescent="0.2">
      <c r="B3133" s="35">
        <v>40574</v>
      </c>
      <c r="C3133">
        <v>57.24</v>
      </c>
      <c r="E3133">
        <v>0.64</v>
      </c>
      <c r="F3133">
        <f>Table3[[#This Row],[DivPay]]*4</f>
        <v>2.56</v>
      </c>
      <c r="G3133" s="2">
        <f>Table3[[#This Row],[FwdDiv]]/Table3[[#This Row],[SharePrice]]</f>
        <v>4.4723969252271137E-2</v>
      </c>
    </row>
    <row r="3134" spans="2:7" x14ac:dyDescent="0.2">
      <c r="B3134" s="35">
        <v>40571</v>
      </c>
      <c r="C3134">
        <v>56.6</v>
      </c>
      <c r="E3134">
        <v>0.64</v>
      </c>
      <c r="F3134">
        <f>Table3[[#This Row],[DivPay]]*4</f>
        <v>2.56</v>
      </c>
      <c r="G3134" s="2">
        <f>Table3[[#This Row],[FwdDiv]]/Table3[[#This Row],[SharePrice]]</f>
        <v>4.5229681978798585E-2</v>
      </c>
    </row>
    <row r="3135" spans="2:7" x14ac:dyDescent="0.2">
      <c r="B3135" s="35">
        <v>40570</v>
      </c>
      <c r="C3135">
        <v>56.99</v>
      </c>
      <c r="E3135">
        <v>0.64</v>
      </c>
      <c r="F3135">
        <f>Table3[[#This Row],[DivPay]]*4</f>
        <v>2.56</v>
      </c>
      <c r="G3135" s="2">
        <f>Table3[[#This Row],[FwdDiv]]/Table3[[#This Row],[SharePrice]]</f>
        <v>4.4920161431830148E-2</v>
      </c>
    </row>
    <row r="3136" spans="2:7" x14ac:dyDescent="0.2">
      <c r="B3136" s="35">
        <v>40569</v>
      </c>
      <c r="C3136">
        <v>57.38</v>
      </c>
      <c r="E3136">
        <v>0.64</v>
      </c>
      <c r="F3136">
        <f>Table3[[#This Row],[DivPay]]*4</f>
        <v>2.56</v>
      </c>
      <c r="G3136" s="2">
        <f>Table3[[#This Row],[FwdDiv]]/Table3[[#This Row],[SharePrice]]</f>
        <v>4.4614848379226212E-2</v>
      </c>
    </row>
    <row r="3137" spans="2:7" x14ac:dyDescent="0.2">
      <c r="B3137" s="35">
        <v>40568</v>
      </c>
      <c r="C3137">
        <v>57.53</v>
      </c>
      <c r="E3137">
        <v>0.64</v>
      </c>
      <c r="F3137">
        <f>Table3[[#This Row],[DivPay]]*4</f>
        <v>2.56</v>
      </c>
      <c r="G3137" s="2">
        <f>Table3[[#This Row],[FwdDiv]]/Table3[[#This Row],[SharePrice]]</f>
        <v>4.4498522509994788E-2</v>
      </c>
    </row>
    <row r="3138" spans="2:7" x14ac:dyDescent="0.2">
      <c r="B3138" s="35">
        <v>40567</v>
      </c>
      <c r="C3138">
        <v>57.1</v>
      </c>
      <c r="E3138">
        <v>0.64</v>
      </c>
      <c r="F3138">
        <f>Table3[[#This Row],[DivPay]]*4</f>
        <v>2.56</v>
      </c>
      <c r="G3138" s="2">
        <f>Table3[[#This Row],[FwdDiv]]/Table3[[#This Row],[SharePrice]]</f>
        <v>4.4833625218914187E-2</v>
      </c>
    </row>
    <row r="3139" spans="2:7" x14ac:dyDescent="0.2">
      <c r="B3139" s="35">
        <v>40564</v>
      </c>
      <c r="C3139">
        <v>56.7</v>
      </c>
      <c r="E3139">
        <v>0.64</v>
      </c>
      <c r="F3139">
        <f>Table3[[#This Row],[DivPay]]*4</f>
        <v>2.56</v>
      </c>
      <c r="G3139" s="2">
        <f>Table3[[#This Row],[FwdDiv]]/Table3[[#This Row],[SharePrice]]</f>
        <v>4.5149911816578479E-2</v>
      </c>
    </row>
    <row r="3140" spans="2:7" x14ac:dyDescent="0.2">
      <c r="B3140" s="35">
        <v>40563</v>
      </c>
      <c r="C3140">
        <v>56.49</v>
      </c>
      <c r="E3140">
        <v>0.64</v>
      </c>
      <c r="F3140">
        <f>Table3[[#This Row],[DivPay]]*4</f>
        <v>2.56</v>
      </c>
      <c r="G3140" s="2">
        <f>Table3[[#This Row],[FwdDiv]]/Table3[[#This Row],[SharePrice]]</f>
        <v>4.5317755354930073E-2</v>
      </c>
    </row>
    <row r="3141" spans="2:7" x14ac:dyDescent="0.2">
      <c r="B3141" s="35">
        <v>40562</v>
      </c>
      <c r="C3141">
        <v>56.59</v>
      </c>
      <c r="E3141">
        <v>0.64</v>
      </c>
      <c r="F3141">
        <f>Table3[[#This Row],[DivPay]]*4</f>
        <v>2.56</v>
      </c>
      <c r="G3141" s="2">
        <f>Table3[[#This Row],[FwdDiv]]/Table3[[#This Row],[SharePrice]]</f>
        <v>4.5237674500795189E-2</v>
      </c>
    </row>
    <row r="3142" spans="2:7" x14ac:dyDescent="0.2">
      <c r="B3142" s="35">
        <v>40561</v>
      </c>
      <c r="C3142">
        <v>56.22</v>
      </c>
      <c r="E3142">
        <v>0.64</v>
      </c>
      <c r="F3142">
        <f>Table3[[#This Row],[DivPay]]*4</f>
        <v>2.56</v>
      </c>
      <c r="G3142" s="2">
        <f>Table3[[#This Row],[FwdDiv]]/Table3[[#This Row],[SharePrice]]</f>
        <v>4.5535396655994313E-2</v>
      </c>
    </row>
    <row r="3143" spans="2:7" x14ac:dyDescent="0.2">
      <c r="B3143" s="35">
        <v>40557</v>
      </c>
      <c r="C3143">
        <v>56.67</v>
      </c>
      <c r="E3143">
        <v>0.64</v>
      </c>
      <c r="F3143">
        <f>Table3[[#This Row],[DivPay]]*4</f>
        <v>2.56</v>
      </c>
      <c r="G3143" s="2">
        <f>Table3[[#This Row],[FwdDiv]]/Table3[[#This Row],[SharePrice]]</f>
        <v>4.5173813305099703E-2</v>
      </c>
    </row>
    <row r="3144" spans="2:7" x14ac:dyDescent="0.2">
      <c r="B3144" s="35">
        <v>40556</v>
      </c>
      <c r="C3144">
        <v>56.5</v>
      </c>
      <c r="E3144">
        <v>0.64</v>
      </c>
      <c r="F3144">
        <f>Table3[[#This Row],[DivPay]]*4</f>
        <v>2.56</v>
      </c>
      <c r="G3144" s="2">
        <f>Table3[[#This Row],[FwdDiv]]/Table3[[#This Row],[SharePrice]]</f>
        <v>4.5309734513274337E-2</v>
      </c>
    </row>
    <row r="3145" spans="2:7" x14ac:dyDescent="0.2">
      <c r="B3145" s="35">
        <v>40555</v>
      </c>
      <c r="C3145">
        <v>56.59</v>
      </c>
      <c r="E3145">
        <v>0.64</v>
      </c>
      <c r="F3145">
        <f>Table3[[#This Row],[DivPay]]*4</f>
        <v>2.56</v>
      </c>
      <c r="G3145" s="2">
        <f>Table3[[#This Row],[FwdDiv]]/Table3[[#This Row],[SharePrice]]</f>
        <v>4.5237674500795189E-2</v>
      </c>
    </row>
    <row r="3146" spans="2:7" x14ac:dyDescent="0.2">
      <c r="B3146" s="35">
        <v>40554</v>
      </c>
      <c r="C3146">
        <v>56.02</v>
      </c>
      <c r="E3146">
        <v>0.64</v>
      </c>
      <c r="F3146">
        <f>Table3[[#This Row],[DivPay]]*4</f>
        <v>2.56</v>
      </c>
      <c r="G3146" s="2">
        <f>Table3[[#This Row],[FwdDiv]]/Table3[[#This Row],[SharePrice]]</f>
        <v>4.5697965012495532E-2</v>
      </c>
    </row>
    <row r="3147" spans="2:7" x14ac:dyDescent="0.2">
      <c r="B3147" s="35">
        <v>40553</v>
      </c>
      <c r="C3147">
        <v>56.51</v>
      </c>
      <c r="E3147">
        <v>0.64</v>
      </c>
      <c r="F3147">
        <f>Table3[[#This Row],[DivPay]]*4</f>
        <v>2.56</v>
      </c>
      <c r="G3147" s="2">
        <f>Table3[[#This Row],[FwdDiv]]/Table3[[#This Row],[SharePrice]]</f>
        <v>4.5301716510352155E-2</v>
      </c>
    </row>
    <row r="3148" spans="2:7" x14ac:dyDescent="0.2">
      <c r="B3148" s="35">
        <v>40550</v>
      </c>
      <c r="C3148">
        <v>56.42</v>
      </c>
      <c r="E3148">
        <v>0.64</v>
      </c>
      <c r="F3148">
        <f>Table3[[#This Row],[DivPay]]*4</f>
        <v>2.56</v>
      </c>
      <c r="G3148" s="2">
        <f>Table3[[#This Row],[FwdDiv]]/Table3[[#This Row],[SharePrice]]</f>
        <v>4.5373980857851826E-2</v>
      </c>
    </row>
    <row r="3149" spans="2:7" x14ac:dyDescent="0.2">
      <c r="B3149" s="35">
        <v>40549</v>
      </c>
      <c r="C3149">
        <v>57.72</v>
      </c>
      <c r="E3149">
        <v>0.64</v>
      </c>
      <c r="F3149">
        <f>Table3[[#This Row],[DivPay]]*4</f>
        <v>2.56</v>
      </c>
      <c r="G3149" s="2">
        <f>Table3[[#This Row],[FwdDiv]]/Table3[[#This Row],[SharePrice]]</f>
        <v>4.4352044352044352E-2</v>
      </c>
    </row>
    <row r="3150" spans="2:7" x14ac:dyDescent="0.2">
      <c r="B3150" s="35">
        <v>40548</v>
      </c>
      <c r="C3150">
        <v>58.5</v>
      </c>
      <c r="E3150">
        <v>0.64</v>
      </c>
      <c r="F3150">
        <f>Table3[[#This Row],[DivPay]]*4</f>
        <v>2.56</v>
      </c>
      <c r="G3150" s="2">
        <f>Table3[[#This Row],[FwdDiv]]/Table3[[#This Row],[SharePrice]]</f>
        <v>4.3760683760683761E-2</v>
      </c>
    </row>
    <row r="3151" spans="2:7" x14ac:dyDescent="0.2">
      <c r="B3151" s="35">
        <v>40547</v>
      </c>
      <c r="C3151">
        <v>58.67</v>
      </c>
      <c r="E3151">
        <v>0.64</v>
      </c>
      <c r="F3151">
        <f>Table3[[#This Row],[DivPay]]*4</f>
        <v>2.56</v>
      </c>
      <c r="G3151" s="2">
        <f>Table3[[#This Row],[FwdDiv]]/Table3[[#This Row],[SharePrice]]</f>
        <v>4.3633884438384181E-2</v>
      </c>
    </row>
    <row r="3152" spans="2:7" x14ac:dyDescent="0.2">
      <c r="B3152" s="35">
        <v>40546</v>
      </c>
      <c r="C3152">
        <v>58.67</v>
      </c>
      <c r="E3152">
        <v>0.64</v>
      </c>
      <c r="F3152">
        <f>Table3[[#This Row],[DivPay]]*4</f>
        <v>2.56</v>
      </c>
      <c r="G3152" s="2">
        <f>Table3[[#This Row],[FwdDiv]]/Table3[[#This Row],[SharePrice]]</f>
        <v>4.3633884438384181E-2</v>
      </c>
    </row>
    <row r="3153" spans="2:7" x14ac:dyDescent="0.2">
      <c r="B3153" s="35">
        <v>40543</v>
      </c>
      <c r="C3153">
        <v>58.53</v>
      </c>
      <c r="E3153">
        <v>0.64</v>
      </c>
      <c r="F3153">
        <f>Table3[[#This Row],[DivPay]]*4</f>
        <v>2.56</v>
      </c>
      <c r="G3153" s="2">
        <f>Table3[[#This Row],[FwdDiv]]/Table3[[#This Row],[SharePrice]]</f>
        <v>4.373825388689561E-2</v>
      </c>
    </row>
    <row r="3154" spans="2:7" x14ac:dyDescent="0.2">
      <c r="B3154" s="35">
        <v>40542</v>
      </c>
      <c r="C3154">
        <v>58.49</v>
      </c>
      <c r="E3154">
        <v>0.64</v>
      </c>
      <c r="F3154">
        <f>Table3[[#This Row],[DivPay]]*4</f>
        <v>2.56</v>
      </c>
      <c r="G3154" s="2">
        <f>Table3[[#This Row],[FwdDiv]]/Table3[[#This Row],[SharePrice]]</f>
        <v>4.376816549837579E-2</v>
      </c>
    </row>
    <row r="3155" spans="2:7" x14ac:dyDescent="0.2">
      <c r="B3155" s="35">
        <v>40541</v>
      </c>
      <c r="C3155">
        <v>58.75</v>
      </c>
      <c r="E3155">
        <v>0.64</v>
      </c>
      <c r="F3155">
        <f>Table3[[#This Row],[DivPay]]*4</f>
        <v>2.56</v>
      </c>
      <c r="G3155" s="2">
        <f>Table3[[#This Row],[FwdDiv]]/Table3[[#This Row],[SharePrice]]</f>
        <v>4.3574468085106385E-2</v>
      </c>
    </row>
    <row r="3156" spans="2:7" x14ac:dyDescent="0.2">
      <c r="B3156" s="35">
        <v>40540</v>
      </c>
      <c r="C3156">
        <v>58.53</v>
      </c>
      <c r="E3156">
        <v>0.64</v>
      </c>
      <c r="F3156">
        <f>Table3[[#This Row],[DivPay]]*4</f>
        <v>2.56</v>
      </c>
      <c r="G3156" s="2">
        <f>Table3[[#This Row],[FwdDiv]]/Table3[[#This Row],[SharePrice]]</f>
        <v>4.373825388689561E-2</v>
      </c>
    </row>
    <row r="3157" spans="2:7" x14ac:dyDescent="0.2">
      <c r="B3157" s="35">
        <v>40539</v>
      </c>
      <c r="C3157">
        <v>58.6</v>
      </c>
      <c r="E3157">
        <v>0.64</v>
      </c>
      <c r="F3157">
        <f>Table3[[#This Row],[DivPay]]*4</f>
        <v>2.56</v>
      </c>
      <c r="G3157" s="2">
        <f>Table3[[#This Row],[FwdDiv]]/Table3[[#This Row],[SharePrice]]</f>
        <v>4.3686006825938567E-2</v>
      </c>
    </row>
    <row r="3158" spans="2:7" x14ac:dyDescent="0.2">
      <c r="B3158" s="35">
        <v>40535</v>
      </c>
      <c r="C3158">
        <v>58.67</v>
      </c>
      <c r="E3158">
        <v>0.64</v>
      </c>
      <c r="F3158">
        <f>Table3[[#This Row],[DivPay]]*4</f>
        <v>2.56</v>
      </c>
      <c r="G3158" s="2">
        <f>Table3[[#This Row],[FwdDiv]]/Table3[[#This Row],[SharePrice]]</f>
        <v>4.3633884438384181E-2</v>
      </c>
    </row>
    <row r="3159" spans="2:7" x14ac:dyDescent="0.2">
      <c r="B3159" s="35">
        <v>40534</v>
      </c>
      <c r="C3159">
        <v>58.87</v>
      </c>
      <c r="E3159">
        <v>0.64</v>
      </c>
      <c r="F3159">
        <f>Table3[[#This Row],[DivPay]]*4</f>
        <v>2.56</v>
      </c>
      <c r="G3159" s="2">
        <f>Table3[[#This Row],[FwdDiv]]/Table3[[#This Row],[SharePrice]]</f>
        <v>4.3485646339391885E-2</v>
      </c>
    </row>
    <row r="3160" spans="2:7" x14ac:dyDescent="0.2">
      <c r="B3160" s="35">
        <v>40533</v>
      </c>
      <c r="C3160">
        <v>58.48</v>
      </c>
      <c r="D3160">
        <v>0.64</v>
      </c>
      <c r="E3160">
        <v>0.64</v>
      </c>
      <c r="F3160">
        <f>Table3[[#This Row],[DivPay]]*4</f>
        <v>2.56</v>
      </c>
      <c r="G3160" s="2">
        <f>Table3[[#This Row],[FwdDiv]]/Table3[[#This Row],[SharePrice]]</f>
        <v>4.3775649794801648E-2</v>
      </c>
    </row>
    <row r="3161" spans="2:7" x14ac:dyDescent="0.2">
      <c r="B3161" s="35">
        <v>40532</v>
      </c>
      <c r="C3161">
        <v>59.57</v>
      </c>
      <c r="E3161">
        <v>0.64</v>
      </c>
      <c r="F3161">
        <f>Table3[[#This Row],[DivPay]]*4</f>
        <v>2.56</v>
      </c>
      <c r="G3161" s="2">
        <f>Table3[[#This Row],[FwdDiv]]/Table3[[#This Row],[SharePrice]]</f>
        <v>4.2974651670303843E-2</v>
      </c>
    </row>
    <row r="3162" spans="2:7" x14ac:dyDescent="0.2">
      <c r="B3162" s="35">
        <v>40529</v>
      </c>
      <c r="C3162">
        <v>59.69</v>
      </c>
      <c r="E3162">
        <v>0.64</v>
      </c>
      <c r="F3162">
        <f>Table3[[#This Row],[DivPay]]*4</f>
        <v>2.56</v>
      </c>
      <c r="G3162" s="2">
        <f>Table3[[#This Row],[FwdDiv]]/Table3[[#This Row],[SharePrice]]</f>
        <v>4.2888255989277937E-2</v>
      </c>
    </row>
    <row r="3163" spans="2:7" x14ac:dyDescent="0.2">
      <c r="B3163" s="35">
        <v>40528</v>
      </c>
      <c r="C3163">
        <v>59.71</v>
      </c>
      <c r="E3163">
        <v>0.64</v>
      </c>
      <c r="F3163">
        <f>Table3[[#This Row],[DivPay]]*4</f>
        <v>2.56</v>
      </c>
      <c r="G3163" s="2">
        <f>Table3[[#This Row],[FwdDiv]]/Table3[[#This Row],[SharePrice]]</f>
        <v>4.2873890470607939E-2</v>
      </c>
    </row>
    <row r="3164" spans="2:7" x14ac:dyDescent="0.2">
      <c r="B3164" s="35">
        <v>40527</v>
      </c>
      <c r="C3164">
        <v>59.41</v>
      </c>
      <c r="E3164">
        <v>0.64</v>
      </c>
      <c r="F3164">
        <f>Table3[[#This Row],[DivPay]]*4</f>
        <v>2.56</v>
      </c>
      <c r="G3164" s="2">
        <f>Table3[[#This Row],[FwdDiv]]/Table3[[#This Row],[SharePrice]]</f>
        <v>4.3090388823430401E-2</v>
      </c>
    </row>
    <row r="3165" spans="2:7" x14ac:dyDescent="0.2">
      <c r="B3165" s="35">
        <v>40526</v>
      </c>
      <c r="C3165">
        <v>59.39</v>
      </c>
      <c r="E3165">
        <v>0.64</v>
      </c>
      <c r="F3165">
        <f>Table3[[#This Row],[DivPay]]*4</f>
        <v>2.56</v>
      </c>
      <c r="G3165" s="2">
        <f>Table3[[#This Row],[FwdDiv]]/Table3[[#This Row],[SharePrice]]</f>
        <v>4.3104899814783632E-2</v>
      </c>
    </row>
    <row r="3166" spans="2:7" x14ac:dyDescent="0.2">
      <c r="B3166" s="35">
        <v>40525</v>
      </c>
      <c r="C3166">
        <v>58.7</v>
      </c>
      <c r="E3166">
        <v>0.64</v>
      </c>
      <c r="F3166">
        <f>Table3[[#This Row],[DivPay]]*4</f>
        <v>2.56</v>
      </c>
      <c r="G3166" s="2">
        <f>Table3[[#This Row],[FwdDiv]]/Table3[[#This Row],[SharePrice]]</f>
        <v>4.361158432708688E-2</v>
      </c>
    </row>
    <row r="3167" spans="2:7" x14ac:dyDescent="0.2">
      <c r="B3167" s="35">
        <v>40522</v>
      </c>
      <c r="C3167">
        <v>59</v>
      </c>
      <c r="E3167">
        <v>0.64</v>
      </c>
      <c r="F3167">
        <f>Table3[[#This Row],[DivPay]]*4</f>
        <v>2.56</v>
      </c>
      <c r="G3167" s="2">
        <f>Table3[[#This Row],[FwdDiv]]/Table3[[#This Row],[SharePrice]]</f>
        <v>4.3389830508474579E-2</v>
      </c>
    </row>
    <row r="3168" spans="2:7" x14ac:dyDescent="0.2">
      <c r="B3168" s="35">
        <v>40521</v>
      </c>
      <c r="C3168">
        <v>59.39</v>
      </c>
      <c r="E3168">
        <v>0.64</v>
      </c>
      <c r="F3168">
        <f>Table3[[#This Row],[DivPay]]*4</f>
        <v>2.56</v>
      </c>
      <c r="G3168" s="2">
        <f>Table3[[#This Row],[FwdDiv]]/Table3[[#This Row],[SharePrice]]</f>
        <v>4.3104899814783632E-2</v>
      </c>
    </row>
    <row r="3169" spans="2:7" x14ac:dyDescent="0.2">
      <c r="B3169" s="35">
        <v>40520</v>
      </c>
      <c r="C3169">
        <v>59.35</v>
      </c>
      <c r="E3169">
        <v>0.64</v>
      </c>
      <c r="F3169">
        <f>Table3[[#This Row],[DivPay]]*4</f>
        <v>2.56</v>
      </c>
      <c r="G3169" s="2">
        <f>Table3[[#This Row],[FwdDiv]]/Table3[[#This Row],[SharePrice]]</f>
        <v>4.3133951137320978E-2</v>
      </c>
    </row>
    <row r="3170" spans="2:7" x14ac:dyDescent="0.2">
      <c r="B3170" s="35">
        <v>40519</v>
      </c>
      <c r="C3170">
        <v>59.4</v>
      </c>
      <c r="E3170">
        <v>0.64</v>
      </c>
      <c r="F3170">
        <f>Table3[[#This Row],[DivPay]]*4</f>
        <v>2.56</v>
      </c>
      <c r="G3170" s="2">
        <f>Table3[[#This Row],[FwdDiv]]/Table3[[#This Row],[SharePrice]]</f>
        <v>4.30976430976431E-2</v>
      </c>
    </row>
    <row r="3171" spans="2:7" x14ac:dyDescent="0.2">
      <c r="B3171" s="35">
        <v>40518</v>
      </c>
      <c r="C3171">
        <v>58.53</v>
      </c>
      <c r="E3171">
        <v>0.64</v>
      </c>
      <c r="F3171">
        <f>Table3[[#This Row],[DivPay]]*4</f>
        <v>2.56</v>
      </c>
      <c r="G3171" s="2">
        <f>Table3[[#This Row],[FwdDiv]]/Table3[[#This Row],[SharePrice]]</f>
        <v>4.373825388689561E-2</v>
      </c>
    </row>
    <row r="3172" spans="2:7" x14ac:dyDescent="0.2">
      <c r="B3172" s="35">
        <v>40515</v>
      </c>
      <c r="C3172">
        <v>58.12</v>
      </c>
      <c r="E3172">
        <v>0.64</v>
      </c>
      <c r="F3172">
        <f>Table3[[#This Row],[DivPay]]*4</f>
        <v>2.56</v>
      </c>
      <c r="G3172" s="2">
        <f>Table3[[#This Row],[FwdDiv]]/Table3[[#This Row],[SharePrice]]</f>
        <v>4.4046799724707507E-2</v>
      </c>
    </row>
    <row r="3173" spans="2:7" x14ac:dyDescent="0.2">
      <c r="B3173" s="35">
        <v>40514</v>
      </c>
      <c r="C3173">
        <v>57.93</v>
      </c>
      <c r="E3173">
        <v>0.64</v>
      </c>
      <c r="F3173">
        <f>Table3[[#This Row],[DivPay]]*4</f>
        <v>2.56</v>
      </c>
      <c r="G3173" s="2">
        <f>Table3[[#This Row],[FwdDiv]]/Table3[[#This Row],[SharePrice]]</f>
        <v>4.419126532021405E-2</v>
      </c>
    </row>
    <row r="3174" spans="2:7" x14ac:dyDescent="0.2">
      <c r="B3174" s="35">
        <v>40513</v>
      </c>
      <c r="C3174">
        <v>57.7</v>
      </c>
      <c r="E3174">
        <v>0.64</v>
      </c>
      <c r="F3174">
        <f>Table3[[#This Row],[DivPay]]*4</f>
        <v>2.56</v>
      </c>
      <c r="G3174" s="2">
        <f>Table3[[#This Row],[FwdDiv]]/Table3[[#This Row],[SharePrice]]</f>
        <v>4.4367417677642983E-2</v>
      </c>
    </row>
    <row r="3175" spans="2:7" x14ac:dyDescent="0.2">
      <c r="B3175" s="35">
        <v>40512</v>
      </c>
      <c r="C3175">
        <v>56.89</v>
      </c>
      <c r="E3175">
        <v>0.64</v>
      </c>
      <c r="F3175">
        <f>Table3[[#This Row],[DivPay]]*4</f>
        <v>2.56</v>
      </c>
      <c r="G3175" s="2">
        <f>Table3[[#This Row],[FwdDiv]]/Table3[[#This Row],[SharePrice]]</f>
        <v>4.49991211109158E-2</v>
      </c>
    </row>
    <row r="3176" spans="2:7" x14ac:dyDescent="0.2">
      <c r="B3176" s="35">
        <v>40511</v>
      </c>
      <c r="C3176">
        <v>57.82</v>
      </c>
      <c r="E3176">
        <v>0.64</v>
      </c>
      <c r="F3176">
        <f>Table3[[#This Row],[DivPay]]*4</f>
        <v>2.56</v>
      </c>
      <c r="G3176" s="2">
        <f>Table3[[#This Row],[FwdDiv]]/Table3[[#This Row],[SharePrice]]</f>
        <v>4.4275337253545488E-2</v>
      </c>
    </row>
    <row r="3177" spans="2:7" x14ac:dyDescent="0.2">
      <c r="B3177" s="35">
        <v>40508</v>
      </c>
      <c r="C3177">
        <v>58.78</v>
      </c>
      <c r="E3177">
        <v>0.64</v>
      </c>
      <c r="F3177">
        <f>Table3[[#This Row],[DivPay]]*4</f>
        <v>2.56</v>
      </c>
      <c r="G3177" s="2">
        <f>Table3[[#This Row],[FwdDiv]]/Table3[[#This Row],[SharePrice]]</f>
        <v>4.3552228649200407E-2</v>
      </c>
    </row>
    <row r="3178" spans="2:7" x14ac:dyDescent="0.2">
      <c r="B3178" s="35">
        <v>40506</v>
      </c>
      <c r="C3178">
        <v>59.21</v>
      </c>
      <c r="E3178">
        <v>0.64</v>
      </c>
      <c r="F3178">
        <f>Table3[[#This Row],[DivPay]]*4</f>
        <v>2.56</v>
      </c>
      <c r="G3178" s="2">
        <f>Table3[[#This Row],[FwdDiv]]/Table3[[#This Row],[SharePrice]]</f>
        <v>4.3235939875021112E-2</v>
      </c>
    </row>
    <row r="3179" spans="2:7" x14ac:dyDescent="0.2">
      <c r="B3179" s="35">
        <v>40505</v>
      </c>
      <c r="C3179">
        <v>58.77</v>
      </c>
      <c r="E3179">
        <v>0.64</v>
      </c>
      <c r="F3179">
        <f>Table3[[#This Row],[DivPay]]*4</f>
        <v>2.56</v>
      </c>
      <c r="G3179" s="2">
        <f>Table3[[#This Row],[FwdDiv]]/Table3[[#This Row],[SharePrice]]</f>
        <v>4.3559639271737283E-2</v>
      </c>
    </row>
    <row r="3180" spans="2:7" x14ac:dyDescent="0.2">
      <c r="B3180" s="35">
        <v>40504</v>
      </c>
      <c r="C3180">
        <v>59.48</v>
      </c>
      <c r="E3180">
        <v>0.64</v>
      </c>
      <c r="F3180">
        <f>Table3[[#This Row],[DivPay]]*4</f>
        <v>2.56</v>
      </c>
      <c r="G3180" s="2">
        <f>Table3[[#This Row],[FwdDiv]]/Table3[[#This Row],[SharePrice]]</f>
        <v>4.3039677202420988E-2</v>
      </c>
    </row>
    <row r="3181" spans="2:7" x14ac:dyDescent="0.2">
      <c r="B3181" s="35">
        <v>40501</v>
      </c>
      <c r="C3181">
        <v>59.81</v>
      </c>
      <c r="E3181">
        <v>0.64</v>
      </c>
      <c r="F3181">
        <f>Table3[[#This Row],[DivPay]]*4</f>
        <v>2.56</v>
      </c>
      <c r="G3181" s="2">
        <f>Table3[[#This Row],[FwdDiv]]/Table3[[#This Row],[SharePrice]]</f>
        <v>4.2802206988797858E-2</v>
      </c>
    </row>
    <row r="3182" spans="2:7" x14ac:dyDescent="0.2">
      <c r="B3182" s="35">
        <v>40500</v>
      </c>
      <c r="C3182">
        <v>59.45</v>
      </c>
      <c r="E3182">
        <v>0.64</v>
      </c>
      <c r="F3182">
        <f>Table3[[#This Row],[DivPay]]*4</f>
        <v>2.56</v>
      </c>
      <c r="G3182" s="2">
        <f>Table3[[#This Row],[FwdDiv]]/Table3[[#This Row],[SharePrice]]</f>
        <v>4.3061396131202689E-2</v>
      </c>
    </row>
    <row r="3183" spans="2:7" x14ac:dyDescent="0.2">
      <c r="B3183" s="35">
        <v>40499</v>
      </c>
      <c r="C3183">
        <v>57.79</v>
      </c>
      <c r="E3183">
        <v>0.64</v>
      </c>
      <c r="F3183">
        <f>Table3[[#This Row],[DivPay]]*4</f>
        <v>2.56</v>
      </c>
      <c r="G3183" s="2">
        <f>Table3[[#This Row],[FwdDiv]]/Table3[[#This Row],[SharePrice]]</f>
        <v>4.4298321508911581E-2</v>
      </c>
    </row>
    <row r="3184" spans="2:7" x14ac:dyDescent="0.2">
      <c r="B3184" s="35">
        <v>40498</v>
      </c>
      <c r="C3184">
        <v>58.54</v>
      </c>
      <c r="E3184">
        <v>0.64</v>
      </c>
      <c r="F3184">
        <f>Table3[[#This Row],[DivPay]]*4</f>
        <v>2.56</v>
      </c>
      <c r="G3184" s="2">
        <f>Table3[[#This Row],[FwdDiv]]/Table3[[#This Row],[SharePrice]]</f>
        <v>4.3730782371028357E-2</v>
      </c>
    </row>
    <row r="3185" spans="2:7" x14ac:dyDescent="0.2">
      <c r="B3185" s="35">
        <v>40497</v>
      </c>
      <c r="C3185">
        <v>59.45</v>
      </c>
      <c r="E3185">
        <v>0.64</v>
      </c>
      <c r="F3185">
        <f>Table3[[#This Row],[DivPay]]*4</f>
        <v>2.56</v>
      </c>
      <c r="G3185" s="2">
        <f>Table3[[#This Row],[FwdDiv]]/Table3[[#This Row],[SharePrice]]</f>
        <v>4.3061396131202689E-2</v>
      </c>
    </row>
    <row r="3186" spans="2:7" x14ac:dyDescent="0.2">
      <c r="B3186" s="35">
        <v>40494</v>
      </c>
      <c r="C3186">
        <v>59.64</v>
      </c>
      <c r="E3186">
        <v>0.64</v>
      </c>
      <c r="F3186">
        <f>Table3[[#This Row],[DivPay]]*4</f>
        <v>2.56</v>
      </c>
      <c r="G3186" s="2">
        <f>Table3[[#This Row],[FwdDiv]]/Table3[[#This Row],[SharePrice]]</f>
        <v>4.2924211938296444E-2</v>
      </c>
    </row>
    <row r="3187" spans="2:7" x14ac:dyDescent="0.2">
      <c r="B3187" s="35">
        <v>40493</v>
      </c>
      <c r="C3187">
        <v>59.82</v>
      </c>
      <c r="E3187">
        <v>0.64</v>
      </c>
      <c r="F3187">
        <f>Table3[[#This Row],[DivPay]]*4</f>
        <v>2.56</v>
      </c>
      <c r="G3187" s="2">
        <f>Table3[[#This Row],[FwdDiv]]/Table3[[#This Row],[SharePrice]]</f>
        <v>4.2795051822133064E-2</v>
      </c>
    </row>
    <row r="3188" spans="2:7" x14ac:dyDescent="0.2">
      <c r="B3188" s="35">
        <v>40492</v>
      </c>
      <c r="C3188">
        <v>59.61</v>
      </c>
      <c r="E3188">
        <v>0.64</v>
      </c>
      <c r="F3188">
        <f>Table3[[#This Row],[DivPay]]*4</f>
        <v>2.56</v>
      </c>
      <c r="G3188" s="2">
        <f>Table3[[#This Row],[FwdDiv]]/Table3[[#This Row],[SharePrice]]</f>
        <v>4.2945814460660967E-2</v>
      </c>
    </row>
    <row r="3189" spans="2:7" x14ac:dyDescent="0.2">
      <c r="B3189" s="35">
        <v>40491</v>
      </c>
      <c r="C3189">
        <v>59.56</v>
      </c>
      <c r="E3189">
        <v>0.64</v>
      </c>
      <c r="F3189">
        <f>Table3[[#This Row],[DivPay]]*4</f>
        <v>2.56</v>
      </c>
      <c r="G3189" s="2">
        <f>Table3[[#This Row],[FwdDiv]]/Table3[[#This Row],[SharePrice]]</f>
        <v>4.2981867024848894E-2</v>
      </c>
    </row>
    <row r="3190" spans="2:7" x14ac:dyDescent="0.2">
      <c r="B3190" s="35">
        <v>40490</v>
      </c>
      <c r="C3190">
        <v>60.22</v>
      </c>
      <c r="E3190">
        <v>0.64</v>
      </c>
      <c r="F3190">
        <f>Table3[[#This Row],[DivPay]]*4</f>
        <v>2.56</v>
      </c>
      <c r="G3190" s="2">
        <f>Table3[[#This Row],[FwdDiv]]/Table3[[#This Row],[SharePrice]]</f>
        <v>4.2510793756227169E-2</v>
      </c>
    </row>
    <row r="3191" spans="2:7" x14ac:dyDescent="0.2">
      <c r="B3191" s="35">
        <v>40487</v>
      </c>
      <c r="C3191">
        <v>60.44</v>
      </c>
      <c r="E3191">
        <v>0.64</v>
      </c>
      <c r="F3191">
        <f>Table3[[#This Row],[DivPay]]*4</f>
        <v>2.56</v>
      </c>
      <c r="G3191" s="2">
        <f>Table3[[#This Row],[FwdDiv]]/Table3[[#This Row],[SharePrice]]</f>
        <v>4.2356055592322965E-2</v>
      </c>
    </row>
    <row r="3192" spans="2:7" x14ac:dyDescent="0.2">
      <c r="B3192" s="35">
        <v>40486</v>
      </c>
      <c r="C3192">
        <v>60.82</v>
      </c>
      <c r="E3192">
        <v>0.64</v>
      </c>
      <c r="F3192">
        <f>Table3[[#This Row],[DivPay]]*4</f>
        <v>2.56</v>
      </c>
      <c r="G3192" s="2">
        <f>Table3[[#This Row],[FwdDiv]]/Table3[[#This Row],[SharePrice]]</f>
        <v>4.2091417296941797E-2</v>
      </c>
    </row>
    <row r="3193" spans="2:7" x14ac:dyDescent="0.2">
      <c r="B3193" s="35">
        <v>40485</v>
      </c>
      <c r="C3193">
        <v>59.3</v>
      </c>
      <c r="E3193">
        <v>0.64</v>
      </c>
      <c r="F3193">
        <f>Table3[[#This Row],[DivPay]]*4</f>
        <v>2.56</v>
      </c>
      <c r="G3193" s="2">
        <f>Table3[[#This Row],[FwdDiv]]/Table3[[#This Row],[SharePrice]]</f>
        <v>4.3170320404721754E-2</v>
      </c>
    </row>
    <row r="3194" spans="2:7" x14ac:dyDescent="0.2">
      <c r="B3194" s="35">
        <v>40484</v>
      </c>
      <c r="C3194">
        <v>58.46</v>
      </c>
      <c r="E3194">
        <v>0.64</v>
      </c>
      <c r="F3194">
        <f>Table3[[#This Row],[DivPay]]*4</f>
        <v>2.56</v>
      </c>
      <c r="G3194" s="2">
        <f>Table3[[#This Row],[FwdDiv]]/Table3[[#This Row],[SharePrice]]</f>
        <v>4.379062606910708E-2</v>
      </c>
    </row>
    <row r="3195" spans="2:7" x14ac:dyDescent="0.2">
      <c r="B3195" s="35">
        <v>40483</v>
      </c>
      <c r="C3195">
        <v>58.29</v>
      </c>
      <c r="E3195">
        <v>0.64</v>
      </c>
      <c r="F3195">
        <f>Table3[[#This Row],[DivPay]]*4</f>
        <v>2.56</v>
      </c>
      <c r="G3195" s="2">
        <f>Table3[[#This Row],[FwdDiv]]/Table3[[#This Row],[SharePrice]]</f>
        <v>4.3918339337793794E-2</v>
      </c>
    </row>
    <row r="3196" spans="2:7" x14ac:dyDescent="0.2">
      <c r="B3196" s="35">
        <v>40480</v>
      </c>
      <c r="C3196">
        <v>58.51</v>
      </c>
      <c r="E3196">
        <v>0.64</v>
      </c>
      <c r="F3196">
        <f>Table3[[#This Row],[DivPay]]*4</f>
        <v>2.56</v>
      </c>
      <c r="G3196" s="2">
        <f>Table3[[#This Row],[FwdDiv]]/Table3[[#This Row],[SharePrice]]</f>
        <v>4.375320458041361E-2</v>
      </c>
    </row>
    <row r="3197" spans="2:7" x14ac:dyDescent="0.2">
      <c r="B3197" s="35">
        <v>40479</v>
      </c>
      <c r="C3197">
        <v>59.26</v>
      </c>
      <c r="E3197">
        <v>0.64</v>
      </c>
      <c r="F3197">
        <f>Table3[[#This Row],[DivPay]]*4</f>
        <v>2.56</v>
      </c>
      <c r="G3197" s="2">
        <f>Table3[[#This Row],[FwdDiv]]/Table3[[#This Row],[SharePrice]]</f>
        <v>4.3199460006749915E-2</v>
      </c>
    </row>
    <row r="3198" spans="2:7" x14ac:dyDescent="0.2">
      <c r="B3198" s="35">
        <v>40478</v>
      </c>
      <c r="C3198">
        <v>58.98</v>
      </c>
      <c r="E3198">
        <v>0.64</v>
      </c>
      <c r="F3198">
        <f>Table3[[#This Row],[DivPay]]*4</f>
        <v>2.56</v>
      </c>
      <c r="G3198" s="2">
        <f>Table3[[#This Row],[FwdDiv]]/Table3[[#This Row],[SharePrice]]</f>
        <v>4.3404543913190916E-2</v>
      </c>
    </row>
    <row r="3199" spans="2:7" x14ac:dyDescent="0.2">
      <c r="B3199" s="35">
        <v>40477</v>
      </c>
      <c r="C3199">
        <v>59.5</v>
      </c>
      <c r="E3199">
        <v>0.64</v>
      </c>
      <c r="F3199">
        <f>Table3[[#This Row],[DivPay]]*4</f>
        <v>2.56</v>
      </c>
      <c r="G3199" s="2">
        <f>Table3[[#This Row],[FwdDiv]]/Table3[[#This Row],[SharePrice]]</f>
        <v>4.3025210084033615E-2</v>
      </c>
    </row>
    <row r="3200" spans="2:7" x14ac:dyDescent="0.2">
      <c r="B3200" s="35">
        <v>40476</v>
      </c>
      <c r="C3200">
        <v>59.47</v>
      </c>
      <c r="E3200">
        <v>0.64</v>
      </c>
      <c r="F3200">
        <f>Table3[[#This Row],[DivPay]]*4</f>
        <v>2.56</v>
      </c>
      <c r="G3200" s="2">
        <f>Table3[[#This Row],[FwdDiv]]/Table3[[#This Row],[SharePrice]]</f>
        <v>4.3046914410627211E-2</v>
      </c>
    </row>
    <row r="3201" spans="2:7" x14ac:dyDescent="0.2">
      <c r="B3201" s="35">
        <v>40473</v>
      </c>
      <c r="C3201">
        <v>58.13</v>
      </c>
      <c r="E3201">
        <v>0.64</v>
      </c>
      <c r="F3201">
        <f>Table3[[#This Row],[DivPay]]*4</f>
        <v>2.56</v>
      </c>
      <c r="G3201" s="2">
        <f>Table3[[#This Row],[FwdDiv]]/Table3[[#This Row],[SharePrice]]</f>
        <v>4.4039222432478924E-2</v>
      </c>
    </row>
    <row r="3202" spans="2:7" x14ac:dyDescent="0.2">
      <c r="B3202" s="35">
        <v>40472</v>
      </c>
      <c r="C3202">
        <v>57.56</v>
      </c>
      <c r="E3202">
        <v>0.64</v>
      </c>
      <c r="F3202">
        <f>Table3[[#This Row],[DivPay]]*4</f>
        <v>2.56</v>
      </c>
      <c r="G3202" s="2">
        <f>Table3[[#This Row],[FwdDiv]]/Table3[[#This Row],[SharePrice]]</f>
        <v>4.4475330090340513E-2</v>
      </c>
    </row>
    <row r="3203" spans="2:7" x14ac:dyDescent="0.2">
      <c r="B3203" s="35">
        <v>40471</v>
      </c>
      <c r="C3203">
        <v>57.48</v>
      </c>
      <c r="E3203">
        <v>0.64</v>
      </c>
      <c r="F3203">
        <f>Table3[[#This Row],[DivPay]]*4</f>
        <v>2.56</v>
      </c>
      <c r="G3203" s="2">
        <f>Table3[[#This Row],[FwdDiv]]/Table3[[#This Row],[SharePrice]]</f>
        <v>4.4537230340988172E-2</v>
      </c>
    </row>
    <row r="3204" spans="2:7" x14ac:dyDescent="0.2">
      <c r="B3204" s="35">
        <v>40470</v>
      </c>
      <c r="C3204">
        <v>57.07</v>
      </c>
      <c r="E3204">
        <v>0.64</v>
      </c>
      <c r="F3204">
        <f>Table3[[#This Row],[DivPay]]*4</f>
        <v>2.56</v>
      </c>
      <c r="G3204" s="2">
        <f>Table3[[#This Row],[FwdDiv]]/Table3[[#This Row],[SharePrice]]</f>
        <v>4.4857192920974245E-2</v>
      </c>
    </row>
    <row r="3205" spans="2:7" x14ac:dyDescent="0.2">
      <c r="B3205" s="35">
        <v>40469</v>
      </c>
      <c r="C3205">
        <v>58.38</v>
      </c>
      <c r="E3205">
        <v>0.64</v>
      </c>
      <c r="F3205">
        <f>Table3[[#This Row],[DivPay]]*4</f>
        <v>2.56</v>
      </c>
      <c r="G3205" s="2">
        <f>Table3[[#This Row],[FwdDiv]]/Table3[[#This Row],[SharePrice]]</f>
        <v>4.3850633778691334E-2</v>
      </c>
    </row>
    <row r="3206" spans="2:7" x14ac:dyDescent="0.2">
      <c r="B3206" s="35">
        <v>40466</v>
      </c>
      <c r="C3206">
        <v>58.54</v>
      </c>
      <c r="E3206">
        <v>0.64</v>
      </c>
      <c r="F3206">
        <f>Table3[[#This Row],[DivPay]]*4</f>
        <v>2.56</v>
      </c>
      <c r="G3206" s="2">
        <f>Table3[[#This Row],[FwdDiv]]/Table3[[#This Row],[SharePrice]]</f>
        <v>4.3730782371028357E-2</v>
      </c>
    </row>
    <row r="3207" spans="2:7" x14ac:dyDescent="0.2">
      <c r="B3207" s="35">
        <v>40465</v>
      </c>
      <c r="C3207">
        <v>57.75</v>
      </c>
      <c r="E3207">
        <v>0.64</v>
      </c>
      <c r="F3207">
        <f>Table3[[#This Row],[DivPay]]*4</f>
        <v>2.56</v>
      </c>
      <c r="G3207" s="2">
        <f>Table3[[#This Row],[FwdDiv]]/Table3[[#This Row],[SharePrice]]</f>
        <v>4.4329004329004329E-2</v>
      </c>
    </row>
    <row r="3208" spans="2:7" x14ac:dyDescent="0.2">
      <c r="B3208" s="35">
        <v>40464</v>
      </c>
      <c r="C3208">
        <v>57.36</v>
      </c>
      <c r="E3208">
        <v>0.64</v>
      </c>
      <c r="F3208">
        <f>Table3[[#This Row],[DivPay]]*4</f>
        <v>2.56</v>
      </c>
      <c r="G3208" s="2">
        <f>Table3[[#This Row],[FwdDiv]]/Table3[[#This Row],[SharePrice]]</f>
        <v>4.4630404463040445E-2</v>
      </c>
    </row>
    <row r="3209" spans="2:7" x14ac:dyDescent="0.2">
      <c r="B3209" s="35">
        <v>40463</v>
      </c>
      <c r="C3209">
        <v>57.18</v>
      </c>
      <c r="E3209">
        <v>0.64</v>
      </c>
      <c r="F3209">
        <f>Table3[[#This Row],[DivPay]]*4</f>
        <v>2.56</v>
      </c>
      <c r="G3209" s="2">
        <f>Table3[[#This Row],[FwdDiv]]/Table3[[#This Row],[SharePrice]]</f>
        <v>4.4770898915704793E-2</v>
      </c>
    </row>
    <row r="3210" spans="2:7" x14ac:dyDescent="0.2">
      <c r="B3210" s="35">
        <v>40462</v>
      </c>
      <c r="C3210">
        <v>56.42</v>
      </c>
      <c r="E3210">
        <v>0.64</v>
      </c>
      <c r="F3210">
        <f>Table3[[#This Row],[DivPay]]*4</f>
        <v>2.56</v>
      </c>
      <c r="G3210" s="2">
        <f>Table3[[#This Row],[FwdDiv]]/Table3[[#This Row],[SharePrice]]</f>
        <v>4.5373980857851826E-2</v>
      </c>
    </row>
    <row r="3211" spans="2:7" x14ac:dyDescent="0.2">
      <c r="B3211" s="35">
        <v>40459</v>
      </c>
      <c r="C3211">
        <v>56.63</v>
      </c>
      <c r="E3211">
        <v>0.64</v>
      </c>
      <c r="F3211">
        <f>Table3[[#This Row],[DivPay]]*4</f>
        <v>2.56</v>
      </c>
      <c r="G3211" s="2">
        <f>Table3[[#This Row],[FwdDiv]]/Table3[[#This Row],[SharePrice]]</f>
        <v>4.5205721349108247E-2</v>
      </c>
    </row>
    <row r="3212" spans="2:7" x14ac:dyDescent="0.2">
      <c r="B3212" s="35">
        <v>40458</v>
      </c>
      <c r="C3212">
        <v>56.29</v>
      </c>
      <c r="E3212">
        <v>0.64</v>
      </c>
      <c r="F3212">
        <f>Table3[[#This Row],[DivPay]]*4</f>
        <v>2.56</v>
      </c>
      <c r="G3212" s="2">
        <f>Table3[[#This Row],[FwdDiv]]/Table3[[#This Row],[SharePrice]]</f>
        <v>4.5478770651980818E-2</v>
      </c>
    </row>
    <row r="3213" spans="2:7" x14ac:dyDescent="0.2">
      <c r="B3213" s="35">
        <v>40457</v>
      </c>
      <c r="C3213">
        <v>56.31</v>
      </c>
      <c r="E3213">
        <v>0.64</v>
      </c>
      <c r="F3213">
        <f>Table3[[#This Row],[DivPay]]*4</f>
        <v>2.56</v>
      </c>
      <c r="G3213" s="2">
        <f>Table3[[#This Row],[FwdDiv]]/Table3[[#This Row],[SharePrice]]</f>
        <v>4.546261765228201E-2</v>
      </c>
    </row>
    <row r="3214" spans="2:7" x14ac:dyDescent="0.2">
      <c r="B3214" s="35">
        <v>40456</v>
      </c>
      <c r="C3214">
        <v>55.35</v>
      </c>
      <c r="E3214">
        <v>0.64</v>
      </c>
      <c r="F3214">
        <f>Table3[[#This Row],[DivPay]]*4</f>
        <v>2.56</v>
      </c>
      <c r="G3214" s="2">
        <f>Table3[[#This Row],[FwdDiv]]/Table3[[#This Row],[SharePrice]]</f>
        <v>4.6251129177958449E-2</v>
      </c>
    </row>
    <row r="3215" spans="2:7" x14ac:dyDescent="0.2">
      <c r="B3215" s="35">
        <v>40455</v>
      </c>
      <c r="C3215">
        <v>55.29</v>
      </c>
      <c r="E3215">
        <v>0.64</v>
      </c>
      <c r="F3215">
        <f>Table3[[#This Row],[DivPay]]*4</f>
        <v>2.56</v>
      </c>
      <c r="G3215" s="2">
        <f>Table3[[#This Row],[FwdDiv]]/Table3[[#This Row],[SharePrice]]</f>
        <v>4.6301320311086996E-2</v>
      </c>
    </row>
    <row r="3216" spans="2:7" x14ac:dyDescent="0.2">
      <c r="B3216" s="35">
        <v>40452</v>
      </c>
      <c r="C3216">
        <v>55.55</v>
      </c>
      <c r="E3216">
        <v>0.64</v>
      </c>
      <c r="F3216">
        <f>Table3[[#This Row],[DivPay]]*4</f>
        <v>2.56</v>
      </c>
      <c r="G3216" s="2">
        <f>Table3[[#This Row],[FwdDiv]]/Table3[[#This Row],[SharePrice]]</f>
        <v>4.608460846084609E-2</v>
      </c>
    </row>
    <row r="3217" spans="2:7" x14ac:dyDescent="0.2">
      <c r="B3217" s="35">
        <v>40451</v>
      </c>
      <c r="C3217">
        <v>56.02</v>
      </c>
      <c r="E3217">
        <v>0.64</v>
      </c>
      <c r="F3217">
        <f>Table3[[#This Row],[DivPay]]*4</f>
        <v>2.56</v>
      </c>
      <c r="G3217" s="2">
        <f>Table3[[#This Row],[FwdDiv]]/Table3[[#This Row],[SharePrice]]</f>
        <v>4.5697965012495532E-2</v>
      </c>
    </row>
    <row r="3218" spans="2:7" x14ac:dyDescent="0.2">
      <c r="B3218" s="35">
        <v>40450</v>
      </c>
      <c r="C3218">
        <v>56.32</v>
      </c>
      <c r="E3218">
        <v>0.64</v>
      </c>
      <c r="F3218">
        <f>Table3[[#This Row],[DivPay]]*4</f>
        <v>2.56</v>
      </c>
      <c r="G3218" s="2">
        <f>Table3[[#This Row],[FwdDiv]]/Table3[[#This Row],[SharePrice]]</f>
        <v>4.5454545454545456E-2</v>
      </c>
    </row>
    <row r="3219" spans="2:7" x14ac:dyDescent="0.2">
      <c r="B3219" s="35">
        <v>40449</v>
      </c>
      <c r="C3219">
        <v>56.08</v>
      </c>
      <c r="E3219">
        <v>0.64</v>
      </c>
      <c r="F3219">
        <f>Table3[[#This Row],[DivPay]]*4</f>
        <v>2.56</v>
      </c>
      <c r="G3219" s="2">
        <f>Table3[[#This Row],[FwdDiv]]/Table3[[#This Row],[SharePrice]]</f>
        <v>4.5649072753209702E-2</v>
      </c>
    </row>
    <row r="3220" spans="2:7" x14ac:dyDescent="0.2">
      <c r="B3220" s="35">
        <v>40448</v>
      </c>
      <c r="C3220">
        <v>55.46</v>
      </c>
      <c r="E3220">
        <v>0.64</v>
      </c>
      <c r="F3220">
        <f>Table3[[#This Row],[DivPay]]*4</f>
        <v>2.56</v>
      </c>
      <c r="G3220" s="2">
        <f>Table3[[#This Row],[FwdDiv]]/Table3[[#This Row],[SharePrice]]</f>
        <v>4.6159394157951679E-2</v>
      </c>
    </row>
    <row r="3221" spans="2:7" x14ac:dyDescent="0.2">
      <c r="B3221" s="35">
        <v>40445</v>
      </c>
      <c r="C3221">
        <v>56.1</v>
      </c>
      <c r="E3221">
        <v>0.64</v>
      </c>
      <c r="F3221">
        <f>Table3[[#This Row],[DivPay]]*4</f>
        <v>2.56</v>
      </c>
      <c r="G3221" s="2">
        <f>Table3[[#This Row],[FwdDiv]]/Table3[[#This Row],[SharePrice]]</f>
        <v>4.5632798573975043E-2</v>
      </c>
    </row>
    <row r="3222" spans="2:7" x14ac:dyDescent="0.2">
      <c r="B3222" s="35">
        <v>40444</v>
      </c>
      <c r="C3222">
        <v>55.11</v>
      </c>
      <c r="E3222">
        <v>0.64</v>
      </c>
      <c r="F3222">
        <f>Table3[[#This Row],[DivPay]]*4</f>
        <v>2.56</v>
      </c>
      <c r="G3222" s="2">
        <f>Table3[[#This Row],[FwdDiv]]/Table3[[#This Row],[SharePrice]]</f>
        <v>4.6452549446561422E-2</v>
      </c>
    </row>
    <row r="3223" spans="2:7" x14ac:dyDescent="0.2">
      <c r="B3223" s="35">
        <v>40443</v>
      </c>
      <c r="C3223">
        <v>55.19</v>
      </c>
      <c r="D3223">
        <v>0.64</v>
      </c>
      <c r="E3223">
        <v>0.64</v>
      </c>
      <c r="F3223">
        <f>Table3[[#This Row],[DivPay]]*4</f>
        <v>2.56</v>
      </c>
      <c r="G3223" s="2">
        <f>Table3[[#This Row],[FwdDiv]]/Table3[[#This Row],[SharePrice]]</f>
        <v>4.6385214712810298E-2</v>
      </c>
    </row>
    <row r="3224" spans="2:7" x14ac:dyDescent="0.2">
      <c r="B3224" s="35">
        <v>40442</v>
      </c>
      <c r="C3224">
        <v>56.04</v>
      </c>
      <c r="E3224">
        <v>0.57999999999999996</v>
      </c>
      <c r="F3224">
        <f>Table3[[#This Row],[DivPay]]*4</f>
        <v>2.3199999999999998</v>
      </c>
      <c r="G3224" s="2">
        <f>Table3[[#This Row],[FwdDiv]]/Table3[[#This Row],[SharePrice]]</f>
        <v>4.139900071377587E-2</v>
      </c>
    </row>
    <row r="3225" spans="2:7" x14ac:dyDescent="0.2">
      <c r="B3225" s="35">
        <v>40441</v>
      </c>
      <c r="C3225">
        <v>55.95</v>
      </c>
      <c r="E3225">
        <v>0.57999999999999996</v>
      </c>
      <c r="F3225">
        <f>Table3[[#This Row],[DivPay]]*4</f>
        <v>2.3199999999999998</v>
      </c>
      <c r="G3225" s="2">
        <f>Table3[[#This Row],[FwdDiv]]/Table3[[#This Row],[SharePrice]]</f>
        <v>4.1465594280607677E-2</v>
      </c>
    </row>
    <row r="3226" spans="2:7" x14ac:dyDescent="0.2">
      <c r="B3226" s="35">
        <v>40438</v>
      </c>
      <c r="C3226">
        <v>55.12</v>
      </c>
      <c r="E3226">
        <v>0.57999999999999996</v>
      </c>
      <c r="F3226">
        <f>Table3[[#This Row],[DivPay]]*4</f>
        <v>2.3199999999999998</v>
      </c>
      <c r="G3226" s="2">
        <f>Table3[[#This Row],[FwdDiv]]/Table3[[#This Row],[SharePrice]]</f>
        <v>4.2089985486211901E-2</v>
      </c>
    </row>
    <row r="3227" spans="2:7" x14ac:dyDescent="0.2">
      <c r="B3227" s="35">
        <v>40437</v>
      </c>
      <c r="C3227">
        <v>55.11</v>
      </c>
      <c r="E3227">
        <v>0.57999999999999996</v>
      </c>
      <c r="F3227">
        <f>Table3[[#This Row],[DivPay]]*4</f>
        <v>2.3199999999999998</v>
      </c>
      <c r="G3227" s="2">
        <f>Table3[[#This Row],[FwdDiv]]/Table3[[#This Row],[SharePrice]]</f>
        <v>4.2097622935946287E-2</v>
      </c>
    </row>
    <row r="3228" spans="2:7" x14ac:dyDescent="0.2">
      <c r="B3228" s="35">
        <v>40436</v>
      </c>
      <c r="C3228">
        <v>55.54</v>
      </c>
      <c r="E3228">
        <v>0.57999999999999996</v>
      </c>
      <c r="F3228">
        <f>Table3[[#This Row],[DivPay]]*4</f>
        <v>2.3199999999999998</v>
      </c>
      <c r="G3228" s="2">
        <f>Table3[[#This Row],[FwdDiv]]/Table3[[#This Row],[SharePrice]]</f>
        <v>4.1771696074900971E-2</v>
      </c>
    </row>
    <row r="3229" spans="2:7" x14ac:dyDescent="0.2">
      <c r="B3229" s="35">
        <v>40435</v>
      </c>
      <c r="C3229">
        <v>54.86</v>
      </c>
      <c r="E3229">
        <v>0.57999999999999996</v>
      </c>
      <c r="F3229">
        <f>Table3[[#This Row],[DivPay]]*4</f>
        <v>2.3199999999999998</v>
      </c>
      <c r="G3229" s="2">
        <f>Table3[[#This Row],[FwdDiv]]/Table3[[#This Row],[SharePrice]]</f>
        <v>4.2289464090411955E-2</v>
      </c>
    </row>
    <row r="3230" spans="2:7" x14ac:dyDescent="0.2">
      <c r="B3230" s="35">
        <v>40434</v>
      </c>
      <c r="C3230">
        <v>54.77</v>
      </c>
      <c r="E3230">
        <v>0.57999999999999996</v>
      </c>
      <c r="F3230">
        <f>Table3[[#This Row],[DivPay]]*4</f>
        <v>2.3199999999999998</v>
      </c>
      <c r="G3230" s="2">
        <f>Table3[[#This Row],[FwdDiv]]/Table3[[#This Row],[SharePrice]]</f>
        <v>4.2358955632645606E-2</v>
      </c>
    </row>
    <row r="3231" spans="2:7" x14ac:dyDescent="0.2">
      <c r="B3231" s="35">
        <v>40431</v>
      </c>
      <c r="C3231">
        <v>54.6</v>
      </c>
      <c r="E3231">
        <v>0.57999999999999996</v>
      </c>
      <c r="F3231">
        <f>Table3[[#This Row],[DivPay]]*4</f>
        <v>2.3199999999999998</v>
      </c>
      <c r="G3231" s="2">
        <f>Table3[[#This Row],[FwdDiv]]/Table3[[#This Row],[SharePrice]]</f>
        <v>4.2490842490842486E-2</v>
      </c>
    </row>
    <row r="3232" spans="2:7" x14ac:dyDescent="0.2">
      <c r="B3232" s="35">
        <v>40430</v>
      </c>
      <c r="C3232">
        <v>53.75</v>
      </c>
      <c r="E3232">
        <v>0.57999999999999996</v>
      </c>
      <c r="F3232">
        <f>Table3[[#This Row],[DivPay]]*4</f>
        <v>2.3199999999999998</v>
      </c>
      <c r="G3232" s="2">
        <f>Table3[[#This Row],[FwdDiv]]/Table3[[#This Row],[SharePrice]]</f>
        <v>4.3162790697674418E-2</v>
      </c>
    </row>
    <row r="3233" spans="2:7" x14ac:dyDescent="0.2">
      <c r="B3233" s="35">
        <v>40429</v>
      </c>
      <c r="C3233">
        <v>53.62</v>
      </c>
      <c r="E3233">
        <v>0.57999999999999996</v>
      </c>
      <c r="F3233">
        <f>Table3[[#This Row],[DivPay]]*4</f>
        <v>2.3199999999999998</v>
      </c>
      <c r="G3233" s="2">
        <f>Table3[[#This Row],[FwdDiv]]/Table3[[#This Row],[SharePrice]]</f>
        <v>4.3267437523312198E-2</v>
      </c>
    </row>
    <row r="3234" spans="2:7" x14ac:dyDescent="0.2">
      <c r="B3234" s="35">
        <v>40428</v>
      </c>
      <c r="C3234">
        <v>53.64</v>
      </c>
      <c r="E3234">
        <v>0.57999999999999996</v>
      </c>
      <c r="F3234">
        <f>Table3[[#This Row],[DivPay]]*4</f>
        <v>2.3199999999999998</v>
      </c>
      <c r="G3234" s="2">
        <f>Table3[[#This Row],[FwdDiv]]/Table3[[#This Row],[SharePrice]]</f>
        <v>4.3251304996271438E-2</v>
      </c>
    </row>
    <row r="3235" spans="2:7" x14ac:dyDescent="0.2">
      <c r="B3235" s="35">
        <v>40424</v>
      </c>
      <c r="C3235">
        <v>54.04</v>
      </c>
      <c r="E3235">
        <v>0.57999999999999996</v>
      </c>
      <c r="F3235">
        <f>Table3[[#This Row],[DivPay]]*4</f>
        <v>2.3199999999999998</v>
      </c>
      <c r="G3235" s="2">
        <f>Table3[[#This Row],[FwdDiv]]/Table3[[#This Row],[SharePrice]]</f>
        <v>4.2931162102146557E-2</v>
      </c>
    </row>
    <row r="3236" spans="2:7" x14ac:dyDescent="0.2">
      <c r="B3236" s="35">
        <v>40423</v>
      </c>
      <c r="C3236">
        <v>53.29</v>
      </c>
      <c r="E3236">
        <v>0.57999999999999996</v>
      </c>
      <c r="F3236">
        <f>Table3[[#This Row],[DivPay]]*4</f>
        <v>2.3199999999999998</v>
      </c>
      <c r="G3236" s="2">
        <f>Table3[[#This Row],[FwdDiv]]/Table3[[#This Row],[SharePrice]]</f>
        <v>4.3535372490148244E-2</v>
      </c>
    </row>
    <row r="3237" spans="2:7" x14ac:dyDescent="0.2">
      <c r="B3237" s="35">
        <v>40422</v>
      </c>
      <c r="C3237">
        <v>52.97</v>
      </c>
      <c r="E3237">
        <v>0.57999999999999996</v>
      </c>
      <c r="F3237">
        <f>Table3[[#This Row],[DivPay]]*4</f>
        <v>2.3199999999999998</v>
      </c>
      <c r="G3237" s="2">
        <f>Table3[[#This Row],[FwdDiv]]/Table3[[#This Row],[SharePrice]]</f>
        <v>4.3798376439494052E-2</v>
      </c>
    </row>
    <row r="3238" spans="2:7" x14ac:dyDescent="0.2">
      <c r="B3238" s="35">
        <v>40421</v>
      </c>
      <c r="C3238">
        <v>51.36</v>
      </c>
      <c r="E3238">
        <v>0.57999999999999996</v>
      </c>
      <c r="F3238">
        <f>Table3[[#This Row],[DivPay]]*4</f>
        <v>2.3199999999999998</v>
      </c>
      <c r="G3238" s="2">
        <f>Table3[[#This Row],[FwdDiv]]/Table3[[#This Row],[SharePrice]]</f>
        <v>4.5171339563862926E-2</v>
      </c>
    </row>
    <row r="3239" spans="2:7" x14ac:dyDescent="0.2">
      <c r="B3239" s="35">
        <v>40420</v>
      </c>
      <c r="C3239">
        <v>51.43</v>
      </c>
      <c r="E3239">
        <v>0.57999999999999996</v>
      </c>
      <c r="F3239">
        <f>Table3[[#This Row],[DivPay]]*4</f>
        <v>2.3199999999999998</v>
      </c>
      <c r="G3239" s="2">
        <f>Table3[[#This Row],[FwdDiv]]/Table3[[#This Row],[SharePrice]]</f>
        <v>4.5109858059498346E-2</v>
      </c>
    </row>
    <row r="3240" spans="2:7" x14ac:dyDescent="0.2">
      <c r="B3240" s="35">
        <v>40417</v>
      </c>
      <c r="C3240">
        <v>51.44</v>
      </c>
      <c r="E3240">
        <v>0.57999999999999996</v>
      </c>
      <c r="F3240">
        <f>Table3[[#This Row],[DivPay]]*4</f>
        <v>2.3199999999999998</v>
      </c>
      <c r="G3240" s="2">
        <f>Table3[[#This Row],[FwdDiv]]/Table3[[#This Row],[SharePrice]]</f>
        <v>4.5101088646967338E-2</v>
      </c>
    </row>
    <row r="3241" spans="2:7" x14ac:dyDescent="0.2">
      <c r="B3241" s="35">
        <v>40416</v>
      </c>
      <c r="C3241">
        <v>51.06</v>
      </c>
      <c r="E3241">
        <v>0.57999999999999996</v>
      </c>
      <c r="F3241">
        <f>Table3[[#This Row],[DivPay]]*4</f>
        <v>2.3199999999999998</v>
      </c>
      <c r="G3241" s="2">
        <f>Table3[[#This Row],[FwdDiv]]/Table3[[#This Row],[SharePrice]]</f>
        <v>4.5436741088914996E-2</v>
      </c>
    </row>
    <row r="3242" spans="2:7" x14ac:dyDescent="0.2">
      <c r="B3242" s="35">
        <v>40415</v>
      </c>
      <c r="C3242">
        <v>51.52</v>
      </c>
      <c r="E3242">
        <v>0.57999999999999996</v>
      </c>
      <c r="F3242">
        <f>Table3[[#This Row],[DivPay]]*4</f>
        <v>2.3199999999999998</v>
      </c>
      <c r="G3242" s="2">
        <f>Table3[[#This Row],[FwdDiv]]/Table3[[#This Row],[SharePrice]]</f>
        <v>4.5031055900621113E-2</v>
      </c>
    </row>
    <row r="3243" spans="2:7" x14ac:dyDescent="0.2">
      <c r="B3243" s="35">
        <v>40414</v>
      </c>
      <c r="C3243">
        <v>51.51</v>
      </c>
      <c r="E3243">
        <v>0.57999999999999996</v>
      </c>
      <c r="F3243">
        <f>Table3[[#This Row],[DivPay]]*4</f>
        <v>2.3199999999999998</v>
      </c>
      <c r="G3243" s="2">
        <f>Table3[[#This Row],[FwdDiv]]/Table3[[#This Row],[SharePrice]]</f>
        <v>4.5039798097456805E-2</v>
      </c>
    </row>
    <row r="3244" spans="2:7" x14ac:dyDescent="0.2">
      <c r="B3244" s="35">
        <v>40413</v>
      </c>
      <c r="C3244">
        <v>51.73</v>
      </c>
      <c r="E3244">
        <v>0.57999999999999996</v>
      </c>
      <c r="F3244">
        <f>Table3[[#This Row],[DivPay]]*4</f>
        <v>2.3199999999999998</v>
      </c>
      <c r="G3244" s="2">
        <f>Table3[[#This Row],[FwdDiv]]/Table3[[#This Row],[SharePrice]]</f>
        <v>4.4848250531606418E-2</v>
      </c>
    </row>
    <row r="3245" spans="2:7" x14ac:dyDescent="0.2">
      <c r="B3245" s="35">
        <v>40410</v>
      </c>
      <c r="C3245">
        <v>51.98</v>
      </c>
      <c r="E3245">
        <v>0.57999999999999996</v>
      </c>
      <c r="F3245">
        <f>Table3[[#This Row],[DivPay]]*4</f>
        <v>2.3199999999999998</v>
      </c>
      <c r="G3245" s="2">
        <f>Table3[[#This Row],[FwdDiv]]/Table3[[#This Row],[SharePrice]]</f>
        <v>4.4632550981146595E-2</v>
      </c>
    </row>
    <row r="3246" spans="2:7" x14ac:dyDescent="0.2">
      <c r="B3246" s="35">
        <v>40409</v>
      </c>
      <c r="C3246">
        <v>52</v>
      </c>
      <c r="E3246">
        <v>0.57999999999999996</v>
      </c>
      <c r="F3246">
        <f>Table3[[#This Row],[DivPay]]*4</f>
        <v>2.3199999999999998</v>
      </c>
      <c r="G3246" s="2">
        <f>Table3[[#This Row],[FwdDiv]]/Table3[[#This Row],[SharePrice]]</f>
        <v>4.4615384615384612E-2</v>
      </c>
    </row>
    <row r="3247" spans="2:7" x14ac:dyDescent="0.2">
      <c r="B3247" s="35">
        <v>40408</v>
      </c>
      <c r="C3247">
        <v>52.76</v>
      </c>
      <c r="E3247">
        <v>0.57999999999999996</v>
      </c>
      <c r="F3247">
        <f>Table3[[#This Row],[DivPay]]*4</f>
        <v>2.3199999999999998</v>
      </c>
      <c r="G3247" s="2">
        <f>Table3[[#This Row],[FwdDiv]]/Table3[[#This Row],[SharePrice]]</f>
        <v>4.3972706595905985E-2</v>
      </c>
    </row>
    <row r="3248" spans="2:7" x14ac:dyDescent="0.2">
      <c r="B3248" s="35">
        <v>40407</v>
      </c>
      <c r="C3248">
        <v>52.57</v>
      </c>
      <c r="E3248">
        <v>0.57999999999999996</v>
      </c>
      <c r="F3248">
        <f>Table3[[#This Row],[DivPay]]*4</f>
        <v>2.3199999999999998</v>
      </c>
      <c r="G3248" s="2">
        <f>Table3[[#This Row],[FwdDiv]]/Table3[[#This Row],[SharePrice]]</f>
        <v>4.4131634011793798E-2</v>
      </c>
    </row>
    <row r="3249" spans="2:7" x14ac:dyDescent="0.2">
      <c r="B3249" s="35">
        <v>40406</v>
      </c>
      <c r="C3249">
        <v>51.99</v>
      </c>
      <c r="E3249">
        <v>0.57999999999999996</v>
      </c>
      <c r="F3249">
        <f>Table3[[#This Row],[DivPay]]*4</f>
        <v>2.3199999999999998</v>
      </c>
      <c r="G3249" s="2">
        <f>Table3[[#This Row],[FwdDiv]]/Table3[[#This Row],[SharePrice]]</f>
        <v>4.4623966147336019E-2</v>
      </c>
    </row>
    <row r="3250" spans="2:7" x14ac:dyDescent="0.2">
      <c r="B3250" s="35">
        <v>40403</v>
      </c>
      <c r="C3250">
        <v>51.99</v>
      </c>
      <c r="E3250">
        <v>0.57999999999999996</v>
      </c>
      <c r="F3250">
        <f>Table3[[#This Row],[DivPay]]*4</f>
        <v>2.3199999999999998</v>
      </c>
      <c r="G3250" s="2">
        <f>Table3[[#This Row],[FwdDiv]]/Table3[[#This Row],[SharePrice]]</f>
        <v>4.4623966147336019E-2</v>
      </c>
    </row>
    <row r="3251" spans="2:7" x14ac:dyDescent="0.2">
      <c r="B3251" s="35">
        <v>40402</v>
      </c>
      <c r="C3251">
        <v>51.85</v>
      </c>
      <c r="E3251">
        <v>0.57999999999999996</v>
      </c>
      <c r="F3251">
        <f>Table3[[#This Row],[DivPay]]*4</f>
        <v>2.3199999999999998</v>
      </c>
      <c r="G3251" s="2">
        <f>Table3[[#This Row],[FwdDiv]]/Table3[[#This Row],[SharePrice]]</f>
        <v>4.4744455159112823E-2</v>
      </c>
    </row>
    <row r="3252" spans="2:7" x14ac:dyDescent="0.2">
      <c r="B3252" s="35">
        <v>40401</v>
      </c>
      <c r="C3252">
        <v>51.75</v>
      </c>
      <c r="E3252">
        <v>0.57999999999999996</v>
      </c>
      <c r="F3252">
        <f>Table3[[#This Row],[DivPay]]*4</f>
        <v>2.3199999999999998</v>
      </c>
      <c r="G3252" s="2">
        <f>Table3[[#This Row],[FwdDiv]]/Table3[[#This Row],[SharePrice]]</f>
        <v>4.483091787439613E-2</v>
      </c>
    </row>
    <row r="3253" spans="2:7" x14ac:dyDescent="0.2">
      <c r="B3253" s="35">
        <v>40400</v>
      </c>
      <c r="C3253">
        <v>52.97</v>
      </c>
      <c r="E3253">
        <v>0.57999999999999996</v>
      </c>
      <c r="F3253">
        <f>Table3[[#This Row],[DivPay]]*4</f>
        <v>2.3199999999999998</v>
      </c>
      <c r="G3253" s="2">
        <f>Table3[[#This Row],[FwdDiv]]/Table3[[#This Row],[SharePrice]]</f>
        <v>4.3798376439494052E-2</v>
      </c>
    </row>
    <row r="3254" spans="2:7" x14ac:dyDescent="0.2">
      <c r="B3254" s="35">
        <v>40399</v>
      </c>
      <c r="C3254">
        <v>52.54</v>
      </c>
      <c r="E3254">
        <v>0.57999999999999996</v>
      </c>
      <c r="F3254">
        <f>Table3[[#This Row],[DivPay]]*4</f>
        <v>2.3199999999999998</v>
      </c>
      <c r="G3254" s="2">
        <f>Table3[[#This Row],[FwdDiv]]/Table3[[#This Row],[SharePrice]]</f>
        <v>4.4156832889227254E-2</v>
      </c>
    </row>
    <row r="3255" spans="2:7" x14ac:dyDescent="0.2">
      <c r="B3255" s="35">
        <v>40396</v>
      </c>
      <c r="C3255">
        <v>52.19</v>
      </c>
      <c r="E3255">
        <v>0.57999999999999996</v>
      </c>
      <c r="F3255">
        <f>Table3[[#This Row],[DivPay]]*4</f>
        <v>2.3199999999999998</v>
      </c>
      <c r="G3255" s="2">
        <f>Table3[[#This Row],[FwdDiv]]/Table3[[#This Row],[SharePrice]]</f>
        <v>4.4452960337229355E-2</v>
      </c>
    </row>
    <row r="3256" spans="2:7" x14ac:dyDescent="0.2">
      <c r="B3256" s="35">
        <v>40395</v>
      </c>
      <c r="C3256">
        <v>51.82</v>
      </c>
      <c r="E3256">
        <v>0.57999999999999996</v>
      </c>
      <c r="F3256">
        <f>Table3[[#This Row],[DivPay]]*4</f>
        <v>2.3199999999999998</v>
      </c>
      <c r="G3256" s="2">
        <f>Table3[[#This Row],[FwdDiv]]/Table3[[#This Row],[SharePrice]]</f>
        <v>4.4770358934774213E-2</v>
      </c>
    </row>
    <row r="3257" spans="2:7" x14ac:dyDescent="0.2">
      <c r="B3257" s="35">
        <v>40394</v>
      </c>
      <c r="C3257">
        <v>52.24</v>
      </c>
      <c r="E3257">
        <v>0.57999999999999996</v>
      </c>
      <c r="F3257">
        <f>Table3[[#This Row],[DivPay]]*4</f>
        <v>2.3199999999999998</v>
      </c>
      <c r="G3257" s="2">
        <f>Table3[[#This Row],[FwdDiv]]/Table3[[#This Row],[SharePrice]]</f>
        <v>4.4410413476263393E-2</v>
      </c>
    </row>
    <row r="3258" spans="2:7" x14ac:dyDescent="0.2">
      <c r="B3258" s="35">
        <v>40393</v>
      </c>
      <c r="C3258">
        <v>52.15</v>
      </c>
      <c r="E3258">
        <v>0.57999999999999996</v>
      </c>
      <c r="F3258">
        <f>Table3[[#This Row],[DivPay]]*4</f>
        <v>2.3199999999999998</v>
      </c>
      <c r="G3258" s="2">
        <f>Table3[[#This Row],[FwdDiv]]/Table3[[#This Row],[SharePrice]]</f>
        <v>4.4487056567593476E-2</v>
      </c>
    </row>
    <row r="3259" spans="2:7" x14ac:dyDescent="0.2">
      <c r="B3259" s="35">
        <v>40392</v>
      </c>
      <c r="C3259">
        <v>51.96</v>
      </c>
      <c r="E3259">
        <v>0.57999999999999996</v>
      </c>
      <c r="F3259">
        <f>Table3[[#This Row],[DivPay]]*4</f>
        <v>2.3199999999999998</v>
      </c>
      <c r="G3259" s="2">
        <f>Table3[[#This Row],[FwdDiv]]/Table3[[#This Row],[SharePrice]]</f>
        <v>4.4649730561970746E-2</v>
      </c>
    </row>
    <row r="3260" spans="2:7" x14ac:dyDescent="0.2">
      <c r="B3260" s="35">
        <v>40389</v>
      </c>
      <c r="C3260">
        <v>51.04</v>
      </c>
      <c r="E3260">
        <v>0.57999999999999996</v>
      </c>
      <c r="F3260">
        <f>Table3[[#This Row],[DivPay]]*4</f>
        <v>2.3199999999999998</v>
      </c>
      <c r="G3260" s="2">
        <f>Table3[[#This Row],[FwdDiv]]/Table3[[#This Row],[SharePrice]]</f>
        <v>4.5454545454545449E-2</v>
      </c>
    </row>
    <row r="3261" spans="2:7" x14ac:dyDescent="0.2">
      <c r="B3261" s="35">
        <v>40388</v>
      </c>
      <c r="C3261">
        <v>51.18</v>
      </c>
      <c r="E3261">
        <v>0.57999999999999996</v>
      </c>
      <c r="F3261">
        <f>Table3[[#This Row],[DivPay]]*4</f>
        <v>2.3199999999999998</v>
      </c>
      <c r="G3261" s="2">
        <f>Table3[[#This Row],[FwdDiv]]/Table3[[#This Row],[SharePrice]]</f>
        <v>4.533020711215318E-2</v>
      </c>
    </row>
    <row r="3262" spans="2:7" x14ac:dyDescent="0.2">
      <c r="B3262" s="35">
        <v>40387</v>
      </c>
      <c r="C3262">
        <v>51.04</v>
      </c>
      <c r="E3262">
        <v>0.57999999999999996</v>
      </c>
      <c r="F3262">
        <f>Table3[[#This Row],[DivPay]]*4</f>
        <v>2.3199999999999998</v>
      </c>
      <c r="G3262" s="2">
        <f>Table3[[#This Row],[FwdDiv]]/Table3[[#This Row],[SharePrice]]</f>
        <v>4.5454545454545449E-2</v>
      </c>
    </row>
    <row r="3263" spans="2:7" x14ac:dyDescent="0.2">
      <c r="B3263" s="35">
        <v>40386</v>
      </c>
      <c r="C3263">
        <v>51.34</v>
      </c>
      <c r="E3263">
        <v>0.57999999999999996</v>
      </c>
      <c r="F3263">
        <f>Table3[[#This Row],[DivPay]]*4</f>
        <v>2.3199999999999998</v>
      </c>
      <c r="G3263" s="2">
        <f>Table3[[#This Row],[FwdDiv]]/Table3[[#This Row],[SharePrice]]</f>
        <v>4.5188936501753013E-2</v>
      </c>
    </row>
    <row r="3264" spans="2:7" x14ac:dyDescent="0.2">
      <c r="B3264" s="35">
        <v>40385</v>
      </c>
      <c r="C3264">
        <v>51.19</v>
      </c>
      <c r="E3264">
        <v>0.57999999999999996</v>
      </c>
      <c r="F3264">
        <f>Table3[[#This Row],[DivPay]]*4</f>
        <v>2.3199999999999998</v>
      </c>
      <c r="G3264" s="2">
        <f>Table3[[#This Row],[FwdDiv]]/Table3[[#This Row],[SharePrice]]</f>
        <v>4.5321351826528619E-2</v>
      </c>
    </row>
    <row r="3265" spans="2:7" x14ac:dyDescent="0.2">
      <c r="B3265" s="35">
        <v>40382</v>
      </c>
      <c r="C3265">
        <v>50.66</v>
      </c>
      <c r="E3265">
        <v>0.57999999999999996</v>
      </c>
      <c r="F3265">
        <f>Table3[[#This Row],[DivPay]]*4</f>
        <v>2.3199999999999998</v>
      </c>
      <c r="G3265" s="2">
        <f>Table3[[#This Row],[FwdDiv]]/Table3[[#This Row],[SharePrice]]</f>
        <v>4.5795499407816818E-2</v>
      </c>
    </row>
    <row r="3266" spans="2:7" x14ac:dyDescent="0.2">
      <c r="B3266" s="35">
        <v>40381</v>
      </c>
      <c r="C3266">
        <v>50.84</v>
      </c>
      <c r="E3266">
        <v>0.57999999999999996</v>
      </c>
      <c r="F3266">
        <f>Table3[[#This Row],[DivPay]]*4</f>
        <v>2.3199999999999998</v>
      </c>
      <c r="G3266" s="2">
        <f>Table3[[#This Row],[FwdDiv]]/Table3[[#This Row],[SharePrice]]</f>
        <v>4.5633359559402037E-2</v>
      </c>
    </row>
    <row r="3267" spans="2:7" x14ac:dyDescent="0.2">
      <c r="B3267" s="35">
        <v>40380</v>
      </c>
      <c r="C3267">
        <v>49.89</v>
      </c>
      <c r="E3267">
        <v>0.57999999999999996</v>
      </c>
      <c r="F3267">
        <f>Table3[[#This Row],[DivPay]]*4</f>
        <v>2.3199999999999998</v>
      </c>
      <c r="G3267" s="2">
        <f>Table3[[#This Row],[FwdDiv]]/Table3[[#This Row],[SharePrice]]</f>
        <v>4.650230507115654E-2</v>
      </c>
    </row>
    <row r="3268" spans="2:7" x14ac:dyDescent="0.2">
      <c r="B3268" s="35">
        <v>40379</v>
      </c>
      <c r="C3268">
        <v>50.63</v>
      </c>
      <c r="E3268">
        <v>0.57999999999999996</v>
      </c>
      <c r="F3268">
        <f>Table3[[#This Row],[DivPay]]*4</f>
        <v>2.3199999999999998</v>
      </c>
      <c r="G3268" s="2">
        <f>Table3[[#This Row],[FwdDiv]]/Table3[[#This Row],[SharePrice]]</f>
        <v>4.5822634801501082E-2</v>
      </c>
    </row>
    <row r="3269" spans="2:7" x14ac:dyDescent="0.2">
      <c r="B3269" s="35">
        <v>40378</v>
      </c>
      <c r="C3269">
        <v>49.96</v>
      </c>
      <c r="E3269">
        <v>0.57999999999999996</v>
      </c>
      <c r="F3269">
        <f>Table3[[#This Row],[DivPay]]*4</f>
        <v>2.3199999999999998</v>
      </c>
      <c r="G3269" s="2">
        <f>Table3[[#This Row],[FwdDiv]]/Table3[[#This Row],[SharePrice]]</f>
        <v>4.6437149719775819E-2</v>
      </c>
    </row>
    <row r="3270" spans="2:7" x14ac:dyDescent="0.2">
      <c r="B3270" s="35">
        <v>40375</v>
      </c>
      <c r="C3270">
        <v>49.67</v>
      </c>
      <c r="E3270">
        <v>0.57999999999999996</v>
      </c>
      <c r="F3270">
        <f>Table3[[#This Row],[DivPay]]*4</f>
        <v>2.3199999999999998</v>
      </c>
      <c r="G3270" s="2">
        <f>Table3[[#This Row],[FwdDiv]]/Table3[[#This Row],[SharePrice]]</f>
        <v>4.6708274612442112E-2</v>
      </c>
    </row>
    <row r="3271" spans="2:7" x14ac:dyDescent="0.2">
      <c r="B3271" s="35">
        <v>40374</v>
      </c>
      <c r="C3271">
        <v>50.1</v>
      </c>
      <c r="E3271">
        <v>0.57999999999999996</v>
      </c>
      <c r="F3271">
        <f>Table3[[#This Row],[DivPay]]*4</f>
        <v>2.3199999999999998</v>
      </c>
      <c r="G3271" s="2">
        <f>Table3[[#This Row],[FwdDiv]]/Table3[[#This Row],[SharePrice]]</f>
        <v>4.6307385229540914E-2</v>
      </c>
    </row>
    <row r="3272" spans="2:7" x14ac:dyDescent="0.2">
      <c r="B3272" s="35">
        <v>40373</v>
      </c>
      <c r="C3272">
        <v>49.52</v>
      </c>
      <c r="E3272">
        <v>0.57999999999999996</v>
      </c>
      <c r="F3272">
        <f>Table3[[#This Row],[DivPay]]*4</f>
        <v>2.3199999999999998</v>
      </c>
      <c r="G3272" s="2">
        <f>Table3[[#This Row],[FwdDiv]]/Table3[[#This Row],[SharePrice]]</f>
        <v>4.6849757673667197E-2</v>
      </c>
    </row>
    <row r="3273" spans="2:7" x14ac:dyDescent="0.2">
      <c r="B3273" s="35">
        <v>40372</v>
      </c>
      <c r="C3273">
        <v>49.3</v>
      </c>
      <c r="E3273">
        <v>0.57999999999999996</v>
      </c>
      <c r="F3273">
        <f>Table3[[#This Row],[DivPay]]*4</f>
        <v>2.3199999999999998</v>
      </c>
      <c r="G3273" s="2">
        <f>Table3[[#This Row],[FwdDiv]]/Table3[[#This Row],[SharePrice]]</f>
        <v>4.7058823529411764E-2</v>
      </c>
    </row>
    <row r="3274" spans="2:7" x14ac:dyDescent="0.2">
      <c r="B3274" s="35">
        <v>40371</v>
      </c>
      <c r="C3274">
        <v>48.84</v>
      </c>
      <c r="E3274">
        <v>0.57999999999999996</v>
      </c>
      <c r="F3274">
        <f>Table3[[#This Row],[DivPay]]*4</f>
        <v>2.3199999999999998</v>
      </c>
      <c r="G3274" s="2">
        <f>Table3[[#This Row],[FwdDiv]]/Table3[[#This Row],[SharePrice]]</f>
        <v>4.7502047502047492E-2</v>
      </c>
    </row>
    <row r="3275" spans="2:7" x14ac:dyDescent="0.2">
      <c r="B3275" s="35">
        <v>40368</v>
      </c>
      <c r="C3275">
        <v>48.59</v>
      </c>
      <c r="E3275">
        <v>0.57999999999999996</v>
      </c>
      <c r="F3275">
        <f>Table3[[#This Row],[DivPay]]*4</f>
        <v>2.3199999999999998</v>
      </c>
      <c r="G3275" s="2">
        <f>Table3[[#This Row],[FwdDiv]]/Table3[[#This Row],[SharePrice]]</f>
        <v>4.7746449886807978E-2</v>
      </c>
    </row>
    <row r="3276" spans="2:7" x14ac:dyDescent="0.2">
      <c r="B3276" s="35">
        <v>40367</v>
      </c>
      <c r="C3276">
        <v>48.54</v>
      </c>
      <c r="E3276">
        <v>0.57999999999999996</v>
      </c>
      <c r="F3276">
        <f>Table3[[#This Row],[DivPay]]*4</f>
        <v>2.3199999999999998</v>
      </c>
      <c r="G3276" s="2">
        <f>Table3[[#This Row],[FwdDiv]]/Table3[[#This Row],[SharePrice]]</f>
        <v>4.7795632468067568E-2</v>
      </c>
    </row>
    <row r="3277" spans="2:7" x14ac:dyDescent="0.2">
      <c r="B3277" s="35">
        <v>40366</v>
      </c>
      <c r="C3277">
        <v>47.54</v>
      </c>
      <c r="E3277">
        <v>0.57999999999999996</v>
      </c>
      <c r="F3277">
        <f>Table3[[#This Row],[DivPay]]*4</f>
        <v>2.3199999999999998</v>
      </c>
      <c r="G3277" s="2">
        <f>Table3[[#This Row],[FwdDiv]]/Table3[[#This Row],[SharePrice]]</f>
        <v>4.8801009676062261E-2</v>
      </c>
    </row>
    <row r="3278" spans="2:7" x14ac:dyDescent="0.2">
      <c r="B3278" s="35">
        <v>40365</v>
      </c>
      <c r="C3278">
        <v>46.77</v>
      </c>
      <c r="E3278">
        <v>0.57999999999999996</v>
      </c>
      <c r="F3278">
        <f>Table3[[#This Row],[DivPay]]*4</f>
        <v>2.3199999999999998</v>
      </c>
      <c r="G3278" s="2">
        <f>Table3[[#This Row],[FwdDiv]]/Table3[[#This Row],[SharePrice]]</f>
        <v>4.9604447295274745E-2</v>
      </c>
    </row>
    <row r="3279" spans="2:7" x14ac:dyDescent="0.2">
      <c r="B3279" s="35">
        <v>40361</v>
      </c>
      <c r="C3279">
        <v>46.45</v>
      </c>
      <c r="E3279">
        <v>0.57999999999999996</v>
      </c>
      <c r="F3279">
        <f>Table3[[#This Row],[DivPay]]*4</f>
        <v>2.3199999999999998</v>
      </c>
      <c r="G3279" s="2">
        <f>Table3[[#This Row],[FwdDiv]]/Table3[[#This Row],[SharePrice]]</f>
        <v>4.9946178686759948E-2</v>
      </c>
    </row>
    <row r="3280" spans="2:7" x14ac:dyDescent="0.2">
      <c r="B3280" s="35">
        <v>40360</v>
      </c>
      <c r="C3280">
        <v>46.55</v>
      </c>
      <c r="E3280">
        <v>0.57999999999999996</v>
      </c>
      <c r="F3280">
        <f>Table3[[#This Row],[DivPay]]*4</f>
        <v>2.3199999999999998</v>
      </c>
      <c r="G3280" s="2">
        <f>Table3[[#This Row],[FwdDiv]]/Table3[[#This Row],[SharePrice]]</f>
        <v>4.9838882921589688E-2</v>
      </c>
    </row>
    <row r="3281" spans="2:7" x14ac:dyDescent="0.2">
      <c r="B3281" s="35">
        <v>40359</v>
      </c>
      <c r="C3281">
        <v>45.84</v>
      </c>
      <c r="E3281">
        <v>0.57999999999999996</v>
      </c>
      <c r="F3281">
        <f>Table3[[#This Row],[DivPay]]*4</f>
        <v>2.3199999999999998</v>
      </c>
      <c r="G3281" s="2">
        <f>Table3[[#This Row],[FwdDiv]]/Table3[[#This Row],[SharePrice]]</f>
        <v>5.0610820244328093E-2</v>
      </c>
    </row>
    <row r="3282" spans="2:7" x14ac:dyDescent="0.2">
      <c r="B3282" s="35">
        <v>40358</v>
      </c>
      <c r="C3282">
        <v>45.72</v>
      </c>
      <c r="E3282">
        <v>0.57999999999999996</v>
      </c>
      <c r="F3282">
        <f>Table3[[#This Row],[DivPay]]*4</f>
        <v>2.3199999999999998</v>
      </c>
      <c r="G3282" s="2">
        <f>Table3[[#This Row],[FwdDiv]]/Table3[[#This Row],[SharePrice]]</f>
        <v>5.0743657042869636E-2</v>
      </c>
    </row>
    <row r="3283" spans="2:7" x14ac:dyDescent="0.2">
      <c r="B3283" s="35">
        <v>40357</v>
      </c>
      <c r="C3283">
        <v>46.29</v>
      </c>
      <c r="E3283">
        <v>0.57999999999999996</v>
      </c>
      <c r="F3283">
        <f>Table3[[#This Row],[DivPay]]*4</f>
        <v>2.3199999999999998</v>
      </c>
      <c r="G3283" s="2">
        <f>Table3[[#This Row],[FwdDiv]]/Table3[[#This Row],[SharePrice]]</f>
        <v>5.0118816158997624E-2</v>
      </c>
    </row>
    <row r="3284" spans="2:7" x14ac:dyDescent="0.2">
      <c r="B3284" s="35">
        <v>40354</v>
      </c>
      <c r="C3284">
        <v>45.9</v>
      </c>
      <c r="E3284">
        <v>0.57999999999999996</v>
      </c>
      <c r="F3284">
        <f>Table3[[#This Row],[DivPay]]*4</f>
        <v>2.3199999999999998</v>
      </c>
      <c r="G3284" s="2">
        <f>Table3[[#This Row],[FwdDiv]]/Table3[[#This Row],[SharePrice]]</f>
        <v>5.0544662309368188E-2</v>
      </c>
    </row>
    <row r="3285" spans="2:7" x14ac:dyDescent="0.2">
      <c r="B3285" s="35">
        <v>40353</v>
      </c>
      <c r="C3285">
        <v>46.43</v>
      </c>
      <c r="E3285">
        <v>0.57999999999999996</v>
      </c>
      <c r="F3285">
        <f>Table3[[#This Row],[DivPay]]*4</f>
        <v>2.3199999999999998</v>
      </c>
      <c r="G3285" s="2">
        <f>Table3[[#This Row],[FwdDiv]]/Table3[[#This Row],[SharePrice]]</f>
        <v>4.996769330174456E-2</v>
      </c>
    </row>
    <row r="3286" spans="2:7" x14ac:dyDescent="0.2">
      <c r="B3286" s="35">
        <v>40352</v>
      </c>
      <c r="C3286">
        <v>46.49</v>
      </c>
      <c r="E3286">
        <v>0.57999999999999996</v>
      </c>
      <c r="F3286">
        <f>Table3[[#This Row],[DivPay]]*4</f>
        <v>2.3199999999999998</v>
      </c>
      <c r="G3286" s="2">
        <f>Table3[[#This Row],[FwdDiv]]/Table3[[#This Row],[SharePrice]]</f>
        <v>4.9903204990320492E-2</v>
      </c>
    </row>
    <row r="3287" spans="2:7" x14ac:dyDescent="0.2">
      <c r="B3287" s="35">
        <v>40351</v>
      </c>
      <c r="C3287">
        <v>44.99</v>
      </c>
      <c r="D3287">
        <v>0.57999999999999996</v>
      </c>
      <c r="E3287">
        <v>0.57999999999999996</v>
      </c>
      <c r="F3287">
        <f>Table3[[#This Row],[DivPay]]*4</f>
        <v>2.3199999999999998</v>
      </c>
      <c r="G3287" s="2">
        <f>Table3[[#This Row],[FwdDiv]]/Table3[[#This Row],[SharePrice]]</f>
        <v>5.1567014892198261E-2</v>
      </c>
    </row>
    <row r="3288" spans="2:7" x14ac:dyDescent="0.2">
      <c r="B3288" s="35">
        <v>40350</v>
      </c>
      <c r="C3288">
        <v>46.29</v>
      </c>
      <c r="E3288">
        <v>0.57999999999999996</v>
      </c>
      <c r="F3288">
        <f>Table3[[#This Row],[DivPay]]*4</f>
        <v>2.3199999999999998</v>
      </c>
      <c r="G3288" s="2">
        <f>Table3[[#This Row],[FwdDiv]]/Table3[[#This Row],[SharePrice]]</f>
        <v>5.0118816158997624E-2</v>
      </c>
    </row>
    <row r="3289" spans="2:7" x14ac:dyDescent="0.2">
      <c r="B3289" s="35">
        <v>40347</v>
      </c>
      <c r="C3289">
        <v>45.91</v>
      </c>
      <c r="E3289">
        <v>0.57999999999999996</v>
      </c>
      <c r="F3289">
        <f>Table3[[#This Row],[DivPay]]*4</f>
        <v>2.3199999999999998</v>
      </c>
      <c r="G3289" s="2">
        <f>Table3[[#This Row],[FwdDiv]]/Table3[[#This Row],[SharePrice]]</f>
        <v>5.0533652798954477E-2</v>
      </c>
    </row>
    <row r="3290" spans="2:7" x14ac:dyDescent="0.2">
      <c r="B3290" s="35">
        <v>40346</v>
      </c>
      <c r="C3290">
        <v>45.6</v>
      </c>
      <c r="E3290">
        <v>0.57999999999999996</v>
      </c>
      <c r="F3290">
        <f>Table3[[#This Row],[DivPay]]*4</f>
        <v>2.3199999999999998</v>
      </c>
      <c r="G3290" s="2">
        <f>Table3[[#This Row],[FwdDiv]]/Table3[[#This Row],[SharePrice]]</f>
        <v>5.0877192982456132E-2</v>
      </c>
    </row>
    <row r="3291" spans="2:7" x14ac:dyDescent="0.2">
      <c r="B3291" s="35">
        <v>40345</v>
      </c>
      <c r="C3291">
        <v>45.55</v>
      </c>
      <c r="E3291">
        <v>0.57999999999999996</v>
      </c>
      <c r="F3291">
        <f>Table3[[#This Row],[DivPay]]*4</f>
        <v>2.3199999999999998</v>
      </c>
      <c r="G3291" s="2">
        <f>Table3[[#This Row],[FwdDiv]]/Table3[[#This Row],[SharePrice]]</f>
        <v>5.0933040614709109E-2</v>
      </c>
    </row>
    <row r="3292" spans="2:7" x14ac:dyDescent="0.2">
      <c r="B3292" s="35">
        <v>40344</v>
      </c>
      <c r="C3292">
        <v>45.56</v>
      </c>
      <c r="E3292">
        <v>0.57999999999999996</v>
      </c>
      <c r="F3292">
        <f>Table3[[#This Row],[DivPay]]*4</f>
        <v>2.3199999999999998</v>
      </c>
      <c r="G3292" s="2">
        <f>Table3[[#This Row],[FwdDiv]]/Table3[[#This Row],[SharePrice]]</f>
        <v>5.0921861281826158E-2</v>
      </c>
    </row>
    <row r="3293" spans="2:7" x14ac:dyDescent="0.2">
      <c r="B3293" s="35">
        <v>40343</v>
      </c>
      <c r="C3293">
        <v>45.57</v>
      </c>
      <c r="E3293">
        <v>0.57999999999999996</v>
      </c>
      <c r="F3293">
        <f>Table3[[#This Row],[DivPay]]*4</f>
        <v>2.3199999999999998</v>
      </c>
      <c r="G3293" s="2">
        <f>Table3[[#This Row],[FwdDiv]]/Table3[[#This Row],[SharePrice]]</f>
        <v>5.0910686855387313E-2</v>
      </c>
    </row>
    <row r="3294" spans="2:7" x14ac:dyDescent="0.2">
      <c r="B3294" s="35">
        <v>40340</v>
      </c>
      <c r="C3294">
        <v>44.35</v>
      </c>
      <c r="E3294">
        <v>0.57999999999999996</v>
      </c>
      <c r="F3294">
        <f>Table3[[#This Row],[DivPay]]*4</f>
        <v>2.3199999999999998</v>
      </c>
      <c r="G3294" s="2">
        <f>Table3[[#This Row],[FwdDiv]]/Table3[[#This Row],[SharePrice]]</f>
        <v>5.2311161217587367E-2</v>
      </c>
    </row>
    <row r="3295" spans="2:7" x14ac:dyDescent="0.2">
      <c r="B3295" s="35">
        <v>40339</v>
      </c>
      <c r="C3295">
        <v>45.11</v>
      </c>
      <c r="E3295">
        <v>0.57999999999999996</v>
      </c>
      <c r="F3295">
        <f>Table3[[#This Row],[DivPay]]*4</f>
        <v>2.3199999999999998</v>
      </c>
      <c r="G3295" s="2">
        <f>Table3[[#This Row],[FwdDiv]]/Table3[[#This Row],[SharePrice]]</f>
        <v>5.1429838173354017E-2</v>
      </c>
    </row>
    <row r="3296" spans="2:7" x14ac:dyDescent="0.2">
      <c r="B3296" s="35">
        <v>40338</v>
      </c>
      <c r="C3296">
        <v>44.15</v>
      </c>
      <c r="E3296">
        <v>0.57999999999999996</v>
      </c>
      <c r="F3296">
        <f>Table3[[#This Row],[DivPay]]*4</f>
        <v>2.3199999999999998</v>
      </c>
      <c r="G3296" s="2">
        <f>Table3[[#This Row],[FwdDiv]]/Table3[[#This Row],[SharePrice]]</f>
        <v>5.2548131370328426E-2</v>
      </c>
    </row>
    <row r="3297" spans="2:7" x14ac:dyDescent="0.2">
      <c r="B3297" s="35">
        <v>40337</v>
      </c>
      <c r="C3297">
        <v>43.73</v>
      </c>
      <c r="E3297">
        <v>0.57999999999999996</v>
      </c>
      <c r="F3297">
        <f>Table3[[#This Row],[DivPay]]*4</f>
        <v>2.3199999999999998</v>
      </c>
      <c r="G3297" s="2">
        <f>Table3[[#This Row],[FwdDiv]]/Table3[[#This Row],[SharePrice]]</f>
        <v>5.3052824148182028E-2</v>
      </c>
    </row>
    <row r="3298" spans="2:7" x14ac:dyDescent="0.2">
      <c r="B3298" s="35">
        <v>40336</v>
      </c>
      <c r="C3298">
        <v>43.17</v>
      </c>
      <c r="E3298">
        <v>0.57999999999999996</v>
      </c>
      <c r="F3298">
        <f>Table3[[#This Row],[DivPay]]*4</f>
        <v>2.3199999999999998</v>
      </c>
      <c r="G3298" s="2">
        <f>Table3[[#This Row],[FwdDiv]]/Table3[[#This Row],[SharePrice]]</f>
        <v>5.3741023859161449E-2</v>
      </c>
    </row>
    <row r="3299" spans="2:7" x14ac:dyDescent="0.2">
      <c r="B3299" s="35">
        <v>40333</v>
      </c>
      <c r="C3299">
        <v>43.74</v>
      </c>
      <c r="E3299">
        <v>0.57999999999999996</v>
      </c>
      <c r="F3299">
        <f>Table3[[#This Row],[DivPay]]*4</f>
        <v>2.3199999999999998</v>
      </c>
      <c r="G3299" s="2">
        <f>Table3[[#This Row],[FwdDiv]]/Table3[[#This Row],[SharePrice]]</f>
        <v>5.3040695016003649E-2</v>
      </c>
    </row>
    <row r="3300" spans="2:7" x14ac:dyDescent="0.2">
      <c r="B3300" s="35">
        <v>40332</v>
      </c>
      <c r="C3300">
        <v>45.02</v>
      </c>
      <c r="E3300">
        <v>0.57999999999999996</v>
      </c>
      <c r="F3300">
        <f>Table3[[#This Row],[DivPay]]*4</f>
        <v>2.3199999999999998</v>
      </c>
      <c r="G3300" s="2">
        <f>Table3[[#This Row],[FwdDiv]]/Table3[[#This Row],[SharePrice]]</f>
        <v>5.1532652154597951E-2</v>
      </c>
    </row>
    <row r="3301" spans="2:7" x14ac:dyDescent="0.2">
      <c r="B3301" s="35">
        <v>40331</v>
      </c>
      <c r="C3301">
        <v>45.05</v>
      </c>
      <c r="E3301">
        <v>0.57999999999999996</v>
      </c>
      <c r="F3301">
        <f>Table3[[#This Row],[DivPay]]*4</f>
        <v>2.3199999999999998</v>
      </c>
      <c r="G3301" s="2">
        <f>Table3[[#This Row],[FwdDiv]]/Table3[[#This Row],[SharePrice]]</f>
        <v>5.1498335183129858E-2</v>
      </c>
    </row>
    <row r="3302" spans="2:7" x14ac:dyDescent="0.2">
      <c r="B3302" s="35">
        <v>40330</v>
      </c>
      <c r="C3302">
        <v>43.97</v>
      </c>
      <c r="E3302">
        <v>0.57999999999999996</v>
      </c>
      <c r="F3302">
        <f>Table3[[#This Row],[DivPay]]*4</f>
        <v>2.3199999999999998</v>
      </c>
      <c r="G3302" s="2">
        <f>Table3[[#This Row],[FwdDiv]]/Table3[[#This Row],[SharePrice]]</f>
        <v>5.2763247668865136E-2</v>
      </c>
    </row>
    <row r="3303" spans="2:7" x14ac:dyDescent="0.2">
      <c r="B3303" s="35">
        <v>40326</v>
      </c>
      <c r="C3303">
        <v>44.12</v>
      </c>
      <c r="E3303">
        <v>0.57999999999999996</v>
      </c>
      <c r="F3303">
        <f>Table3[[#This Row],[DivPay]]*4</f>
        <v>2.3199999999999998</v>
      </c>
      <c r="G3303" s="2">
        <f>Table3[[#This Row],[FwdDiv]]/Table3[[#This Row],[SharePrice]]</f>
        <v>5.2583862194016319E-2</v>
      </c>
    </row>
    <row r="3304" spans="2:7" x14ac:dyDescent="0.2">
      <c r="B3304" s="35">
        <v>40325</v>
      </c>
      <c r="C3304">
        <v>44.7</v>
      </c>
      <c r="E3304">
        <v>0.57999999999999996</v>
      </c>
      <c r="F3304">
        <f>Table3[[#This Row],[DivPay]]*4</f>
        <v>2.3199999999999998</v>
      </c>
      <c r="G3304" s="2">
        <f>Table3[[#This Row],[FwdDiv]]/Table3[[#This Row],[SharePrice]]</f>
        <v>5.1901565995525721E-2</v>
      </c>
    </row>
    <row r="3305" spans="2:7" x14ac:dyDescent="0.2">
      <c r="B3305" s="35">
        <v>40324</v>
      </c>
      <c r="C3305">
        <v>43.7</v>
      </c>
      <c r="E3305">
        <v>0.57999999999999996</v>
      </c>
      <c r="F3305">
        <f>Table3[[#This Row],[DivPay]]*4</f>
        <v>2.3199999999999998</v>
      </c>
      <c r="G3305" s="2">
        <f>Table3[[#This Row],[FwdDiv]]/Table3[[#This Row],[SharePrice]]</f>
        <v>5.3089244851258571E-2</v>
      </c>
    </row>
    <row r="3306" spans="2:7" x14ac:dyDescent="0.2">
      <c r="B3306" s="35">
        <v>40323</v>
      </c>
      <c r="C3306">
        <v>43.72</v>
      </c>
      <c r="E3306">
        <v>0.57999999999999996</v>
      </c>
      <c r="F3306">
        <f>Table3[[#This Row],[DivPay]]*4</f>
        <v>2.3199999999999998</v>
      </c>
      <c r="G3306" s="2">
        <f>Table3[[#This Row],[FwdDiv]]/Table3[[#This Row],[SharePrice]]</f>
        <v>5.3064958828911254E-2</v>
      </c>
    </row>
    <row r="3307" spans="2:7" x14ac:dyDescent="0.2">
      <c r="B3307" s="35">
        <v>40322</v>
      </c>
      <c r="C3307">
        <v>44.3</v>
      </c>
      <c r="E3307">
        <v>0.57999999999999996</v>
      </c>
      <c r="F3307">
        <f>Table3[[#This Row],[DivPay]]*4</f>
        <v>2.3199999999999998</v>
      </c>
      <c r="G3307" s="2">
        <f>Table3[[#This Row],[FwdDiv]]/Table3[[#This Row],[SharePrice]]</f>
        <v>5.2370203160270877E-2</v>
      </c>
    </row>
    <row r="3308" spans="2:7" x14ac:dyDescent="0.2">
      <c r="B3308" s="35">
        <v>40319</v>
      </c>
      <c r="C3308">
        <v>44.26</v>
      </c>
      <c r="E3308">
        <v>0.57999999999999996</v>
      </c>
      <c r="F3308">
        <f>Table3[[#This Row],[DivPay]]*4</f>
        <v>2.3199999999999998</v>
      </c>
      <c r="G3308" s="2">
        <f>Table3[[#This Row],[FwdDiv]]/Table3[[#This Row],[SharePrice]]</f>
        <v>5.2417532760957973E-2</v>
      </c>
    </row>
    <row r="3309" spans="2:7" x14ac:dyDescent="0.2">
      <c r="B3309" s="35">
        <v>40318</v>
      </c>
      <c r="C3309">
        <v>44.55</v>
      </c>
      <c r="E3309">
        <v>0.57999999999999996</v>
      </c>
      <c r="F3309">
        <f>Table3[[#This Row],[DivPay]]*4</f>
        <v>2.3199999999999998</v>
      </c>
      <c r="G3309" s="2">
        <f>Table3[[#This Row],[FwdDiv]]/Table3[[#This Row],[SharePrice]]</f>
        <v>5.2076318742985413E-2</v>
      </c>
    </row>
    <row r="3310" spans="2:7" x14ac:dyDescent="0.2">
      <c r="B3310" s="35">
        <v>40317</v>
      </c>
      <c r="C3310">
        <v>46.26</v>
      </c>
      <c r="E3310">
        <v>0.57999999999999996</v>
      </c>
      <c r="F3310">
        <f>Table3[[#This Row],[DivPay]]*4</f>
        <v>2.3199999999999998</v>
      </c>
      <c r="G3310" s="2">
        <f>Table3[[#This Row],[FwdDiv]]/Table3[[#This Row],[SharePrice]]</f>
        <v>5.0151318633808901E-2</v>
      </c>
    </row>
    <row r="3311" spans="2:7" x14ac:dyDescent="0.2">
      <c r="B3311" s="35">
        <v>40316</v>
      </c>
      <c r="C3311">
        <v>45.56</v>
      </c>
      <c r="E3311">
        <v>0.57999999999999996</v>
      </c>
      <c r="F3311">
        <f>Table3[[#This Row],[DivPay]]*4</f>
        <v>2.3199999999999998</v>
      </c>
      <c r="G3311" s="2">
        <f>Table3[[#This Row],[FwdDiv]]/Table3[[#This Row],[SharePrice]]</f>
        <v>5.0921861281826158E-2</v>
      </c>
    </row>
    <row r="3312" spans="2:7" x14ac:dyDescent="0.2">
      <c r="B3312" s="35">
        <v>40315</v>
      </c>
      <c r="C3312">
        <v>46.25</v>
      </c>
      <c r="E3312">
        <v>0.57999999999999996</v>
      </c>
      <c r="F3312">
        <f>Table3[[#This Row],[DivPay]]*4</f>
        <v>2.3199999999999998</v>
      </c>
      <c r="G3312" s="2">
        <f>Table3[[#This Row],[FwdDiv]]/Table3[[#This Row],[SharePrice]]</f>
        <v>5.0162162162162162E-2</v>
      </c>
    </row>
    <row r="3313" spans="2:7" x14ac:dyDescent="0.2">
      <c r="B3313" s="35">
        <v>40312</v>
      </c>
      <c r="C3313">
        <v>46.56</v>
      </c>
      <c r="E3313">
        <v>0.57999999999999996</v>
      </c>
      <c r="F3313">
        <f>Table3[[#This Row],[DivPay]]*4</f>
        <v>2.3199999999999998</v>
      </c>
      <c r="G3313" s="2">
        <f>Table3[[#This Row],[FwdDiv]]/Table3[[#This Row],[SharePrice]]</f>
        <v>4.9828178694158072E-2</v>
      </c>
    </row>
    <row r="3314" spans="2:7" x14ac:dyDescent="0.2">
      <c r="B3314" s="35">
        <v>40311</v>
      </c>
      <c r="C3314">
        <v>47.36</v>
      </c>
      <c r="E3314">
        <v>0.57999999999999996</v>
      </c>
      <c r="F3314">
        <f>Table3[[#This Row],[DivPay]]*4</f>
        <v>2.3199999999999998</v>
      </c>
      <c r="G3314" s="2">
        <f>Table3[[#This Row],[FwdDiv]]/Table3[[#This Row],[SharePrice]]</f>
        <v>4.8986486486486486E-2</v>
      </c>
    </row>
    <row r="3315" spans="2:7" x14ac:dyDescent="0.2">
      <c r="B3315" s="35">
        <v>40310</v>
      </c>
      <c r="C3315">
        <v>47.99</v>
      </c>
      <c r="E3315">
        <v>0.57999999999999996</v>
      </c>
      <c r="F3315">
        <f>Table3[[#This Row],[DivPay]]*4</f>
        <v>2.3199999999999998</v>
      </c>
      <c r="G3315" s="2">
        <f>Table3[[#This Row],[FwdDiv]]/Table3[[#This Row],[SharePrice]]</f>
        <v>4.8343404876015829E-2</v>
      </c>
    </row>
    <row r="3316" spans="2:7" x14ac:dyDescent="0.2">
      <c r="B3316" s="35">
        <v>40309</v>
      </c>
      <c r="C3316">
        <v>48.35</v>
      </c>
      <c r="E3316">
        <v>0.57999999999999996</v>
      </c>
      <c r="F3316">
        <f>Table3[[#This Row],[DivPay]]*4</f>
        <v>2.3199999999999998</v>
      </c>
      <c r="G3316" s="2">
        <f>Table3[[#This Row],[FwdDiv]]/Table3[[#This Row],[SharePrice]]</f>
        <v>4.7983453981385725E-2</v>
      </c>
    </row>
    <row r="3317" spans="2:7" x14ac:dyDescent="0.2">
      <c r="B3317" s="35">
        <v>40308</v>
      </c>
      <c r="C3317">
        <v>48.35</v>
      </c>
      <c r="E3317">
        <v>0.57999999999999996</v>
      </c>
      <c r="F3317">
        <f>Table3[[#This Row],[DivPay]]*4</f>
        <v>2.3199999999999998</v>
      </c>
      <c r="G3317" s="2">
        <f>Table3[[#This Row],[FwdDiv]]/Table3[[#This Row],[SharePrice]]</f>
        <v>4.7983453981385725E-2</v>
      </c>
    </row>
    <row r="3318" spans="2:7" x14ac:dyDescent="0.2">
      <c r="B3318" s="35">
        <v>40305</v>
      </c>
      <c r="C3318">
        <v>46.42</v>
      </c>
      <c r="E3318">
        <v>0.57999999999999996</v>
      </c>
      <c r="F3318">
        <f>Table3[[#This Row],[DivPay]]*4</f>
        <v>2.3199999999999998</v>
      </c>
      <c r="G3318" s="2">
        <f>Table3[[#This Row],[FwdDiv]]/Table3[[#This Row],[SharePrice]]</f>
        <v>4.9978457561395948E-2</v>
      </c>
    </row>
    <row r="3319" spans="2:7" x14ac:dyDescent="0.2">
      <c r="B3319" s="35">
        <v>40304</v>
      </c>
      <c r="C3319">
        <v>47</v>
      </c>
      <c r="E3319">
        <v>0.57999999999999996</v>
      </c>
      <c r="F3319">
        <f>Table3[[#This Row],[DivPay]]*4</f>
        <v>2.3199999999999998</v>
      </c>
      <c r="G3319" s="2">
        <f>Table3[[#This Row],[FwdDiv]]/Table3[[#This Row],[SharePrice]]</f>
        <v>4.9361702127659571E-2</v>
      </c>
    </row>
    <row r="3320" spans="2:7" x14ac:dyDescent="0.2">
      <c r="B3320" s="35">
        <v>40303</v>
      </c>
      <c r="C3320">
        <v>48.71</v>
      </c>
      <c r="E3320">
        <v>0.57999999999999996</v>
      </c>
      <c r="F3320">
        <f>Table3[[#This Row],[DivPay]]*4</f>
        <v>2.3199999999999998</v>
      </c>
      <c r="G3320" s="2">
        <f>Table3[[#This Row],[FwdDiv]]/Table3[[#This Row],[SharePrice]]</f>
        <v>4.7628823650174498E-2</v>
      </c>
    </row>
    <row r="3321" spans="2:7" x14ac:dyDescent="0.2">
      <c r="B3321" s="35">
        <v>40302</v>
      </c>
      <c r="C3321">
        <v>49</v>
      </c>
      <c r="E3321">
        <v>0.57999999999999996</v>
      </c>
      <c r="F3321">
        <f>Table3[[#This Row],[DivPay]]*4</f>
        <v>2.3199999999999998</v>
      </c>
      <c r="G3321" s="2">
        <f>Table3[[#This Row],[FwdDiv]]/Table3[[#This Row],[SharePrice]]</f>
        <v>4.7346938775510203E-2</v>
      </c>
    </row>
    <row r="3322" spans="2:7" x14ac:dyDescent="0.2">
      <c r="B3322" s="35">
        <v>40301</v>
      </c>
      <c r="C3322">
        <v>49.42</v>
      </c>
      <c r="E3322">
        <v>0.57999999999999996</v>
      </c>
      <c r="F3322">
        <f>Table3[[#This Row],[DivPay]]*4</f>
        <v>2.3199999999999998</v>
      </c>
      <c r="G3322" s="2">
        <f>Table3[[#This Row],[FwdDiv]]/Table3[[#This Row],[SharePrice]]</f>
        <v>4.6944556859571017E-2</v>
      </c>
    </row>
    <row r="3323" spans="2:7" x14ac:dyDescent="0.2">
      <c r="B3323" s="35">
        <v>40298</v>
      </c>
      <c r="C3323">
        <v>49.08</v>
      </c>
      <c r="E3323">
        <v>0.57999999999999996</v>
      </c>
      <c r="F3323">
        <f>Table3[[#This Row],[DivPay]]*4</f>
        <v>2.3199999999999998</v>
      </c>
      <c r="G3323" s="2">
        <f>Table3[[#This Row],[FwdDiv]]/Table3[[#This Row],[SharePrice]]</f>
        <v>4.726976365118174E-2</v>
      </c>
    </row>
    <row r="3324" spans="2:7" x14ac:dyDescent="0.2">
      <c r="B3324" s="35">
        <v>40297</v>
      </c>
      <c r="C3324">
        <v>49.58</v>
      </c>
      <c r="E3324">
        <v>0.57999999999999996</v>
      </c>
      <c r="F3324">
        <f>Table3[[#This Row],[DivPay]]*4</f>
        <v>2.3199999999999998</v>
      </c>
      <c r="G3324" s="2">
        <f>Table3[[#This Row],[FwdDiv]]/Table3[[#This Row],[SharePrice]]</f>
        <v>4.679306171843485E-2</v>
      </c>
    </row>
    <row r="3325" spans="2:7" x14ac:dyDescent="0.2">
      <c r="B3325" s="35">
        <v>40296</v>
      </c>
      <c r="C3325">
        <v>49.09</v>
      </c>
      <c r="E3325">
        <v>0.57999999999999996</v>
      </c>
      <c r="F3325">
        <f>Table3[[#This Row],[DivPay]]*4</f>
        <v>2.3199999999999998</v>
      </c>
      <c r="G3325" s="2">
        <f>Table3[[#This Row],[FwdDiv]]/Table3[[#This Row],[SharePrice]]</f>
        <v>4.7260134446934193E-2</v>
      </c>
    </row>
    <row r="3326" spans="2:7" x14ac:dyDescent="0.2">
      <c r="B3326" s="35">
        <v>40295</v>
      </c>
      <c r="C3326">
        <v>48.44</v>
      </c>
      <c r="E3326">
        <v>0.57999999999999996</v>
      </c>
      <c r="F3326">
        <f>Table3[[#This Row],[DivPay]]*4</f>
        <v>2.3199999999999998</v>
      </c>
      <c r="G3326" s="2">
        <f>Table3[[#This Row],[FwdDiv]]/Table3[[#This Row],[SharePrice]]</f>
        <v>4.7894302229562341E-2</v>
      </c>
    </row>
    <row r="3327" spans="2:7" x14ac:dyDescent="0.2">
      <c r="B3327" s="35">
        <v>40294</v>
      </c>
      <c r="C3327">
        <v>50.13</v>
      </c>
      <c r="E3327">
        <v>0.57999999999999996</v>
      </c>
      <c r="F3327">
        <f>Table3[[#This Row],[DivPay]]*4</f>
        <v>2.3199999999999998</v>
      </c>
      <c r="G3327" s="2">
        <f>Table3[[#This Row],[FwdDiv]]/Table3[[#This Row],[SharePrice]]</f>
        <v>4.6279672850588462E-2</v>
      </c>
    </row>
    <row r="3328" spans="2:7" x14ac:dyDescent="0.2">
      <c r="B3328" s="35">
        <v>40291</v>
      </c>
      <c r="C3328">
        <v>51.14</v>
      </c>
      <c r="E3328">
        <v>0.57999999999999996</v>
      </c>
      <c r="F3328">
        <f>Table3[[#This Row],[DivPay]]*4</f>
        <v>2.3199999999999998</v>
      </c>
      <c r="G3328" s="2">
        <f>Table3[[#This Row],[FwdDiv]]/Table3[[#This Row],[SharePrice]]</f>
        <v>4.5365662886194758E-2</v>
      </c>
    </row>
    <row r="3329" spans="2:7" x14ac:dyDescent="0.2">
      <c r="B3329" s="35">
        <v>40290</v>
      </c>
      <c r="C3329">
        <v>51.24</v>
      </c>
      <c r="E3329">
        <v>0.57999999999999996</v>
      </c>
      <c r="F3329">
        <f>Table3[[#This Row],[DivPay]]*4</f>
        <v>2.3199999999999998</v>
      </c>
      <c r="G3329" s="2">
        <f>Table3[[#This Row],[FwdDiv]]/Table3[[#This Row],[SharePrice]]</f>
        <v>4.5277127244340354E-2</v>
      </c>
    </row>
    <row r="3330" spans="2:7" x14ac:dyDescent="0.2">
      <c r="B3330" s="35">
        <v>40289</v>
      </c>
      <c r="C3330">
        <v>51.99</v>
      </c>
      <c r="E3330">
        <v>0.57999999999999996</v>
      </c>
      <c r="F3330">
        <f>Table3[[#This Row],[DivPay]]*4</f>
        <v>2.3199999999999998</v>
      </c>
      <c r="G3330" s="2">
        <f>Table3[[#This Row],[FwdDiv]]/Table3[[#This Row],[SharePrice]]</f>
        <v>4.4623966147336019E-2</v>
      </c>
    </row>
    <row r="3331" spans="2:7" x14ac:dyDescent="0.2">
      <c r="B3331" s="35">
        <v>40288</v>
      </c>
      <c r="C3331">
        <v>51.92</v>
      </c>
      <c r="E3331">
        <v>0.57999999999999996</v>
      </c>
      <c r="F3331">
        <f>Table3[[#This Row],[DivPay]]*4</f>
        <v>2.3199999999999998</v>
      </c>
      <c r="G3331" s="2">
        <f>Table3[[#This Row],[FwdDiv]]/Table3[[#This Row],[SharePrice]]</f>
        <v>4.4684129429892139E-2</v>
      </c>
    </row>
    <row r="3332" spans="2:7" x14ac:dyDescent="0.2">
      <c r="B3332" s="35">
        <v>40287</v>
      </c>
      <c r="C3332">
        <v>51.35</v>
      </c>
      <c r="E3332">
        <v>0.57999999999999996</v>
      </c>
      <c r="F3332">
        <f>Table3[[#This Row],[DivPay]]*4</f>
        <v>2.3199999999999998</v>
      </c>
      <c r="G3332" s="2">
        <f>Table3[[#This Row],[FwdDiv]]/Table3[[#This Row],[SharePrice]]</f>
        <v>4.5180136319376819E-2</v>
      </c>
    </row>
    <row r="3333" spans="2:7" x14ac:dyDescent="0.2">
      <c r="B3333" s="35">
        <v>40284</v>
      </c>
      <c r="C3333">
        <v>50.74</v>
      </c>
      <c r="E3333">
        <v>0.57999999999999996</v>
      </c>
      <c r="F3333">
        <f>Table3[[#This Row],[DivPay]]*4</f>
        <v>2.3199999999999998</v>
      </c>
      <c r="G3333" s="2">
        <f>Table3[[#This Row],[FwdDiv]]/Table3[[#This Row],[SharePrice]]</f>
        <v>4.5723295230587303E-2</v>
      </c>
    </row>
    <row r="3334" spans="2:7" x14ac:dyDescent="0.2">
      <c r="B3334" s="35">
        <v>40283</v>
      </c>
      <c r="C3334">
        <v>51.59</v>
      </c>
      <c r="E3334">
        <v>0.57999999999999996</v>
      </c>
      <c r="F3334">
        <f>Table3[[#This Row],[DivPay]]*4</f>
        <v>2.3199999999999998</v>
      </c>
      <c r="G3334" s="2">
        <f>Table3[[#This Row],[FwdDiv]]/Table3[[#This Row],[SharePrice]]</f>
        <v>4.4969955417716603E-2</v>
      </c>
    </row>
    <row r="3335" spans="2:7" x14ac:dyDescent="0.2">
      <c r="B3335" s="35">
        <v>40282</v>
      </c>
      <c r="C3335">
        <v>51.3</v>
      </c>
      <c r="E3335">
        <v>0.57999999999999996</v>
      </c>
      <c r="F3335">
        <f>Table3[[#This Row],[DivPay]]*4</f>
        <v>2.3199999999999998</v>
      </c>
      <c r="G3335" s="2">
        <f>Table3[[#This Row],[FwdDiv]]/Table3[[#This Row],[SharePrice]]</f>
        <v>4.5224171539961014E-2</v>
      </c>
    </row>
    <row r="3336" spans="2:7" x14ac:dyDescent="0.2">
      <c r="B3336" s="35">
        <v>40281</v>
      </c>
      <c r="C3336">
        <v>52.46</v>
      </c>
      <c r="E3336">
        <v>0.57999999999999996</v>
      </c>
      <c r="F3336">
        <f>Table3[[#This Row],[DivPay]]*4</f>
        <v>2.3199999999999998</v>
      </c>
      <c r="G3336" s="2">
        <f>Table3[[#This Row],[FwdDiv]]/Table3[[#This Row],[SharePrice]]</f>
        <v>4.4224170796797559E-2</v>
      </c>
    </row>
    <row r="3337" spans="2:7" x14ac:dyDescent="0.2">
      <c r="B3337" s="35">
        <v>40280</v>
      </c>
      <c r="C3337">
        <v>52.95</v>
      </c>
      <c r="E3337">
        <v>0.57999999999999996</v>
      </c>
      <c r="F3337">
        <f>Table3[[#This Row],[DivPay]]*4</f>
        <v>2.3199999999999998</v>
      </c>
      <c r="G3337" s="2">
        <f>Table3[[#This Row],[FwdDiv]]/Table3[[#This Row],[SharePrice]]</f>
        <v>4.3814919735599617E-2</v>
      </c>
    </row>
    <row r="3338" spans="2:7" x14ac:dyDescent="0.2">
      <c r="B3338" s="35">
        <v>40277</v>
      </c>
      <c r="C3338">
        <v>52.75</v>
      </c>
      <c r="E3338">
        <v>0.57999999999999996</v>
      </c>
      <c r="F3338">
        <f>Table3[[#This Row],[DivPay]]*4</f>
        <v>2.3199999999999998</v>
      </c>
      <c r="G3338" s="2">
        <f>Table3[[#This Row],[FwdDiv]]/Table3[[#This Row],[SharePrice]]</f>
        <v>4.3981042654028434E-2</v>
      </c>
    </row>
    <row r="3339" spans="2:7" x14ac:dyDescent="0.2">
      <c r="B3339" s="35">
        <v>40276</v>
      </c>
      <c r="C3339">
        <v>52.37</v>
      </c>
      <c r="E3339">
        <v>0.57999999999999996</v>
      </c>
      <c r="F3339">
        <f>Table3[[#This Row],[DivPay]]*4</f>
        <v>2.3199999999999998</v>
      </c>
      <c r="G3339" s="2">
        <f>Table3[[#This Row],[FwdDiv]]/Table3[[#This Row],[SharePrice]]</f>
        <v>4.4300171854114952E-2</v>
      </c>
    </row>
    <row r="3340" spans="2:7" x14ac:dyDescent="0.2">
      <c r="B3340" s="35">
        <v>40275</v>
      </c>
      <c r="C3340">
        <v>52.52</v>
      </c>
      <c r="E3340">
        <v>0.57999999999999996</v>
      </c>
      <c r="F3340">
        <f>Table3[[#This Row],[DivPay]]*4</f>
        <v>2.3199999999999998</v>
      </c>
      <c r="G3340" s="2">
        <f>Table3[[#This Row],[FwdDiv]]/Table3[[#This Row],[SharePrice]]</f>
        <v>4.4173648134044168E-2</v>
      </c>
    </row>
    <row r="3341" spans="2:7" x14ac:dyDescent="0.2">
      <c r="B3341" s="35">
        <v>40274</v>
      </c>
      <c r="C3341">
        <v>52.65</v>
      </c>
      <c r="E3341">
        <v>0.57999999999999996</v>
      </c>
      <c r="F3341">
        <f>Table3[[#This Row],[DivPay]]*4</f>
        <v>2.3199999999999998</v>
      </c>
      <c r="G3341" s="2">
        <f>Table3[[#This Row],[FwdDiv]]/Table3[[#This Row],[SharePrice]]</f>
        <v>4.4064577397910733E-2</v>
      </c>
    </row>
    <row r="3342" spans="2:7" x14ac:dyDescent="0.2">
      <c r="B3342" s="35">
        <v>40273</v>
      </c>
      <c r="C3342">
        <v>52.85</v>
      </c>
      <c r="E3342">
        <v>0.57999999999999996</v>
      </c>
      <c r="F3342">
        <f>Table3[[#This Row],[DivPay]]*4</f>
        <v>2.3199999999999998</v>
      </c>
      <c r="G3342" s="2">
        <f>Table3[[#This Row],[FwdDiv]]/Table3[[#This Row],[SharePrice]]</f>
        <v>4.3897824030274354E-2</v>
      </c>
    </row>
    <row r="3343" spans="2:7" x14ac:dyDescent="0.2">
      <c r="B3343" s="35">
        <v>40269</v>
      </c>
      <c r="C3343">
        <v>52.47</v>
      </c>
      <c r="E3343">
        <v>0.57999999999999996</v>
      </c>
      <c r="F3343">
        <f>Table3[[#This Row],[DivPay]]*4</f>
        <v>2.3199999999999998</v>
      </c>
      <c r="G3343" s="2">
        <f>Table3[[#This Row],[FwdDiv]]/Table3[[#This Row],[SharePrice]]</f>
        <v>4.4215742328949877E-2</v>
      </c>
    </row>
    <row r="3344" spans="2:7" x14ac:dyDescent="0.2">
      <c r="B3344" s="35">
        <v>40268</v>
      </c>
      <c r="C3344">
        <v>52.16</v>
      </c>
      <c r="E3344">
        <v>0.57999999999999996</v>
      </c>
      <c r="F3344">
        <f>Table3[[#This Row],[DivPay]]*4</f>
        <v>2.3199999999999998</v>
      </c>
      <c r="G3344" s="2">
        <f>Table3[[#This Row],[FwdDiv]]/Table3[[#This Row],[SharePrice]]</f>
        <v>4.4478527607361963E-2</v>
      </c>
    </row>
    <row r="3345" spans="2:7" x14ac:dyDescent="0.2">
      <c r="B3345" s="35">
        <v>40267</v>
      </c>
      <c r="C3345">
        <v>52.49</v>
      </c>
      <c r="E3345">
        <v>0.57999999999999996</v>
      </c>
      <c r="F3345">
        <f>Table3[[#This Row],[DivPay]]*4</f>
        <v>2.3199999999999998</v>
      </c>
      <c r="G3345" s="2">
        <f>Table3[[#This Row],[FwdDiv]]/Table3[[#This Row],[SharePrice]]</f>
        <v>4.4198895027624308E-2</v>
      </c>
    </row>
    <row r="3346" spans="2:7" x14ac:dyDescent="0.2">
      <c r="B3346" s="35">
        <v>40266</v>
      </c>
      <c r="C3346">
        <v>52.53</v>
      </c>
      <c r="E3346">
        <v>0.57999999999999996</v>
      </c>
      <c r="F3346">
        <f>Table3[[#This Row],[DivPay]]*4</f>
        <v>2.3199999999999998</v>
      </c>
      <c r="G3346" s="2">
        <f>Table3[[#This Row],[FwdDiv]]/Table3[[#This Row],[SharePrice]]</f>
        <v>4.4165238911098414E-2</v>
      </c>
    </row>
    <row r="3347" spans="2:7" x14ac:dyDescent="0.2">
      <c r="B3347" s="35">
        <v>40263</v>
      </c>
      <c r="C3347">
        <v>52.12</v>
      </c>
      <c r="E3347">
        <v>0.57999999999999996</v>
      </c>
      <c r="F3347">
        <f>Table3[[#This Row],[DivPay]]*4</f>
        <v>2.3199999999999998</v>
      </c>
      <c r="G3347" s="2">
        <f>Table3[[#This Row],[FwdDiv]]/Table3[[#This Row],[SharePrice]]</f>
        <v>4.4512663085188024E-2</v>
      </c>
    </row>
    <row r="3348" spans="2:7" x14ac:dyDescent="0.2">
      <c r="B3348" s="35">
        <v>40262</v>
      </c>
      <c r="C3348">
        <v>51.72</v>
      </c>
      <c r="E3348">
        <v>0.57999999999999996</v>
      </c>
      <c r="F3348">
        <f>Table3[[#This Row],[DivPay]]*4</f>
        <v>2.3199999999999998</v>
      </c>
      <c r="G3348" s="2">
        <f>Table3[[#This Row],[FwdDiv]]/Table3[[#This Row],[SharePrice]]</f>
        <v>4.4856921887084296E-2</v>
      </c>
    </row>
    <row r="3349" spans="2:7" x14ac:dyDescent="0.2">
      <c r="B3349" s="35">
        <v>40261</v>
      </c>
      <c r="C3349">
        <v>51.89</v>
      </c>
      <c r="E3349">
        <v>0.57999999999999996</v>
      </c>
      <c r="F3349">
        <f>Table3[[#This Row],[DivPay]]*4</f>
        <v>2.3199999999999998</v>
      </c>
      <c r="G3349" s="2">
        <f>Table3[[#This Row],[FwdDiv]]/Table3[[#This Row],[SharePrice]]</f>
        <v>4.4709963384081709E-2</v>
      </c>
    </row>
    <row r="3350" spans="2:7" x14ac:dyDescent="0.2">
      <c r="B3350" s="35">
        <v>40260</v>
      </c>
      <c r="C3350">
        <v>52.44</v>
      </c>
      <c r="D3350">
        <v>0.57999999999999996</v>
      </c>
      <c r="E3350">
        <v>0.57999999999999996</v>
      </c>
      <c r="F3350">
        <f>Table3[[#This Row],[DivPay]]*4</f>
        <v>2.3199999999999998</v>
      </c>
      <c r="G3350" s="2">
        <f>Table3[[#This Row],[FwdDiv]]/Table3[[#This Row],[SharePrice]]</f>
        <v>4.4241037376048814E-2</v>
      </c>
    </row>
    <row r="3351" spans="2:7" x14ac:dyDescent="0.2">
      <c r="B3351" s="35">
        <v>40259</v>
      </c>
      <c r="C3351">
        <v>52.89</v>
      </c>
      <c r="E3351">
        <v>0.57999999999999996</v>
      </c>
      <c r="F3351">
        <f>Table3[[#This Row],[DivPay]]*4</f>
        <v>2.3199999999999998</v>
      </c>
      <c r="G3351" s="2">
        <f>Table3[[#This Row],[FwdDiv]]/Table3[[#This Row],[SharePrice]]</f>
        <v>4.386462469275855E-2</v>
      </c>
    </row>
    <row r="3352" spans="2:7" x14ac:dyDescent="0.2">
      <c r="B3352" s="35">
        <v>40256</v>
      </c>
      <c r="C3352">
        <v>52.68</v>
      </c>
      <c r="E3352">
        <v>0.57999999999999996</v>
      </c>
      <c r="F3352">
        <f>Table3[[#This Row],[DivPay]]*4</f>
        <v>2.3199999999999998</v>
      </c>
      <c r="G3352" s="2">
        <f>Table3[[#This Row],[FwdDiv]]/Table3[[#This Row],[SharePrice]]</f>
        <v>4.4039483675018982E-2</v>
      </c>
    </row>
    <row r="3353" spans="2:7" x14ac:dyDescent="0.2">
      <c r="B3353" s="35">
        <v>40255</v>
      </c>
      <c r="C3353">
        <v>51.82</v>
      </c>
      <c r="E3353">
        <v>0.57999999999999996</v>
      </c>
      <c r="F3353">
        <f>Table3[[#This Row],[DivPay]]*4</f>
        <v>2.3199999999999998</v>
      </c>
      <c r="G3353" s="2">
        <f>Table3[[#This Row],[FwdDiv]]/Table3[[#This Row],[SharePrice]]</f>
        <v>4.4770358934774213E-2</v>
      </c>
    </row>
    <row r="3354" spans="2:7" x14ac:dyDescent="0.2">
      <c r="B3354" s="35">
        <v>40254</v>
      </c>
      <c r="C3354">
        <v>51.83</v>
      </c>
      <c r="E3354">
        <v>0.57999999999999996</v>
      </c>
      <c r="F3354">
        <f>Table3[[#This Row],[DivPay]]*4</f>
        <v>2.3199999999999998</v>
      </c>
      <c r="G3354" s="2">
        <f>Table3[[#This Row],[FwdDiv]]/Table3[[#This Row],[SharePrice]]</f>
        <v>4.4761721010997492E-2</v>
      </c>
    </row>
    <row r="3355" spans="2:7" x14ac:dyDescent="0.2">
      <c r="B3355" s="35">
        <v>40253</v>
      </c>
      <c r="C3355">
        <v>51.24</v>
      </c>
      <c r="E3355">
        <v>0.57999999999999996</v>
      </c>
      <c r="F3355">
        <f>Table3[[#This Row],[DivPay]]*4</f>
        <v>2.3199999999999998</v>
      </c>
      <c r="G3355" s="2">
        <f>Table3[[#This Row],[FwdDiv]]/Table3[[#This Row],[SharePrice]]</f>
        <v>4.5277127244340354E-2</v>
      </c>
    </row>
    <row r="3356" spans="2:7" x14ac:dyDescent="0.2">
      <c r="B3356" s="35">
        <v>40252</v>
      </c>
      <c r="C3356">
        <v>50.92</v>
      </c>
      <c r="E3356">
        <v>0.57999999999999996</v>
      </c>
      <c r="F3356">
        <f>Table3[[#This Row],[DivPay]]*4</f>
        <v>2.3199999999999998</v>
      </c>
      <c r="G3356" s="2">
        <f>Table3[[#This Row],[FwdDiv]]/Table3[[#This Row],[SharePrice]]</f>
        <v>4.5561665357423405E-2</v>
      </c>
    </row>
    <row r="3357" spans="2:7" x14ac:dyDescent="0.2">
      <c r="B3357" s="35">
        <v>40249</v>
      </c>
      <c r="C3357">
        <v>50.14</v>
      </c>
      <c r="E3357">
        <v>0.57999999999999996</v>
      </c>
      <c r="F3357">
        <f>Table3[[#This Row],[DivPay]]*4</f>
        <v>2.3199999999999998</v>
      </c>
      <c r="G3357" s="2">
        <f>Table3[[#This Row],[FwdDiv]]/Table3[[#This Row],[SharePrice]]</f>
        <v>4.6270442760271237E-2</v>
      </c>
    </row>
    <row r="3358" spans="2:7" x14ac:dyDescent="0.2">
      <c r="B3358" s="35">
        <v>40248</v>
      </c>
      <c r="C3358">
        <v>50.24</v>
      </c>
      <c r="E3358">
        <v>0.57999999999999996</v>
      </c>
      <c r="F3358">
        <f>Table3[[#This Row],[DivPay]]*4</f>
        <v>2.3199999999999998</v>
      </c>
      <c r="G3358" s="2">
        <f>Table3[[#This Row],[FwdDiv]]/Table3[[#This Row],[SharePrice]]</f>
        <v>4.6178343949044583E-2</v>
      </c>
    </row>
    <row r="3359" spans="2:7" x14ac:dyDescent="0.2">
      <c r="B3359" s="35">
        <v>40247</v>
      </c>
      <c r="C3359">
        <v>50.3</v>
      </c>
      <c r="E3359">
        <v>0.57999999999999996</v>
      </c>
      <c r="F3359">
        <f>Table3[[#This Row],[DivPay]]*4</f>
        <v>2.3199999999999998</v>
      </c>
      <c r="G3359" s="2">
        <f>Table3[[#This Row],[FwdDiv]]/Table3[[#This Row],[SharePrice]]</f>
        <v>4.6123260437375746E-2</v>
      </c>
    </row>
    <row r="3360" spans="2:7" x14ac:dyDescent="0.2">
      <c r="B3360" s="35">
        <v>40246</v>
      </c>
      <c r="C3360">
        <v>50.38</v>
      </c>
      <c r="E3360">
        <v>0.57999999999999996</v>
      </c>
      <c r="F3360">
        <f>Table3[[#This Row],[DivPay]]*4</f>
        <v>2.3199999999999998</v>
      </c>
      <c r="G3360" s="2">
        <f>Table3[[#This Row],[FwdDiv]]/Table3[[#This Row],[SharePrice]]</f>
        <v>4.605001984914648E-2</v>
      </c>
    </row>
    <row r="3361" spans="2:7" x14ac:dyDescent="0.2">
      <c r="B3361" s="35">
        <v>40245</v>
      </c>
      <c r="C3361">
        <v>50.79</v>
      </c>
      <c r="E3361">
        <v>0.57999999999999996</v>
      </c>
      <c r="F3361">
        <f>Table3[[#This Row],[DivPay]]*4</f>
        <v>2.3199999999999998</v>
      </c>
      <c r="G3361" s="2">
        <f>Table3[[#This Row],[FwdDiv]]/Table3[[#This Row],[SharePrice]]</f>
        <v>4.5678283126599724E-2</v>
      </c>
    </row>
    <row r="3362" spans="2:7" x14ac:dyDescent="0.2">
      <c r="B3362" s="35">
        <v>40242</v>
      </c>
      <c r="C3362">
        <v>51.25</v>
      </c>
      <c r="E3362">
        <v>0.57999999999999996</v>
      </c>
      <c r="F3362">
        <f>Table3[[#This Row],[DivPay]]*4</f>
        <v>2.3199999999999998</v>
      </c>
      <c r="G3362" s="2">
        <f>Table3[[#This Row],[FwdDiv]]/Table3[[#This Row],[SharePrice]]</f>
        <v>4.5268292682926828E-2</v>
      </c>
    </row>
    <row r="3363" spans="2:7" x14ac:dyDescent="0.2">
      <c r="B3363" s="35">
        <v>40241</v>
      </c>
      <c r="C3363">
        <v>50.66</v>
      </c>
      <c r="E3363">
        <v>0.57999999999999996</v>
      </c>
      <c r="F3363">
        <f>Table3[[#This Row],[DivPay]]*4</f>
        <v>2.3199999999999998</v>
      </c>
      <c r="G3363" s="2">
        <f>Table3[[#This Row],[FwdDiv]]/Table3[[#This Row],[SharePrice]]</f>
        <v>4.5795499407816818E-2</v>
      </c>
    </row>
    <row r="3364" spans="2:7" x14ac:dyDescent="0.2">
      <c r="B3364" s="35">
        <v>40240</v>
      </c>
      <c r="C3364">
        <v>49.98</v>
      </c>
      <c r="E3364">
        <v>0.57999999999999996</v>
      </c>
      <c r="F3364">
        <f>Table3[[#This Row],[DivPay]]*4</f>
        <v>2.3199999999999998</v>
      </c>
      <c r="G3364" s="2">
        <f>Table3[[#This Row],[FwdDiv]]/Table3[[#This Row],[SharePrice]]</f>
        <v>4.6418567426970786E-2</v>
      </c>
    </row>
    <row r="3365" spans="2:7" x14ac:dyDescent="0.2">
      <c r="B3365" s="35">
        <v>40239</v>
      </c>
      <c r="C3365">
        <v>49.81</v>
      </c>
      <c r="E3365">
        <v>0.57999999999999996</v>
      </c>
      <c r="F3365">
        <f>Table3[[#This Row],[DivPay]]*4</f>
        <v>2.3199999999999998</v>
      </c>
      <c r="G3365" s="2">
        <f>Table3[[#This Row],[FwdDiv]]/Table3[[#This Row],[SharePrice]]</f>
        <v>4.6576992571772731E-2</v>
      </c>
    </row>
    <row r="3366" spans="2:7" x14ac:dyDescent="0.2">
      <c r="B3366" s="35">
        <v>40238</v>
      </c>
      <c r="C3366">
        <v>48.93</v>
      </c>
      <c r="E3366">
        <v>0.57999999999999996</v>
      </c>
      <c r="F3366">
        <f>Table3[[#This Row],[DivPay]]*4</f>
        <v>2.3199999999999998</v>
      </c>
      <c r="G3366" s="2">
        <f>Table3[[#This Row],[FwdDiv]]/Table3[[#This Row],[SharePrice]]</f>
        <v>4.7414674024116081E-2</v>
      </c>
    </row>
    <row r="3367" spans="2:7" x14ac:dyDescent="0.2">
      <c r="B3367" s="35">
        <v>40235</v>
      </c>
      <c r="C3367">
        <v>48.98</v>
      </c>
      <c r="E3367">
        <v>0.57999999999999996</v>
      </c>
      <c r="F3367">
        <f>Table3[[#This Row],[DivPay]]*4</f>
        <v>2.3199999999999998</v>
      </c>
      <c r="G3367" s="2">
        <f>Table3[[#This Row],[FwdDiv]]/Table3[[#This Row],[SharePrice]]</f>
        <v>4.7366271947733768E-2</v>
      </c>
    </row>
    <row r="3368" spans="2:7" x14ac:dyDescent="0.2">
      <c r="B3368" s="35">
        <v>40234</v>
      </c>
      <c r="C3368">
        <v>49.61</v>
      </c>
      <c r="E3368">
        <v>0.57999999999999996</v>
      </c>
      <c r="F3368">
        <f>Table3[[#This Row],[DivPay]]*4</f>
        <v>2.3199999999999998</v>
      </c>
      <c r="G3368" s="2">
        <f>Table3[[#This Row],[FwdDiv]]/Table3[[#This Row],[SharePrice]]</f>
        <v>4.6764765168312836E-2</v>
      </c>
    </row>
    <row r="3369" spans="2:7" x14ac:dyDescent="0.2">
      <c r="B3369" s="35">
        <v>40233</v>
      </c>
      <c r="C3369">
        <v>49.83</v>
      </c>
      <c r="E3369">
        <v>0.57999999999999996</v>
      </c>
      <c r="F3369">
        <f>Table3[[#This Row],[DivPay]]*4</f>
        <v>2.3199999999999998</v>
      </c>
      <c r="G3369" s="2">
        <f>Table3[[#This Row],[FwdDiv]]/Table3[[#This Row],[SharePrice]]</f>
        <v>4.6558298213927353E-2</v>
      </c>
    </row>
    <row r="3370" spans="2:7" x14ac:dyDescent="0.2">
      <c r="B3370" s="35">
        <v>40232</v>
      </c>
      <c r="C3370">
        <v>49.3</v>
      </c>
      <c r="E3370">
        <v>0.57999999999999996</v>
      </c>
      <c r="F3370">
        <f>Table3[[#This Row],[DivPay]]*4</f>
        <v>2.3199999999999998</v>
      </c>
      <c r="G3370" s="2">
        <f>Table3[[#This Row],[FwdDiv]]/Table3[[#This Row],[SharePrice]]</f>
        <v>4.7058823529411764E-2</v>
      </c>
    </row>
    <row r="3371" spans="2:7" x14ac:dyDescent="0.2">
      <c r="B3371" s="35">
        <v>40231</v>
      </c>
      <c r="C3371">
        <v>49.75</v>
      </c>
      <c r="E3371">
        <v>0.57999999999999996</v>
      </c>
      <c r="F3371">
        <f>Table3[[#This Row],[DivPay]]*4</f>
        <v>2.3199999999999998</v>
      </c>
      <c r="G3371" s="2">
        <f>Table3[[#This Row],[FwdDiv]]/Table3[[#This Row],[SharePrice]]</f>
        <v>4.6633165829145728E-2</v>
      </c>
    </row>
    <row r="3372" spans="2:7" x14ac:dyDescent="0.2">
      <c r="B3372" s="35">
        <v>40228</v>
      </c>
      <c r="C3372">
        <v>49.98</v>
      </c>
      <c r="E3372">
        <v>0.57999999999999996</v>
      </c>
      <c r="F3372">
        <f>Table3[[#This Row],[DivPay]]*4</f>
        <v>2.3199999999999998</v>
      </c>
      <c r="G3372" s="2">
        <f>Table3[[#This Row],[FwdDiv]]/Table3[[#This Row],[SharePrice]]</f>
        <v>4.6418567426970786E-2</v>
      </c>
    </row>
    <row r="3373" spans="2:7" x14ac:dyDescent="0.2">
      <c r="B3373" s="35">
        <v>40227</v>
      </c>
      <c r="C3373">
        <v>50.28</v>
      </c>
      <c r="E3373">
        <v>0.57999999999999996</v>
      </c>
      <c r="F3373">
        <f>Table3[[#This Row],[DivPay]]*4</f>
        <v>2.3199999999999998</v>
      </c>
      <c r="G3373" s="2">
        <f>Table3[[#This Row],[FwdDiv]]/Table3[[#This Row],[SharePrice]]</f>
        <v>4.6141607000795538E-2</v>
      </c>
    </row>
    <row r="3374" spans="2:7" x14ac:dyDescent="0.2">
      <c r="B3374" s="35">
        <v>40226</v>
      </c>
      <c r="C3374">
        <v>49.83</v>
      </c>
      <c r="E3374">
        <v>0.57999999999999996</v>
      </c>
      <c r="F3374">
        <f>Table3[[#This Row],[DivPay]]*4</f>
        <v>2.3199999999999998</v>
      </c>
      <c r="G3374" s="2">
        <f>Table3[[#This Row],[FwdDiv]]/Table3[[#This Row],[SharePrice]]</f>
        <v>4.6558298213927353E-2</v>
      </c>
    </row>
    <row r="3375" spans="2:7" x14ac:dyDescent="0.2">
      <c r="B3375" s="35">
        <v>40225</v>
      </c>
      <c r="C3375">
        <v>49.42</v>
      </c>
      <c r="E3375">
        <v>0.57999999999999996</v>
      </c>
      <c r="F3375">
        <f>Table3[[#This Row],[DivPay]]*4</f>
        <v>2.3199999999999998</v>
      </c>
      <c r="G3375" s="2">
        <f>Table3[[#This Row],[FwdDiv]]/Table3[[#This Row],[SharePrice]]</f>
        <v>4.6944556859571017E-2</v>
      </c>
    </row>
    <row r="3376" spans="2:7" x14ac:dyDescent="0.2">
      <c r="B3376" s="35">
        <v>40221</v>
      </c>
      <c r="C3376">
        <v>49.29</v>
      </c>
      <c r="E3376">
        <v>0.57999999999999996</v>
      </c>
      <c r="F3376">
        <f>Table3[[#This Row],[DivPay]]*4</f>
        <v>2.3199999999999998</v>
      </c>
      <c r="G3376" s="2">
        <f>Table3[[#This Row],[FwdDiv]]/Table3[[#This Row],[SharePrice]]</f>
        <v>4.706837086630148E-2</v>
      </c>
    </row>
    <row r="3377" spans="2:7" x14ac:dyDescent="0.2">
      <c r="B3377" s="35">
        <v>40220</v>
      </c>
      <c r="C3377">
        <v>48.67</v>
      </c>
      <c r="E3377">
        <v>0.57999999999999996</v>
      </c>
      <c r="F3377">
        <f>Table3[[#This Row],[DivPay]]*4</f>
        <v>2.3199999999999998</v>
      </c>
      <c r="G3377" s="2">
        <f>Table3[[#This Row],[FwdDiv]]/Table3[[#This Row],[SharePrice]]</f>
        <v>4.7667967947400858E-2</v>
      </c>
    </row>
    <row r="3378" spans="2:7" x14ac:dyDescent="0.2">
      <c r="B3378" s="35">
        <v>40219</v>
      </c>
      <c r="C3378">
        <v>46.81</v>
      </c>
      <c r="E3378">
        <v>0.57999999999999996</v>
      </c>
      <c r="F3378">
        <f>Table3[[#This Row],[DivPay]]*4</f>
        <v>2.3199999999999998</v>
      </c>
      <c r="G3378" s="2">
        <f>Table3[[#This Row],[FwdDiv]]/Table3[[#This Row],[SharePrice]]</f>
        <v>4.9562059389019433E-2</v>
      </c>
    </row>
    <row r="3379" spans="2:7" x14ac:dyDescent="0.2">
      <c r="B3379" s="35">
        <v>40218</v>
      </c>
      <c r="C3379">
        <v>46.85</v>
      </c>
      <c r="E3379">
        <v>0.57999999999999996</v>
      </c>
      <c r="F3379">
        <f>Table3[[#This Row],[DivPay]]*4</f>
        <v>2.3199999999999998</v>
      </c>
      <c r="G3379" s="2">
        <f>Table3[[#This Row],[FwdDiv]]/Table3[[#This Row],[SharePrice]]</f>
        <v>4.9519743863393806E-2</v>
      </c>
    </row>
    <row r="3380" spans="2:7" x14ac:dyDescent="0.2">
      <c r="B3380" s="35">
        <v>40217</v>
      </c>
      <c r="C3380">
        <v>45.53</v>
      </c>
      <c r="E3380">
        <v>0.57999999999999996</v>
      </c>
      <c r="F3380">
        <f>Table3[[#This Row],[DivPay]]*4</f>
        <v>2.3199999999999998</v>
      </c>
      <c r="G3380" s="2">
        <f>Table3[[#This Row],[FwdDiv]]/Table3[[#This Row],[SharePrice]]</f>
        <v>5.0955414012738849E-2</v>
      </c>
    </row>
    <row r="3381" spans="2:7" x14ac:dyDescent="0.2">
      <c r="B3381" s="35">
        <v>40214</v>
      </c>
      <c r="C3381">
        <v>45.66</v>
      </c>
      <c r="E3381">
        <v>0.57999999999999996</v>
      </c>
      <c r="F3381">
        <f>Table3[[#This Row],[DivPay]]*4</f>
        <v>2.3199999999999998</v>
      </c>
      <c r="G3381" s="2">
        <f>Table3[[#This Row],[FwdDiv]]/Table3[[#This Row],[SharePrice]]</f>
        <v>5.0810337275514671E-2</v>
      </c>
    </row>
    <row r="3382" spans="2:7" x14ac:dyDescent="0.2">
      <c r="B3382" s="35">
        <v>40213</v>
      </c>
      <c r="C3382">
        <v>45.94</v>
      </c>
      <c r="E3382">
        <v>0.57999999999999996</v>
      </c>
      <c r="F3382">
        <f>Table3[[#This Row],[DivPay]]*4</f>
        <v>2.3199999999999998</v>
      </c>
      <c r="G3382" s="2">
        <f>Table3[[#This Row],[FwdDiv]]/Table3[[#This Row],[SharePrice]]</f>
        <v>5.0500653025685675E-2</v>
      </c>
    </row>
    <row r="3383" spans="2:7" x14ac:dyDescent="0.2">
      <c r="B3383" s="35">
        <v>40212</v>
      </c>
      <c r="C3383">
        <v>46.97</v>
      </c>
      <c r="E3383">
        <v>0.57999999999999996</v>
      </c>
      <c r="F3383">
        <f>Table3[[#This Row],[DivPay]]*4</f>
        <v>2.3199999999999998</v>
      </c>
      <c r="G3383" s="2">
        <f>Table3[[#This Row],[FwdDiv]]/Table3[[#This Row],[SharePrice]]</f>
        <v>4.9393229721098574E-2</v>
      </c>
    </row>
    <row r="3384" spans="2:7" x14ac:dyDescent="0.2">
      <c r="B3384" s="35">
        <v>40211</v>
      </c>
      <c r="C3384">
        <v>47.6</v>
      </c>
      <c r="E3384">
        <v>0.57999999999999996</v>
      </c>
      <c r="F3384">
        <f>Table3[[#This Row],[DivPay]]*4</f>
        <v>2.3199999999999998</v>
      </c>
      <c r="G3384" s="2">
        <f>Table3[[#This Row],[FwdDiv]]/Table3[[#This Row],[SharePrice]]</f>
        <v>4.8739495798319321E-2</v>
      </c>
    </row>
    <row r="3385" spans="2:7" x14ac:dyDescent="0.2">
      <c r="B3385" s="35">
        <v>40210</v>
      </c>
      <c r="C3385">
        <v>46.11</v>
      </c>
      <c r="E3385">
        <v>0.57999999999999996</v>
      </c>
      <c r="F3385">
        <f>Table3[[#This Row],[DivPay]]*4</f>
        <v>2.3199999999999998</v>
      </c>
      <c r="G3385" s="2">
        <f>Table3[[#This Row],[FwdDiv]]/Table3[[#This Row],[SharePrice]]</f>
        <v>5.0314465408805027E-2</v>
      </c>
    </row>
    <row r="3386" spans="2:7" x14ac:dyDescent="0.2">
      <c r="B3386" s="35">
        <v>40207</v>
      </c>
      <c r="C3386">
        <v>45.51</v>
      </c>
      <c r="E3386">
        <v>0.57999999999999996</v>
      </c>
      <c r="F3386">
        <f>Table3[[#This Row],[DivPay]]*4</f>
        <v>2.3199999999999998</v>
      </c>
      <c r="G3386" s="2">
        <f>Table3[[#This Row],[FwdDiv]]/Table3[[#This Row],[SharePrice]]</f>
        <v>5.0977807075368052E-2</v>
      </c>
    </row>
    <row r="3387" spans="2:7" x14ac:dyDescent="0.2">
      <c r="B3387" s="35">
        <v>40206</v>
      </c>
      <c r="C3387">
        <v>46.21</v>
      </c>
      <c r="E3387">
        <v>0.57999999999999996</v>
      </c>
      <c r="F3387">
        <f>Table3[[#This Row],[DivPay]]*4</f>
        <v>2.3199999999999998</v>
      </c>
      <c r="G3387" s="2">
        <f>Table3[[#This Row],[FwdDiv]]/Table3[[#This Row],[SharePrice]]</f>
        <v>5.0205583207098024E-2</v>
      </c>
    </row>
    <row r="3388" spans="2:7" x14ac:dyDescent="0.2">
      <c r="B3388" s="35">
        <v>40205</v>
      </c>
      <c r="C3388">
        <v>46.64</v>
      </c>
      <c r="E3388">
        <v>0.57999999999999996</v>
      </c>
      <c r="F3388">
        <f>Table3[[#This Row],[DivPay]]*4</f>
        <v>2.3199999999999998</v>
      </c>
      <c r="G3388" s="2">
        <f>Table3[[#This Row],[FwdDiv]]/Table3[[#This Row],[SharePrice]]</f>
        <v>4.9742710120068603E-2</v>
      </c>
    </row>
    <row r="3389" spans="2:7" x14ac:dyDescent="0.2">
      <c r="B3389" s="35">
        <v>40204</v>
      </c>
      <c r="C3389">
        <v>47</v>
      </c>
      <c r="E3389">
        <v>0.57999999999999996</v>
      </c>
      <c r="F3389">
        <f>Table3[[#This Row],[DivPay]]*4</f>
        <v>2.3199999999999998</v>
      </c>
      <c r="G3389" s="2">
        <f>Table3[[#This Row],[FwdDiv]]/Table3[[#This Row],[SharePrice]]</f>
        <v>4.9361702127659571E-2</v>
      </c>
    </row>
    <row r="3390" spans="2:7" x14ac:dyDescent="0.2">
      <c r="B3390" s="35">
        <v>40203</v>
      </c>
      <c r="C3390">
        <v>47.05</v>
      </c>
      <c r="E3390">
        <v>0.57999999999999996</v>
      </c>
      <c r="F3390">
        <f>Table3[[#This Row],[DivPay]]*4</f>
        <v>2.3199999999999998</v>
      </c>
      <c r="G3390" s="2">
        <f>Table3[[#This Row],[FwdDiv]]/Table3[[#This Row],[SharePrice]]</f>
        <v>4.9309245483528164E-2</v>
      </c>
    </row>
    <row r="3391" spans="2:7" x14ac:dyDescent="0.2">
      <c r="B3391" s="35">
        <v>40200</v>
      </c>
      <c r="C3391">
        <v>46.81</v>
      </c>
      <c r="E3391">
        <v>0.57999999999999996</v>
      </c>
      <c r="F3391">
        <f>Table3[[#This Row],[DivPay]]*4</f>
        <v>2.3199999999999998</v>
      </c>
      <c r="G3391" s="2">
        <f>Table3[[#This Row],[FwdDiv]]/Table3[[#This Row],[SharePrice]]</f>
        <v>4.9562059389019433E-2</v>
      </c>
    </row>
    <row r="3392" spans="2:7" x14ac:dyDescent="0.2">
      <c r="B3392" s="35">
        <v>40199</v>
      </c>
      <c r="C3392">
        <v>47.73</v>
      </c>
      <c r="E3392">
        <v>0.57999999999999996</v>
      </c>
      <c r="F3392">
        <f>Table3[[#This Row],[DivPay]]*4</f>
        <v>2.3199999999999998</v>
      </c>
      <c r="G3392" s="2">
        <f>Table3[[#This Row],[FwdDiv]]/Table3[[#This Row],[SharePrice]]</f>
        <v>4.8606746281164882E-2</v>
      </c>
    </row>
    <row r="3393" spans="2:7" x14ac:dyDescent="0.2">
      <c r="B3393" s="35">
        <v>40198</v>
      </c>
      <c r="C3393">
        <v>49.24</v>
      </c>
      <c r="E3393">
        <v>0.57999999999999996</v>
      </c>
      <c r="F3393">
        <f>Table3[[#This Row],[DivPay]]*4</f>
        <v>2.3199999999999998</v>
      </c>
      <c r="G3393" s="2">
        <f>Table3[[#This Row],[FwdDiv]]/Table3[[#This Row],[SharePrice]]</f>
        <v>4.7116165718927697E-2</v>
      </c>
    </row>
    <row r="3394" spans="2:7" x14ac:dyDescent="0.2">
      <c r="B3394" s="35">
        <v>40197</v>
      </c>
      <c r="C3394">
        <v>50.09</v>
      </c>
      <c r="E3394">
        <v>0.57999999999999996</v>
      </c>
      <c r="F3394">
        <f>Table3[[#This Row],[DivPay]]*4</f>
        <v>2.3199999999999998</v>
      </c>
      <c r="G3394" s="2">
        <f>Table3[[#This Row],[FwdDiv]]/Table3[[#This Row],[SharePrice]]</f>
        <v>4.6316630065881409E-2</v>
      </c>
    </row>
    <row r="3395" spans="2:7" x14ac:dyDescent="0.2">
      <c r="B3395" s="35">
        <v>40193</v>
      </c>
      <c r="C3395">
        <v>49.62</v>
      </c>
      <c r="E3395">
        <v>0.57999999999999996</v>
      </c>
      <c r="F3395">
        <f>Table3[[#This Row],[DivPay]]*4</f>
        <v>2.3199999999999998</v>
      </c>
      <c r="G3395" s="2">
        <f>Table3[[#This Row],[FwdDiv]]/Table3[[#This Row],[SharePrice]]</f>
        <v>4.6755340588472388E-2</v>
      </c>
    </row>
    <row r="3396" spans="2:7" x14ac:dyDescent="0.2">
      <c r="B3396" s="35">
        <v>40192</v>
      </c>
      <c r="C3396">
        <v>49.6</v>
      </c>
      <c r="E3396">
        <v>0.57999999999999996</v>
      </c>
      <c r="F3396">
        <f>Table3[[#This Row],[DivPay]]*4</f>
        <v>2.3199999999999998</v>
      </c>
      <c r="G3396" s="2">
        <f>Table3[[#This Row],[FwdDiv]]/Table3[[#This Row],[SharePrice]]</f>
        <v>4.6774193548387091E-2</v>
      </c>
    </row>
    <row r="3397" spans="2:7" x14ac:dyDescent="0.2">
      <c r="B3397" s="35">
        <v>40191</v>
      </c>
      <c r="C3397">
        <v>49.67</v>
      </c>
      <c r="E3397">
        <v>0.57999999999999996</v>
      </c>
      <c r="F3397">
        <f>Table3[[#This Row],[DivPay]]*4</f>
        <v>2.3199999999999998</v>
      </c>
      <c r="G3397" s="2">
        <f>Table3[[#This Row],[FwdDiv]]/Table3[[#This Row],[SharePrice]]</f>
        <v>4.6708274612442112E-2</v>
      </c>
    </row>
    <row r="3398" spans="2:7" x14ac:dyDescent="0.2">
      <c r="B3398" s="35">
        <v>40190</v>
      </c>
      <c r="C3398">
        <v>49.17</v>
      </c>
      <c r="E3398">
        <v>0.57999999999999996</v>
      </c>
      <c r="F3398">
        <f>Table3[[#This Row],[DivPay]]*4</f>
        <v>2.3199999999999998</v>
      </c>
      <c r="G3398" s="2">
        <f>Table3[[#This Row],[FwdDiv]]/Table3[[#This Row],[SharePrice]]</f>
        <v>4.7183241814114291E-2</v>
      </c>
    </row>
    <row r="3399" spans="2:7" x14ac:dyDescent="0.2">
      <c r="B3399" s="35">
        <v>40189</v>
      </c>
      <c r="C3399">
        <v>49.44</v>
      </c>
      <c r="E3399">
        <v>0.57999999999999996</v>
      </c>
      <c r="F3399">
        <f>Table3[[#This Row],[DivPay]]*4</f>
        <v>2.3199999999999998</v>
      </c>
      <c r="G3399" s="2">
        <f>Table3[[#This Row],[FwdDiv]]/Table3[[#This Row],[SharePrice]]</f>
        <v>4.6925566343042069E-2</v>
      </c>
    </row>
    <row r="3400" spans="2:7" x14ac:dyDescent="0.2">
      <c r="B3400" s="35">
        <v>40186</v>
      </c>
      <c r="C3400">
        <v>49.26</v>
      </c>
      <c r="E3400">
        <v>0.57999999999999996</v>
      </c>
      <c r="F3400">
        <f>Table3[[#This Row],[DivPay]]*4</f>
        <v>2.3199999999999998</v>
      </c>
      <c r="G3400" s="2">
        <f>Table3[[#This Row],[FwdDiv]]/Table3[[#This Row],[SharePrice]]</f>
        <v>4.7097036134794962E-2</v>
      </c>
    </row>
    <row r="3401" spans="2:7" x14ac:dyDescent="0.2">
      <c r="B3401" s="35">
        <v>40185</v>
      </c>
      <c r="C3401">
        <v>49.53</v>
      </c>
      <c r="E3401">
        <v>0.57999999999999996</v>
      </c>
      <c r="F3401">
        <f>Table3[[#This Row],[DivPay]]*4</f>
        <v>2.3199999999999998</v>
      </c>
      <c r="G3401" s="2">
        <f>Table3[[#This Row],[FwdDiv]]/Table3[[#This Row],[SharePrice]]</f>
        <v>4.6840298808802742E-2</v>
      </c>
    </row>
    <row r="3402" spans="2:7" x14ac:dyDescent="0.2">
      <c r="B3402" s="35">
        <v>40184</v>
      </c>
      <c r="C3402">
        <v>48.92</v>
      </c>
      <c r="E3402">
        <v>0.57999999999999996</v>
      </c>
      <c r="F3402">
        <f>Table3[[#This Row],[DivPay]]*4</f>
        <v>2.3199999999999998</v>
      </c>
      <c r="G3402" s="2">
        <f>Table3[[#This Row],[FwdDiv]]/Table3[[#This Row],[SharePrice]]</f>
        <v>4.7424366312346686E-2</v>
      </c>
    </row>
    <row r="3403" spans="2:7" x14ac:dyDescent="0.2">
      <c r="B3403" s="35">
        <v>40183</v>
      </c>
      <c r="C3403">
        <v>48.92</v>
      </c>
      <c r="E3403">
        <v>0.57999999999999996</v>
      </c>
      <c r="F3403">
        <f>Table3[[#This Row],[DivPay]]*4</f>
        <v>2.3199999999999998</v>
      </c>
      <c r="G3403" s="2">
        <f>Table3[[#This Row],[FwdDiv]]/Table3[[#This Row],[SharePrice]]</f>
        <v>4.7424366312346686E-2</v>
      </c>
    </row>
    <row r="3404" spans="2:7" x14ac:dyDescent="0.2">
      <c r="B3404" s="35">
        <v>40182</v>
      </c>
      <c r="C3404">
        <v>49.35</v>
      </c>
      <c r="E3404">
        <v>0.57999999999999996</v>
      </c>
      <c r="F3404">
        <f>Table3[[#This Row],[DivPay]]*4</f>
        <v>2.3199999999999998</v>
      </c>
      <c r="G3404" s="2">
        <f>Table3[[#This Row],[FwdDiv]]/Table3[[#This Row],[SharePrice]]</f>
        <v>4.7011144883485304E-2</v>
      </c>
    </row>
    <row r="3405" spans="2:7" x14ac:dyDescent="0.2">
      <c r="B3405" s="35">
        <v>40178</v>
      </c>
      <c r="C3405">
        <v>48.19</v>
      </c>
      <c r="E3405">
        <v>0.57999999999999996</v>
      </c>
      <c r="F3405">
        <f>Table3[[#This Row],[DivPay]]*4</f>
        <v>2.3199999999999998</v>
      </c>
      <c r="G3405" s="2">
        <f>Table3[[#This Row],[FwdDiv]]/Table3[[#This Row],[SharePrice]]</f>
        <v>4.8142768209172029E-2</v>
      </c>
    </row>
    <row r="3406" spans="2:7" x14ac:dyDescent="0.2">
      <c r="B3406" s="35">
        <v>40177</v>
      </c>
      <c r="C3406">
        <v>48.66</v>
      </c>
      <c r="E3406">
        <v>0.57999999999999996</v>
      </c>
      <c r="F3406">
        <f>Table3[[#This Row],[DivPay]]*4</f>
        <v>2.3199999999999998</v>
      </c>
      <c r="G3406" s="2">
        <f>Table3[[#This Row],[FwdDiv]]/Table3[[#This Row],[SharePrice]]</f>
        <v>4.7677764077270861E-2</v>
      </c>
    </row>
    <row r="3407" spans="2:7" x14ac:dyDescent="0.2">
      <c r="B3407" s="35">
        <v>40176</v>
      </c>
      <c r="C3407">
        <v>48.85</v>
      </c>
      <c r="E3407">
        <v>0.57999999999999996</v>
      </c>
      <c r="F3407">
        <f>Table3[[#This Row],[DivPay]]*4</f>
        <v>2.3199999999999998</v>
      </c>
      <c r="G3407" s="2">
        <f>Table3[[#This Row],[FwdDiv]]/Table3[[#This Row],[SharePrice]]</f>
        <v>4.7492323439099281E-2</v>
      </c>
    </row>
    <row r="3408" spans="2:7" x14ac:dyDescent="0.2">
      <c r="B3408" s="35">
        <v>40175</v>
      </c>
      <c r="C3408">
        <v>48.85</v>
      </c>
      <c r="E3408">
        <v>0.57999999999999996</v>
      </c>
      <c r="F3408">
        <f>Table3[[#This Row],[DivPay]]*4</f>
        <v>2.3199999999999998</v>
      </c>
      <c r="G3408" s="2">
        <f>Table3[[#This Row],[FwdDiv]]/Table3[[#This Row],[SharePrice]]</f>
        <v>4.7492323439099281E-2</v>
      </c>
    </row>
    <row r="3409" spans="2:7" x14ac:dyDescent="0.2">
      <c r="B3409" s="35">
        <v>40171</v>
      </c>
      <c r="C3409">
        <v>48.9</v>
      </c>
      <c r="E3409">
        <v>0.57999999999999996</v>
      </c>
      <c r="F3409">
        <f>Table3[[#This Row],[DivPay]]*4</f>
        <v>2.3199999999999998</v>
      </c>
      <c r="G3409" s="2">
        <f>Table3[[#This Row],[FwdDiv]]/Table3[[#This Row],[SharePrice]]</f>
        <v>4.7443762781186095E-2</v>
      </c>
    </row>
    <row r="3410" spans="2:7" x14ac:dyDescent="0.2">
      <c r="B3410" s="35">
        <v>40170</v>
      </c>
      <c r="C3410">
        <v>48.8</v>
      </c>
      <c r="D3410">
        <v>0.57999999999999996</v>
      </c>
      <c r="E3410">
        <v>0.57999999999999996</v>
      </c>
      <c r="F3410">
        <f>Table3[[#This Row],[DivPay]]*4</f>
        <v>2.3199999999999998</v>
      </c>
      <c r="G3410" s="2">
        <f>Table3[[#This Row],[FwdDiv]]/Table3[[#This Row],[SharePrice]]</f>
        <v>4.7540983606557376E-2</v>
      </c>
    </row>
    <row r="3411" spans="2:7" x14ac:dyDescent="0.2">
      <c r="B3411" s="35">
        <v>40169</v>
      </c>
      <c r="C3411">
        <v>49.6</v>
      </c>
      <c r="E3411">
        <v>0.57999999999999996</v>
      </c>
      <c r="F3411">
        <f>Table3[[#This Row],[DivPay]]*4</f>
        <v>2.3199999999999998</v>
      </c>
      <c r="G3411" s="2">
        <f>Table3[[#This Row],[FwdDiv]]/Table3[[#This Row],[SharePrice]]</f>
        <v>4.6774193548387091E-2</v>
      </c>
    </row>
    <row r="3412" spans="2:7" x14ac:dyDescent="0.2">
      <c r="B3412" s="35">
        <v>40168</v>
      </c>
      <c r="C3412">
        <v>49.25</v>
      </c>
      <c r="E3412">
        <v>0.57999999999999996</v>
      </c>
      <c r="F3412">
        <f>Table3[[#This Row],[DivPay]]*4</f>
        <v>2.3199999999999998</v>
      </c>
      <c r="G3412" s="2">
        <f>Table3[[#This Row],[FwdDiv]]/Table3[[#This Row],[SharePrice]]</f>
        <v>4.7106598984771569E-2</v>
      </c>
    </row>
    <row r="3413" spans="2:7" x14ac:dyDescent="0.2">
      <c r="B3413" s="35">
        <v>40165</v>
      </c>
      <c r="C3413">
        <v>48.66</v>
      </c>
      <c r="E3413">
        <v>0.57999999999999996</v>
      </c>
      <c r="F3413">
        <f>Table3[[#This Row],[DivPay]]*4</f>
        <v>2.3199999999999998</v>
      </c>
      <c r="G3413" s="2">
        <f>Table3[[#This Row],[FwdDiv]]/Table3[[#This Row],[SharePrice]]</f>
        <v>4.7677764077270861E-2</v>
      </c>
    </row>
    <row r="3414" spans="2:7" x14ac:dyDescent="0.2">
      <c r="B3414" s="35">
        <v>40164</v>
      </c>
      <c r="C3414">
        <v>49.29</v>
      </c>
      <c r="E3414">
        <v>0.57999999999999996</v>
      </c>
      <c r="F3414">
        <f>Table3[[#This Row],[DivPay]]*4</f>
        <v>2.3199999999999998</v>
      </c>
      <c r="G3414" s="2">
        <f>Table3[[#This Row],[FwdDiv]]/Table3[[#This Row],[SharePrice]]</f>
        <v>4.706837086630148E-2</v>
      </c>
    </row>
    <row r="3415" spans="2:7" x14ac:dyDescent="0.2">
      <c r="B3415" s="35">
        <v>40163</v>
      </c>
      <c r="C3415">
        <v>50.08</v>
      </c>
      <c r="E3415">
        <v>0.57999999999999996</v>
      </c>
      <c r="F3415">
        <f>Table3[[#This Row],[DivPay]]*4</f>
        <v>2.3199999999999998</v>
      </c>
      <c r="G3415" s="2">
        <f>Table3[[#This Row],[FwdDiv]]/Table3[[#This Row],[SharePrice]]</f>
        <v>4.6325878594249199E-2</v>
      </c>
    </row>
    <row r="3416" spans="2:7" x14ac:dyDescent="0.2">
      <c r="B3416" s="35">
        <v>40162</v>
      </c>
      <c r="C3416">
        <v>50.07</v>
      </c>
      <c r="E3416">
        <v>0.57999999999999996</v>
      </c>
      <c r="F3416">
        <f>Table3[[#This Row],[DivPay]]*4</f>
        <v>2.3199999999999998</v>
      </c>
      <c r="G3416" s="2">
        <f>Table3[[#This Row],[FwdDiv]]/Table3[[#This Row],[SharePrice]]</f>
        <v>4.6335130816856397E-2</v>
      </c>
    </row>
    <row r="3417" spans="2:7" x14ac:dyDescent="0.2">
      <c r="B3417" s="35">
        <v>40161</v>
      </c>
      <c r="C3417">
        <v>50.26</v>
      </c>
      <c r="E3417">
        <v>0.57999999999999996</v>
      </c>
      <c r="F3417">
        <f>Table3[[#This Row],[DivPay]]*4</f>
        <v>2.3199999999999998</v>
      </c>
      <c r="G3417" s="2">
        <f>Table3[[#This Row],[FwdDiv]]/Table3[[#This Row],[SharePrice]]</f>
        <v>4.6159968165539196E-2</v>
      </c>
    </row>
    <row r="3418" spans="2:7" x14ac:dyDescent="0.2">
      <c r="B3418" s="35">
        <v>40158</v>
      </c>
      <c r="C3418">
        <v>48.48</v>
      </c>
      <c r="E3418">
        <v>0.57999999999999996</v>
      </c>
      <c r="F3418">
        <f>Table3[[#This Row],[DivPay]]*4</f>
        <v>2.3199999999999998</v>
      </c>
      <c r="G3418" s="2">
        <f>Table3[[#This Row],[FwdDiv]]/Table3[[#This Row],[SharePrice]]</f>
        <v>4.7854785478547858E-2</v>
      </c>
    </row>
    <row r="3419" spans="2:7" x14ac:dyDescent="0.2">
      <c r="B3419" s="35">
        <v>40157</v>
      </c>
      <c r="C3419">
        <v>48.87</v>
      </c>
      <c r="E3419">
        <v>0.57999999999999996</v>
      </c>
      <c r="F3419">
        <f>Table3[[#This Row],[DivPay]]*4</f>
        <v>2.3199999999999998</v>
      </c>
      <c r="G3419" s="2">
        <f>Table3[[#This Row],[FwdDiv]]/Table3[[#This Row],[SharePrice]]</f>
        <v>4.7472887251892776E-2</v>
      </c>
    </row>
    <row r="3420" spans="2:7" x14ac:dyDescent="0.2">
      <c r="B3420" s="35">
        <v>40156</v>
      </c>
      <c r="C3420">
        <v>49.06</v>
      </c>
      <c r="E3420">
        <v>0.57999999999999996</v>
      </c>
      <c r="F3420">
        <f>Table3[[#This Row],[DivPay]]*4</f>
        <v>2.3199999999999998</v>
      </c>
      <c r="G3420" s="2">
        <f>Table3[[#This Row],[FwdDiv]]/Table3[[#This Row],[SharePrice]]</f>
        <v>4.7289033836119029E-2</v>
      </c>
    </row>
    <row r="3421" spans="2:7" x14ac:dyDescent="0.2">
      <c r="B3421" s="35">
        <v>40155</v>
      </c>
      <c r="C3421">
        <v>49.04</v>
      </c>
      <c r="E3421">
        <v>0.57999999999999996</v>
      </c>
      <c r="F3421">
        <f>Table3[[#This Row],[DivPay]]*4</f>
        <v>2.3199999999999998</v>
      </c>
      <c r="G3421" s="2">
        <f>Table3[[#This Row],[FwdDiv]]/Table3[[#This Row],[SharePrice]]</f>
        <v>4.730831973898858E-2</v>
      </c>
    </row>
    <row r="3422" spans="2:7" x14ac:dyDescent="0.2">
      <c r="B3422" s="35">
        <v>40154</v>
      </c>
      <c r="C3422">
        <v>49.84</v>
      </c>
      <c r="E3422">
        <v>0.57999999999999996</v>
      </c>
      <c r="F3422">
        <f>Table3[[#This Row],[DivPay]]*4</f>
        <v>2.3199999999999998</v>
      </c>
      <c r="G3422" s="2">
        <f>Table3[[#This Row],[FwdDiv]]/Table3[[#This Row],[SharePrice]]</f>
        <v>4.6548956661316206E-2</v>
      </c>
    </row>
    <row r="3423" spans="2:7" x14ac:dyDescent="0.2">
      <c r="B3423" s="35">
        <v>40151</v>
      </c>
      <c r="C3423">
        <v>49.82</v>
      </c>
      <c r="E3423">
        <v>0.57999999999999996</v>
      </c>
      <c r="F3423">
        <f>Table3[[#This Row],[DivPay]]*4</f>
        <v>2.3199999999999998</v>
      </c>
      <c r="G3423" s="2">
        <f>Table3[[#This Row],[FwdDiv]]/Table3[[#This Row],[SharePrice]]</f>
        <v>4.6567643516659971E-2</v>
      </c>
    </row>
    <row r="3424" spans="2:7" x14ac:dyDescent="0.2">
      <c r="B3424" s="35">
        <v>40150</v>
      </c>
      <c r="C3424">
        <v>49.48</v>
      </c>
      <c r="E3424">
        <v>0.57999999999999996</v>
      </c>
      <c r="F3424">
        <f>Table3[[#This Row],[DivPay]]*4</f>
        <v>2.3199999999999998</v>
      </c>
      <c r="G3424" s="2">
        <f>Table3[[#This Row],[FwdDiv]]/Table3[[#This Row],[SharePrice]]</f>
        <v>4.6887631366208569E-2</v>
      </c>
    </row>
    <row r="3425" spans="2:7" x14ac:dyDescent="0.2">
      <c r="B3425" s="35">
        <v>40149</v>
      </c>
      <c r="C3425">
        <v>49.17</v>
      </c>
      <c r="E3425">
        <v>0.57999999999999996</v>
      </c>
      <c r="F3425">
        <f>Table3[[#This Row],[DivPay]]*4</f>
        <v>2.3199999999999998</v>
      </c>
      <c r="G3425" s="2">
        <f>Table3[[#This Row],[FwdDiv]]/Table3[[#This Row],[SharePrice]]</f>
        <v>4.7183241814114291E-2</v>
      </c>
    </row>
    <row r="3426" spans="2:7" x14ac:dyDescent="0.2">
      <c r="B3426" s="35">
        <v>40148</v>
      </c>
      <c r="C3426">
        <v>49.17</v>
      </c>
      <c r="E3426">
        <v>0.57999999999999996</v>
      </c>
      <c r="F3426">
        <f>Table3[[#This Row],[DivPay]]*4</f>
        <v>2.3199999999999998</v>
      </c>
      <c r="G3426" s="2">
        <f>Table3[[#This Row],[FwdDiv]]/Table3[[#This Row],[SharePrice]]</f>
        <v>4.7183241814114291E-2</v>
      </c>
    </row>
    <row r="3427" spans="2:7" x14ac:dyDescent="0.2">
      <c r="B3427" s="35">
        <v>40147</v>
      </c>
      <c r="C3427">
        <v>48.09</v>
      </c>
      <c r="E3427">
        <v>0.57999999999999996</v>
      </c>
      <c r="F3427">
        <f>Table3[[#This Row],[DivPay]]*4</f>
        <v>2.3199999999999998</v>
      </c>
      <c r="G3427" s="2">
        <f>Table3[[#This Row],[FwdDiv]]/Table3[[#This Row],[SharePrice]]</f>
        <v>4.8242877937201077E-2</v>
      </c>
    </row>
    <row r="3428" spans="2:7" x14ac:dyDescent="0.2">
      <c r="B3428" s="35">
        <v>40144</v>
      </c>
      <c r="C3428">
        <v>49.99</v>
      </c>
      <c r="E3428">
        <v>0.57999999999999996</v>
      </c>
      <c r="F3428">
        <f>Table3[[#This Row],[DivPay]]*4</f>
        <v>2.3199999999999998</v>
      </c>
      <c r="G3428" s="2">
        <f>Table3[[#This Row],[FwdDiv]]/Table3[[#This Row],[SharePrice]]</f>
        <v>4.6409281856371269E-2</v>
      </c>
    </row>
    <row r="3429" spans="2:7" x14ac:dyDescent="0.2">
      <c r="B3429" s="35">
        <v>40142</v>
      </c>
      <c r="C3429">
        <v>50.31</v>
      </c>
      <c r="E3429">
        <v>0.57999999999999996</v>
      </c>
      <c r="F3429">
        <f>Table3[[#This Row],[DivPay]]*4</f>
        <v>2.3199999999999998</v>
      </c>
      <c r="G3429" s="2">
        <f>Table3[[#This Row],[FwdDiv]]/Table3[[#This Row],[SharePrice]]</f>
        <v>4.6114092625720526E-2</v>
      </c>
    </row>
    <row r="3430" spans="2:7" x14ac:dyDescent="0.2">
      <c r="B3430" s="35">
        <v>40141</v>
      </c>
      <c r="C3430">
        <v>50.32</v>
      </c>
      <c r="E3430">
        <v>0.57999999999999996</v>
      </c>
      <c r="F3430">
        <f>Table3[[#This Row],[DivPay]]*4</f>
        <v>2.3199999999999998</v>
      </c>
      <c r="G3430" s="2">
        <f>Table3[[#This Row],[FwdDiv]]/Table3[[#This Row],[SharePrice]]</f>
        <v>4.6104928457869628E-2</v>
      </c>
    </row>
    <row r="3431" spans="2:7" x14ac:dyDescent="0.2">
      <c r="B3431" s="35">
        <v>40140</v>
      </c>
      <c r="C3431">
        <v>50.07</v>
      </c>
      <c r="E3431">
        <v>0.57999999999999996</v>
      </c>
      <c r="F3431">
        <f>Table3[[#This Row],[DivPay]]*4</f>
        <v>2.3199999999999998</v>
      </c>
      <c r="G3431" s="2">
        <f>Table3[[#This Row],[FwdDiv]]/Table3[[#This Row],[SharePrice]]</f>
        <v>4.6335130816856397E-2</v>
      </c>
    </row>
    <row r="3432" spans="2:7" x14ac:dyDescent="0.2">
      <c r="B3432" s="35">
        <v>40137</v>
      </c>
      <c r="C3432">
        <v>49.73</v>
      </c>
      <c r="E3432">
        <v>0.57999999999999996</v>
      </c>
      <c r="F3432">
        <f>Table3[[#This Row],[DivPay]]*4</f>
        <v>2.3199999999999998</v>
      </c>
      <c r="G3432" s="2">
        <f>Table3[[#This Row],[FwdDiv]]/Table3[[#This Row],[SharePrice]]</f>
        <v>4.665192036999799E-2</v>
      </c>
    </row>
    <row r="3433" spans="2:7" x14ac:dyDescent="0.2">
      <c r="B3433" s="35">
        <v>40136</v>
      </c>
      <c r="C3433">
        <v>50.14</v>
      </c>
      <c r="E3433">
        <v>0.57999999999999996</v>
      </c>
      <c r="F3433">
        <f>Table3[[#This Row],[DivPay]]*4</f>
        <v>2.3199999999999998</v>
      </c>
      <c r="G3433" s="2">
        <f>Table3[[#This Row],[FwdDiv]]/Table3[[#This Row],[SharePrice]]</f>
        <v>4.6270442760271237E-2</v>
      </c>
    </row>
    <row r="3434" spans="2:7" x14ac:dyDescent="0.2">
      <c r="B3434" s="35">
        <v>40135</v>
      </c>
      <c r="C3434">
        <v>50.52</v>
      </c>
      <c r="E3434">
        <v>0.57999999999999996</v>
      </c>
      <c r="F3434">
        <f>Table3[[#This Row],[DivPay]]*4</f>
        <v>2.3199999999999998</v>
      </c>
      <c r="G3434" s="2">
        <f>Table3[[#This Row],[FwdDiv]]/Table3[[#This Row],[SharePrice]]</f>
        <v>4.5922406967537605E-2</v>
      </c>
    </row>
    <row r="3435" spans="2:7" x14ac:dyDescent="0.2">
      <c r="B3435" s="35">
        <v>40134</v>
      </c>
      <c r="C3435">
        <v>50.61</v>
      </c>
      <c r="E3435">
        <v>0.57999999999999996</v>
      </c>
      <c r="F3435">
        <f>Table3[[#This Row],[DivPay]]*4</f>
        <v>2.3199999999999998</v>
      </c>
      <c r="G3435" s="2">
        <f>Table3[[#This Row],[FwdDiv]]/Table3[[#This Row],[SharePrice]]</f>
        <v>4.5840742936178618E-2</v>
      </c>
    </row>
    <row r="3436" spans="2:7" x14ac:dyDescent="0.2">
      <c r="B3436" s="35">
        <v>40133</v>
      </c>
      <c r="C3436">
        <v>50.64</v>
      </c>
      <c r="E3436">
        <v>0.57999999999999996</v>
      </c>
      <c r="F3436">
        <f>Table3[[#This Row],[DivPay]]*4</f>
        <v>2.3199999999999998</v>
      </c>
      <c r="G3436" s="2">
        <f>Table3[[#This Row],[FwdDiv]]/Table3[[#This Row],[SharePrice]]</f>
        <v>4.5813586097946286E-2</v>
      </c>
    </row>
    <row r="3437" spans="2:7" x14ac:dyDescent="0.2">
      <c r="B3437" s="35">
        <v>40130</v>
      </c>
      <c r="C3437">
        <v>50.15</v>
      </c>
      <c r="E3437">
        <v>0.57999999999999996</v>
      </c>
      <c r="F3437">
        <f>Table3[[#This Row],[DivPay]]*4</f>
        <v>2.3199999999999998</v>
      </c>
      <c r="G3437" s="2">
        <f>Table3[[#This Row],[FwdDiv]]/Table3[[#This Row],[SharePrice]]</f>
        <v>4.6261216350947154E-2</v>
      </c>
    </row>
    <row r="3438" spans="2:7" x14ac:dyDescent="0.2">
      <c r="B3438" s="35">
        <v>40129</v>
      </c>
      <c r="C3438">
        <v>49.96</v>
      </c>
      <c r="E3438">
        <v>0.57999999999999996</v>
      </c>
      <c r="F3438">
        <f>Table3[[#This Row],[DivPay]]*4</f>
        <v>2.3199999999999998</v>
      </c>
      <c r="G3438" s="2">
        <f>Table3[[#This Row],[FwdDiv]]/Table3[[#This Row],[SharePrice]]</f>
        <v>4.6437149719775819E-2</v>
      </c>
    </row>
    <row r="3439" spans="2:7" x14ac:dyDescent="0.2">
      <c r="B3439" s="35">
        <v>40128</v>
      </c>
      <c r="C3439">
        <v>49.35</v>
      </c>
      <c r="E3439">
        <v>0.57999999999999996</v>
      </c>
      <c r="F3439">
        <f>Table3[[#This Row],[DivPay]]*4</f>
        <v>2.3199999999999998</v>
      </c>
      <c r="G3439" s="2">
        <f>Table3[[#This Row],[FwdDiv]]/Table3[[#This Row],[SharePrice]]</f>
        <v>4.7011144883485304E-2</v>
      </c>
    </row>
    <row r="3440" spans="2:7" x14ac:dyDescent="0.2">
      <c r="B3440" s="35">
        <v>40127</v>
      </c>
      <c r="C3440">
        <v>49.83</v>
      </c>
      <c r="E3440">
        <v>0.57999999999999996</v>
      </c>
      <c r="F3440">
        <f>Table3[[#This Row],[DivPay]]*4</f>
        <v>2.3199999999999998</v>
      </c>
      <c r="G3440" s="2">
        <f>Table3[[#This Row],[FwdDiv]]/Table3[[#This Row],[SharePrice]]</f>
        <v>4.6558298213927353E-2</v>
      </c>
    </row>
    <row r="3441" spans="2:7" x14ac:dyDescent="0.2">
      <c r="B3441" s="35">
        <v>40126</v>
      </c>
      <c r="C3441">
        <v>49.87</v>
      </c>
      <c r="E3441">
        <v>0.57999999999999996</v>
      </c>
      <c r="F3441">
        <f>Table3[[#This Row],[DivPay]]*4</f>
        <v>2.3199999999999998</v>
      </c>
      <c r="G3441" s="2">
        <f>Table3[[#This Row],[FwdDiv]]/Table3[[#This Row],[SharePrice]]</f>
        <v>4.6520954481652298E-2</v>
      </c>
    </row>
    <row r="3442" spans="2:7" x14ac:dyDescent="0.2">
      <c r="B3442" s="35">
        <v>40123</v>
      </c>
      <c r="C3442">
        <v>48.83</v>
      </c>
      <c r="E3442">
        <v>0.57999999999999996</v>
      </c>
      <c r="F3442">
        <f>Table3[[#This Row],[DivPay]]*4</f>
        <v>2.3199999999999998</v>
      </c>
      <c r="G3442" s="2">
        <f>Table3[[#This Row],[FwdDiv]]/Table3[[#This Row],[SharePrice]]</f>
        <v>4.7511775547818963E-2</v>
      </c>
    </row>
    <row r="3443" spans="2:7" x14ac:dyDescent="0.2">
      <c r="B3443" s="35">
        <v>40122</v>
      </c>
      <c r="C3443">
        <v>48.66</v>
      </c>
      <c r="E3443">
        <v>0.57999999999999996</v>
      </c>
      <c r="F3443">
        <f>Table3[[#This Row],[DivPay]]*4</f>
        <v>2.3199999999999998</v>
      </c>
      <c r="G3443" s="2">
        <f>Table3[[#This Row],[FwdDiv]]/Table3[[#This Row],[SharePrice]]</f>
        <v>4.7677764077270861E-2</v>
      </c>
    </row>
    <row r="3444" spans="2:7" x14ac:dyDescent="0.2">
      <c r="B3444" s="35">
        <v>40121</v>
      </c>
      <c r="C3444">
        <v>47.38</v>
      </c>
      <c r="E3444">
        <v>0.57999999999999996</v>
      </c>
      <c r="F3444">
        <f>Table3[[#This Row],[DivPay]]*4</f>
        <v>2.3199999999999998</v>
      </c>
      <c r="G3444" s="2">
        <f>Table3[[#This Row],[FwdDiv]]/Table3[[#This Row],[SharePrice]]</f>
        <v>4.8965808357956934E-2</v>
      </c>
    </row>
    <row r="3445" spans="2:7" x14ac:dyDescent="0.2">
      <c r="B3445" s="35">
        <v>40120</v>
      </c>
      <c r="C3445">
        <v>47.85</v>
      </c>
      <c r="E3445">
        <v>0.57999999999999996</v>
      </c>
      <c r="F3445">
        <f>Table3[[#This Row],[DivPay]]*4</f>
        <v>2.3199999999999998</v>
      </c>
      <c r="G3445" s="2">
        <f>Table3[[#This Row],[FwdDiv]]/Table3[[#This Row],[SharePrice]]</f>
        <v>4.8484848484848478E-2</v>
      </c>
    </row>
    <row r="3446" spans="2:7" x14ac:dyDescent="0.2">
      <c r="B3446" s="35">
        <v>40119</v>
      </c>
      <c r="C3446">
        <v>48.57</v>
      </c>
      <c r="E3446">
        <v>0.57999999999999996</v>
      </c>
      <c r="F3446">
        <f>Table3[[#This Row],[DivPay]]*4</f>
        <v>2.3199999999999998</v>
      </c>
      <c r="G3446" s="2">
        <f>Table3[[#This Row],[FwdDiv]]/Table3[[#This Row],[SharePrice]]</f>
        <v>4.7766110767963763E-2</v>
      </c>
    </row>
    <row r="3447" spans="2:7" x14ac:dyDescent="0.2">
      <c r="B3447" s="35">
        <v>40116</v>
      </c>
      <c r="C3447">
        <v>47.36</v>
      </c>
      <c r="E3447">
        <v>0.57999999999999996</v>
      </c>
      <c r="F3447">
        <f>Table3[[#This Row],[DivPay]]*4</f>
        <v>2.3199999999999998</v>
      </c>
      <c r="G3447" s="2">
        <f>Table3[[#This Row],[FwdDiv]]/Table3[[#This Row],[SharePrice]]</f>
        <v>4.8986486486486486E-2</v>
      </c>
    </row>
    <row r="3448" spans="2:7" x14ac:dyDescent="0.2">
      <c r="B3448" s="35">
        <v>40115</v>
      </c>
      <c r="C3448">
        <v>49.01</v>
      </c>
      <c r="E3448">
        <v>0.57999999999999996</v>
      </c>
      <c r="F3448">
        <f>Table3[[#This Row],[DivPay]]*4</f>
        <v>2.3199999999999998</v>
      </c>
      <c r="G3448" s="2">
        <f>Table3[[#This Row],[FwdDiv]]/Table3[[#This Row],[SharePrice]]</f>
        <v>4.7337278106508875E-2</v>
      </c>
    </row>
    <row r="3449" spans="2:7" x14ac:dyDescent="0.2">
      <c r="B3449" s="35">
        <v>40114</v>
      </c>
      <c r="C3449">
        <v>48.96</v>
      </c>
      <c r="E3449">
        <v>0.57999999999999996</v>
      </c>
      <c r="F3449">
        <f>Table3[[#This Row],[DivPay]]*4</f>
        <v>2.3199999999999998</v>
      </c>
      <c r="G3449" s="2">
        <f>Table3[[#This Row],[FwdDiv]]/Table3[[#This Row],[SharePrice]]</f>
        <v>4.7385620915032678E-2</v>
      </c>
    </row>
    <row r="3450" spans="2:7" x14ac:dyDescent="0.2">
      <c r="B3450" s="35">
        <v>40113</v>
      </c>
      <c r="C3450">
        <v>48.91</v>
      </c>
      <c r="E3450">
        <v>0.57999999999999996</v>
      </c>
      <c r="F3450">
        <f>Table3[[#This Row],[DivPay]]*4</f>
        <v>2.3199999999999998</v>
      </c>
      <c r="G3450" s="2">
        <f>Table3[[#This Row],[FwdDiv]]/Table3[[#This Row],[SharePrice]]</f>
        <v>4.7434062563892862E-2</v>
      </c>
    </row>
    <row r="3451" spans="2:7" x14ac:dyDescent="0.2">
      <c r="B3451" s="35">
        <v>40112</v>
      </c>
      <c r="C3451">
        <v>48.75</v>
      </c>
      <c r="E3451">
        <v>0.57999999999999996</v>
      </c>
      <c r="F3451">
        <f>Table3[[#This Row],[DivPay]]*4</f>
        <v>2.3199999999999998</v>
      </c>
      <c r="G3451" s="2">
        <f>Table3[[#This Row],[FwdDiv]]/Table3[[#This Row],[SharePrice]]</f>
        <v>4.7589743589743584E-2</v>
      </c>
    </row>
    <row r="3452" spans="2:7" x14ac:dyDescent="0.2">
      <c r="B3452" s="35">
        <v>40109</v>
      </c>
      <c r="C3452">
        <v>49.07</v>
      </c>
      <c r="E3452">
        <v>0.57999999999999996</v>
      </c>
      <c r="F3452">
        <f>Table3[[#This Row],[DivPay]]*4</f>
        <v>2.3199999999999998</v>
      </c>
      <c r="G3452" s="2">
        <f>Table3[[#This Row],[FwdDiv]]/Table3[[#This Row],[SharePrice]]</f>
        <v>4.727939678011004E-2</v>
      </c>
    </row>
    <row r="3453" spans="2:7" x14ac:dyDescent="0.2">
      <c r="B3453" s="35">
        <v>40108</v>
      </c>
      <c r="C3453">
        <v>49.46</v>
      </c>
      <c r="E3453">
        <v>0.57999999999999996</v>
      </c>
      <c r="F3453">
        <f>Table3[[#This Row],[DivPay]]*4</f>
        <v>2.3199999999999998</v>
      </c>
      <c r="G3453" s="2">
        <f>Table3[[#This Row],[FwdDiv]]/Table3[[#This Row],[SharePrice]]</f>
        <v>4.6906591184795787E-2</v>
      </c>
    </row>
    <row r="3454" spans="2:7" x14ac:dyDescent="0.2">
      <c r="B3454" s="35">
        <v>40107</v>
      </c>
      <c r="C3454">
        <v>50.82</v>
      </c>
      <c r="E3454">
        <v>0.57999999999999996</v>
      </c>
      <c r="F3454">
        <f>Table3[[#This Row],[DivPay]]*4</f>
        <v>2.3199999999999998</v>
      </c>
      <c r="G3454" s="2">
        <f>Table3[[#This Row],[FwdDiv]]/Table3[[#This Row],[SharePrice]]</f>
        <v>4.5651318378591099E-2</v>
      </c>
    </row>
    <row r="3455" spans="2:7" x14ac:dyDescent="0.2">
      <c r="B3455" s="35">
        <v>40106</v>
      </c>
      <c r="C3455">
        <v>51.55</v>
      </c>
      <c r="E3455">
        <v>0.57999999999999996</v>
      </c>
      <c r="F3455">
        <f>Table3[[#This Row],[DivPay]]*4</f>
        <v>2.3199999999999998</v>
      </c>
      <c r="G3455" s="2">
        <f>Table3[[#This Row],[FwdDiv]]/Table3[[#This Row],[SharePrice]]</f>
        <v>4.500484966052376E-2</v>
      </c>
    </row>
    <row r="3456" spans="2:7" x14ac:dyDescent="0.2">
      <c r="B3456" s="35">
        <v>40105</v>
      </c>
      <c r="C3456">
        <v>51.45</v>
      </c>
      <c r="E3456">
        <v>0.57999999999999996</v>
      </c>
      <c r="F3456">
        <f>Table3[[#This Row],[DivPay]]*4</f>
        <v>2.3199999999999998</v>
      </c>
      <c r="G3456" s="2">
        <f>Table3[[#This Row],[FwdDiv]]/Table3[[#This Row],[SharePrice]]</f>
        <v>4.5092322643343043E-2</v>
      </c>
    </row>
    <row r="3457" spans="2:7" x14ac:dyDescent="0.2">
      <c r="B3457" s="35">
        <v>40102</v>
      </c>
      <c r="C3457">
        <v>50.95</v>
      </c>
      <c r="E3457">
        <v>0.57999999999999996</v>
      </c>
      <c r="F3457">
        <f>Table3[[#This Row],[DivPay]]*4</f>
        <v>2.3199999999999998</v>
      </c>
      <c r="G3457" s="2">
        <f>Table3[[#This Row],[FwdDiv]]/Table3[[#This Row],[SharePrice]]</f>
        <v>4.5534838076545625E-2</v>
      </c>
    </row>
    <row r="3458" spans="2:7" x14ac:dyDescent="0.2">
      <c r="B3458" s="35">
        <v>40101</v>
      </c>
      <c r="C3458">
        <v>50.38</v>
      </c>
      <c r="E3458">
        <v>0.57999999999999996</v>
      </c>
      <c r="F3458">
        <f>Table3[[#This Row],[DivPay]]*4</f>
        <v>2.3199999999999998</v>
      </c>
      <c r="G3458" s="2">
        <f>Table3[[#This Row],[FwdDiv]]/Table3[[#This Row],[SharePrice]]</f>
        <v>4.605001984914648E-2</v>
      </c>
    </row>
    <row r="3459" spans="2:7" x14ac:dyDescent="0.2">
      <c r="B3459" s="35">
        <v>40100</v>
      </c>
      <c r="C3459">
        <v>50.33</v>
      </c>
      <c r="E3459">
        <v>0.57999999999999996</v>
      </c>
      <c r="F3459">
        <f>Table3[[#This Row],[DivPay]]*4</f>
        <v>2.3199999999999998</v>
      </c>
      <c r="G3459" s="2">
        <f>Table3[[#This Row],[FwdDiv]]/Table3[[#This Row],[SharePrice]]</f>
        <v>4.6095767931651099E-2</v>
      </c>
    </row>
    <row r="3460" spans="2:7" x14ac:dyDescent="0.2">
      <c r="B3460" s="35">
        <v>40099</v>
      </c>
      <c r="C3460">
        <v>49.88</v>
      </c>
      <c r="E3460">
        <v>0.57999999999999996</v>
      </c>
      <c r="F3460">
        <f>Table3[[#This Row],[DivPay]]*4</f>
        <v>2.3199999999999998</v>
      </c>
      <c r="G3460" s="2">
        <f>Table3[[#This Row],[FwdDiv]]/Table3[[#This Row],[SharePrice]]</f>
        <v>4.6511627906976737E-2</v>
      </c>
    </row>
    <row r="3461" spans="2:7" x14ac:dyDescent="0.2">
      <c r="B3461" s="35">
        <v>40098</v>
      </c>
      <c r="C3461">
        <v>50.45</v>
      </c>
      <c r="E3461">
        <v>0.57999999999999996</v>
      </c>
      <c r="F3461">
        <f>Table3[[#This Row],[DivPay]]*4</f>
        <v>2.3199999999999998</v>
      </c>
      <c r="G3461" s="2">
        <f>Table3[[#This Row],[FwdDiv]]/Table3[[#This Row],[SharePrice]]</f>
        <v>4.5986124876114962E-2</v>
      </c>
    </row>
    <row r="3462" spans="2:7" x14ac:dyDescent="0.2">
      <c r="B3462" s="35">
        <v>40095</v>
      </c>
      <c r="C3462">
        <v>50.19</v>
      </c>
      <c r="E3462">
        <v>0.57999999999999996</v>
      </c>
      <c r="F3462">
        <f>Table3[[#This Row],[DivPay]]*4</f>
        <v>2.3199999999999998</v>
      </c>
      <c r="G3462" s="2">
        <f>Table3[[#This Row],[FwdDiv]]/Table3[[#This Row],[SharePrice]]</f>
        <v>4.6224347479577606E-2</v>
      </c>
    </row>
    <row r="3463" spans="2:7" x14ac:dyDescent="0.2">
      <c r="B3463" s="35">
        <v>40094</v>
      </c>
      <c r="C3463">
        <v>50.35</v>
      </c>
      <c r="E3463">
        <v>0.57999999999999996</v>
      </c>
      <c r="F3463">
        <f>Table3[[#This Row],[DivPay]]*4</f>
        <v>2.3199999999999998</v>
      </c>
      <c r="G3463" s="2">
        <f>Table3[[#This Row],[FwdDiv]]/Table3[[#This Row],[SharePrice]]</f>
        <v>4.6077457795431973E-2</v>
      </c>
    </row>
    <row r="3464" spans="2:7" x14ac:dyDescent="0.2">
      <c r="B3464" s="35">
        <v>40093</v>
      </c>
      <c r="C3464">
        <v>49.59</v>
      </c>
      <c r="E3464">
        <v>0.57999999999999996</v>
      </c>
      <c r="F3464">
        <f>Table3[[#This Row],[DivPay]]*4</f>
        <v>2.3199999999999998</v>
      </c>
      <c r="G3464" s="2">
        <f>Table3[[#This Row],[FwdDiv]]/Table3[[#This Row],[SharePrice]]</f>
        <v>4.6783625730994143E-2</v>
      </c>
    </row>
    <row r="3465" spans="2:7" x14ac:dyDescent="0.2">
      <c r="B3465" s="35">
        <v>40092</v>
      </c>
      <c r="C3465">
        <v>49.91</v>
      </c>
      <c r="E3465">
        <v>0.57999999999999996</v>
      </c>
      <c r="F3465">
        <f>Table3[[#This Row],[DivPay]]*4</f>
        <v>2.3199999999999998</v>
      </c>
      <c r="G3465" s="2">
        <f>Table3[[#This Row],[FwdDiv]]/Table3[[#This Row],[SharePrice]]</f>
        <v>4.648367060709277E-2</v>
      </c>
    </row>
    <row r="3466" spans="2:7" x14ac:dyDescent="0.2">
      <c r="B3466" s="35">
        <v>40091</v>
      </c>
      <c r="C3466">
        <v>49.05</v>
      </c>
      <c r="E3466">
        <v>0.57999999999999996</v>
      </c>
      <c r="F3466">
        <f>Table3[[#This Row],[DivPay]]*4</f>
        <v>2.3199999999999998</v>
      </c>
      <c r="G3466" s="2">
        <f>Table3[[#This Row],[FwdDiv]]/Table3[[#This Row],[SharePrice]]</f>
        <v>4.7298674821610598E-2</v>
      </c>
    </row>
    <row r="3467" spans="2:7" x14ac:dyDescent="0.2">
      <c r="B3467" s="35">
        <v>40088</v>
      </c>
      <c r="C3467">
        <v>48.36</v>
      </c>
      <c r="E3467">
        <v>0.57999999999999996</v>
      </c>
      <c r="F3467">
        <f>Table3[[#This Row],[DivPay]]*4</f>
        <v>2.3199999999999998</v>
      </c>
      <c r="G3467" s="2">
        <f>Table3[[#This Row],[FwdDiv]]/Table3[[#This Row],[SharePrice]]</f>
        <v>4.7973531844499581E-2</v>
      </c>
    </row>
    <row r="3468" spans="2:7" x14ac:dyDescent="0.2">
      <c r="B3468" s="35">
        <v>40087</v>
      </c>
      <c r="C3468">
        <v>48.32</v>
      </c>
      <c r="E3468">
        <v>0.57999999999999996</v>
      </c>
      <c r="F3468">
        <f>Table3[[#This Row],[DivPay]]*4</f>
        <v>2.3199999999999998</v>
      </c>
      <c r="G3468" s="2">
        <f>Table3[[#This Row],[FwdDiv]]/Table3[[#This Row],[SharePrice]]</f>
        <v>4.8013245033112578E-2</v>
      </c>
    </row>
    <row r="3469" spans="2:7" x14ac:dyDescent="0.2">
      <c r="B3469" s="35">
        <v>40086</v>
      </c>
      <c r="C3469">
        <v>48.74</v>
      </c>
      <c r="E3469">
        <v>0.57999999999999996</v>
      </c>
      <c r="F3469">
        <f>Table3[[#This Row],[DivPay]]*4</f>
        <v>2.3199999999999998</v>
      </c>
      <c r="G3469" s="2">
        <f>Table3[[#This Row],[FwdDiv]]/Table3[[#This Row],[SharePrice]]</f>
        <v>4.7599507591300771E-2</v>
      </c>
    </row>
    <row r="3470" spans="2:7" x14ac:dyDescent="0.2">
      <c r="B3470" s="35">
        <v>40085</v>
      </c>
      <c r="C3470">
        <v>48.72</v>
      </c>
      <c r="E3470">
        <v>0.57999999999999996</v>
      </c>
      <c r="F3470">
        <f>Table3[[#This Row],[DivPay]]*4</f>
        <v>2.3199999999999998</v>
      </c>
      <c r="G3470" s="2">
        <f>Table3[[#This Row],[FwdDiv]]/Table3[[#This Row],[SharePrice]]</f>
        <v>4.7619047619047616E-2</v>
      </c>
    </row>
    <row r="3471" spans="2:7" x14ac:dyDescent="0.2">
      <c r="B3471" s="35">
        <v>40084</v>
      </c>
      <c r="C3471">
        <v>48.02</v>
      </c>
      <c r="E3471">
        <v>0.57999999999999996</v>
      </c>
      <c r="F3471">
        <f>Table3[[#This Row],[DivPay]]*4</f>
        <v>2.3199999999999998</v>
      </c>
      <c r="G3471" s="2">
        <f>Table3[[#This Row],[FwdDiv]]/Table3[[#This Row],[SharePrice]]</f>
        <v>4.8313202832153263E-2</v>
      </c>
    </row>
    <row r="3472" spans="2:7" x14ac:dyDescent="0.2">
      <c r="B3472" s="35">
        <v>40081</v>
      </c>
      <c r="C3472">
        <v>47.64</v>
      </c>
      <c r="E3472">
        <v>0.57999999999999996</v>
      </c>
      <c r="F3472">
        <f>Table3[[#This Row],[DivPay]]*4</f>
        <v>2.3199999999999998</v>
      </c>
      <c r="G3472" s="2">
        <f>Table3[[#This Row],[FwdDiv]]/Table3[[#This Row],[SharePrice]]</f>
        <v>4.8698572628043654E-2</v>
      </c>
    </row>
    <row r="3473" spans="2:7" x14ac:dyDescent="0.2">
      <c r="B3473" s="35">
        <v>40080</v>
      </c>
      <c r="C3473">
        <v>48.29</v>
      </c>
      <c r="D3473">
        <v>0.57999999999999996</v>
      </c>
      <c r="E3473">
        <v>0.57999999999999996</v>
      </c>
      <c r="F3473">
        <f>Table3[[#This Row],[DivPay]]*4</f>
        <v>2.3199999999999998</v>
      </c>
      <c r="G3473" s="2">
        <f>Table3[[#This Row],[FwdDiv]]/Table3[[#This Row],[SharePrice]]</f>
        <v>4.8043073100020706E-2</v>
      </c>
    </row>
    <row r="3474" spans="2:7" x14ac:dyDescent="0.2">
      <c r="B3474" s="35">
        <v>40079</v>
      </c>
      <c r="C3474">
        <v>49.4</v>
      </c>
      <c r="E3474">
        <v>0.54</v>
      </c>
      <c r="F3474">
        <f>Table3[[#This Row],[DivPay]]*4</f>
        <v>2.16</v>
      </c>
      <c r="G3474" s="2">
        <f>Table3[[#This Row],[FwdDiv]]/Table3[[#This Row],[SharePrice]]</f>
        <v>4.3724696356275308E-2</v>
      </c>
    </row>
    <row r="3475" spans="2:7" x14ac:dyDescent="0.2">
      <c r="B3475" s="35">
        <v>40078</v>
      </c>
      <c r="C3475">
        <v>48.93</v>
      </c>
      <c r="E3475">
        <v>0.54</v>
      </c>
      <c r="F3475">
        <f>Table3[[#This Row],[DivPay]]*4</f>
        <v>2.16</v>
      </c>
      <c r="G3475" s="2">
        <f>Table3[[#This Row],[FwdDiv]]/Table3[[#This Row],[SharePrice]]</f>
        <v>4.4144696505211529E-2</v>
      </c>
    </row>
    <row r="3476" spans="2:7" x14ac:dyDescent="0.2">
      <c r="B3476" s="35">
        <v>40077</v>
      </c>
      <c r="C3476">
        <v>48.43</v>
      </c>
      <c r="E3476">
        <v>0.54</v>
      </c>
      <c r="F3476">
        <f>Table3[[#This Row],[DivPay]]*4</f>
        <v>2.16</v>
      </c>
      <c r="G3476" s="2">
        <f>Table3[[#This Row],[FwdDiv]]/Table3[[#This Row],[SharePrice]]</f>
        <v>4.4600454263886022E-2</v>
      </c>
    </row>
    <row r="3477" spans="2:7" x14ac:dyDescent="0.2">
      <c r="B3477" s="35">
        <v>40074</v>
      </c>
      <c r="C3477">
        <v>48.18</v>
      </c>
      <c r="E3477">
        <v>0.54</v>
      </c>
      <c r="F3477">
        <f>Table3[[#This Row],[DivPay]]*4</f>
        <v>2.16</v>
      </c>
      <c r="G3477" s="2">
        <f>Table3[[#This Row],[FwdDiv]]/Table3[[#This Row],[SharePrice]]</f>
        <v>4.483188044831881E-2</v>
      </c>
    </row>
    <row r="3478" spans="2:7" x14ac:dyDescent="0.2">
      <c r="B3478" s="35">
        <v>40073</v>
      </c>
      <c r="C3478">
        <v>47.53</v>
      </c>
      <c r="E3478">
        <v>0.54</v>
      </c>
      <c r="F3478">
        <f>Table3[[#This Row],[DivPay]]*4</f>
        <v>2.16</v>
      </c>
      <c r="G3478" s="2">
        <f>Table3[[#This Row],[FwdDiv]]/Table3[[#This Row],[SharePrice]]</f>
        <v>4.5444982116557966E-2</v>
      </c>
    </row>
    <row r="3479" spans="2:7" x14ac:dyDescent="0.2">
      <c r="B3479" s="35">
        <v>40072</v>
      </c>
      <c r="C3479">
        <v>47.5</v>
      </c>
      <c r="E3479">
        <v>0.54</v>
      </c>
      <c r="F3479">
        <f>Table3[[#This Row],[DivPay]]*4</f>
        <v>2.16</v>
      </c>
      <c r="G3479" s="2">
        <f>Table3[[#This Row],[FwdDiv]]/Table3[[#This Row],[SharePrice]]</f>
        <v>4.5473684210526319E-2</v>
      </c>
    </row>
    <row r="3480" spans="2:7" x14ac:dyDescent="0.2">
      <c r="B3480" s="35">
        <v>40071</v>
      </c>
      <c r="C3480">
        <v>46.9</v>
      </c>
      <c r="E3480">
        <v>0.54</v>
      </c>
      <c r="F3480">
        <f>Table3[[#This Row],[DivPay]]*4</f>
        <v>2.16</v>
      </c>
      <c r="G3480" s="2">
        <f>Table3[[#This Row],[FwdDiv]]/Table3[[#This Row],[SharePrice]]</f>
        <v>4.6055437100213224E-2</v>
      </c>
    </row>
    <row r="3481" spans="2:7" x14ac:dyDescent="0.2">
      <c r="B3481" s="35">
        <v>40070</v>
      </c>
      <c r="C3481">
        <v>47.66</v>
      </c>
      <c r="E3481">
        <v>0.54</v>
      </c>
      <c r="F3481">
        <f>Table3[[#This Row],[DivPay]]*4</f>
        <v>2.16</v>
      </c>
      <c r="G3481" s="2">
        <f>Table3[[#This Row],[FwdDiv]]/Table3[[#This Row],[SharePrice]]</f>
        <v>4.5321023919429299E-2</v>
      </c>
    </row>
    <row r="3482" spans="2:7" x14ac:dyDescent="0.2">
      <c r="B3482" s="35">
        <v>40067</v>
      </c>
      <c r="C3482">
        <v>47.42</v>
      </c>
      <c r="E3482">
        <v>0.54</v>
      </c>
      <c r="F3482">
        <f>Table3[[#This Row],[DivPay]]*4</f>
        <v>2.16</v>
      </c>
      <c r="G3482" s="2">
        <f>Table3[[#This Row],[FwdDiv]]/Table3[[#This Row],[SharePrice]]</f>
        <v>4.5550400674820753E-2</v>
      </c>
    </row>
    <row r="3483" spans="2:7" x14ac:dyDescent="0.2">
      <c r="B3483" s="35">
        <v>40066</v>
      </c>
      <c r="C3483">
        <v>46.82</v>
      </c>
      <c r="E3483">
        <v>0.54</v>
      </c>
      <c r="F3483">
        <f>Table3[[#This Row],[DivPay]]*4</f>
        <v>2.16</v>
      </c>
      <c r="G3483" s="2">
        <f>Table3[[#This Row],[FwdDiv]]/Table3[[#This Row],[SharePrice]]</f>
        <v>4.6134130713370358E-2</v>
      </c>
    </row>
    <row r="3484" spans="2:7" x14ac:dyDescent="0.2">
      <c r="B3484" s="35">
        <v>40065</v>
      </c>
      <c r="C3484">
        <v>47.22</v>
      </c>
      <c r="E3484">
        <v>0.54</v>
      </c>
      <c r="F3484">
        <f>Table3[[#This Row],[DivPay]]*4</f>
        <v>2.16</v>
      </c>
      <c r="G3484" s="2">
        <f>Table3[[#This Row],[FwdDiv]]/Table3[[#This Row],[SharePrice]]</f>
        <v>4.5743329097839902E-2</v>
      </c>
    </row>
    <row r="3485" spans="2:7" x14ac:dyDescent="0.2">
      <c r="B3485" s="35">
        <v>40064</v>
      </c>
      <c r="C3485">
        <v>47.45</v>
      </c>
      <c r="E3485">
        <v>0.54</v>
      </c>
      <c r="F3485">
        <f>Table3[[#This Row],[DivPay]]*4</f>
        <v>2.16</v>
      </c>
      <c r="G3485" s="2">
        <f>Table3[[#This Row],[FwdDiv]]/Table3[[#This Row],[SharePrice]]</f>
        <v>4.552160168598525E-2</v>
      </c>
    </row>
    <row r="3486" spans="2:7" x14ac:dyDescent="0.2">
      <c r="B3486" s="35">
        <v>40060</v>
      </c>
      <c r="C3486">
        <v>46.05</v>
      </c>
      <c r="E3486">
        <v>0.54</v>
      </c>
      <c r="F3486">
        <f>Table3[[#This Row],[DivPay]]*4</f>
        <v>2.16</v>
      </c>
      <c r="G3486" s="2">
        <f>Table3[[#This Row],[FwdDiv]]/Table3[[#This Row],[SharePrice]]</f>
        <v>4.6905537459283393E-2</v>
      </c>
    </row>
    <row r="3487" spans="2:7" x14ac:dyDescent="0.2">
      <c r="B3487" s="35">
        <v>40059</v>
      </c>
      <c r="C3487">
        <v>45.82</v>
      </c>
      <c r="E3487">
        <v>0.54</v>
      </c>
      <c r="F3487">
        <f>Table3[[#This Row],[DivPay]]*4</f>
        <v>2.16</v>
      </c>
      <c r="G3487" s="2">
        <f>Table3[[#This Row],[FwdDiv]]/Table3[[#This Row],[SharePrice]]</f>
        <v>4.7140986468790926E-2</v>
      </c>
    </row>
    <row r="3488" spans="2:7" x14ac:dyDescent="0.2">
      <c r="B3488" s="35">
        <v>40058</v>
      </c>
      <c r="C3488">
        <v>45.64</v>
      </c>
      <c r="E3488">
        <v>0.54</v>
      </c>
      <c r="F3488">
        <f>Table3[[#This Row],[DivPay]]*4</f>
        <v>2.16</v>
      </c>
      <c r="G3488" s="2">
        <f>Table3[[#This Row],[FwdDiv]]/Table3[[#This Row],[SharePrice]]</f>
        <v>4.7326906222611743E-2</v>
      </c>
    </row>
    <row r="3489" spans="2:7" x14ac:dyDescent="0.2">
      <c r="B3489" s="35">
        <v>40057</v>
      </c>
      <c r="C3489">
        <v>45.16</v>
      </c>
      <c r="E3489">
        <v>0.54</v>
      </c>
      <c r="F3489">
        <f>Table3[[#This Row],[DivPay]]*4</f>
        <v>2.16</v>
      </c>
      <c r="G3489" s="2">
        <f>Table3[[#This Row],[FwdDiv]]/Table3[[#This Row],[SharePrice]]</f>
        <v>4.7829937998228531E-2</v>
      </c>
    </row>
    <row r="3490" spans="2:7" x14ac:dyDescent="0.2">
      <c r="B3490" s="35">
        <v>40056</v>
      </c>
      <c r="C3490">
        <v>45.71</v>
      </c>
      <c r="E3490">
        <v>0.54</v>
      </c>
      <c r="F3490">
        <f>Table3[[#This Row],[DivPay]]*4</f>
        <v>2.16</v>
      </c>
      <c r="G3490" s="2">
        <f>Table3[[#This Row],[FwdDiv]]/Table3[[#This Row],[SharePrice]]</f>
        <v>4.725443010282214E-2</v>
      </c>
    </row>
    <row r="3491" spans="2:7" x14ac:dyDescent="0.2">
      <c r="B3491" s="35">
        <v>40053</v>
      </c>
      <c r="C3491">
        <v>45.36</v>
      </c>
      <c r="E3491">
        <v>0.54</v>
      </c>
      <c r="F3491">
        <f>Table3[[#This Row],[DivPay]]*4</f>
        <v>2.16</v>
      </c>
      <c r="G3491" s="2">
        <f>Table3[[#This Row],[FwdDiv]]/Table3[[#This Row],[SharePrice]]</f>
        <v>4.7619047619047623E-2</v>
      </c>
    </row>
    <row r="3492" spans="2:7" x14ac:dyDescent="0.2">
      <c r="B3492" s="35">
        <v>40052</v>
      </c>
      <c r="C3492">
        <v>46.27</v>
      </c>
      <c r="E3492">
        <v>0.54</v>
      </c>
      <c r="F3492">
        <f>Table3[[#This Row],[DivPay]]*4</f>
        <v>2.16</v>
      </c>
      <c r="G3492" s="2">
        <f>Table3[[#This Row],[FwdDiv]]/Table3[[#This Row],[SharePrice]]</f>
        <v>4.6682515668899936E-2</v>
      </c>
    </row>
    <row r="3493" spans="2:7" x14ac:dyDescent="0.2">
      <c r="B3493" s="35">
        <v>40051</v>
      </c>
      <c r="C3493">
        <v>46.68</v>
      </c>
      <c r="E3493">
        <v>0.54</v>
      </c>
      <c r="F3493">
        <f>Table3[[#This Row],[DivPay]]*4</f>
        <v>2.16</v>
      </c>
      <c r="G3493" s="2">
        <f>Table3[[#This Row],[FwdDiv]]/Table3[[#This Row],[SharePrice]]</f>
        <v>4.6272493573264788E-2</v>
      </c>
    </row>
    <row r="3494" spans="2:7" x14ac:dyDescent="0.2">
      <c r="B3494" s="35">
        <v>40050</v>
      </c>
      <c r="C3494">
        <v>46.8</v>
      </c>
      <c r="E3494">
        <v>0.54</v>
      </c>
      <c r="F3494">
        <f>Table3[[#This Row],[DivPay]]*4</f>
        <v>2.16</v>
      </c>
      <c r="G3494" s="2">
        <f>Table3[[#This Row],[FwdDiv]]/Table3[[#This Row],[SharePrice]]</f>
        <v>4.6153846153846156E-2</v>
      </c>
    </row>
    <row r="3495" spans="2:7" x14ac:dyDescent="0.2">
      <c r="B3495" s="35">
        <v>40049</v>
      </c>
      <c r="C3495">
        <v>47.43</v>
      </c>
      <c r="E3495">
        <v>0.54</v>
      </c>
      <c r="F3495">
        <f>Table3[[#This Row],[DivPay]]*4</f>
        <v>2.16</v>
      </c>
      <c r="G3495" s="2">
        <f>Table3[[#This Row],[FwdDiv]]/Table3[[#This Row],[SharePrice]]</f>
        <v>4.5540796963946875E-2</v>
      </c>
    </row>
    <row r="3496" spans="2:7" x14ac:dyDescent="0.2">
      <c r="B3496" s="35">
        <v>40046</v>
      </c>
      <c r="C3496">
        <v>46.87</v>
      </c>
      <c r="E3496">
        <v>0.54</v>
      </c>
      <c r="F3496">
        <f>Table3[[#This Row],[DivPay]]*4</f>
        <v>2.16</v>
      </c>
      <c r="G3496" s="2">
        <f>Table3[[#This Row],[FwdDiv]]/Table3[[#This Row],[SharePrice]]</f>
        <v>4.6084915724343936E-2</v>
      </c>
    </row>
    <row r="3497" spans="2:7" x14ac:dyDescent="0.2">
      <c r="B3497" s="35">
        <v>40045</v>
      </c>
      <c r="C3497">
        <v>46.48</v>
      </c>
      <c r="E3497">
        <v>0.54</v>
      </c>
      <c r="F3497">
        <f>Table3[[#This Row],[DivPay]]*4</f>
        <v>2.16</v>
      </c>
      <c r="G3497" s="2">
        <f>Table3[[#This Row],[FwdDiv]]/Table3[[#This Row],[SharePrice]]</f>
        <v>4.6471600688468166E-2</v>
      </c>
    </row>
    <row r="3498" spans="2:7" x14ac:dyDescent="0.2">
      <c r="B3498" s="35">
        <v>40044</v>
      </c>
      <c r="C3498">
        <v>45.79</v>
      </c>
      <c r="E3498">
        <v>0.54</v>
      </c>
      <c r="F3498">
        <f>Table3[[#This Row],[DivPay]]*4</f>
        <v>2.16</v>
      </c>
      <c r="G3498" s="2">
        <f>Table3[[#This Row],[FwdDiv]]/Table3[[#This Row],[SharePrice]]</f>
        <v>4.7171871587682906E-2</v>
      </c>
    </row>
    <row r="3499" spans="2:7" x14ac:dyDescent="0.2">
      <c r="B3499" s="35">
        <v>40043</v>
      </c>
      <c r="C3499">
        <v>46.32</v>
      </c>
      <c r="E3499">
        <v>0.54</v>
      </c>
      <c r="F3499">
        <f>Table3[[#This Row],[DivPay]]*4</f>
        <v>2.16</v>
      </c>
      <c r="G3499" s="2">
        <f>Table3[[#This Row],[FwdDiv]]/Table3[[#This Row],[SharePrice]]</f>
        <v>4.6632124352331612E-2</v>
      </c>
    </row>
    <row r="3500" spans="2:7" x14ac:dyDescent="0.2">
      <c r="B3500" s="35">
        <v>40042</v>
      </c>
      <c r="C3500">
        <v>45.46</v>
      </c>
      <c r="E3500">
        <v>0.54</v>
      </c>
      <c r="F3500">
        <f>Table3[[#This Row],[DivPay]]*4</f>
        <v>2.16</v>
      </c>
      <c r="G3500" s="2">
        <f>Table3[[#This Row],[FwdDiv]]/Table3[[#This Row],[SharePrice]]</f>
        <v>4.7514298284205898E-2</v>
      </c>
    </row>
    <row r="3501" spans="2:7" x14ac:dyDescent="0.2">
      <c r="B3501" s="35">
        <v>40039</v>
      </c>
      <c r="C3501">
        <v>46.62</v>
      </c>
      <c r="E3501">
        <v>0.54</v>
      </c>
      <c r="F3501">
        <f>Table3[[#This Row],[DivPay]]*4</f>
        <v>2.16</v>
      </c>
      <c r="G3501" s="2">
        <f>Table3[[#This Row],[FwdDiv]]/Table3[[#This Row],[SharePrice]]</f>
        <v>4.6332046332046337E-2</v>
      </c>
    </row>
    <row r="3502" spans="2:7" x14ac:dyDescent="0.2">
      <c r="B3502" s="35">
        <v>40038</v>
      </c>
      <c r="C3502">
        <v>46.43</v>
      </c>
      <c r="E3502">
        <v>0.54</v>
      </c>
      <c r="F3502">
        <f>Table3[[#This Row],[DivPay]]*4</f>
        <v>2.16</v>
      </c>
      <c r="G3502" s="2">
        <f>Table3[[#This Row],[FwdDiv]]/Table3[[#This Row],[SharePrice]]</f>
        <v>4.6521645487831144E-2</v>
      </c>
    </row>
    <row r="3503" spans="2:7" x14ac:dyDescent="0.2">
      <c r="B3503" s="35">
        <v>40037</v>
      </c>
      <c r="C3503">
        <v>46.54</v>
      </c>
      <c r="E3503">
        <v>0.54</v>
      </c>
      <c r="F3503">
        <f>Table3[[#This Row],[DivPay]]*4</f>
        <v>2.16</v>
      </c>
      <c r="G3503" s="2">
        <f>Table3[[#This Row],[FwdDiv]]/Table3[[#This Row],[SharePrice]]</f>
        <v>4.6411688869789434E-2</v>
      </c>
    </row>
    <row r="3504" spans="2:7" x14ac:dyDescent="0.2">
      <c r="B3504" s="35">
        <v>40036</v>
      </c>
      <c r="C3504">
        <v>46.79</v>
      </c>
      <c r="E3504">
        <v>0.54</v>
      </c>
      <c r="F3504">
        <f>Table3[[#This Row],[DivPay]]*4</f>
        <v>2.16</v>
      </c>
      <c r="G3504" s="2">
        <f>Table3[[#This Row],[FwdDiv]]/Table3[[#This Row],[SharePrice]]</f>
        <v>4.6163710194486007E-2</v>
      </c>
    </row>
    <row r="3505" spans="2:7" x14ac:dyDescent="0.2">
      <c r="B3505" s="35">
        <v>40035</v>
      </c>
      <c r="C3505">
        <v>47.2</v>
      </c>
      <c r="E3505">
        <v>0.54</v>
      </c>
      <c r="F3505">
        <f>Table3[[#This Row],[DivPay]]*4</f>
        <v>2.16</v>
      </c>
      <c r="G3505" s="2">
        <f>Table3[[#This Row],[FwdDiv]]/Table3[[#This Row],[SharePrice]]</f>
        <v>4.576271186440678E-2</v>
      </c>
    </row>
    <row r="3506" spans="2:7" x14ac:dyDescent="0.2">
      <c r="B3506" s="35">
        <v>40032</v>
      </c>
      <c r="C3506">
        <v>47.06</v>
      </c>
      <c r="E3506">
        <v>0.54</v>
      </c>
      <c r="F3506">
        <f>Table3[[#This Row],[DivPay]]*4</f>
        <v>2.16</v>
      </c>
      <c r="G3506" s="2">
        <f>Table3[[#This Row],[FwdDiv]]/Table3[[#This Row],[SharePrice]]</f>
        <v>4.5898852528686786E-2</v>
      </c>
    </row>
    <row r="3507" spans="2:7" x14ac:dyDescent="0.2">
      <c r="B3507" s="35">
        <v>40031</v>
      </c>
      <c r="C3507">
        <v>46.99</v>
      </c>
      <c r="E3507">
        <v>0.54</v>
      </c>
      <c r="F3507">
        <f>Table3[[#This Row],[DivPay]]*4</f>
        <v>2.16</v>
      </c>
      <c r="G3507" s="2">
        <f>Table3[[#This Row],[FwdDiv]]/Table3[[#This Row],[SharePrice]]</f>
        <v>4.5967227069589278E-2</v>
      </c>
    </row>
    <row r="3508" spans="2:7" x14ac:dyDescent="0.2">
      <c r="B3508" s="35">
        <v>40030</v>
      </c>
      <c r="C3508">
        <v>46.77</v>
      </c>
      <c r="E3508">
        <v>0.54</v>
      </c>
      <c r="F3508">
        <f>Table3[[#This Row],[DivPay]]*4</f>
        <v>2.16</v>
      </c>
      <c r="G3508" s="2">
        <f>Table3[[#This Row],[FwdDiv]]/Table3[[#This Row],[SharePrice]]</f>
        <v>4.6183450930083386E-2</v>
      </c>
    </row>
    <row r="3509" spans="2:7" x14ac:dyDescent="0.2">
      <c r="B3509" s="35">
        <v>40029</v>
      </c>
      <c r="C3509">
        <v>46.98</v>
      </c>
      <c r="E3509">
        <v>0.54</v>
      </c>
      <c r="F3509">
        <f>Table3[[#This Row],[DivPay]]*4</f>
        <v>2.16</v>
      </c>
      <c r="G3509" s="2">
        <f>Table3[[#This Row],[FwdDiv]]/Table3[[#This Row],[SharePrice]]</f>
        <v>4.597701149425288E-2</v>
      </c>
    </row>
    <row r="3510" spans="2:7" x14ac:dyDescent="0.2">
      <c r="B3510" s="35">
        <v>40028</v>
      </c>
      <c r="C3510">
        <v>46.82</v>
      </c>
      <c r="E3510">
        <v>0.54</v>
      </c>
      <c r="F3510">
        <f>Table3[[#This Row],[DivPay]]*4</f>
        <v>2.16</v>
      </c>
      <c r="G3510" s="2">
        <f>Table3[[#This Row],[FwdDiv]]/Table3[[#This Row],[SharePrice]]</f>
        <v>4.6134130713370358E-2</v>
      </c>
    </row>
    <row r="3511" spans="2:7" x14ac:dyDescent="0.2">
      <c r="B3511" s="35">
        <v>40025</v>
      </c>
      <c r="C3511">
        <v>46.6</v>
      </c>
      <c r="E3511">
        <v>0.54</v>
      </c>
      <c r="F3511">
        <f>Table3[[#This Row],[DivPay]]*4</f>
        <v>2.16</v>
      </c>
      <c r="G3511" s="2">
        <f>Table3[[#This Row],[FwdDiv]]/Table3[[#This Row],[SharePrice]]</f>
        <v>4.6351931330472107E-2</v>
      </c>
    </row>
    <row r="3512" spans="2:7" x14ac:dyDescent="0.2">
      <c r="B3512" s="35">
        <v>40024</v>
      </c>
      <c r="C3512">
        <v>46.82</v>
      </c>
      <c r="E3512">
        <v>0.54</v>
      </c>
      <c r="F3512">
        <f>Table3[[#This Row],[DivPay]]*4</f>
        <v>2.16</v>
      </c>
      <c r="G3512" s="2">
        <f>Table3[[#This Row],[FwdDiv]]/Table3[[#This Row],[SharePrice]]</f>
        <v>4.6134130713370358E-2</v>
      </c>
    </row>
    <row r="3513" spans="2:7" x14ac:dyDescent="0.2">
      <c r="B3513" s="35">
        <v>40023</v>
      </c>
      <c r="C3513">
        <v>46.82</v>
      </c>
      <c r="E3513">
        <v>0.54</v>
      </c>
      <c r="F3513">
        <f>Table3[[#This Row],[DivPay]]*4</f>
        <v>2.16</v>
      </c>
      <c r="G3513" s="2">
        <f>Table3[[#This Row],[FwdDiv]]/Table3[[#This Row],[SharePrice]]</f>
        <v>4.6134130713370358E-2</v>
      </c>
    </row>
    <row r="3514" spans="2:7" x14ac:dyDescent="0.2">
      <c r="B3514" s="35">
        <v>40022</v>
      </c>
      <c r="C3514">
        <v>46.48</v>
      </c>
      <c r="E3514">
        <v>0.54</v>
      </c>
      <c r="F3514">
        <f>Table3[[#This Row],[DivPay]]*4</f>
        <v>2.16</v>
      </c>
      <c r="G3514" s="2">
        <f>Table3[[#This Row],[FwdDiv]]/Table3[[#This Row],[SharePrice]]</f>
        <v>4.6471600688468166E-2</v>
      </c>
    </row>
    <row r="3515" spans="2:7" x14ac:dyDescent="0.2">
      <c r="B3515" s="35">
        <v>40021</v>
      </c>
      <c r="C3515">
        <v>46.7</v>
      </c>
      <c r="E3515">
        <v>0.54</v>
      </c>
      <c r="F3515">
        <f>Table3[[#This Row],[DivPay]]*4</f>
        <v>2.16</v>
      </c>
      <c r="G3515" s="2">
        <f>Table3[[#This Row],[FwdDiv]]/Table3[[#This Row],[SharePrice]]</f>
        <v>4.625267665952891E-2</v>
      </c>
    </row>
    <row r="3516" spans="2:7" x14ac:dyDescent="0.2">
      <c r="B3516" s="35">
        <v>40018</v>
      </c>
      <c r="C3516">
        <v>47.3</v>
      </c>
      <c r="E3516">
        <v>0.54</v>
      </c>
      <c r="F3516">
        <f>Table3[[#This Row],[DivPay]]*4</f>
        <v>2.16</v>
      </c>
      <c r="G3516" s="2">
        <f>Table3[[#This Row],[FwdDiv]]/Table3[[#This Row],[SharePrice]]</f>
        <v>4.5665961945031718E-2</v>
      </c>
    </row>
    <row r="3517" spans="2:7" x14ac:dyDescent="0.2">
      <c r="B3517" s="35">
        <v>40017</v>
      </c>
      <c r="C3517">
        <v>46.02</v>
      </c>
      <c r="E3517">
        <v>0.54</v>
      </c>
      <c r="F3517">
        <f>Table3[[#This Row],[DivPay]]*4</f>
        <v>2.16</v>
      </c>
      <c r="G3517" s="2">
        <f>Table3[[#This Row],[FwdDiv]]/Table3[[#This Row],[SharePrice]]</f>
        <v>4.6936114732724903E-2</v>
      </c>
    </row>
    <row r="3518" spans="2:7" x14ac:dyDescent="0.2">
      <c r="B3518" s="35">
        <v>40016</v>
      </c>
      <c r="C3518">
        <v>43.88</v>
      </c>
      <c r="E3518">
        <v>0.54</v>
      </c>
      <c r="F3518">
        <f>Table3[[#This Row],[DivPay]]*4</f>
        <v>2.16</v>
      </c>
      <c r="G3518" s="2">
        <f>Table3[[#This Row],[FwdDiv]]/Table3[[#This Row],[SharePrice]]</f>
        <v>4.9225159525979945E-2</v>
      </c>
    </row>
    <row r="3519" spans="2:7" x14ac:dyDescent="0.2">
      <c r="B3519" s="35">
        <v>40015</v>
      </c>
      <c r="C3519">
        <v>43.9</v>
      </c>
      <c r="E3519">
        <v>0.54</v>
      </c>
      <c r="F3519">
        <f>Table3[[#This Row],[DivPay]]*4</f>
        <v>2.16</v>
      </c>
      <c r="G3519" s="2">
        <f>Table3[[#This Row],[FwdDiv]]/Table3[[#This Row],[SharePrice]]</f>
        <v>4.9202733485193627E-2</v>
      </c>
    </row>
    <row r="3520" spans="2:7" x14ac:dyDescent="0.2">
      <c r="B3520" s="35">
        <v>40014</v>
      </c>
      <c r="C3520">
        <v>43.95</v>
      </c>
      <c r="E3520">
        <v>0.54</v>
      </c>
      <c r="F3520">
        <f>Table3[[#This Row],[DivPay]]*4</f>
        <v>2.16</v>
      </c>
      <c r="G3520" s="2">
        <f>Table3[[#This Row],[FwdDiv]]/Table3[[#This Row],[SharePrice]]</f>
        <v>4.9146757679180884E-2</v>
      </c>
    </row>
    <row r="3521" spans="2:7" x14ac:dyDescent="0.2">
      <c r="B3521" s="35">
        <v>40011</v>
      </c>
      <c r="C3521">
        <v>44</v>
      </c>
      <c r="E3521">
        <v>0.54</v>
      </c>
      <c r="F3521">
        <f>Table3[[#This Row],[DivPay]]*4</f>
        <v>2.16</v>
      </c>
      <c r="G3521" s="2">
        <f>Table3[[#This Row],[FwdDiv]]/Table3[[#This Row],[SharePrice]]</f>
        <v>4.9090909090909095E-2</v>
      </c>
    </row>
    <row r="3522" spans="2:7" x14ac:dyDescent="0.2">
      <c r="B3522" s="35">
        <v>40010</v>
      </c>
      <c r="C3522">
        <v>43.3</v>
      </c>
      <c r="E3522">
        <v>0.54</v>
      </c>
      <c r="F3522">
        <f>Table3[[#This Row],[DivPay]]*4</f>
        <v>2.16</v>
      </c>
      <c r="G3522" s="2">
        <f>Table3[[#This Row],[FwdDiv]]/Table3[[#This Row],[SharePrice]]</f>
        <v>4.9884526558891459E-2</v>
      </c>
    </row>
    <row r="3523" spans="2:7" x14ac:dyDescent="0.2">
      <c r="B3523" s="35">
        <v>40009</v>
      </c>
      <c r="C3523">
        <v>44.03</v>
      </c>
      <c r="E3523">
        <v>0.54</v>
      </c>
      <c r="F3523">
        <f>Table3[[#This Row],[DivPay]]*4</f>
        <v>2.16</v>
      </c>
      <c r="G3523" s="2">
        <f>Table3[[#This Row],[FwdDiv]]/Table3[[#This Row],[SharePrice]]</f>
        <v>4.9057460822166707E-2</v>
      </c>
    </row>
    <row r="3524" spans="2:7" x14ac:dyDescent="0.2">
      <c r="B3524" s="35">
        <v>40008</v>
      </c>
      <c r="C3524">
        <v>42.66</v>
      </c>
      <c r="E3524">
        <v>0.54</v>
      </c>
      <c r="F3524">
        <f>Table3[[#This Row],[DivPay]]*4</f>
        <v>2.16</v>
      </c>
      <c r="G3524" s="2">
        <f>Table3[[#This Row],[FwdDiv]]/Table3[[#This Row],[SharePrice]]</f>
        <v>5.0632911392405069E-2</v>
      </c>
    </row>
    <row r="3525" spans="2:7" x14ac:dyDescent="0.2">
      <c r="B3525" s="35">
        <v>40007</v>
      </c>
      <c r="C3525">
        <v>42.9</v>
      </c>
      <c r="E3525">
        <v>0.54</v>
      </c>
      <c r="F3525">
        <f>Table3[[#This Row],[DivPay]]*4</f>
        <v>2.16</v>
      </c>
      <c r="G3525" s="2">
        <f>Table3[[#This Row],[FwdDiv]]/Table3[[#This Row],[SharePrice]]</f>
        <v>5.0349650349650353E-2</v>
      </c>
    </row>
    <row r="3526" spans="2:7" x14ac:dyDescent="0.2">
      <c r="B3526" s="35">
        <v>40004</v>
      </c>
      <c r="C3526">
        <v>42.35</v>
      </c>
      <c r="E3526">
        <v>0.54</v>
      </c>
      <c r="F3526">
        <f>Table3[[#This Row],[DivPay]]*4</f>
        <v>2.16</v>
      </c>
      <c r="G3526" s="2">
        <f>Table3[[#This Row],[FwdDiv]]/Table3[[#This Row],[SharePrice]]</f>
        <v>5.1003541912632823E-2</v>
      </c>
    </row>
    <row r="3527" spans="2:7" x14ac:dyDescent="0.2">
      <c r="B3527" s="35">
        <v>40003</v>
      </c>
      <c r="C3527">
        <v>42.34</v>
      </c>
      <c r="E3527">
        <v>0.54</v>
      </c>
      <c r="F3527">
        <f>Table3[[#This Row],[DivPay]]*4</f>
        <v>2.16</v>
      </c>
      <c r="G3527" s="2">
        <f>Table3[[#This Row],[FwdDiv]]/Table3[[#This Row],[SharePrice]]</f>
        <v>5.1015588096362779E-2</v>
      </c>
    </row>
    <row r="3528" spans="2:7" x14ac:dyDescent="0.2">
      <c r="B3528" s="35">
        <v>40002</v>
      </c>
      <c r="C3528">
        <v>43.49</v>
      </c>
      <c r="E3528">
        <v>0.54</v>
      </c>
      <c r="F3528">
        <f>Table3[[#This Row],[DivPay]]*4</f>
        <v>2.16</v>
      </c>
      <c r="G3528" s="2">
        <f>Table3[[#This Row],[FwdDiv]]/Table3[[#This Row],[SharePrice]]</f>
        <v>4.9666590020694415E-2</v>
      </c>
    </row>
    <row r="3529" spans="2:7" x14ac:dyDescent="0.2">
      <c r="B3529" s="35">
        <v>40001</v>
      </c>
      <c r="C3529">
        <v>43.75</v>
      </c>
      <c r="E3529">
        <v>0.54</v>
      </c>
      <c r="F3529">
        <f>Table3[[#This Row],[DivPay]]*4</f>
        <v>2.16</v>
      </c>
      <c r="G3529" s="2">
        <f>Table3[[#This Row],[FwdDiv]]/Table3[[#This Row],[SharePrice]]</f>
        <v>4.9371428571428573E-2</v>
      </c>
    </row>
    <row r="3530" spans="2:7" x14ac:dyDescent="0.2">
      <c r="B3530" s="35">
        <v>40000</v>
      </c>
      <c r="C3530">
        <v>44.15</v>
      </c>
      <c r="E3530">
        <v>0.54</v>
      </c>
      <c r="F3530">
        <f>Table3[[#This Row],[DivPay]]*4</f>
        <v>2.16</v>
      </c>
      <c r="G3530" s="2">
        <f>Table3[[#This Row],[FwdDiv]]/Table3[[#This Row],[SharePrice]]</f>
        <v>4.8924122310305782E-2</v>
      </c>
    </row>
    <row r="3531" spans="2:7" x14ac:dyDescent="0.2">
      <c r="B3531" s="35">
        <v>39996</v>
      </c>
      <c r="C3531">
        <v>42.94</v>
      </c>
      <c r="E3531">
        <v>0.54</v>
      </c>
      <c r="F3531">
        <f>Table3[[#This Row],[DivPay]]*4</f>
        <v>2.16</v>
      </c>
      <c r="G3531" s="2">
        <f>Table3[[#This Row],[FwdDiv]]/Table3[[#This Row],[SharePrice]]</f>
        <v>5.0302748020493719E-2</v>
      </c>
    </row>
    <row r="3532" spans="2:7" x14ac:dyDescent="0.2">
      <c r="B3532" s="35">
        <v>39995</v>
      </c>
      <c r="C3532">
        <v>44.09</v>
      </c>
      <c r="E3532">
        <v>0.54</v>
      </c>
      <c r="F3532">
        <f>Table3[[#This Row],[DivPay]]*4</f>
        <v>2.16</v>
      </c>
      <c r="G3532" s="2">
        <f>Table3[[#This Row],[FwdDiv]]/Table3[[#This Row],[SharePrice]]</f>
        <v>4.8990700839192561E-2</v>
      </c>
    </row>
    <row r="3533" spans="2:7" x14ac:dyDescent="0.2">
      <c r="B3533" s="35">
        <v>39994</v>
      </c>
      <c r="C3533">
        <v>43.62</v>
      </c>
      <c r="E3533">
        <v>0.54</v>
      </c>
      <c r="F3533">
        <f>Table3[[#This Row],[DivPay]]*4</f>
        <v>2.16</v>
      </c>
      <c r="G3533" s="2">
        <f>Table3[[#This Row],[FwdDiv]]/Table3[[#This Row],[SharePrice]]</f>
        <v>4.9518569463548837E-2</v>
      </c>
    </row>
    <row r="3534" spans="2:7" x14ac:dyDescent="0.2">
      <c r="B3534" s="35">
        <v>39993</v>
      </c>
      <c r="C3534">
        <v>43.39</v>
      </c>
      <c r="E3534">
        <v>0.54</v>
      </c>
      <c r="F3534">
        <f>Table3[[#This Row],[DivPay]]*4</f>
        <v>2.16</v>
      </c>
      <c r="G3534" s="2">
        <f>Table3[[#This Row],[FwdDiv]]/Table3[[#This Row],[SharePrice]]</f>
        <v>4.9781055542751786E-2</v>
      </c>
    </row>
    <row r="3535" spans="2:7" x14ac:dyDescent="0.2">
      <c r="B3535" s="35">
        <v>39990</v>
      </c>
      <c r="C3535">
        <v>42.61</v>
      </c>
      <c r="E3535">
        <v>0.54</v>
      </c>
      <c r="F3535">
        <f>Table3[[#This Row],[DivPay]]*4</f>
        <v>2.16</v>
      </c>
      <c r="G3535" s="2">
        <f>Table3[[#This Row],[FwdDiv]]/Table3[[#This Row],[SharePrice]]</f>
        <v>5.0692325745130253E-2</v>
      </c>
    </row>
    <row r="3536" spans="2:7" x14ac:dyDescent="0.2">
      <c r="B3536" s="35">
        <v>39989</v>
      </c>
      <c r="C3536">
        <v>42.98</v>
      </c>
      <c r="E3536">
        <v>0.54</v>
      </c>
      <c r="F3536">
        <f>Table3[[#This Row],[DivPay]]*4</f>
        <v>2.16</v>
      </c>
      <c r="G3536" s="2">
        <f>Table3[[#This Row],[FwdDiv]]/Table3[[#This Row],[SharePrice]]</f>
        <v>5.0255932992089351E-2</v>
      </c>
    </row>
    <row r="3537" spans="2:7" x14ac:dyDescent="0.2">
      <c r="B3537" s="35">
        <v>39988</v>
      </c>
      <c r="C3537">
        <v>41.63</v>
      </c>
      <c r="E3537">
        <v>0.54</v>
      </c>
      <c r="F3537">
        <f>Table3[[#This Row],[DivPay]]*4</f>
        <v>2.16</v>
      </c>
      <c r="G3537" s="2">
        <f>Table3[[#This Row],[FwdDiv]]/Table3[[#This Row],[SharePrice]]</f>
        <v>5.1885659380254627E-2</v>
      </c>
    </row>
    <row r="3538" spans="2:7" x14ac:dyDescent="0.2">
      <c r="B3538" s="35">
        <v>39987</v>
      </c>
      <c r="C3538">
        <v>41.46</v>
      </c>
      <c r="E3538">
        <v>0.54</v>
      </c>
      <c r="F3538">
        <f>Table3[[#This Row],[DivPay]]*4</f>
        <v>2.16</v>
      </c>
      <c r="G3538" s="2">
        <f>Table3[[#This Row],[FwdDiv]]/Table3[[#This Row],[SharePrice]]</f>
        <v>5.2098408104196817E-2</v>
      </c>
    </row>
    <row r="3539" spans="2:7" x14ac:dyDescent="0.2">
      <c r="B3539" s="35">
        <v>39986</v>
      </c>
      <c r="C3539">
        <v>41.58</v>
      </c>
      <c r="D3539">
        <v>0.54</v>
      </c>
      <c r="E3539">
        <v>0.54</v>
      </c>
      <c r="F3539">
        <f>Table3[[#This Row],[DivPay]]*4</f>
        <v>2.16</v>
      </c>
      <c r="G3539" s="2">
        <f>Table3[[#This Row],[FwdDiv]]/Table3[[#This Row],[SharePrice]]</f>
        <v>5.1948051948051951E-2</v>
      </c>
    </row>
    <row r="3540" spans="2:7" x14ac:dyDescent="0.2">
      <c r="B3540" s="35">
        <v>39983</v>
      </c>
      <c r="C3540">
        <v>42.15</v>
      </c>
      <c r="E3540">
        <v>0.54</v>
      </c>
      <c r="F3540">
        <f>Table3[[#This Row],[DivPay]]*4</f>
        <v>2.16</v>
      </c>
      <c r="G3540" s="2">
        <f>Table3[[#This Row],[FwdDiv]]/Table3[[#This Row],[SharePrice]]</f>
        <v>5.1245551601423495E-2</v>
      </c>
    </row>
    <row r="3541" spans="2:7" x14ac:dyDescent="0.2">
      <c r="B3541" s="35">
        <v>39982</v>
      </c>
      <c r="C3541">
        <v>42.53</v>
      </c>
      <c r="E3541">
        <v>0.54</v>
      </c>
      <c r="F3541">
        <f>Table3[[#This Row],[DivPay]]*4</f>
        <v>2.16</v>
      </c>
      <c r="G3541" s="2">
        <f>Table3[[#This Row],[FwdDiv]]/Table3[[#This Row],[SharePrice]]</f>
        <v>5.0787679285210441E-2</v>
      </c>
    </row>
    <row r="3542" spans="2:7" x14ac:dyDescent="0.2">
      <c r="B3542" s="35">
        <v>39981</v>
      </c>
      <c r="C3542">
        <v>41.9</v>
      </c>
      <c r="E3542">
        <v>0.54</v>
      </c>
      <c r="F3542">
        <f>Table3[[#This Row],[DivPay]]*4</f>
        <v>2.16</v>
      </c>
      <c r="G3542" s="2">
        <f>Table3[[#This Row],[FwdDiv]]/Table3[[#This Row],[SharePrice]]</f>
        <v>5.1551312649164682E-2</v>
      </c>
    </row>
    <row r="3543" spans="2:7" x14ac:dyDescent="0.2">
      <c r="B3543" s="35">
        <v>39980</v>
      </c>
      <c r="C3543">
        <v>42.26</v>
      </c>
      <c r="E3543">
        <v>0.54</v>
      </c>
      <c r="F3543">
        <f>Table3[[#This Row],[DivPay]]*4</f>
        <v>2.16</v>
      </c>
      <c r="G3543" s="2">
        <f>Table3[[#This Row],[FwdDiv]]/Table3[[#This Row],[SharePrice]]</f>
        <v>5.1112162801703748E-2</v>
      </c>
    </row>
    <row r="3544" spans="2:7" x14ac:dyDescent="0.2">
      <c r="B3544" s="35">
        <v>39979</v>
      </c>
      <c r="C3544">
        <v>42.89</v>
      </c>
      <c r="E3544">
        <v>0.54</v>
      </c>
      <c r="F3544">
        <f>Table3[[#This Row],[DivPay]]*4</f>
        <v>2.16</v>
      </c>
      <c r="G3544" s="2">
        <f>Table3[[#This Row],[FwdDiv]]/Table3[[#This Row],[SharePrice]]</f>
        <v>5.0361389601305671E-2</v>
      </c>
    </row>
    <row r="3545" spans="2:7" x14ac:dyDescent="0.2">
      <c r="B3545" s="35">
        <v>39976</v>
      </c>
      <c r="C3545">
        <v>43.52</v>
      </c>
      <c r="E3545">
        <v>0.54</v>
      </c>
      <c r="F3545">
        <f>Table3[[#This Row],[DivPay]]*4</f>
        <v>2.16</v>
      </c>
      <c r="G3545" s="2">
        <f>Table3[[#This Row],[FwdDiv]]/Table3[[#This Row],[SharePrice]]</f>
        <v>4.9632352941176468E-2</v>
      </c>
    </row>
    <row r="3546" spans="2:7" x14ac:dyDescent="0.2">
      <c r="B3546" s="35">
        <v>39975</v>
      </c>
      <c r="C3546">
        <v>43.88</v>
      </c>
      <c r="E3546">
        <v>0.54</v>
      </c>
      <c r="F3546">
        <f>Table3[[#This Row],[DivPay]]*4</f>
        <v>2.16</v>
      </c>
      <c r="G3546" s="2">
        <f>Table3[[#This Row],[FwdDiv]]/Table3[[#This Row],[SharePrice]]</f>
        <v>4.9225159525979945E-2</v>
      </c>
    </row>
    <row r="3547" spans="2:7" x14ac:dyDescent="0.2">
      <c r="B3547" s="35">
        <v>39974</v>
      </c>
      <c r="C3547">
        <v>43.52</v>
      </c>
      <c r="E3547">
        <v>0.54</v>
      </c>
      <c r="F3547">
        <f>Table3[[#This Row],[DivPay]]*4</f>
        <v>2.16</v>
      </c>
      <c r="G3547" s="2">
        <f>Table3[[#This Row],[FwdDiv]]/Table3[[#This Row],[SharePrice]]</f>
        <v>4.9632352941176468E-2</v>
      </c>
    </row>
    <row r="3548" spans="2:7" x14ac:dyDescent="0.2">
      <c r="B3548" s="35">
        <v>39973</v>
      </c>
      <c r="C3548">
        <v>43.85</v>
      </c>
      <c r="E3548">
        <v>0.54</v>
      </c>
      <c r="F3548">
        <f>Table3[[#This Row],[DivPay]]*4</f>
        <v>2.16</v>
      </c>
      <c r="G3548" s="2">
        <f>Table3[[#This Row],[FwdDiv]]/Table3[[#This Row],[SharePrice]]</f>
        <v>4.9258836944127707E-2</v>
      </c>
    </row>
    <row r="3549" spans="2:7" x14ac:dyDescent="0.2">
      <c r="B3549" s="35">
        <v>39972</v>
      </c>
      <c r="C3549">
        <v>44.53</v>
      </c>
      <c r="E3549">
        <v>0.54</v>
      </c>
      <c r="F3549">
        <f>Table3[[#This Row],[DivPay]]*4</f>
        <v>2.16</v>
      </c>
      <c r="G3549" s="2">
        <f>Table3[[#This Row],[FwdDiv]]/Table3[[#This Row],[SharePrice]]</f>
        <v>4.8506624747361331E-2</v>
      </c>
    </row>
    <row r="3550" spans="2:7" x14ac:dyDescent="0.2">
      <c r="B3550" s="35">
        <v>39969</v>
      </c>
      <c r="C3550">
        <v>44.1</v>
      </c>
      <c r="E3550">
        <v>0.54</v>
      </c>
      <c r="F3550">
        <f>Table3[[#This Row],[DivPay]]*4</f>
        <v>2.16</v>
      </c>
      <c r="G3550" s="2">
        <f>Table3[[#This Row],[FwdDiv]]/Table3[[#This Row],[SharePrice]]</f>
        <v>4.8979591836734698E-2</v>
      </c>
    </row>
    <row r="3551" spans="2:7" x14ac:dyDescent="0.2">
      <c r="B3551" s="35">
        <v>39968</v>
      </c>
      <c r="C3551">
        <v>44.43</v>
      </c>
      <c r="E3551">
        <v>0.54</v>
      </c>
      <c r="F3551">
        <f>Table3[[#This Row],[DivPay]]*4</f>
        <v>2.16</v>
      </c>
      <c r="G3551" s="2">
        <f>Table3[[#This Row],[FwdDiv]]/Table3[[#This Row],[SharePrice]]</f>
        <v>4.8615800135043893E-2</v>
      </c>
    </row>
    <row r="3552" spans="2:7" x14ac:dyDescent="0.2">
      <c r="B3552" s="35">
        <v>39967</v>
      </c>
      <c r="C3552">
        <v>44.19</v>
      </c>
      <c r="E3552">
        <v>0.54</v>
      </c>
      <c r="F3552">
        <f>Table3[[#This Row],[DivPay]]*4</f>
        <v>2.16</v>
      </c>
      <c r="G3552" s="2">
        <f>Table3[[#This Row],[FwdDiv]]/Table3[[#This Row],[SharePrice]]</f>
        <v>4.8879837067209782E-2</v>
      </c>
    </row>
    <row r="3553" spans="2:7" x14ac:dyDescent="0.2">
      <c r="B3553" s="35">
        <v>39966</v>
      </c>
      <c r="C3553">
        <v>44.6</v>
      </c>
      <c r="E3553">
        <v>0.54</v>
      </c>
      <c r="F3553">
        <f>Table3[[#This Row],[DivPay]]*4</f>
        <v>2.16</v>
      </c>
      <c r="G3553" s="2">
        <f>Table3[[#This Row],[FwdDiv]]/Table3[[#This Row],[SharePrice]]</f>
        <v>4.8430493273542603E-2</v>
      </c>
    </row>
    <row r="3554" spans="2:7" x14ac:dyDescent="0.2">
      <c r="B3554" s="35">
        <v>39965</v>
      </c>
      <c r="C3554">
        <v>43.63</v>
      </c>
      <c r="E3554">
        <v>0.54</v>
      </c>
      <c r="F3554">
        <f>Table3[[#This Row],[DivPay]]*4</f>
        <v>2.16</v>
      </c>
      <c r="G3554" s="2">
        <f>Table3[[#This Row],[FwdDiv]]/Table3[[#This Row],[SharePrice]]</f>
        <v>4.9507219802887921E-2</v>
      </c>
    </row>
    <row r="3555" spans="2:7" x14ac:dyDescent="0.2">
      <c r="B3555" s="35">
        <v>39962</v>
      </c>
      <c r="C3555">
        <v>42.64</v>
      </c>
      <c r="E3555">
        <v>0.54</v>
      </c>
      <c r="F3555">
        <f>Table3[[#This Row],[DivPay]]*4</f>
        <v>2.16</v>
      </c>
      <c r="G3555" s="2">
        <f>Table3[[#This Row],[FwdDiv]]/Table3[[#This Row],[SharePrice]]</f>
        <v>5.065666041275798E-2</v>
      </c>
    </row>
    <row r="3556" spans="2:7" x14ac:dyDescent="0.2">
      <c r="B3556" s="35">
        <v>39961</v>
      </c>
      <c r="C3556">
        <v>42.54</v>
      </c>
      <c r="E3556">
        <v>0.54</v>
      </c>
      <c r="F3556">
        <f>Table3[[#This Row],[DivPay]]*4</f>
        <v>2.16</v>
      </c>
      <c r="G3556" s="2">
        <f>Table3[[#This Row],[FwdDiv]]/Table3[[#This Row],[SharePrice]]</f>
        <v>5.0775740479548664E-2</v>
      </c>
    </row>
    <row r="3557" spans="2:7" x14ac:dyDescent="0.2">
      <c r="B3557" s="35">
        <v>39960</v>
      </c>
      <c r="C3557">
        <v>41.65</v>
      </c>
      <c r="E3557">
        <v>0.54</v>
      </c>
      <c r="F3557">
        <f>Table3[[#This Row],[DivPay]]*4</f>
        <v>2.16</v>
      </c>
      <c r="G3557" s="2">
        <f>Table3[[#This Row],[FwdDiv]]/Table3[[#This Row],[SharePrice]]</f>
        <v>5.1860744297719093E-2</v>
      </c>
    </row>
    <row r="3558" spans="2:7" x14ac:dyDescent="0.2">
      <c r="B3558" s="35">
        <v>39959</v>
      </c>
      <c r="C3558">
        <v>42.13</v>
      </c>
      <c r="E3558">
        <v>0.54</v>
      </c>
      <c r="F3558">
        <f>Table3[[#This Row],[DivPay]]*4</f>
        <v>2.16</v>
      </c>
      <c r="G3558" s="2">
        <f>Table3[[#This Row],[FwdDiv]]/Table3[[#This Row],[SharePrice]]</f>
        <v>5.1269878946119153E-2</v>
      </c>
    </row>
    <row r="3559" spans="2:7" x14ac:dyDescent="0.2">
      <c r="B3559" s="35">
        <v>39955</v>
      </c>
      <c r="C3559">
        <v>42.71</v>
      </c>
      <c r="E3559">
        <v>0.54</v>
      </c>
      <c r="F3559">
        <f>Table3[[#This Row],[DivPay]]*4</f>
        <v>2.16</v>
      </c>
      <c r="G3559" s="2">
        <f>Table3[[#This Row],[FwdDiv]]/Table3[[#This Row],[SharePrice]]</f>
        <v>5.0573636150784362E-2</v>
      </c>
    </row>
    <row r="3560" spans="2:7" x14ac:dyDescent="0.2">
      <c r="B3560" s="35">
        <v>39954</v>
      </c>
      <c r="C3560">
        <v>42.81</v>
      </c>
      <c r="E3560">
        <v>0.54</v>
      </c>
      <c r="F3560">
        <f>Table3[[#This Row],[DivPay]]*4</f>
        <v>2.16</v>
      </c>
      <c r="G3560" s="2">
        <f>Table3[[#This Row],[FwdDiv]]/Table3[[#This Row],[SharePrice]]</f>
        <v>5.0455501051156273E-2</v>
      </c>
    </row>
    <row r="3561" spans="2:7" x14ac:dyDescent="0.2">
      <c r="B3561" s="35">
        <v>39953</v>
      </c>
      <c r="C3561">
        <v>43.19</v>
      </c>
      <c r="E3561">
        <v>0.54</v>
      </c>
      <c r="F3561">
        <f>Table3[[#This Row],[DivPay]]*4</f>
        <v>2.16</v>
      </c>
      <c r="G3561" s="2">
        <f>Table3[[#This Row],[FwdDiv]]/Table3[[#This Row],[SharePrice]]</f>
        <v>5.0011576753878219E-2</v>
      </c>
    </row>
    <row r="3562" spans="2:7" x14ac:dyDescent="0.2">
      <c r="B3562" s="35">
        <v>39952</v>
      </c>
      <c r="C3562">
        <v>42.22</v>
      </c>
      <c r="E3562">
        <v>0.54</v>
      </c>
      <c r="F3562">
        <f>Table3[[#This Row],[DivPay]]*4</f>
        <v>2.16</v>
      </c>
      <c r="G3562" s="2">
        <f>Table3[[#This Row],[FwdDiv]]/Table3[[#This Row],[SharePrice]]</f>
        <v>5.1160587399336814E-2</v>
      </c>
    </row>
    <row r="3563" spans="2:7" x14ac:dyDescent="0.2">
      <c r="B3563" s="35">
        <v>39951</v>
      </c>
      <c r="C3563">
        <v>42.69</v>
      </c>
      <c r="E3563">
        <v>0.54</v>
      </c>
      <c r="F3563">
        <f>Table3[[#This Row],[DivPay]]*4</f>
        <v>2.16</v>
      </c>
      <c r="G3563" s="2">
        <f>Table3[[#This Row],[FwdDiv]]/Table3[[#This Row],[SharePrice]]</f>
        <v>5.0597329585383002E-2</v>
      </c>
    </row>
    <row r="3564" spans="2:7" x14ac:dyDescent="0.2">
      <c r="B3564" s="35">
        <v>39948</v>
      </c>
      <c r="C3564">
        <v>43.17</v>
      </c>
      <c r="E3564">
        <v>0.54</v>
      </c>
      <c r="F3564">
        <f>Table3[[#This Row],[DivPay]]*4</f>
        <v>2.16</v>
      </c>
      <c r="G3564" s="2">
        <f>Table3[[#This Row],[FwdDiv]]/Table3[[#This Row],[SharePrice]]</f>
        <v>5.0034746351633082E-2</v>
      </c>
    </row>
    <row r="3565" spans="2:7" x14ac:dyDescent="0.2">
      <c r="B3565" s="35">
        <v>39947</v>
      </c>
      <c r="C3565">
        <v>42.42</v>
      </c>
      <c r="E3565">
        <v>0.54</v>
      </c>
      <c r="F3565">
        <f>Table3[[#This Row],[DivPay]]*4</f>
        <v>2.16</v>
      </c>
      <c r="G3565" s="2">
        <f>Table3[[#This Row],[FwdDiv]]/Table3[[#This Row],[SharePrice]]</f>
        <v>5.0919377652050922E-2</v>
      </c>
    </row>
    <row r="3566" spans="2:7" x14ac:dyDescent="0.2">
      <c r="B3566" s="35">
        <v>39946</v>
      </c>
      <c r="C3566">
        <v>41.77</v>
      </c>
      <c r="E3566">
        <v>0.54</v>
      </c>
      <c r="F3566">
        <f>Table3[[#This Row],[DivPay]]*4</f>
        <v>2.16</v>
      </c>
      <c r="G3566" s="2">
        <f>Table3[[#This Row],[FwdDiv]]/Table3[[#This Row],[SharePrice]]</f>
        <v>5.1711754847977014E-2</v>
      </c>
    </row>
    <row r="3567" spans="2:7" x14ac:dyDescent="0.2">
      <c r="B3567" s="35">
        <v>39945</v>
      </c>
      <c r="C3567">
        <v>41.84</v>
      </c>
      <c r="E3567">
        <v>0.54</v>
      </c>
      <c r="F3567">
        <f>Table3[[#This Row],[DivPay]]*4</f>
        <v>2.16</v>
      </c>
      <c r="G3567" s="2">
        <f>Table3[[#This Row],[FwdDiv]]/Table3[[#This Row],[SharePrice]]</f>
        <v>5.1625239005736137E-2</v>
      </c>
    </row>
    <row r="3568" spans="2:7" x14ac:dyDescent="0.2">
      <c r="B3568" s="35">
        <v>39944</v>
      </c>
      <c r="C3568">
        <v>40.549999999999997</v>
      </c>
      <c r="E3568">
        <v>0.54</v>
      </c>
      <c r="F3568">
        <f>Table3[[#This Row],[DivPay]]*4</f>
        <v>2.16</v>
      </c>
      <c r="G3568" s="2">
        <f>Table3[[#This Row],[FwdDiv]]/Table3[[#This Row],[SharePrice]]</f>
        <v>5.3267570900123309E-2</v>
      </c>
    </row>
    <row r="3569" spans="2:7" x14ac:dyDescent="0.2">
      <c r="B3569" s="35">
        <v>39941</v>
      </c>
      <c r="C3569">
        <v>41.1</v>
      </c>
      <c r="E3569">
        <v>0.54</v>
      </c>
      <c r="F3569">
        <f>Table3[[#This Row],[DivPay]]*4</f>
        <v>2.16</v>
      </c>
      <c r="G3569" s="2">
        <f>Table3[[#This Row],[FwdDiv]]/Table3[[#This Row],[SharePrice]]</f>
        <v>5.2554744525547446E-2</v>
      </c>
    </row>
    <row r="3570" spans="2:7" x14ac:dyDescent="0.2">
      <c r="B3570" s="35">
        <v>39940</v>
      </c>
      <c r="C3570">
        <v>40.869999999999997</v>
      </c>
      <c r="E3570">
        <v>0.54</v>
      </c>
      <c r="F3570">
        <f>Table3[[#This Row],[DivPay]]*4</f>
        <v>2.16</v>
      </c>
      <c r="G3570" s="2">
        <f>Table3[[#This Row],[FwdDiv]]/Table3[[#This Row],[SharePrice]]</f>
        <v>5.2850501590408619E-2</v>
      </c>
    </row>
    <row r="3571" spans="2:7" x14ac:dyDescent="0.2">
      <c r="B3571" s="35">
        <v>39939</v>
      </c>
      <c r="C3571">
        <v>39.29</v>
      </c>
      <c r="E3571">
        <v>0.54</v>
      </c>
      <c r="F3571">
        <f>Table3[[#This Row],[DivPay]]*4</f>
        <v>2.16</v>
      </c>
      <c r="G3571" s="2">
        <f>Table3[[#This Row],[FwdDiv]]/Table3[[#This Row],[SharePrice]]</f>
        <v>5.4975820819546967E-2</v>
      </c>
    </row>
    <row r="3572" spans="2:7" x14ac:dyDescent="0.2">
      <c r="B3572" s="35">
        <v>39938</v>
      </c>
      <c r="C3572">
        <v>37.29</v>
      </c>
      <c r="E3572">
        <v>0.54</v>
      </c>
      <c r="F3572">
        <f>Table3[[#This Row],[DivPay]]*4</f>
        <v>2.16</v>
      </c>
      <c r="G3572" s="2">
        <f>Table3[[#This Row],[FwdDiv]]/Table3[[#This Row],[SharePrice]]</f>
        <v>5.7924376508447312E-2</v>
      </c>
    </row>
    <row r="3573" spans="2:7" x14ac:dyDescent="0.2">
      <c r="B3573" s="35">
        <v>39937</v>
      </c>
      <c r="C3573">
        <v>38.130000000000003</v>
      </c>
      <c r="E3573">
        <v>0.54</v>
      </c>
      <c r="F3573">
        <f>Table3[[#This Row],[DivPay]]*4</f>
        <v>2.16</v>
      </c>
      <c r="G3573" s="2">
        <f>Table3[[#This Row],[FwdDiv]]/Table3[[#This Row],[SharePrice]]</f>
        <v>5.6648308418568057E-2</v>
      </c>
    </row>
    <row r="3574" spans="2:7" x14ac:dyDescent="0.2">
      <c r="B3574" s="35">
        <v>39934</v>
      </c>
      <c r="C3574">
        <v>37.18</v>
      </c>
      <c r="E3574">
        <v>0.54</v>
      </c>
      <c r="F3574">
        <f>Table3[[#This Row],[DivPay]]*4</f>
        <v>2.16</v>
      </c>
      <c r="G3574" s="2">
        <f>Table3[[#This Row],[FwdDiv]]/Table3[[#This Row],[SharePrice]]</f>
        <v>5.8095750403442718E-2</v>
      </c>
    </row>
    <row r="3575" spans="2:7" x14ac:dyDescent="0.2">
      <c r="B3575" s="35">
        <v>39933</v>
      </c>
      <c r="C3575">
        <v>36.200000000000003</v>
      </c>
      <c r="E3575">
        <v>0.54</v>
      </c>
      <c r="F3575">
        <f>Table3[[#This Row],[DivPay]]*4</f>
        <v>2.16</v>
      </c>
      <c r="G3575" s="2">
        <f>Table3[[#This Row],[FwdDiv]]/Table3[[#This Row],[SharePrice]]</f>
        <v>5.9668508287292817E-2</v>
      </c>
    </row>
    <row r="3576" spans="2:7" x14ac:dyDescent="0.2">
      <c r="B3576" s="35">
        <v>39932</v>
      </c>
      <c r="C3576">
        <v>36.840000000000003</v>
      </c>
      <c r="E3576">
        <v>0.54</v>
      </c>
      <c r="F3576">
        <f>Table3[[#This Row],[DivPay]]*4</f>
        <v>2.16</v>
      </c>
      <c r="G3576" s="2">
        <f>Table3[[#This Row],[FwdDiv]]/Table3[[#This Row],[SharePrice]]</f>
        <v>5.8631921824104233E-2</v>
      </c>
    </row>
    <row r="3577" spans="2:7" x14ac:dyDescent="0.2">
      <c r="B3577" s="35">
        <v>39931</v>
      </c>
      <c r="C3577">
        <v>36.83</v>
      </c>
      <c r="E3577">
        <v>0.54</v>
      </c>
      <c r="F3577">
        <f>Table3[[#This Row],[DivPay]]*4</f>
        <v>2.16</v>
      </c>
      <c r="G3577" s="2">
        <f>Table3[[#This Row],[FwdDiv]]/Table3[[#This Row],[SharePrice]]</f>
        <v>5.8647841433613908E-2</v>
      </c>
    </row>
    <row r="3578" spans="2:7" x14ac:dyDescent="0.2">
      <c r="B3578" s="35">
        <v>39930</v>
      </c>
      <c r="C3578">
        <v>37.19</v>
      </c>
      <c r="E3578">
        <v>0.54</v>
      </c>
      <c r="F3578">
        <f>Table3[[#This Row],[DivPay]]*4</f>
        <v>2.16</v>
      </c>
      <c r="G3578" s="2">
        <f>Table3[[#This Row],[FwdDiv]]/Table3[[#This Row],[SharePrice]]</f>
        <v>5.8080129066953493E-2</v>
      </c>
    </row>
    <row r="3579" spans="2:7" x14ac:dyDescent="0.2">
      <c r="B3579" s="35">
        <v>39927</v>
      </c>
      <c r="C3579">
        <v>37.43</v>
      </c>
      <c r="E3579">
        <v>0.54</v>
      </c>
      <c r="F3579">
        <f>Table3[[#This Row],[DivPay]]*4</f>
        <v>2.16</v>
      </c>
      <c r="G3579" s="2">
        <f>Table3[[#This Row],[FwdDiv]]/Table3[[#This Row],[SharePrice]]</f>
        <v>5.7707721079348122E-2</v>
      </c>
    </row>
    <row r="3580" spans="2:7" x14ac:dyDescent="0.2">
      <c r="B3580" s="35">
        <v>39926</v>
      </c>
      <c r="C3580">
        <v>37</v>
      </c>
      <c r="E3580">
        <v>0.54</v>
      </c>
      <c r="F3580">
        <f>Table3[[#This Row],[DivPay]]*4</f>
        <v>2.16</v>
      </c>
      <c r="G3580" s="2">
        <f>Table3[[#This Row],[FwdDiv]]/Table3[[#This Row],[SharePrice]]</f>
        <v>5.8378378378378379E-2</v>
      </c>
    </row>
    <row r="3581" spans="2:7" x14ac:dyDescent="0.2">
      <c r="B3581" s="35">
        <v>39925</v>
      </c>
      <c r="C3581">
        <v>36.25</v>
      </c>
      <c r="E3581">
        <v>0.54</v>
      </c>
      <c r="F3581">
        <f>Table3[[#This Row],[DivPay]]*4</f>
        <v>2.16</v>
      </c>
      <c r="G3581" s="2">
        <f>Table3[[#This Row],[FwdDiv]]/Table3[[#This Row],[SharePrice]]</f>
        <v>5.9586206896551731E-2</v>
      </c>
    </row>
    <row r="3582" spans="2:7" x14ac:dyDescent="0.2">
      <c r="B3582" s="35">
        <v>39924</v>
      </c>
      <c r="C3582">
        <v>36.89</v>
      </c>
      <c r="E3582">
        <v>0.54</v>
      </c>
      <c r="F3582">
        <f>Table3[[#This Row],[DivPay]]*4</f>
        <v>2.16</v>
      </c>
      <c r="G3582" s="2">
        <f>Table3[[#This Row],[FwdDiv]]/Table3[[#This Row],[SharePrice]]</f>
        <v>5.8552453239360265E-2</v>
      </c>
    </row>
    <row r="3583" spans="2:7" x14ac:dyDescent="0.2">
      <c r="B3583" s="35">
        <v>39923</v>
      </c>
      <c r="C3583">
        <v>36.909999999999997</v>
      </c>
      <c r="E3583">
        <v>0.54</v>
      </c>
      <c r="F3583">
        <f>Table3[[#This Row],[DivPay]]*4</f>
        <v>2.16</v>
      </c>
      <c r="G3583" s="2">
        <f>Table3[[#This Row],[FwdDiv]]/Table3[[#This Row],[SharePrice]]</f>
        <v>5.8520726090490388E-2</v>
      </c>
    </row>
    <row r="3584" spans="2:7" x14ac:dyDescent="0.2">
      <c r="B3584" s="35">
        <v>39920</v>
      </c>
      <c r="C3584">
        <v>37.32</v>
      </c>
      <c r="E3584">
        <v>0.54</v>
      </c>
      <c r="F3584">
        <f>Table3[[#This Row],[DivPay]]*4</f>
        <v>2.16</v>
      </c>
      <c r="G3584" s="2">
        <f>Table3[[#This Row],[FwdDiv]]/Table3[[#This Row],[SharePrice]]</f>
        <v>5.7877813504823156E-2</v>
      </c>
    </row>
    <row r="3585" spans="2:7" x14ac:dyDescent="0.2">
      <c r="B3585" s="35">
        <v>39919</v>
      </c>
      <c r="C3585">
        <v>38</v>
      </c>
      <c r="E3585">
        <v>0.54</v>
      </c>
      <c r="F3585">
        <f>Table3[[#This Row],[DivPay]]*4</f>
        <v>2.16</v>
      </c>
      <c r="G3585" s="2">
        <f>Table3[[#This Row],[FwdDiv]]/Table3[[#This Row],[SharePrice]]</f>
        <v>5.6842105263157895E-2</v>
      </c>
    </row>
    <row r="3586" spans="2:7" x14ac:dyDescent="0.2">
      <c r="B3586" s="35">
        <v>39918</v>
      </c>
      <c r="C3586">
        <v>37.799999999999997</v>
      </c>
      <c r="E3586">
        <v>0.54</v>
      </c>
      <c r="F3586">
        <f>Table3[[#This Row],[DivPay]]*4</f>
        <v>2.16</v>
      </c>
      <c r="G3586" s="2">
        <f>Table3[[#This Row],[FwdDiv]]/Table3[[#This Row],[SharePrice]]</f>
        <v>5.7142857142857148E-2</v>
      </c>
    </row>
    <row r="3587" spans="2:7" x14ac:dyDescent="0.2">
      <c r="B3587" s="35">
        <v>39917</v>
      </c>
      <c r="C3587">
        <v>36.44</v>
      </c>
      <c r="E3587">
        <v>0.54</v>
      </c>
      <c r="F3587">
        <f>Table3[[#This Row],[DivPay]]*4</f>
        <v>2.16</v>
      </c>
      <c r="G3587" s="2">
        <f>Table3[[#This Row],[FwdDiv]]/Table3[[#This Row],[SharePrice]]</f>
        <v>5.9275521405049401E-2</v>
      </c>
    </row>
    <row r="3588" spans="2:7" x14ac:dyDescent="0.2">
      <c r="B3588" s="35">
        <v>39916</v>
      </c>
      <c r="C3588">
        <v>37.08</v>
      </c>
      <c r="E3588">
        <v>0.54</v>
      </c>
      <c r="F3588">
        <f>Table3[[#This Row],[DivPay]]*4</f>
        <v>2.16</v>
      </c>
      <c r="G3588" s="2">
        <f>Table3[[#This Row],[FwdDiv]]/Table3[[#This Row],[SharePrice]]</f>
        <v>5.8252427184466028E-2</v>
      </c>
    </row>
    <row r="3589" spans="2:7" x14ac:dyDescent="0.2">
      <c r="B3589" s="35">
        <v>39912</v>
      </c>
      <c r="C3589">
        <v>37.71</v>
      </c>
      <c r="E3589">
        <v>0.54</v>
      </c>
      <c r="F3589">
        <f>Table3[[#This Row],[DivPay]]*4</f>
        <v>2.16</v>
      </c>
      <c r="G3589" s="2">
        <f>Table3[[#This Row],[FwdDiv]]/Table3[[#This Row],[SharePrice]]</f>
        <v>5.7279236276849645E-2</v>
      </c>
    </row>
    <row r="3590" spans="2:7" x14ac:dyDescent="0.2">
      <c r="B3590" s="35">
        <v>39911</v>
      </c>
      <c r="C3590">
        <v>38.25</v>
      </c>
      <c r="E3590">
        <v>0.54</v>
      </c>
      <c r="F3590">
        <f>Table3[[#This Row],[DivPay]]*4</f>
        <v>2.16</v>
      </c>
      <c r="G3590" s="2">
        <f>Table3[[#This Row],[FwdDiv]]/Table3[[#This Row],[SharePrice]]</f>
        <v>5.647058823529412E-2</v>
      </c>
    </row>
    <row r="3591" spans="2:7" x14ac:dyDescent="0.2">
      <c r="B3591" s="35">
        <v>39910</v>
      </c>
      <c r="C3591">
        <v>36.979999999999997</v>
      </c>
      <c r="E3591">
        <v>0.54</v>
      </c>
      <c r="F3591">
        <f>Table3[[#This Row],[DivPay]]*4</f>
        <v>2.16</v>
      </c>
      <c r="G3591" s="2">
        <f>Table3[[#This Row],[FwdDiv]]/Table3[[#This Row],[SharePrice]]</f>
        <v>5.8409951325040572E-2</v>
      </c>
    </row>
    <row r="3592" spans="2:7" x14ac:dyDescent="0.2">
      <c r="B3592" s="35">
        <v>39909</v>
      </c>
      <c r="C3592">
        <v>37.33</v>
      </c>
      <c r="E3592">
        <v>0.54</v>
      </c>
      <c r="F3592">
        <f>Table3[[#This Row],[DivPay]]*4</f>
        <v>2.16</v>
      </c>
      <c r="G3592" s="2">
        <f>Table3[[#This Row],[FwdDiv]]/Table3[[#This Row],[SharePrice]]</f>
        <v>5.7862309134744182E-2</v>
      </c>
    </row>
    <row r="3593" spans="2:7" x14ac:dyDescent="0.2">
      <c r="B3593" s="35">
        <v>39906</v>
      </c>
      <c r="C3593">
        <v>36.200000000000003</v>
      </c>
      <c r="E3593">
        <v>0.54</v>
      </c>
      <c r="F3593">
        <f>Table3[[#This Row],[DivPay]]*4</f>
        <v>2.16</v>
      </c>
      <c r="G3593" s="2">
        <f>Table3[[#This Row],[FwdDiv]]/Table3[[#This Row],[SharePrice]]</f>
        <v>5.9668508287292817E-2</v>
      </c>
    </row>
    <row r="3594" spans="2:7" x14ac:dyDescent="0.2">
      <c r="B3594" s="35">
        <v>39905</v>
      </c>
      <c r="C3594">
        <v>36.090000000000003</v>
      </c>
      <c r="E3594">
        <v>0.54</v>
      </c>
      <c r="F3594">
        <f>Table3[[#This Row],[DivPay]]*4</f>
        <v>2.16</v>
      </c>
      <c r="G3594" s="2">
        <f>Table3[[#This Row],[FwdDiv]]/Table3[[#This Row],[SharePrice]]</f>
        <v>5.9850374064837904E-2</v>
      </c>
    </row>
    <row r="3595" spans="2:7" x14ac:dyDescent="0.2">
      <c r="B3595" s="35">
        <v>39904</v>
      </c>
      <c r="C3595">
        <v>36.22</v>
      </c>
      <c r="E3595">
        <v>0.54</v>
      </c>
      <c r="F3595">
        <f>Table3[[#This Row],[DivPay]]*4</f>
        <v>2.16</v>
      </c>
      <c r="G3595" s="2">
        <f>Table3[[#This Row],[FwdDiv]]/Table3[[#This Row],[SharePrice]]</f>
        <v>5.9635560463832143E-2</v>
      </c>
    </row>
    <row r="3596" spans="2:7" x14ac:dyDescent="0.2">
      <c r="B3596" s="35">
        <v>39903</v>
      </c>
      <c r="C3596">
        <v>35.58</v>
      </c>
      <c r="E3596">
        <v>0.54</v>
      </c>
      <c r="F3596">
        <f>Table3[[#This Row],[DivPay]]*4</f>
        <v>2.16</v>
      </c>
      <c r="G3596" s="2">
        <f>Table3[[#This Row],[FwdDiv]]/Table3[[#This Row],[SharePrice]]</f>
        <v>6.070826306913997E-2</v>
      </c>
    </row>
    <row r="3597" spans="2:7" x14ac:dyDescent="0.2">
      <c r="B3597" s="35">
        <v>39902</v>
      </c>
      <c r="C3597">
        <v>36.729999999999997</v>
      </c>
      <c r="E3597">
        <v>0.54</v>
      </c>
      <c r="F3597">
        <f>Table3[[#This Row],[DivPay]]*4</f>
        <v>2.16</v>
      </c>
      <c r="G3597" s="2">
        <f>Table3[[#This Row],[FwdDiv]]/Table3[[#This Row],[SharePrice]]</f>
        <v>5.8807514293493068E-2</v>
      </c>
    </row>
    <row r="3598" spans="2:7" x14ac:dyDescent="0.2">
      <c r="B3598" s="35">
        <v>39899</v>
      </c>
      <c r="C3598">
        <v>37.58</v>
      </c>
      <c r="E3598">
        <v>0.54</v>
      </c>
      <c r="F3598">
        <f>Table3[[#This Row],[DivPay]]*4</f>
        <v>2.16</v>
      </c>
      <c r="G3598" s="2">
        <f>Table3[[#This Row],[FwdDiv]]/Table3[[#This Row],[SharePrice]]</f>
        <v>5.7477381585949977E-2</v>
      </c>
    </row>
    <row r="3599" spans="2:7" x14ac:dyDescent="0.2">
      <c r="B3599" s="35">
        <v>39898</v>
      </c>
      <c r="C3599">
        <v>38.299999999999997</v>
      </c>
      <c r="E3599">
        <v>0.54</v>
      </c>
      <c r="F3599">
        <f>Table3[[#This Row],[DivPay]]*4</f>
        <v>2.16</v>
      </c>
      <c r="G3599" s="2">
        <f>Table3[[#This Row],[FwdDiv]]/Table3[[#This Row],[SharePrice]]</f>
        <v>5.6396866840731079E-2</v>
      </c>
    </row>
    <row r="3600" spans="2:7" x14ac:dyDescent="0.2">
      <c r="B3600" s="35">
        <v>39897</v>
      </c>
      <c r="C3600">
        <v>38.58</v>
      </c>
      <c r="E3600">
        <v>0.54</v>
      </c>
      <c r="F3600">
        <f>Table3[[#This Row],[DivPay]]*4</f>
        <v>2.16</v>
      </c>
      <c r="G3600" s="2">
        <f>Table3[[#This Row],[FwdDiv]]/Table3[[#This Row],[SharePrice]]</f>
        <v>5.5987558320373255E-2</v>
      </c>
    </row>
    <row r="3601" spans="2:7" x14ac:dyDescent="0.2">
      <c r="B3601" s="35">
        <v>39896</v>
      </c>
      <c r="C3601">
        <v>38.799999999999997</v>
      </c>
      <c r="E3601">
        <v>0.54</v>
      </c>
      <c r="F3601">
        <f>Table3[[#This Row],[DivPay]]*4</f>
        <v>2.16</v>
      </c>
      <c r="G3601" s="2">
        <f>Table3[[#This Row],[FwdDiv]]/Table3[[#This Row],[SharePrice]]</f>
        <v>5.5670103092783516E-2</v>
      </c>
    </row>
    <row r="3602" spans="2:7" x14ac:dyDescent="0.2">
      <c r="B3602" s="35">
        <v>39895</v>
      </c>
      <c r="C3602">
        <v>38.119999999999997</v>
      </c>
      <c r="D3602">
        <v>0.54</v>
      </c>
      <c r="E3602">
        <v>0.54</v>
      </c>
      <c r="F3602">
        <f>Table3[[#This Row],[DivPay]]*4</f>
        <v>2.16</v>
      </c>
      <c r="G3602" s="2">
        <f>Table3[[#This Row],[FwdDiv]]/Table3[[#This Row],[SharePrice]]</f>
        <v>5.6663168940188885E-2</v>
      </c>
    </row>
    <row r="3603" spans="2:7" x14ac:dyDescent="0.2">
      <c r="B3603" s="35">
        <v>39892</v>
      </c>
      <c r="C3603">
        <v>38.36</v>
      </c>
      <c r="E3603">
        <v>0.54</v>
      </c>
      <c r="F3603">
        <f>Table3[[#This Row],[DivPay]]*4</f>
        <v>2.16</v>
      </c>
      <c r="G3603" s="2">
        <f>Table3[[#This Row],[FwdDiv]]/Table3[[#This Row],[SharePrice]]</f>
        <v>5.6308654848800842E-2</v>
      </c>
    </row>
    <row r="3604" spans="2:7" x14ac:dyDescent="0.2">
      <c r="B3604" s="35">
        <v>39891</v>
      </c>
      <c r="C3604">
        <v>37.21</v>
      </c>
      <c r="E3604">
        <v>0.54</v>
      </c>
      <c r="F3604">
        <f>Table3[[#This Row],[DivPay]]*4</f>
        <v>2.16</v>
      </c>
      <c r="G3604" s="2">
        <f>Table3[[#This Row],[FwdDiv]]/Table3[[#This Row],[SharePrice]]</f>
        <v>5.8048911582907821E-2</v>
      </c>
    </row>
    <row r="3605" spans="2:7" x14ac:dyDescent="0.2">
      <c r="B3605" s="35">
        <v>39890</v>
      </c>
      <c r="C3605">
        <v>38.28</v>
      </c>
      <c r="E3605">
        <v>0.54</v>
      </c>
      <c r="F3605">
        <f>Table3[[#This Row],[DivPay]]*4</f>
        <v>2.16</v>
      </c>
      <c r="G3605" s="2">
        <f>Table3[[#This Row],[FwdDiv]]/Table3[[#This Row],[SharePrice]]</f>
        <v>5.6426332288401257E-2</v>
      </c>
    </row>
    <row r="3606" spans="2:7" x14ac:dyDescent="0.2">
      <c r="B3606" s="35">
        <v>39889</v>
      </c>
      <c r="C3606">
        <v>38.6</v>
      </c>
      <c r="E3606">
        <v>0.54</v>
      </c>
      <c r="F3606">
        <f>Table3[[#This Row],[DivPay]]*4</f>
        <v>2.16</v>
      </c>
      <c r="G3606" s="2">
        <f>Table3[[#This Row],[FwdDiv]]/Table3[[#This Row],[SharePrice]]</f>
        <v>5.5958549222797929E-2</v>
      </c>
    </row>
    <row r="3607" spans="2:7" x14ac:dyDescent="0.2">
      <c r="B3607" s="35">
        <v>39888</v>
      </c>
      <c r="C3607">
        <v>37.159999999999997</v>
      </c>
      <c r="E3607">
        <v>0.54</v>
      </c>
      <c r="F3607">
        <f>Table3[[#This Row],[DivPay]]*4</f>
        <v>2.16</v>
      </c>
      <c r="G3607" s="2">
        <f>Table3[[#This Row],[FwdDiv]]/Table3[[#This Row],[SharePrice]]</f>
        <v>5.8127018299246512E-2</v>
      </c>
    </row>
    <row r="3608" spans="2:7" x14ac:dyDescent="0.2">
      <c r="B3608" s="35">
        <v>39885</v>
      </c>
      <c r="C3608">
        <v>36.01</v>
      </c>
      <c r="E3608">
        <v>0.54</v>
      </c>
      <c r="F3608">
        <f>Table3[[#This Row],[DivPay]]*4</f>
        <v>2.16</v>
      </c>
      <c r="G3608" s="2">
        <f>Table3[[#This Row],[FwdDiv]]/Table3[[#This Row],[SharePrice]]</f>
        <v>5.9983337961677319E-2</v>
      </c>
    </row>
    <row r="3609" spans="2:7" x14ac:dyDescent="0.2">
      <c r="B3609" s="35">
        <v>39884</v>
      </c>
      <c r="C3609">
        <v>34.64</v>
      </c>
      <c r="E3609">
        <v>0.54</v>
      </c>
      <c r="F3609">
        <f>Table3[[#This Row],[DivPay]]*4</f>
        <v>2.16</v>
      </c>
      <c r="G3609" s="2">
        <f>Table3[[#This Row],[FwdDiv]]/Table3[[#This Row],[SharePrice]]</f>
        <v>6.2355658198614321E-2</v>
      </c>
    </row>
    <row r="3610" spans="2:7" x14ac:dyDescent="0.2">
      <c r="B3610" s="35">
        <v>39883</v>
      </c>
      <c r="C3610">
        <v>33.65</v>
      </c>
      <c r="E3610">
        <v>0.54</v>
      </c>
      <c r="F3610">
        <f>Table3[[#This Row],[DivPay]]*4</f>
        <v>2.16</v>
      </c>
      <c r="G3610" s="2">
        <f>Table3[[#This Row],[FwdDiv]]/Table3[[#This Row],[SharePrice]]</f>
        <v>6.4190193164933143E-2</v>
      </c>
    </row>
    <row r="3611" spans="2:7" x14ac:dyDescent="0.2">
      <c r="B3611" s="35">
        <v>39882</v>
      </c>
      <c r="C3611">
        <v>34.049999999999997</v>
      </c>
      <c r="E3611">
        <v>0.54</v>
      </c>
      <c r="F3611">
        <f>Table3[[#This Row],[DivPay]]*4</f>
        <v>2.16</v>
      </c>
      <c r="G3611" s="2">
        <f>Table3[[#This Row],[FwdDiv]]/Table3[[#This Row],[SharePrice]]</f>
        <v>6.3436123348017626E-2</v>
      </c>
    </row>
    <row r="3612" spans="2:7" x14ac:dyDescent="0.2">
      <c r="B3612" s="35">
        <v>39881</v>
      </c>
      <c r="C3612">
        <v>34.07</v>
      </c>
      <c r="E3612">
        <v>0.54</v>
      </c>
      <c r="F3612">
        <f>Table3[[#This Row],[DivPay]]*4</f>
        <v>2.16</v>
      </c>
      <c r="G3612" s="2">
        <f>Table3[[#This Row],[FwdDiv]]/Table3[[#This Row],[SharePrice]]</f>
        <v>6.3398884649251544E-2</v>
      </c>
    </row>
    <row r="3613" spans="2:7" x14ac:dyDescent="0.2">
      <c r="B3613" s="35">
        <v>39878</v>
      </c>
      <c r="C3613">
        <v>33.340000000000003</v>
      </c>
      <c r="E3613">
        <v>0.54</v>
      </c>
      <c r="F3613">
        <f>Table3[[#This Row],[DivPay]]*4</f>
        <v>2.16</v>
      </c>
      <c r="G3613" s="2">
        <f>Table3[[#This Row],[FwdDiv]]/Table3[[#This Row],[SharePrice]]</f>
        <v>6.47870425914817E-2</v>
      </c>
    </row>
    <row r="3614" spans="2:7" x14ac:dyDescent="0.2">
      <c r="B3614" s="35">
        <v>39877</v>
      </c>
      <c r="C3614">
        <v>32.950000000000003</v>
      </c>
      <c r="E3614">
        <v>0.54</v>
      </c>
      <c r="F3614">
        <f>Table3[[#This Row],[DivPay]]*4</f>
        <v>2.16</v>
      </c>
      <c r="G3614" s="2">
        <f>Table3[[#This Row],[FwdDiv]]/Table3[[#This Row],[SharePrice]]</f>
        <v>6.5553869499241274E-2</v>
      </c>
    </row>
    <row r="3615" spans="2:7" x14ac:dyDescent="0.2">
      <c r="B3615" s="35">
        <v>39876</v>
      </c>
      <c r="C3615">
        <v>33.49</v>
      </c>
      <c r="E3615">
        <v>0.54</v>
      </c>
      <c r="F3615">
        <f>Table3[[#This Row],[DivPay]]*4</f>
        <v>2.16</v>
      </c>
      <c r="G3615" s="2">
        <f>Table3[[#This Row],[FwdDiv]]/Table3[[#This Row],[SharePrice]]</f>
        <v>6.449686473574201E-2</v>
      </c>
    </row>
    <row r="3616" spans="2:7" x14ac:dyDescent="0.2">
      <c r="B3616" s="35">
        <v>39875</v>
      </c>
      <c r="C3616">
        <v>32.340000000000003</v>
      </c>
      <c r="E3616">
        <v>0.54</v>
      </c>
      <c r="F3616">
        <f>Table3[[#This Row],[DivPay]]*4</f>
        <v>2.16</v>
      </c>
      <c r="G3616" s="2">
        <f>Table3[[#This Row],[FwdDiv]]/Table3[[#This Row],[SharePrice]]</f>
        <v>6.6790352504638217E-2</v>
      </c>
    </row>
    <row r="3617" spans="2:7" x14ac:dyDescent="0.2">
      <c r="B3617" s="35">
        <v>39874</v>
      </c>
      <c r="C3617">
        <v>32.75</v>
      </c>
      <c r="E3617">
        <v>0.54</v>
      </c>
      <c r="F3617">
        <f>Table3[[#This Row],[DivPay]]*4</f>
        <v>2.16</v>
      </c>
      <c r="G3617" s="2">
        <f>Table3[[#This Row],[FwdDiv]]/Table3[[#This Row],[SharePrice]]</f>
        <v>6.5954198473282447E-2</v>
      </c>
    </row>
    <row r="3618" spans="2:7" x14ac:dyDescent="0.2">
      <c r="B3618" s="35">
        <v>39871</v>
      </c>
      <c r="C3618">
        <v>33.47</v>
      </c>
      <c r="E3618">
        <v>0.54</v>
      </c>
      <c r="F3618">
        <f>Table3[[#This Row],[DivPay]]*4</f>
        <v>2.16</v>
      </c>
      <c r="G3618" s="2">
        <f>Table3[[#This Row],[FwdDiv]]/Table3[[#This Row],[SharePrice]]</f>
        <v>6.4535404840155366E-2</v>
      </c>
    </row>
    <row r="3619" spans="2:7" x14ac:dyDescent="0.2">
      <c r="B3619" s="35">
        <v>39870</v>
      </c>
      <c r="C3619">
        <v>34.21</v>
      </c>
      <c r="E3619">
        <v>0.54</v>
      </c>
      <c r="F3619">
        <f>Table3[[#This Row],[DivPay]]*4</f>
        <v>2.16</v>
      </c>
      <c r="G3619" s="2">
        <f>Table3[[#This Row],[FwdDiv]]/Table3[[#This Row],[SharePrice]]</f>
        <v>6.3139432914352533E-2</v>
      </c>
    </row>
    <row r="3620" spans="2:7" x14ac:dyDescent="0.2">
      <c r="B3620" s="35">
        <v>39869</v>
      </c>
      <c r="C3620">
        <v>34.799999999999997</v>
      </c>
      <c r="E3620">
        <v>0.54</v>
      </c>
      <c r="F3620">
        <f>Table3[[#This Row],[DivPay]]*4</f>
        <v>2.16</v>
      </c>
      <c r="G3620" s="2">
        <f>Table3[[#This Row],[FwdDiv]]/Table3[[#This Row],[SharePrice]]</f>
        <v>6.2068965517241385E-2</v>
      </c>
    </row>
    <row r="3621" spans="2:7" x14ac:dyDescent="0.2">
      <c r="B3621" s="35">
        <v>39868</v>
      </c>
      <c r="C3621">
        <v>34.9</v>
      </c>
      <c r="E3621">
        <v>0.54</v>
      </c>
      <c r="F3621">
        <f>Table3[[#This Row],[DivPay]]*4</f>
        <v>2.16</v>
      </c>
      <c r="G3621" s="2">
        <f>Table3[[#This Row],[FwdDiv]]/Table3[[#This Row],[SharePrice]]</f>
        <v>6.1891117478510033E-2</v>
      </c>
    </row>
    <row r="3622" spans="2:7" x14ac:dyDescent="0.2">
      <c r="B3622" s="35">
        <v>39867</v>
      </c>
      <c r="C3622">
        <v>35.11</v>
      </c>
      <c r="E3622">
        <v>0.54</v>
      </c>
      <c r="F3622">
        <f>Table3[[#This Row],[DivPay]]*4</f>
        <v>2.16</v>
      </c>
      <c r="G3622" s="2">
        <f>Table3[[#This Row],[FwdDiv]]/Table3[[#This Row],[SharePrice]]</f>
        <v>6.1520934206778698E-2</v>
      </c>
    </row>
    <row r="3623" spans="2:7" x14ac:dyDescent="0.2">
      <c r="B3623" s="35">
        <v>39864</v>
      </c>
      <c r="C3623">
        <v>35.630000000000003</v>
      </c>
      <c r="E3623">
        <v>0.54</v>
      </c>
      <c r="F3623">
        <f>Table3[[#This Row],[DivPay]]*4</f>
        <v>2.16</v>
      </c>
      <c r="G3623" s="2">
        <f>Table3[[#This Row],[FwdDiv]]/Table3[[#This Row],[SharePrice]]</f>
        <v>6.0623070446253161E-2</v>
      </c>
    </row>
    <row r="3624" spans="2:7" x14ac:dyDescent="0.2">
      <c r="B3624" s="35">
        <v>39863</v>
      </c>
      <c r="C3624">
        <v>35.909999999999997</v>
      </c>
      <c r="E3624">
        <v>0.54</v>
      </c>
      <c r="F3624">
        <f>Table3[[#This Row],[DivPay]]*4</f>
        <v>2.16</v>
      </c>
      <c r="G3624" s="2">
        <f>Table3[[#This Row],[FwdDiv]]/Table3[[#This Row],[SharePrice]]</f>
        <v>6.0150375939849635E-2</v>
      </c>
    </row>
    <row r="3625" spans="2:7" x14ac:dyDescent="0.2">
      <c r="B3625" s="35">
        <v>39862</v>
      </c>
      <c r="C3625">
        <v>35.4</v>
      </c>
      <c r="E3625">
        <v>0.54</v>
      </c>
      <c r="F3625">
        <f>Table3[[#This Row],[DivPay]]*4</f>
        <v>2.16</v>
      </c>
      <c r="G3625" s="2">
        <f>Table3[[#This Row],[FwdDiv]]/Table3[[#This Row],[SharePrice]]</f>
        <v>6.1016949152542382E-2</v>
      </c>
    </row>
    <row r="3626" spans="2:7" x14ac:dyDescent="0.2">
      <c r="B3626" s="35">
        <v>39861</v>
      </c>
      <c r="C3626">
        <v>34.729999999999997</v>
      </c>
      <c r="E3626">
        <v>0.54</v>
      </c>
      <c r="F3626">
        <f>Table3[[#This Row],[DivPay]]*4</f>
        <v>2.16</v>
      </c>
      <c r="G3626" s="2">
        <f>Table3[[#This Row],[FwdDiv]]/Table3[[#This Row],[SharePrice]]</f>
        <v>6.2194068528649595E-2</v>
      </c>
    </row>
    <row r="3627" spans="2:7" x14ac:dyDescent="0.2">
      <c r="B3627" s="35">
        <v>39857</v>
      </c>
      <c r="C3627">
        <v>35.99</v>
      </c>
      <c r="E3627">
        <v>0.54</v>
      </c>
      <c r="F3627">
        <f>Table3[[#This Row],[DivPay]]*4</f>
        <v>2.16</v>
      </c>
      <c r="G3627" s="2">
        <f>Table3[[#This Row],[FwdDiv]]/Table3[[#This Row],[SharePrice]]</f>
        <v>6.0016671297582661E-2</v>
      </c>
    </row>
    <row r="3628" spans="2:7" x14ac:dyDescent="0.2">
      <c r="B3628" s="35">
        <v>39856</v>
      </c>
      <c r="C3628">
        <v>36.15</v>
      </c>
      <c r="E3628">
        <v>0.54</v>
      </c>
      <c r="F3628">
        <f>Table3[[#This Row],[DivPay]]*4</f>
        <v>2.16</v>
      </c>
      <c r="G3628" s="2">
        <f>Table3[[#This Row],[FwdDiv]]/Table3[[#This Row],[SharePrice]]</f>
        <v>5.9751037344398343E-2</v>
      </c>
    </row>
    <row r="3629" spans="2:7" x14ac:dyDescent="0.2">
      <c r="B3629" s="35">
        <v>39855</v>
      </c>
      <c r="C3629">
        <v>36.369999999999997</v>
      </c>
      <c r="E3629">
        <v>0.54</v>
      </c>
      <c r="F3629">
        <f>Table3[[#This Row],[DivPay]]*4</f>
        <v>2.16</v>
      </c>
      <c r="G3629" s="2">
        <f>Table3[[#This Row],[FwdDiv]]/Table3[[#This Row],[SharePrice]]</f>
        <v>5.9389606818806714E-2</v>
      </c>
    </row>
    <row r="3630" spans="2:7" x14ac:dyDescent="0.2">
      <c r="B3630" s="35">
        <v>39854</v>
      </c>
      <c r="C3630">
        <v>36.04</v>
      </c>
      <c r="E3630">
        <v>0.54</v>
      </c>
      <c r="F3630">
        <f>Table3[[#This Row],[DivPay]]*4</f>
        <v>2.16</v>
      </c>
      <c r="G3630" s="2">
        <f>Table3[[#This Row],[FwdDiv]]/Table3[[#This Row],[SharePrice]]</f>
        <v>5.9933407325194234E-2</v>
      </c>
    </row>
    <row r="3631" spans="2:7" x14ac:dyDescent="0.2">
      <c r="B3631" s="35">
        <v>39853</v>
      </c>
      <c r="C3631">
        <v>36.72</v>
      </c>
      <c r="E3631">
        <v>0.54</v>
      </c>
      <c r="F3631">
        <f>Table3[[#This Row],[DivPay]]*4</f>
        <v>2.16</v>
      </c>
      <c r="G3631" s="2">
        <f>Table3[[#This Row],[FwdDiv]]/Table3[[#This Row],[SharePrice]]</f>
        <v>5.8823529411764712E-2</v>
      </c>
    </row>
    <row r="3632" spans="2:7" x14ac:dyDescent="0.2">
      <c r="B3632" s="35">
        <v>39850</v>
      </c>
      <c r="C3632">
        <v>36.83</v>
      </c>
      <c r="E3632">
        <v>0.54</v>
      </c>
      <c r="F3632">
        <f>Table3[[#This Row],[DivPay]]*4</f>
        <v>2.16</v>
      </c>
      <c r="G3632" s="2">
        <f>Table3[[#This Row],[FwdDiv]]/Table3[[#This Row],[SharePrice]]</f>
        <v>5.8647841433613908E-2</v>
      </c>
    </row>
    <row r="3633" spans="2:7" x14ac:dyDescent="0.2">
      <c r="B3633" s="35">
        <v>39849</v>
      </c>
      <c r="C3633">
        <v>37.26</v>
      </c>
      <c r="E3633">
        <v>0.54</v>
      </c>
      <c r="F3633">
        <f>Table3[[#This Row],[DivPay]]*4</f>
        <v>2.16</v>
      </c>
      <c r="G3633" s="2">
        <f>Table3[[#This Row],[FwdDiv]]/Table3[[#This Row],[SharePrice]]</f>
        <v>5.7971014492753631E-2</v>
      </c>
    </row>
    <row r="3634" spans="2:7" x14ac:dyDescent="0.2">
      <c r="B3634" s="35">
        <v>39848</v>
      </c>
      <c r="C3634">
        <v>36.78</v>
      </c>
      <c r="E3634">
        <v>0.54</v>
      </c>
      <c r="F3634">
        <f>Table3[[#This Row],[DivPay]]*4</f>
        <v>2.16</v>
      </c>
      <c r="G3634" s="2">
        <f>Table3[[#This Row],[FwdDiv]]/Table3[[#This Row],[SharePrice]]</f>
        <v>5.872756933115824E-2</v>
      </c>
    </row>
    <row r="3635" spans="2:7" x14ac:dyDescent="0.2">
      <c r="B3635" s="35">
        <v>39847</v>
      </c>
      <c r="C3635">
        <v>38.32</v>
      </c>
      <c r="E3635">
        <v>0.54</v>
      </c>
      <c r="F3635">
        <f>Table3[[#This Row],[DivPay]]*4</f>
        <v>2.16</v>
      </c>
      <c r="G3635" s="2">
        <f>Table3[[#This Row],[FwdDiv]]/Table3[[#This Row],[SharePrice]]</f>
        <v>5.6367432150313153E-2</v>
      </c>
    </row>
    <row r="3636" spans="2:7" x14ac:dyDescent="0.2">
      <c r="B3636" s="35">
        <v>39846</v>
      </c>
      <c r="C3636">
        <v>37.409999999999997</v>
      </c>
      <c r="E3636">
        <v>0.54</v>
      </c>
      <c r="F3636">
        <f>Table3[[#This Row],[DivPay]]*4</f>
        <v>2.16</v>
      </c>
      <c r="G3636" s="2">
        <f>Table3[[#This Row],[FwdDiv]]/Table3[[#This Row],[SharePrice]]</f>
        <v>5.7738572574178033E-2</v>
      </c>
    </row>
    <row r="3637" spans="2:7" x14ac:dyDescent="0.2">
      <c r="B3637" s="35">
        <v>39843</v>
      </c>
      <c r="C3637">
        <v>37.15</v>
      </c>
      <c r="E3637">
        <v>0.54</v>
      </c>
      <c r="F3637">
        <f>Table3[[#This Row],[DivPay]]*4</f>
        <v>2.16</v>
      </c>
      <c r="G3637" s="2">
        <f>Table3[[#This Row],[FwdDiv]]/Table3[[#This Row],[SharePrice]]</f>
        <v>5.8142664872139982E-2</v>
      </c>
    </row>
    <row r="3638" spans="2:7" x14ac:dyDescent="0.2">
      <c r="B3638" s="35">
        <v>39842</v>
      </c>
      <c r="C3638">
        <v>38.75</v>
      </c>
      <c r="E3638">
        <v>0.54</v>
      </c>
      <c r="F3638">
        <f>Table3[[#This Row],[DivPay]]*4</f>
        <v>2.16</v>
      </c>
      <c r="G3638" s="2">
        <f>Table3[[#This Row],[FwdDiv]]/Table3[[#This Row],[SharePrice]]</f>
        <v>5.574193548387097E-2</v>
      </c>
    </row>
    <row r="3639" spans="2:7" x14ac:dyDescent="0.2">
      <c r="B3639" s="35">
        <v>39841</v>
      </c>
      <c r="C3639">
        <v>39.99</v>
      </c>
      <c r="E3639">
        <v>0.54</v>
      </c>
      <c r="F3639">
        <f>Table3[[#This Row],[DivPay]]*4</f>
        <v>2.16</v>
      </c>
      <c r="G3639" s="2">
        <f>Table3[[#This Row],[FwdDiv]]/Table3[[#This Row],[SharePrice]]</f>
        <v>5.4013503375843964E-2</v>
      </c>
    </row>
    <row r="3640" spans="2:7" x14ac:dyDescent="0.2">
      <c r="B3640" s="35">
        <v>39840</v>
      </c>
      <c r="C3640">
        <v>40.15</v>
      </c>
      <c r="E3640">
        <v>0.54</v>
      </c>
      <c r="F3640">
        <f>Table3[[#This Row],[DivPay]]*4</f>
        <v>2.16</v>
      </c>
      <c r="G3640" s="2">
        <f>Table3[[#This Row],[FwdDiv]]/Table3[[#This Row],[SharePrice]]</f>
        <v>5.3798256537982571E-2</v>
      </c>
    </row>
    <row r="3641" spans="2:7" x14ac:dyDescent="0.2">
      <c r="B3641" s="35">
        <v>39839</v>
      </c>
      <c r="C3641">
        <v>41.13</v>
      </c>
      <c r="E3641">
        <v>0.54</v>
      </c>
      <c r="F3641">
        <f>Table3[[#This Row],[DivPay]]*4</f>
        <v>2.16</v>
      </c>
      <c r="G3641" s="2">
        <f>Table3[[#This Row],[FwdDiv]]/Table3[[#This Row],[SharePrice]]</f>
        <v>5.2516411378555797E-2</v>
      </c>
    </row>
    <row r="3642" spans="2:7" x14ac:dyDescent="0.2">
      <c r="B3642" s="35">
        <v>39836</v>
      </c>
      <c r="C3642">
        <v>41.22</v>
      </c>
      <c r="E3642">
        <v>0.54</v>
      </c>
      <c r="F3642">
        <f>Table3[[#This Row],[DivPay]]*4</f>
        <v>2.16</v>
      </c>
      <c r="G3642" s="2">
        <f>Table3[[#This Row],[FwdDiv]]/Table3[[#This Row],[SharePrice]]</f>
        <v>5.2401746724890834E-2</v>
      </c>
    </row>
    <row r="3643" spans="2:7" x14ac:dyDescent="0.2">
      <c r="B3643" s="35">
        <v>39835</v>
      </c>
      <c r="C3643">
        <v>40.96</v>
      </c>
      <c r="E3643">
        <v>0.54</v>
      </c>
      <c r="F3643">
        <f>Table3[[#This Row],[DivPay]]*4</f>
        <v>2.16</v>
      </c>
      <c r="G3643" s="2">
        <f>Table3[[#This Row],[FwdDiv]]/Table3[[#This Row],[SharePrice]]</f>
        <v>5.2734375E-2</v>
      </c>
    </row>
    <row r="3644" spans="2:7" x14ac:dyDescent="0.2">
      <c r="B3644" s="35">
        <v>39834</v>
      </c>
      <c r="C3644">
        <v>41.41</v>
      </c>
      <c r="E3644">
        <v>0.54</v>
      </c>
      <c r="F3644">
        <f>Table3[[#This Row],[DivPay]]*4</f>
        <v>2.16</v>
      </c>
      <c r="G3644" s="2">
        <f>Table3[[#This Row],[FwdDiv]]/Table3[[#This Row],[SharePrice]]</f>
        <v>5.2161313692344849E-2</v>
      </c>
    </row>
    <row r="3645" spans="2:7" x14ac:dyDescent="0.2">
      <c r="B3645" s="35">
        <v>39833</v>
      </c>
      <c r="C3645">
        <v>41.48</v>
      </c>
      <c r="E3645">
        <v>0.54</v>
      </c>
      <c r="F3645">
        <f>Table3[[#This Row],[DivPay]]*4</f>
        <v>2.16</v>
      </c>
      <c r="G3645" s="2">
        <f>Table3[[#This Row],[FwdDiv]]/Table3[[#This Row],[SharePrice]]</f>
        <v>5.2073288331726142E-2</v>
      </c>
    </row>
    <row r="3646" spans="2:7" x14ac:dyDescent="0.2">
      <c r="B3646" s="35">
        <v>39829</v>
      </c>
      <c r="C3646">
        <v>42.12</v>
      </c>
      <c r="E3646">
        <v>0.54</v>
      </c>
      <c r="F3646">
        <f>Table3[[#This Row],[DivPay]]*4</f>
        <v>2.16</v>
      </c>
      <c r="G3646" s="2">
        <f>Table3[[#This Row],[FwdDiv]]/Table3[[#This Row],[SharePrice]]</f>
        <v>5.1282051282051287E-2</v>
      </c>
    </row>
    <row r="3647" spans="2:7" x14ac:dyDescent="0.2">
      <c r="B3647" s="35">
        <v>39828</v>
      </c>
      <c r="C3647">
        <v>41.48</v>
      </c>
      <c r="E3647">
        <v>0.54</v>
      </c>
      <c r="F3647">
        <f>Table3[[#This Row],[DivPay]]*4</f>
        <v>2.16</v>
      </c>
      <c r="G3647" s="2">
        <f>Table3[[#This Row],[FwdDiv]]/Table3[[#This Row],[SharePrice]]</f>
        <v>5.2073288331726142E-2</v>
      </c>
    </row>
    <row r="3648" spans="2:7" x14ac:dyDescent="0.2">
      <c r="B3648" s="35">
        <v>39827</v>
      </c>
      <c r="C3648">
        <v>41.56</v>
      </c>
      <c r="E3648">
        <v>0.54</v>
      </c>
      <c r="F3648">
        <f>Table3[[#This Row],[DivPay]]*4</f>
        <v>2.16</v>
      </c>
      <c r="G3648" s="2">
        <f>Table3[[#This Row],[FwdDiv]]/Table3[[#This Row],[SharePrice]]</f>
        <v>5.1973051010587107E-2</v>
      </c>
    </row>
    <row r="3649" spans="2:7" x14ac:dyDescent="0.2">
      <c r="B3649" s="35">
        <v>39826</v>
      </c>
      <c r="C3649">
        <v>42.19</v>
      </c>
      <c r="E3649">
        <v>0.54</v>
      </c>
      <c r="F3649">
        <f>Table3[[#This Row],[DivPay]]*4</f>
        <v>2.16</v>
      </c>
      <c r="G3649" s="2">
        <f>Table3[[#This Row],[FwdDiv]]/Table3[[#This Row],[SharePrice]]</f>
        <v>5.1196966105712262E-2</v>
      </c>
    </row>
    <row r="3650" spans="2:7" x14ac:dyDescent="0.2">
      <c r="B3650" s="35">
        <v>39825</v>
      </c>
      <c r="C3650">
        <v>41.83</v>
      </c>
      <c r="E3650">
        <v>0.54</v>
      </c>
      <c r="F3650">
        <f>Table3[[#This Row],[DivPay]]*4</f>
        <v>2.16</v>
      </c>
      <c r="G3650" s="2">
        <f>Table3[[#This Row],[FwdDiv]]/Table3[[#This Row],[SharePrice]]</f>
        <v>5.1637580683719826E-2</v>
      </c>
    </row>
    <row r="3651" spans="2:7" x14ac:dyDescent="0.2">
      <c r="B3651" s="35">
        <v>39822</v>
      </c>
      <c r="C3651">
        <v>42.32</v>
      </c>
      <c r="E3651">
        <v>0.54</v>
      </c>
      <c r="F3651">
        <f>Table3[[#This Row],[DivPay]]*4</f>
        <v>2.16</v>
      </c>
      <c r="G3651" s="2">
        <f>Table3[[#This Row],[FwdDiv]]/Table3[[#This Row],[SharePrice]]</f>
        <v>5.1039697542533083E-2</v>
      </c>
    </row>
    <row r="3652" spans="2:7" x14ac:dyDescent="0.2">
      <c r="B3652" s="35">
        <v>39821</v>
      </c>
      <c r="C3652">
        <v>42.7</v>
      </c>
      <c r="E3652">
        <v>0.54</v>
      </c>
      <c r="F3652">
        <f>Table3[[#This Row],[DivPay]]*4</f>
        <v>2.16</v>
      </c>
      <c r="G3652" s="2">
        <f>Table3[[#This Row],[FwdDiv]]/Table3[[#This Row],[SharePrice]]</f>
        <v>5.0585480093676818E-2</v>
      </c>
    </row>
    <row r="3653" spans="2:7" x14ac:dyDescent="0.2">
      <c r="B3653" s="35">
        <v>39820</v>
      </c>
      <c r="C3653">
        <v>42.7</v>
      </c>
      <c r="E3653">
        <v>0.54</v>
      </c>
      <c r="F3653">
        <f>Table3[[#This Row],[DivPay]]*4</f>
        <v>2.16</v>
      </c>
      <c r="G3653" s="2">
        <f>Table3[[#This Row],[FwdDiv]]/Table3[[#This Row],[SharePrice]]</f>
        <v>5.0585480093676818E-2</v>
      </c>
    </row>
    <row r="3654" spans="2:7" x14ac:dyDescent="0.2">
      <c r="B3654" s="35">
        <v>39819</v>
      </c>
      <c r="C3654">
        <v>43.24</v>
      </c>
      <c r="E3654">
        <v>0.54</v>
      </c>
      <c r="F3654">
        <f>Table3[[#This Row],[DivPay]]*4</f>
        <v>2.16</v>
      </c>
      <c r="G3654" s="2">
        <f>Table3[[#This Row],[FwdDiv]]/Table3[[#This Row],[SharePrice]]</f>
        <v>4.9953746530989822E-2</v>
      </c>
    </row>
    <row r="3655" spans="2:7" x14ac:dyDescent="0.2">
      <c r="B3655" s="35">
        <v>39818</v>
      </c>
      <c r="C3655">
        <v>44.47</v>
      </c>
      <c r="E3655">
        <v>0.54</v>
      </c>
      <c r="F3655">
        <f>Table3[[#This Row],[DivPay]]*4</f>
        <v>2.16</v>
      </c>
      <c r="G3655" s="2">
        <f>Table3[[#This Row],[FwdDiv]]/Table3[[#This Row],[SharePrice]]</f>
        <v>4.8572071059140999E-2</v>
      </c>
    </row>
    <row r="3656" spans="2:7" x14ac:dyDescent="0.2">
      <c r="B3656" s="35">
        <v>39815</v>
      </c>
      <c r="C3656">
        <v>44.12</v>
      </c>
      <c r="E3656">
        <v>0.54</v>
      </c>
      <c r="F3656">
        <f>Table3[[#This Row],[DivPay]]*4</f>
        <v>2.16</v>
      </c>
      <c r="G3656" s="2">
        <f>Table3[[#This Row],[FwdDiv]]/Table3[[#This Row],[SharePrice]]</f>
        <v>4.895738893925658E-2</v>
      </c>
    </row>
    <row r="3657" spans="2:7" x14ac:dyDescent="0.2">
      <c r="B3657" s="35">
        <v>39813</v>
      </c>
      <c r="C3657">
        <v>43.51</v>
      </c>
      <c r="E3657">
        <v>0.54</v>
      </c>
      <c r="F3657">
        <f>Table3[[#This Row],[DivPay]]*4</f>
        <v>2.16</v>
      </c>
      <c r="G3657" s="2">
        <f>Table3[[#This Row],[FwdDiv]]/Table3[[#This Row],[SharePrice]]</f>
        <v>4.964376005515974E-2</v>
      </c>
    </row>
    <row r="3658" spans="2:7" x14ac:dyDescent="0.2">
      <c r="B3658" s="35">
        <v>39812</v>
      </c>
      <c r="C3658">
        <v>43.91</v>
      </c>
      <c r="E3658">
        <v>0.54</v>
      </c>
      <c r="F3658">
        <f>Table3[[#This Row],[DivPay]]*4</f>
        <v>2.16</v>
      </c>
      <c r="G3658" s="2">
        <f>Table3[[#This Row],[FwdDiv]]/Table3[[#This Row],[SharePrice]]</f>
        <v>4.9191528125711689E-2</v>
      </c>
    </row>
    <row r="3659" spans="2:7" x14ac:dyDescent="0.2">
      <c r="B3659" s="35">
        <v>39811</v>
      </c>
      <c r="C3659">
        <v>43.16</v>
      </c>
      <c r="E3659">
        <v>0.54</v>
      </c>
      <c r="F3659">
        <f>Table3[[#This Row],[DivPay]]*4</f>
        <v>2.16</v>
      </c>
      <c r="G3659" s="2">
        <f>Table3[[#This Row],[FwdDiv]]/Table3[[#This Row],[SharePrice]]</f>
        <v>5.0046339202965716E-2</v>
      </c>
    </row>
    <row r="3660" spans="2:7" x14ac:dyDescent="0.2">
      <c r="B3660" s="35">
        <v>39808</v>
      </c>
      <c r="C3660">
        <v>42.46</v>
      </c>
      <c r="E3660">
        <v>0.54</v>
      </c>
      <c r="F3660">
        <f>Table3[[#This Row],[DivPay]]*4</f>
        <v>2.16</v>
      </c>
      <c r="G3660" s="2">
        <f>Table3[[#This Row],[FwdDiv]]/Table3[[#This Row],[SharePrice]]</f>
        <v>5.0871408384361758E-2</v>
      </c>
    </row>
    <row r="3661" spans="2:7" x14ac:dyDescent="0.2">
      <c r="B3661" s="35">
        <v>39806</v>
      </c>
      <c r="C3661">
        <v>42.42</v>
      </c>
      <c r="E3661">
        <v>0.54</v>
      </c>
      <c r="F3661">
        <f>Table3[[#This Row],[DivPay]]*4</f>
        <v>2.16</v>
      </c>
      <c r="G3661" s="2">
        <f>Table3[[#This Row],[FwdDiv]]/Table3[[#This Row],[SharePrice]]</f>
        <v>5.0919377652050922E-2</v>
      </c>
    </row>
    <row r="3662" spans="2:7" x14ac:dyDescent="0.2">
      <c r="B3662" s="35">
        <v>39805</v>
      </c>
      <c r="C3662">
        <v>41.73</v>
      </c>
      <c r="D3662">
        <v>0.54</v>
      </c>
      <c r="E3662">
        <v>0.54</v>
      </c>
      <c r="F3662">
        <f>Table3[[#This Row],[DivPay]]*4</f>
        <v>2.16</v>
      </c>
      <c r="G3662" s="2">
        <f>Table3[[#This Row],[FwdDiv]]/Table3[[#This Row],[SharePrice]]</f>
        <v>5.176132278936018E-2</v>
      </c>
    </row>
    <row r="3663" spans="2:7" x14ac:dyDescent="0.2">
      <c r="B3663" s="35">
        <v>39804</v>
      </c>
      <c r="C3663">
        <v>42.17</v>
      </c>
      <c r="E3663">
        <v>0.54</v>
      </c>
      <c r="F3663">
        <f>Table3[[#This Row],[DivPay]]*4</f>
        <v>2.16</v>
      </c>
      <c r="G3663" s="2">
        <f>Table3[[#This Row],[FwdDiv]]/Table3[[#This Row],[SharePrice]]</f>
        <v>5.1221247332226702E-2</v>
      </c>
    </row>
    <row r="3664" spans="2:7" x14ac:dyDescent="0.2">
      <c r="B3664" s="35">
        <v>39801</v>
      </c>
      <c r="C3664">
        <v>41.85</v>
      </c>
      <c r="E3664">
        <v>0.54</v>
      </c>
      <c r="F3664">
        <f>Table3[[#This Row],[DivPay]]*4</f>
        <v>2.16</v>
      </c>
      <c r="G3664" s="2">
        <f>Table3[[#This Row],[FwdDiv]]/Table3[[#This Row],[SharePrice]]</f>
        <v>5.1612903225806452E-2</v>
      </c>
    </row>
    <row r="3665" spans="2:7" x14ac:dyDescent="0.2">
      <c r="B3665" s="35">
        <v>39800</v>
      </c>
      <c r="C3665">
        <v>41.96</v>
      </c>
      <c r="E3665">
        <v>0.54</v>
      </c>
      <c r="F3665">
        <f>Table3[[#This Row],[DivPay]]*4</f>
        <v>2.16</v>
      </c>
      <c r="G3665" s="2">
        <f>Table3[[#This Row],[FwdDiv]]/Table3[[#This Row],[SharePrice]]</f>
        <v>5.1477597712106769E-2</v>
      </c>
    </row>
    <row r="3666" spans="2:7" x14ac:dyDescent="0.2">
      <c r="B3666" s="35">
        <v>39799</v>
      </c>
      <c r="C3666">
        <v>42.03</v>
      </c>
      <c r="E3666">
        <v>0.54</v>
      </c>
      <c r="F3666">
        <f>Table3[[#This Row],[DivPay]]*4</f>
        <v>2.16</v>
      </c>
      <c r="G3666" s="2">
        <f>Table3[[#This Row],[FwdDiv]]/Table3[[#This Row],[SharePrice]]</f>
        <v>5.1391862955032119E-2</v>
      </c>
    </row>
    <row r="3667" spans="2:7" x14ac:dyDescent="0.2">
      <c r="B3667" s="35">
        <v>39798</v>
      </c>
      <c r="C3667">
        <v>41.02</v>
      </c>
      <c r="E3667">
        <v>0.54</v>
      </c>
      <c r="F3667">
        <f>Table3[[#This Row],[DivPay]]*4</f>
        <v>2.16</v>
      </c>
      <c r="G3667" s="2">
        <f>Table3[[#This Row],[FwdDiv]]/Table3[[#This Row],[SharePrice]]</f>
        <v>5.2657240370550952E-2</v>
      </c>
    </row>
    <row r="3668" spans="2:7" x14ac:dyDescent="0.2">
      <c r="B3668" s="35">
        <v>39797</v>
      </c>
      <c r="C3668">
        <v>41.54</v>
      </c>
      <c r="E3668">
        <v>0.54</v>
      </c>
      <c r="F3668">
        <f>Table3[[#This Row],[DivPay]]*4</f>
        <v>2.16</v>
      </c>
      <c r="G3668" s="2">
        <f>Table3[[#This Row],[FwdDiv]]/Table3[[#This Row],[SharePrice]]</f>
        <v>5.1998074145402029E-2</v>
      </c>
    </row>
    <row r="3669" spans="2:7" x14ac:dyDescent="0.2">
      <c r="B3669" s="35">
        <v>39794</v>
      </c>
      <c r="C3669">
        <v>41.36</v>
      </c>
      <c r="E3669">
        <v>0.54</v>
      </c>
      <c r="F3669">
        <f>Table3[[#This Row],[DivPay]]*4</f>
        <v>2.16</v>
      </c>
      <c r="G3669" s="2">
        <f>Table3[[#This Row],[FwdDiv]]/Table3[[#This Row],[SharePrice]]</f>
        <v>5.222437137330755E-2</v>
      </c>
    </row>
    <row r="3670" spans="2:7" x14ac:dyDescent="0.2">
      <c r="B3670" s="35">
        <v>39793</v>
      </c>
      <c r="C3670">
        <v>41.95</v>
      </c>
      <c r="E3670">
        <v>0.54</v>
      </c>
      <c r="F3670">
        <f>Table3[[#This Row],[DivPay]]*4</f>
        <v>2.16</v>
      </c>
      <c r="G3670" s="2">
        <f>Table3[[#This Row],[FwdDiv]]/Table3[[#This Row],[SharePrice]]</f>
        <v>5.1489868891537546E-2</v>
      </c>
    </row>
    <row r="3671" spans="2:7" x14ac:dyDescent="0.2">
      <c r="B3671" s="35">
        <v>39792</v>
      </c>
      <c r="C3671">
        <v>42.3</v>
      </c>
      <c r="E3671">
        <v>0.54</v>
      </c>
      <c r="F3671">
        <f>Table3[[#This Row],[DivPay]]*4</f>
        <v>2.16</v>
      </c>
      <c r="G3671" s="2">
        <f>Table3[[#This Row],[FwdDiv]]/Table3[[#This Row],[SharePrice]]</f>
        <v>5.1063829787234047E-2</v>
      </c>
    </row>
    <row r="3672" spans="2:7" x14ac:dyDescent="0.2">
      <c r="B3672" s="35">
        <v>39791</v>
      </c>
      <c r="C3672">
        <v>41.97</v>
      </c>
      <c r="E3672">
        <v>0.54</v>
      </c>
      <c r="F3672">
        <f>Table3[[#This Row],[DivPay]]*4</f>
        <v>2.16</v>
      </c>
      <c r="G3672" s="2">
        <f>Table3[[#This Row],[FwdDiv]]/Table3[[#This Row],[SharePrice]]</f>
        <v>5.1465332380271629E-2</v>
      </c>
    </row>
    <row r="3673" spans="2:7" x14ac:dyDescent="0.2">
      <c r="B3673" s="35">
        <v>39790</v>
      </c>
      <c r="C3673">
        <v>42.66</v>
      </c>
      <c r="E3673">
        <v>0.54</v>
      </c>
      <c r="F3673">
        <f>Table3[[#This Row],[DivPay]]*4</f>
        <v>2.16</v>
      </c>
      <c r="G3673" s="2">
        <f>Table3[[#This Row],[FwdDiv]]/Table3[[#This Row],[SharePrice]]</f>
        <v>5.0632911392405069E-2</v>
      </c>
    </row>
    <row r="3674" spans="2:7" x14ac:dyDescent="0.2">
      <c r="B3674" s="35">
        <v>39787</v>
      </c>
      <c r="C3674">
        <v>42.36</v>
      </c>
      <c r="E3674">
        <v>0.54</v>
      </c>
      <c r="F3674">
        <f>Table3[[#This Row],[DivPay]]*4</f>
        <v>2.16</v>
      </c>
      <c r="G3674" s="2">
        <f>Table3[[#This Row],[FwdDiv]]/Table3[[#This Row],[SharePrice]]</f>
        <v>5.09915014164306E-2</v>
      </c>
    </row>
    <row r="3675" spans="2:7" x14ac:dyDescent="0.2">
      <c r="B3675" s="35">
        <v>39786</v>
      </c>
      <c r="C3675">
        <v>40.86</v>
      </c>
      <c r="E3675">
        <v>0.54</v>
      </c>
      <c r="F3675">
        <f>Table3[[#This Row],[DivPay]]*4</f>
        <v>2.16</v>
      </c>
      <c r="G3675" s="2">
        <f>Table3[[#This Row],[FwdDiv]]/Table3[[#This Row],[SharePrice]]</f>
        <v>5.2863436123348019E-2</v>
      </c>
    </row>
    <row r="3676" spans="2:7" x14ac:dyDescent="0.2">
      <c r="B3676" s="35">
        <v>39785</v>
      </c>
      <c r="C3676">
        <v>41.61</v>
      </c>
      <c r="E3676">
        <v>0.54</v>
      </c>
      <c r="F3676">
        <f>Table3[[#This Row],[DivPay]]*4</f>
        <v>2.16</v>
      </c>
      <c r="G3676" s="2">
        <f>Table3[[#This Row],[FwdDiv]]/Table3[[#This Row],[SharePrice]]</f>
        <v>5.191059841384283E-2</v>
      </c>
    </row>
    <row r="3677" spans="2:7" x14ac:dyDescent="0.2">
      <c r="B3677" s="35">
        <v>39784</v>
      </c>
      <c r="C3677">
        <v>40.03</v>
      </c>
      <c r="E3677">
        <v>0.54</v>
      </c>
      <c r="F3677">
        <f>Table3[[#This Row],[DivPay]]*4</f>
        <v>2.16</v>
      </c>
      <c r="G3677" s="2">
        <f>Table3[[#This Row],[FwdDiv]]/Table3[[#This Row],[SharePrice]]</f>
        <v>5.3959530352235822E-2</v>
      </c>
    </row>
    <row r="3678" spans="2:7" x14ac:dyDescent="0.2">
      <c r="B3678" s="35">
        <v>39783</v>
      </c>
      <c r="C3678">
        <v>39.68</v>
      </c>
      <c r="E3678">
        <v>0.54</v>
      </c>
      <c r="F3678">
        <f>Table3[[#This Row],[DivPay]]*4</f>
        <v>2.16</v>
      </c>
      <c r="G3678" s="2">
        <f>Table3[[#This Row],[FwdDiv]]/Table3[[#This Row],[SharePrice]]</f>
        <v>5.4435483870967749E-2</v>
      </c>
    </row>
    <row r="3679" spans="2:7" x14ac:dyDescent="0.2">
      <c r="B3679" s="35">
        <v>39780</v>
      </c>
      <c r="C3679">
        <v>42.16</v>
      </c>
      <c r="E3679">
        <v>0.54</v>
      </c>
      <c r="F3679">
        <f>Table3[[#This Row],[DivPay]]*4</f>
        <v>2.16</v>
      </c>
      <c r="G3679" s="2">
        <f>Table3[[#This Row],[FwdDiv]]/Table3[[#This Row],[SharePrice]]</f>
        <v>5.1233396584440233E-2</v>
      </c>
    </row>
    <row r="3680" spans="2:7" x14ac:dyDescent="0.2">
      <c r="B3680" s="35">
        <v>39778</v>
      </c>
      <c r="C3680">
        <v>42.5</v>
      </c>
      <c r="E3680">
        <v>0.54</v>
      </c>
      <c r="F3680">
        <f>Table3[[#This Row],[DivPay]]*4</f>
        <v>2.16</v>
      </c>
      <c r="G3680" s="2">
        <f>Table3[[#This Row],[FwdDiv]]/Table3[[#This Row],[SharePrice]]</f>
        <v>5.0823529411764712E-2</v>
      </c>
    </row>
    <row r="3681" spans="2:7" x14ac:dyDescent="0.2">
      <c r="B3681" s="35">
        <v>39777</v>
      </c>
      <c r="C3681">
        <v>41.2</v>
      </c>
      <c r="E3681">
        <v>0.54</v>
      </c>
      <c r="F3681">
        <f>Table3[[#This Row],[DivPay]]*4</f>
        <v>2.16</v>
      </c>
      <c r="G3681" s="2">
        <f>Table3[[#This Row],[FwdDiv]]/Table3[[#This Row],[SharePrice]]</f>
        <v>5.2427184466019419E-2</v>
      </c>
    </row>
    <row r="3682" spans="2:7" x14ac:dyDescent="0.2">
      <c r="B3682" s="35">
        <v>39776</v>
      </c>
      <c r="C3682">
        <v>41.83</v>
      </c>
      <c r="E3682">
        <v>0.54</v>
      </c>
      <c r="F3682">
        <f>Table3[[#This Row],[DivPay]]*4</f>
        <v>2.16</v>
      </c>
      <c r="G3682" s="2">
        <f>Table3[[#This Row],[FwdDiv]]/Table3[[#This Row],[SharePrice]]</f>
        <v>5.1637580683719826E-2</v>
      </c>
    </row>
    <row r="3683" spans="2:7" x14ac:dyDescent="0.2">
      <c r="B3683" s="35">
        <v>39773</v>
      </c>
      <c r="C3683">
        <v>38.26</v>
      </c>
      <c r="E3683">
        <v>0.54</v>
      </c>
      <c r="F3683">
        <f>Table3[[#This Row],[DivPay]]*4</f>
        <v>2.16</v>
      </c>
      <c r="G3683" s="2">
        <f>Table3[[#This Row],[FwdDiv]]/Table3[[#This Row],[SharePrice]]</f>
        <v>5.645582854155777E-2</v>
      </c>
    </row>
    <row r="3684" spans="2:7" x14ac:dyDescent="0.2">
      <c r="B3684" s="35">
        <v>39772</v>
      </c>
      <c r="C3684">
        <v>36.630000000000003</v>
      </c>
      <c r="E3684">
        <v>0.54</v>
      </c>
      <c r="F3684">
        <f>Table3[[#This Row],[DivPay]]*4</f>
        <v>2.16</v>
      </c>
      <c r="G3684" s="2">
        <f>Table3[[#This Row],[FwdDiv]]/Table3[[#This Row],[SharePrice]]</f>
        <v>5.896805896805897E-2</v>
      </c>
    </row>
    <row r="3685" spans="2:7" x14ac:dyDescent="0.2">
      <c r="B3685" s="35">
        <v>39771</v>
      </c>
      <c r="C3685">
        <v>36.64</v>
      </c>
      <c r="E3685">
        <v>0.54</v>
      </c>
      <c r="F3685">
        <f>Table3[[#This Row],[DivPay]]*4</f>
        <v>2.16</v>
      </c>
      <c r="G3685" s="2">
        <f>Table3[[#This Row],[FwdDiv]]/Table3[[#This Row],[SharePrice]]</f>
        <v>5.8951965065502189E-2</v>
      </c>
    </row>
    <row r="3686" spans="2:7" x14ac:dyDescent="0.2">
      <c r="B3686" s="35">
        <v>39770</v>
      </c>
      <c r="C3686">
        <v>38.549999999999997</v>
      </c>
      <c r="E3686">
        <v>0.54</v>
      </c>
      <c r="F3686">
        <f>Table3[[#This Row],[DivPay]]*4</f>
        <v>2.16</v>
      </c>
      <c r="G3686" s="2">
        <f>Table3[[#This Row],[FwdDiv]]/Table3[[#This Row],[SharePrice]]</f>
        <v>5.603112840466927E-2</v>
      </c>
    </row>
    <row r="3687" spans="2:7" x14ac:dyDescent="0.2">
      <c r="B3687" s="35">
        <v>39769</v>
      </c>
      <c r="C3687">
        <v>38.35</v>
      </c>
      <c r="E3687">
        <v>0.54</v>
      </c>
      <c r="F3687">
        <f>Table3[[#This Row],[DivPay]]*4</f>
        <v>2.16</v>
      </c>
      <c r="G3687" s="2">
        <f>Table3[[#This Row],[FwdDiv]]/Table3[[#This Row],[SharePrice]]</f>
        <v>5.6323337679269884E-2</v>
      </c>
    </row>
    <row r="3688" spans="2:7" x14ac:dyDescent="0.2">
      <c r="B3688" s="35">
        <v>39766</v>
      </c>
      <c r="C3688">
        <v>38.409999999999997</v>
      </c>
      <c r="E3688">
        <v>0.54</v>
      </c>
      <c r="F3688">
        <f>Table3[[#This Row],[DivPay]]*4</f>
        <v>2.16</v>
      </c>
      <c r="G3688" s="2">
        <f>Table3[[#This Row],[FwdDiv]]/Table3[[#This Row],[SharePrice]]</f>
        <v>5.6235355376204124E-2</v>
      </c>
    </row>
    <row r="3689" spans="2:7" x14ac:dyDescent="0.2">
      <c r="B3689" s="35">
        <v>39765</v>
      </c>
      <c r="C3689">
        <v>39.840000000000003</v>
      </c>
      <c r="E3689">
        <v>0.54</v>
      </c>
      <c r="F3689">
        <f>Table3[[#This Row],[DivPay]]*4</f>
        <v>2.16</v>
      </c>
      <c r="G3689" s="2">
        <f>Table3[[#This Row],[FwdDiv]]/Table3[[#This Row],[SharePrice]]</f>
        <v>5.4216867469879519E-2</v>
      </c>
    </row>
    <row r="3690" spans="2:7" x14ac:dyDescent="0.2">
      <c r="B3690" s="35">
        <v>39764</v>
      </c>
      <c r="C3690">
        <v>39.1</v>
      </c>
      <c r="E3690">
        <v>0.54</v>
      </c>
      <c r="F3690">
        <f>Table3[[#This Row],[DivPay]]*4</f>
        <v>2.16</v>
      </c>
      <c r="G3690" s="2">
        <f>Table3[[#This Row],[FwdDiv]]/Table3[[#This Row],[SharePrice]]</f>
        <v>5.5242966751918157E-2</v>
      </c>
    </row>
    <row r="3691" spans="2:7" x14ac:dyDescent="0.2">
      <c r="B3691" s="35">
        <v>39763</v>
      </c>
      <c r="C3691">
        <v>41.32</v>
      </c>
      <c r="E3691">
        <v>0.54</v>
      </c>
      <c r="F3691">
        <f>Table3[[#This Row],[DivPay]]*4</f>
        <v>2.16</v>
      </c>
      <c r="G3691" s="2">
        <f>Table3[[#This Row],[FwdDiv]]/Table3[[#This Row],[SharePrice]]</f>
        <v>5.2274927395934173E-2</v>
      </c>
    </row>
    <row r="3692" spans="2:7" x14ac:dyDescent="0.2">
      <c r="B3692" s="35">
        <v>39762</v>
      </c>
      <c r="C3692">
        <v>42.11</v>
      </c>
      <c r="E3692">
        <v>0.54</v>
      </c>
      <c r="F3692">
        <f>Table3[[#This Row],[DivPay]]*4</f>
        <v>2.16</v>
      </c>
      <c r="G3692" s="2">
        <f>Table3[[#This Row],[FwdDiv]]/Table3[[#This Row],[SharePrice]]</f>
        <v>5.1294229399192592E-2</v>
      </c>
    </row>
    <row r="3693" spans="2:7" x14ac:dyDescent="0.2">
      <c r="B3693" s="35">
        <v>39759</v>
      </c>
      <c r="C3693">
        <v>42.2</v>
      </c>
      <c r="E3693">
        <v>0.54</v>
      </c>
      <c r="F3693">
        <f>Table3[[#This Row],[DivPay]]*4</f>
        <v>2.16</v>
      </c>
      <c r="G3693" s="2">
        <f>Table3[[#This Row],[FwdDiv]]/Table3[[#This Row],[SharePrice]]</f>
        <v>5.118483412322275E-2</v>
      </c>
    </row>
    <row r="3694" spans="2:7" x14ac:dyDescent="0.2">
      <c r="B3694" s="35">
        <v>39758</v>
      </c>
      <c r="C3694">
        <v>40.880000000000003</v>
      </c>
      <c r="E3694">
        <v>0.54</v>
      </c>
      <c r="F3694">
        <f>Table3[[#This Row],[DivPay]]*4</f>
        <v>2.16</v>
      </c>
      <c r="G3694" s="2">
        <f>Table3[[#This Row],[FwdDiv]]/Table3[[#This Row],[SharePrice]]</f>
        <v>5.2837573385518588E-2</v>
      </c>
    </row>
    <row r="3695" spans="2:7" x14ac:dyDescent="0.2">
      <c r="B3695" s="35">
        <v>39757</v>
      </c>
      <c r="C3695">
        <v>44.02</v>
      </c>
      <c r="E3695">
        <v>0.54</v>
      </c>
      <c r="F3695">
        <f>Table3[[#This Row],[DivPay]]*4</f>
        <v>2.16</v>
      </c>
      <c r="G3695" s="2">
        <f>Table3[[#This Row],[FwdDiv]]/Table3[[#This Row],[SharePrice]]</f>
        <v>4.9068605179463883E-2</v>
      </c>
    </row>
    <row r="3696" spans="2:7" x14ac:dyDescent="0.2">
      <c r="B3696" s="35">
        <v>39756</v>
      </c>
      <c r="C3696">
        <v>44.75</v>
      </c>
      <c r="E3696">
        <v>0.54</v>
      </c>
      <c r="F3696">
        <f>Table3[[#This Row],[DivPay]]*4</f>
        <v>2.16</v>
      </c>
      <c r="G3696" s="2">
        <f>Table3[[#This Row],[FwdDiv]]/Table3[[#This Row],[SharePrice]]</f>
        <v>4.8268156424581009E-2</v>
      </c>
    </row>
    <row r="3697" spans="2:7" x14ac:dyDescent="0.2">
      <c r="B3697" s="35">
        <v>39755</v>
      </c>
      <c r="C3697">
        <v>42.61</v>
      </c>
      <c r="E3697">
        <v>0.54</v>
      </c>
      <c r="F3697">
        <f>Table3[[#This Row],[DivPay]]*4</f>
        <v>2.16</v>
      </c>
      <c r="G3697" s="2">
        <f>Table3[[#This Row],[FwdDiv]]/Table3[[#This Row],[SharePrice]]</f>
        <v>5.0692325745130253E-2</v>
      </c>
    </row>
    <row r="3698" spans="2:7" x14ac:dyDescent="0.2">
      <c r="B3698" s="35">
        <v>39752</v>
      </c>
      <c r="C3698">
        <v>43.47</v>
      </c>
      <c r="E3698">
        <v>0.54</v>
      </c>
      <c r="F3698">
        <f>Table3[[#This Row],[DivPay]]*4</f>
        <v>2.16</v>
      </c>
      <c r="G3698" s="2">
        <f>Table3[[#This Row],[FwdDiv]]/Table3[[#This Row],[SharePrice]]</f>
        <v>4.9689440993788823E-2</v>
      </c>
    </row>
    <row r="3699" spans="2:7" x14ac:dyDescent="0.2">
      <c r="B3699" s="35">
        <v>39751</v>
      </c>
      <c r="C3699">
        <v>42.8</v>
      </c>
      <c r="E3699">
        <v>0.54</v>
      </c>
      <c r="F3699">
        <f>Table3[[#This Row],[DivPay]]*4</f>
        <v>2.16</v>
      </c>
      <c r="G3699" s="2">
        <f>Table3[[#This Row],[FwdDiv]]/Table3[[#This Row],[SharePrice]]</f>
        <v>5.0467289719626177E-2</v>
      </c>
    </row>
    <row r="3700" spans="2:7" x14ac:dyDescent="0.2">
      <c r="B3700" s="35">
        <v>39750</v>
      </c>
      <c r="C3700">
        <v>41.55</v>
      </c>
      <c r="E3700">
        <v>0.54</v>
      </c>
      <c r="F3700">
        <f>Table3[[#This Row],[DivPay]]*4</f>
        <v>2.16</v>
      </c>
      <c r="G3700" s="2">
        <f>Table3[[#This Row],[FwdDiv]]/Table3[[#This Row],[SharePrice]]</f>
        <v>5.1985559566787014E-2</v>
      </c>
    </row>
    <row r="3701" spans="2:7" x14ac:dyDescent="0.2">
      <c r="B3701" s="35">
        <v>39749</v>
      </c>
      <c r="C3701">
        <v>42.58</v>
      </c>
      <c r="E3701">
        <v>0.54</v>
      </c>
      <c r="F3701">
        <f>Table3[[#This Row],[DivPay]]*4</f>
        <v>2.16</v>
      </c>
      <c r="G3701" s="2">
        <f>Table3[[#This Row],[FwdDiv]]/Table3[[#This Row],[SharePrice]]</f>
        <v>5.0728041333959611E-2</v>
      </c>
    </row>
    <row r="3702" spans="2:7" x14ac:dyDescent="0.2">
      <c r="B3702" s="35">
        <v>39748</v>
      </c>
      <c r="C3702">
        <v>39.06</v>
      </c>
      <c r="E3702">
        <v>0.54</v>
      </c>
      <c r="F3702">
        <f>Table3[[#This Row],[DivPay]]*4</f>
        <v>2.16</v>
      </c>
      <c r="G3702" s="2">
        <f>Table3[[#This Row],[FwdDiv]]/Table3[[#This Row],[SharePrice]]</f>
        <v>5.5299539170506916E-2</v>
      </c>
    </row>
    <row r="3703" spans="2:7" x14ac:dyDescent="0.2">
      <c r="B3703" s="35">
        <v>39745</v>
      </c>
      <c r="C3703">
        <v>40.5</v>
      </c>
      <c r="E3703">
        <v>0.54</v>
      </c>
      <c r="F3703">
        <f>Table3[[#This Row],[DivPay]]*4</f>
        <v>2.16</v>
      </c>
      <c r="G3703" s="2">
        <f>Table3[[#This Row],[FwdDiv]]/Table3[[#This Row],[SharePrice]]</f>
        <v>5.3333333333333337E-2</v>
      </c>
    </row>
    <row r="3704" spans="2:7" x14ac:dyDescent="0.2">
      <c r="B3704" s="35">
        <v>39744</v>
      </c>
      <c r="C3704">
        <v>42.96</v>
      </c>
      <c r="E3704">
        <v>0.54</v>
      </c>
      <c r="F3704">
        <f>Table3[[#This Row],[DivPay]]*4</f>
        <v>2.16</v>
      </c>
      <c r="G3704" s="2">
        <f>Table3[[#This Row],[FwdDiv]]/Table3[[#This Row],[SharePrice]]</f>
        <v>5.027932960893855E-2</v>
      </c>
    </row>
    <row r="3705" spans="2:7" x14ac:dyDescent="0.2">
      <c r="B3705" s="35">
        <v>39743</v>
      </c>
      <c r="C3705">
        <v>40.83</v>
      </c>
      <c r="E3705">
        <v>0.54</v>
      </c>
      <c r="F3705">
        <f>Table3[[#This Row],[DivPay]]*4</f>
        <v>2.16</v>
      </c>
      <c r="G3705" s="2">
        <f>Table3[[#This Row],[FwdDiv]]/Table3[[#This Row],[SharePrice]]</f>
        <v>5.2902277736958124E-2</v>
      </c>
    </row>
    <row r="3706" spans="2:7" x14ac:dyDescent="0.2">
      <c r="B3706" s="35">
        <v>39742</v>
      </c>
      <c r="C3706">
        <v>42.16</v>
      </c>
      <c r="E3706">
        <v>0.54</v>
      </c>
      <c r="F3706">
        <f>Table3[[#This Row],[DivPay]]*4</f>
        <v>2.16</v>
      </c>
      <c r="G3706" s="2">
        <f>Table3[[#This Row],[FwdDiv]]/Table3[[#This Row],[SharePrice]]</f>
        <v>5.1233396584440233E-2</v>
      </c>
    </row>
    <row r="3707" spans="2:7" x14ac:dyDescent="0.2">
      <c r="B3707" s="35">
        <v>39741</v>
      </c>
      <c r="C3707">
        <v>43.39</v>
      </c>
      <c r="E3707">
        <v>0.54</v>
      </c>
      <c r="F3707">
        <f>Table3[[#This Row],[DivPay]]*4</f>
        <v>2.16</v>
      </c>
      <c r="G3707" s="2">
        <f>Table3[[#This Row],[FwdDiv]]/Table3[[#This Row],[SharePrice]]</f>
        <v>4.9781055542751786E-2</v>
      </c>
    </row>
    <row r="3708" spans="2:7" x14ac:dyDescent="0.2">
      <c r="B3708" s="35">
        <v>39738</v>
      </c>
      <c r="C3708">
        <v>43.3</v>
      </c>
      <c r="E3708">
        <v>0.54</v>
      </c>
      <c r="F3708">
        <f>Table3[[#This Row],[DivPay]]*4</f>
        <v>2.16</v>
      </c>
      <c r="G3708" s="2">
        <f>Table3[[#This Row],[FwdDiv]]/Table3[[#This Row],[SharePrice]]</f>
        <v>4.9884526558891459E-2</v>
      </c>
    </row>
    <row r="3709" spans="2:7" x14ac:dyDescent="0.2">
      <c r="B3709" s="35">
        <v>39737</v>
      </c>
      <c r="C3709">
        <v>43.01</v>
      </c>
      <c r="E3709">
        <v>0.54</v>
      </c>
      <c r="F3709">
        <f>Table3[[#This Row],[DivPay]]*4</f>
        <v>2.16</v>
      </c>
      <c r="G3709" s="2">
        <f>Table3[[#This Row],[FwdDiv]]/Table3[[#This Row],[SharePrice]]</f>
        <v>5.0220878865380153E-2</v>
      </c>
    </row>
    <row r="3710" spans="2:7" x14ac:dyDescent="0.2">
      <c r="B3710" s="35">
        <v>39736</v>
      </c>
      <c r="C3710">
        <v>40.82</v>
      </c>
      <c r="E3710">
        <v>0.54</v>
      </c>
      <c r="F3710">
        <f>Table3[[#This Row],[DivPay]]*4</f>
        <v>2.16</v>
      </c>
      <c r="G3710" s="2">
        <f>Table3[[#This Row],[FwdDiv]]/Table3[[#This Row],[SharePrice]]</f>
        <v>5.2915237628613429E-2</v>
      </c>
    </row>
    <row r="3711" spans="2:7" x14ac:dyDescent="0.2">
      <c r="B3711" s="35">
        <v>39735</v>
      </c>
      <c r="C3711">
        <v>44.04</v>
      </c>
      <c r="E3711">
        <v>0.54</v>
      </c>
      <c r="F3711">
        <f>Table3[[#This Row],[DivPay]]*4</f>
        <v>2.16</v>
      </c>
      <c r="G3711" s="2">
        <f>Table3[[#This Row],[FwdDiv]]/Table3[[#This Row],[SharePrice]]</f>
        <v>4.9046321525885561E-2</v>
      </c>
    </row>
    <row r="3712" spans="2:7" x14ac:dyDescent="0.2">
      <c r="B3712" s="35">
        <v>39734</v>
      </c>
      <c r="C3712">
        <v>44.99</v>
      </c>
      <c r="E3712">
        <v>0.54</v>
      </c>
      <c r="F3712">
        <f>Table3[[#This Row],[DivPay]]*4</f>
        <v>2.16</v>
      </c>
      <c r="G3712" s="2">
        <f>Table3[[#This Row],[FwdDiv]]/Table3[[#This Row],[SharePrice]]</f>
        <v>4.8010669037563902E-2</v>
      </c>
    </row>
    <row r="3713" spans="2:7" x14ac:dyDescent="0.2">
      <c r="B3713" s="35">
        <v>39731</v>
      </c>
      <c r="C3713">
        <v>39.74</v>
      </c>
      <c r="E3713">
        <v>0.54</v>
      </c>
      <c r="F3713">
        <f>Table3[[#This Row],[DivPay]]*4</f>
        <v>2.16</v>
      </c>
      <c r="G3713" s="2">
        <f>Table3[[#This Row],[FwdDiv]]/Table3[[#This Row],[SharePrice]]</f>
        <v>5.4353296426774035E-2</v>
      </c>
    </row>
    <row r="3714" spans="2:7" x14ac:dyDescent="0.2">
      <c r="B3714" s="35">
        <v>39730</v>
      </c>
      <c r="C3714">
        <v>39</v>
      </c>
      <c r="E3714">
        <v>0.54</v>
      </c>
      <c r="F3714">
        <f>Table3[[#This Row],[DivPay]]*4</f>
        <v>2.16</v>
      </c>
      <c r="G3714" s="2">
        <f>Table3[[#This Row],[FwdDiv]]/Table3[[#This Row],[SharePrice]]</f>
        <v>5.5384615384615386E-2</v>
      </c>
    </row>
    <row r="3715" spans="2:7" x14ac:dyDescent="0.2">
      <c r="B3715" s="35">
        <v>39729</v>
      </c>
      <c r="C3715">
        <v>43.05</v>
      </c>
      <c r="E3715">
        <v>0.54</v>
      </c>
      <c r="F3715">
        <f>Table3[[#This Row],[DivPay]]*4</f>
        <v>2.16</v>
      </c>
      <c r="G3715" s="2">
        <f>Table3[[#This Row],[FwdDiv]]/Table3[[#This Row],[SharePrice]]</f>
        <v>5.0174216027874571E-2</v>
      </c>
    </row>
    <row r="3716" spans="2:7" x14ac:dyDescent="0.2">
      <c r="B3716" s="35">
        <v>39728</v>
      </c>
      <c r="C3716">
        <v>44.36</v>
      </c>
      <c r="E3716">
        <v>0.54</v>
      </c>
      <c r="F3716">
        <f>Table3[[#This Row],[DivPay]]*4</f>
        <v>2.16</v>
      </c>
      <c r="G3716" s="2">
        <f>Table3[[#This Row],[FwdDiv]]/Table3[[#This Row],[SharePrice]]</f>
        <v>4.8692515779981967E-2</v>
      </c>
    </row>
    <row r="3717" spans="2:7" x14ac:dyDescent="0.2">
      <c r="B3717" s="35">
        <v>39727</v>
      </c>
      <c r="C3717">
        <v>46.12</v>
      </c>
      <c r="E3717">
        <v>0.54</v>
      </c>
      <c r="F3717">
        <f>Table3[[#This Row],[DivPay]]*4</f>
        <v>2.16</v>
      </c>
      <c r="G3717" s="2">
        <f>Table3[[#This Row],[FwdDiv]]/Table3[[#This Row],[SharePrice]]</f>
        <v>4.6834345186470082E-2</v>
      </c>
    </row>
    <row r="3718" spans="2:7" x14ac:dyDescent="0.2">
      <c r="B3718" s="35">
        <v>39724</v>
      </c>
      <c r="C3718">
        <v>49.67</v>
      </c>
      <c r="E3718">
        <v>0.54</v>
      </c>
      <c r="F3718">
        <f>Table3[[#This Row],[DivPay]]*4</f>
        <v>2.16</v>
      </c>
      <c r="G3718" s="2">
        <f>Table3[[#This Row],[FwdDiv]]/Table3[[#This Row],[SharePrice]]</f>
        <v>4.3487014294342666E-2</v>
      </c>
    </row>
    <row r="3719" spans="2:7" x14ac:dyDescent="0.2">
      <c r="B3719" s="35">
        <v>39723</v>
      </c>
      <c r="C3719">
        <v>49.08</v>
      </c>
      <c r="E3719">
        <v>0.54</v>
      </c>
      <c r="F3719">
        <f>Table3[[#This Row],[DivPay]]*4</f>
        <v>2.16</v>
      </c>
      <c r="G3719" s="2">
        <f>Table3[[#This Row],[FwdDiv]]/Table3[[#This Row],[SharePrice]]</f>
        <v>4.4009779951100246E-2</v>
      </c>
    </row>
    <row r="3720" spans="2:7" x14ac:dyDescent="0.2">
      <c r="B3720" s="35">
        <v>39722</v>
      </c>
      <c r="C3720">
        <v>50.78</v>
      </c>
      <c r="E3720">
        <v>0.54</v>
      </c>
      <c r="F3720">
        <f>Table3[[#This Row],[DivPay]]*4</f>
        <v>2.16</v>
      </c>
      <c r="G3720" s="2">
        <f>Table3[[#This Row],[FwdDiv]]/Table3[[#This Row],[SharePrice]]</f>
        <v>4.253643166601024E-2</v>
      </c>
    </row>
    <row r="3721" spans="2:7" x14ac:dyDescent="0.2">
      <c r="B3721" s="35">
        <v>39721</v>
      </c>
      <c r="C3721">
        <v>48.1</v>
      </c>
      <c r="E3721">
        <v>0.54</v>
      </c>
      <c r="F3721">
        <f>Table3[[#This Row],[DivPay]]*4</f>
        <v>2.16</v>
      </c>
      <c r="G3721" s="2">
        <f>Table3[[#This Row],[FwdDiv]]/Table3[[#This Row],[SharePrice]]</f>
        <v>4.4906444906444909E-2</v>
      </c>
    </row>
    <row r="3722" spans="2:7" x14ac:dyDescent="0.2">
      <c r="B3722" s="35">
        <v>39720</v>
      </c>
      <c r="C3722">
        <v>46.8</v>
      </c>
      <c r="E3722">
        <v>0.54</v>
      </c>
      <c r="F3722">
        <f>Table3[[#This Row],[DivPay]]*4</f>
        <v>2.16</v>
      </c>
      <c r="G3722" s="2">
        <f>Table3[[#This Row],[FwdDiv]]/Table3[[#This Row],[SharePrice]]</f>
        <v>4.6153846153846156E-2</v>
      </c>
    </row>
    <row r="3723" spans="2:7" x14ac:dyDescent="0.2">
      <c r="B3723" s="35">
        <v>39717</v>
      </c>
      <c r="C3723">
        <v>50.9</v>
      </c>
      <c r="E3723">
        <v>0.54</v>
      </c>
      <c r="F3723">
        <f>Table3[[#This Row],[DivPay]]*4</f>
        <v>2.16</v>
      </c>
      <c r="G3723" s="2">
        <f>Table3[[#This Row],[FwdDiv]]/Table3[[#This Row],[SharePrice]]</f>
        <v>4.2436149312377214E-2</v>
      </c>
    </row>
    <row r="3724" spans="2:7" x14ac:dyDescent="0.2">
      <c r="B3724" s="35">
        <v>39716</v>
      </c>
      <c r="C3724">
        <v>51.61</v>
      </c>
      <c r="E3724">
        <v>0.54</v>
      </c>
      <c r="F3724">
        <f>Table3[[#This Row],[DivPay]]*4</f>
        <v>2.16</v>
      </c>
      <c r="G3724" s="2">
        <f>Table3[[#This Row],[FwdDiv]]/Table3[[#This Row],[SharePrice]]</f>
        <v>4.1852354194923468E-2</v>
      </c>
    </row>
    <row r="3725" spans="2:7" x14ac:dyDescent="0.2">
      <c r="B3725" s="35">
        <v>39715</v>
      </c>
      <c r="C3725">
        <v>49.79</v>
      </c>
      <c r="E3725">
        <v>0.54</v>
      </c>
      <c r="F3725">
        <f>Table3[[#This Row],[DivPay]]*4</f>
        <v>2.16</v>
      </c>
      <c r="G3725" s="2">
        <f>Table3[[#This Row],[FwdDiv]]/Table3[[#This Row],[SharePrice]]</f>
        <v>4.3382205262100827E-2</v>
      </c>
    </row>
    <row r="3726" spans="2:7" x14ac:dyDescent="0.2">
      <c r="B3726" s="35">
        <v>39714</v>
      </c>
      <c r="C3726">
        <v>49.25</v>
      </c>
      <c r="E3726">
        <v>0.54</v>
      </c>
      <c r="F3726">
        <f>Table3[[#This Row],[DivPay]]*4</f>
        <v>2.16</v>
      </c>
      <c r="G3726" s="2">
        <f>Table3[[#This Row],[FwdDiv]]/Table3[[#This Row],[SharePrice]]</f>
        <v>4.3857868020304572E-2</v>
      </c>
    </row>
    <row r="3727" spans="2:7" x14ac:dyDescent="0.2">
      <c r="B3727" s="35">
        <v>39713</v>
      </c>
      <c r="C3727">
        <v>50.03</v>
      </c>
      <c r="E3727">
        <v>0.54</v>
      </c>
      <c r="F3727">
        <f>Table3[[#This Row],[DivPay]]*4</f>
        <v>2.16</v>
      </c>
      <c r="G3727" s="2">
        <f>Table3[[#This Row],[FwdDiv]]/Table3[[#This Row],[SharePrice]]</f>
        <v>4.3174095542674394E-2</v>
      </c>
    </row>
    <row r="3728" spans="2:7" x14ac:dyDescent="0.2">
      <c r="B3728" s="35">
        <v>39710</v>
      </c>
      <c r="C3728">
        <v>51.42</v>
      </c>
      <c r="E3728">
        <v>0.54</v>
      </c>
      <c r="F3728">
        <f>Table3[[#This Row],[DivPay]]*4</f>
        <v>2.16</v>
      </c>
      <c r="G3728" s="2">
        <f>Table3[[#This Row],[FwdDiv]]/Table3[[#This Row],[SharePrice]]</f>
        <v>4.2007001166861145E-2</v>
      </c>
    </row>
    <row r="3729" spans="2:7" x14ac:dyDescent="0.2">
      <c r="B3729" s="35">
        <v>39709</v>
      </c>
      <c r="C3729">
        <v>50</v>
      </c>
      <c r="E3729">
        <v>0.54</v>
      </c>
      <c r="F3729">
        <f>Table3[[#This Row],[DivPay]]*4</f>
        <v>2.16</v>
      </c>
      <c r="G3729" s="2">
        <f>Table3[[#This Row],[FwdDiv]]/Table3[[#This Row],[SharePrice]]</f>
        <v>4.3200000000000002E-2</v>
      </c>
    </row>
    <row r="3730" spans="2:7" x14ac:dyDescent="0.2">
      <c r="B3730" s="35">
        <v>39708</v>
      </c>
      <c r="C3730">
        <v>48.98</v>
      </c>
      <c r="E3730">
        <v>0.54</v>
      </c>
      <c r="F3730">
        <f>Table3[[#This Row],[DivPay]]*4</f>
        <v>2.16</v>
      </c>
      <c r="G3730" s="2">
        <f>Table3[[#This Row],[FwdDiv]]/Table3[[#This Row],[SharePrice]]</f>
        <v>4.409963250306248E-2</v>
      </c>
    </row>
    <row r="3731" spans="2:7" x14ac:dyDescent="0.2">
      <c r="B3731" s="35">
        <v>39707</v>
      </c>
      <c r="C3731">
        <v>53.77</v>
      </c>
      <c r="E3731">
        <v>0.54</v>
      </c>
      <c r="F3731">
        <f>Table3[[#This Row],[DivPay]]*4</f>
        <v>2.16</v>
      </c>
      <c r="G3731" s="2">
        <f>Table3[[#This Row],[FwdDiv]]/Table3[[#This Row],[SharePrice]]</f>
        <v>4.0171099125906641E-2</v>
      </c>
    </row>
    <row r="3732" spans="2:7" x14ac:dyDescent="0.2">
      <c r="B3732" s="35">
        <v>39706</v>
      </c>
      <c r="C3732">
        <v>52.82</v>
      </c>
      <c r="E3732">
        <v>0.54</v>
      </c>
      <c r="F3732">
        <f>Table3[[#This Row],[DivPay]]*4</f>
        <v>2.16</v>
      </c>
      <c r="G3732" s="2">
        <f>Table3[[#This Row],[FwdDiv]]/Table3[[#This Row],[SharePrice]]</f>
        <v>4.0893600908746691E-2</v>
      </c>
    </row>
    <row r="3733" spans="2:7" x14ac:dyDescent="0.2">
      <c r="B3733" s="35">
        <v>39703</v>
      </c>
      <c r="C3733">
        <v>53.68</v>
      </c>
      <c r="E3733">
        <v>0.54</v>
      </c>
      <c r="F3733">
        <f>Table3[[#This Row],[DivPay]]*4</f>
        <v>2.16</v>
      </c>
      <c r="G3733" s="2">
        <f>Table3[[#This Row],[FwdDiv]]/Table3[[#This Row],[SharePrice]]</f>
        <v>4.0238450074515653E-2</v>
      </c>
    </row>
    <row r="3734" spans="2:7" x14ac:dyDescent="0.2">
      <c r="B3734" s="35">
        <v>39702</v>
      </c>
      <c r="C3734">
        <v>54.81</v>
      </c>
      <c r="D3734">
        <v>0.54</v>
      </c>
      <c r="E3734">
        <v>0.54</v>
      </c>
      <c r="F3734">
        <f>Table3[[#This Row],[DivPay]]*4</f>
        <v>2.16</v>
      </c>
      <c r="G3734" s="2">
        <f>Table3[[#This Row],[FwdDiv]]/Table3[[#This Row],[SharePrice]]</f>
        <v>3.9408866995073892E-2</v>
      </c>
    </row>
    <row r="3735" spans="2:7" x14ac:dyDescent="0.2">
      <c r="B3735" s="35">
        <v>39701</v>
      </c>
      <c r="C3735">
        <v>54.62</v>
      </c>
      <c r="E3735">
        <v>0.46</v>
      </c>
      <c r="F3735">
        <f>Table3[[#This Row],[DivPay]]*4</f>
        <v>1.84</v>
      </c>
      <c r="G3735" s="2">
        <f>Table3[[#This Row],[FwdDiv]]/Table3[[#This Row],[SharePrice]]</f>
        <v>3.3687294031490303E-2</v>
      </c>
    </row>
    <row r="3736" spans="2:7" x14ac:dyDescent="0.2">
      <c r="B3736" s="35">
        <v>39700</v>
      </c>
      <c r="C3736">
        <v>54.78</v>
      </c>
      <c r="E3736">
        <v>0.46</v>
      </c>
      <c r="F3736">
        <f>Table3[[#This Row],[DivPay]]*4</f>
        <v>1.84</v>
      </c>
      <c r="G3736" s="2">
        <f>Table3[[#This Row],[FwdDiv]]/Table3[[#This Row],[SharePrice]]</f>
        <v>3.3588901058780575E-2</v>
      </c>
    </row>
    <row r="3737" spans="2:7" x14ac:dyDescent="0.2">
      <c r="B3737" s="35">
        <v>39699</v>
      </c>
      <c r="C3737">
        <v>54.98</v>
      </c>
      <c r="E3737">
        <v>0.46</v>
      </c>
      <c r="F3737">
        <f>Table3[[#This Row],[DivPay]]*4</f>
        <v>1.84</v>
      </c>
      <c r="G3737" s="2">
        <f>Table3[[#This Row],[FwdDiv]]/Table3[[#This Row],[SharePrice]]</f>
        <v>3.3466715169152422E-2</v>
      </c>
    </row>
    <row r="3738" spans="2:7" x14ac:dyDescent="0.2">
      <c r="B3738" s="35">
        <v>39696</v>
      </c>
      <c r="C3738">
        <v>54</v>
      </c>
      <c r="E3738">
        <v>0.46</v>
      </c>
      <c r="F3738">
        <f>Table3[[#This Row],[DivPay]]*4</f>
        <v>1.84</v>
      </c>
      <c r="G3738" s="2">
        <f>Table3[[#This Row],[FwdDiv]]/Table3[[#This Row],[SharePrice]]</f>
        <v>3.4074074074074076E-2</v>
      </c>
    </row>
    <row r="3739" spans="2:7" x14ac:dyDescent="0.2">
      <c r="B3739" s="35">
        <v>39695</v>
      </c>
      <c r="C3739">
        <v>53.37</v>
      </c>
      <c r="E3739">
        <v>0.46</v>
      </c>
      <c r="F3739">
        <f>Table3[[#This Row],[DivPay]]*4</f>
        <v>1.84</v>
      </c>
      <c r="G3739" s="2">
        <f>Table3[[#This Row],[FwdDiv]]/Table3[[#This Row],[SharePrice]]</f>
        <v>3.4476297545437518E-2</v>
      </c>
    </row>
    <row r="3740" spans="2:7" x14ac:dyDescent="0.2">
      <c r="B3740" s="35">
        <v>39694</v>
      </c>
      <c r="C3740">
        <v>54.07</v>
      </c>
      <c r="E3740">
        <v>0.46</v>
      </c>
      <c r="F3740">
        <f>Table3[[#This Row],[DivPay]]*4</f>
        <v>1.84</v>
      </c>
      <c r="G3740" s="2">
        <f>Table3[[#This Row],[FwdDiv]]/Table3[[#This Row],[SharePrice]]</f>
        <v>3.4029961161457373E-2</v>
      </c>
    </row>
    <row r="3741" spans="2:7" x14ac:dyDescent="0.2">
      <c r="B3741" s="35">
        <v>39693</v>
      </c>
      <c r="C3741">
        <v>54.81</v>
      </c>
      <c r="E3741">
        <v>0.46</v>
      </c>
      <c r="F3741">
        <f>Table3[[#This Row],[DivPay]]*4</f>
        <v>1.84</v>
      </c>
      <c r="G3741" s="2">
        <f>Table3[[#This Row],[FwdDiv]]/Table3[[#This Row],[SharePrice]]</f>
        <v>3.3570516329137018E-2</v>
      </c>
    </row>
    <row r="3742" spans="2:7" x14ac:dyDescent="0.2">
      <c r="B3742" s="35">
        <v>39689</v>
      </c>
      <c r="C3742">
        <v>53.7</v>
      </c>
      <c r="E3742">
        <v>0.46</v>
      </c>
      <c r="F3742">
        <f>Table3[[#This Row],[DivPay]]*4</f>
        <v>1.84</v>
      </c>
      <c r="G3742" s="2">
        <f>Table3[[#This Row],[FwdDiv]]/Table3[[#This Row],[SharePrice]]</f>
        <v>3.4264432029795157E-2</v>
      </c>
    </row>
    <row r="3743" spans="2:7" x14ac:dyDescent="0.2">
      <c r="B3743" s="35">
        <v>39688</v>
      </c>
      <c r="C3743">
        <v>53.92</v>
      </c>
      <c r="E3743">
        <v>0.46</v>
      </c>
      <c r="F3743">
        <f>Table3[[#This Row],[DivPay]]*4</f>
        <v>1.84</v>
      </c>
      <c r="G3743" s="2">
        <f>Table3[[#This Row],[FwdDiv]]/Table3[[#This Row],[SharePrice]]</f>
        <v>3.4124629080118693E-2</v>
      </c>
    </row>
    <row r="3744" spans="2:7" x14ac:dyDescent="0.2">
      <c r="B3744" s="35">
        <v>39687</v>
      </c>
      <c r="C3744">
        <v>54.1</v>
      </c>
      <c r="E3744">
        <v>0.46</v>
      </c>
      <c r="F3744">
        <f>Table3[[#This Row],[DivPay]]*4</f>
        <v>1.84</v>
      </c>
      <c r="G3744" s="2">
        <f>Table3[[#This Row],[FwdDiv]]/Table3[[#This Row],[SharePrice]]</f>
        <v>3.4011090573012936E-2</v>
      </c>
    </row>
    <row r="3745" spans="2:7" x14ac:dyDescent="0.2">
      <c r="B3745" s="35">
        <v>39686</v>
      </c>
      <c r="C3745">
        <v>54.64</v>
      </c>
      <c r="E3745">
        <v>0.46</v>
      </c>
      <c r="F3745">
        <f>Table3[[#This Row],[DivPay]]*4</f>
        <v>1.84</v>
      </c>
      <c r="G3745" s="2">
        <f>Table3[[#This Row],[FwdDiv]]/Table3[[#This Row],[SharePrice]]</f>
        <v>3.3674963396778917E-2</v>
      </c>
    </row>
    <row r="3746" spans="2:7" x14ac:dyDescent="0.2">
      <c r="B3746" s="35">
        <v>39685</v>
      </c>
      <c r="C3746">
        <v>54.87</v>
      </c>
      <c r="E3746">
        <v>0.46</v>
      </c>
      <c r="F3746">
        <f>Table3[[#This Row],[DivPay]]*4</f>
        <v>1.84</v>
      </c>
      <c r="G3746" s="2">
        <f>Table3[[#This Row],[FwdDiv]]/Table3[[#This Row],[SharePrice]]</f>
        <v>3.3533807180608714E-2</v>
      </c>
    </row>
    <row r="3747" spans="2:7" x14ac:dyDescent="0.2">
      <c r="B3747" s="35">
        <v>39682</v>
      </c>
      <c r="C3747">
        <v>55.53</v>
      </c>
      <c r="E3747">
        <v>0.46</v>
      </c>
      <c r="F3747">
        <f>Table3[[#This Row],[DivPay]]*4</f>
        <v>1.84</v>
      </c>
      <c r="G3747" s="2">
        <f>Table3[[#This Row],[FwdDiv]]/Table3[[#This Row],[SharePrice]]</f>
        <v>3.3135242211417254E-2</v>
      </c>
    </row>
    <row r="3748" spans="2:7" x14ac:dyDescent="0.2">
      <c r="B3748" s="35">
        <v>39681</v>
      </c>
      <c r="C3748">
        <v>54.82</v>
      </c>
      <c r="E3748">
        <v>0.46</v>
      </c>
      <c r="F3748">
        <f>Table3[[#This Row],[DivPay]]*4</f>
        <v>1.84</v>
      </c>
      <c r="G3748" s="2">
        <f>Table3[[#This Row],[FwdDiv]]/Table3[[#This Row],[SharePrice]]</f>
        <v>3.3564392557460784E-2</v>
      </c>
    </row>
    <row r="3749" spans="2:7" x14ac:dyDescent="0.2">
      <c r="B3749" s="35">
        <v>39680</v>
      </c>
      <c r="C3749">
        <v>54.61</v>
      </c>
      <c r="E3749">
        <v>0.46</v>
      </c>
      <c r="F3749">
        <f>Table3[[#This Row],[DivPay]]*4</f>
        <v>1.84</v>
      </c>
      <c r="G3749" s="2">
        <f>Table3[[#This Row],[FwdDiv]]/Table3[[#This Row],[SharePrice]]</f>
        <v>3.369346273576268E-2</v>
      </c>
    </row>
    <row r="3750" spans="2:7" x14ac:dyDescent="0.2">
      <c r="B3750" s="35">
        <v>39679</v>
      </c>
      <c r="C3750">
        <v>54.51</v>
      </c>
      <c r="E3750">
        <v>0.46</v>
      </c>
      <c r="F3750">
        <f>Table3[[#This Row],[DivPay]]*4</f>
        <v>1.84</v>
      </c>
      <c r="G3750" s="2">
        <f>Table3[[#This Row],[FwdDiv]]/Table3[[#This Row],[SharePrice]]</f>
        <v>3.375527426160338E-2</v>
      </c>
    </row>
    <row r="3751" spans="2:7" x14ac:dyDescent="0.2">
      <c r="B3751" s="35">
        <v>39678</v>
      </c>
      <c r="C3751">
        <v>55.01</v>
      </c>
      <c r="E3751">
        <v>0.46</v>
      </c>
      <c r="F3751">
        <f>Table3[[#This Row],[DivPay]]*4</f>
        <v>1.84</v>
      </c>
      <c r="G3751" s="2">
        <f>Table3[[#This Row],[FwdDiv]]/Table3[[#This Row],[SharePrice]]</f>
        <v>3.3448463915651705E-2</v>
      </c>
    </row>
    <row r="3752" spans="2:7" x14ac:dyDescent="0.2">
      <c r="B3752" s="35">
        <v>39675</v>
      </c>
      <c r="C3752">
        <v>55.57</v>
      </c>
      <c r="E3752">
        <v>0.46</v>
      </c>
      <c r="F3752">
        <f>Table3[[#This Row],[DivPay]]*4</f>
        <v>1.84</v>
      </c>
      <c r="G3752" s="2">
        <f>Table3[[#This Row],[FwdDiv]]/Table3[[#This Row],[SharePrice]]</f>
        <v>3.3111391038330037E-2</v>
      </c>
    </row>
    <row r="3753" spans="2:7" x14ac:dyDescent="0.2">
      <c r="B3753" s="35">
        <v>39674</v>
      </c>
      <c r="C3753">
        <v>55.47</v>
      </c>
      <c r="E3753">
        <v>0.46</v>
      </c>
      <c r="F3753">
        <f>Table3[[#This Row],[DivPay]]*4</f>
        <v>1.84</v>
      </c>
      <c r="G3753" s="2">
        <f>Table3[[#This Row],[FwdDiv]]/Table3[[#This Row],[SharePrice]]</f>
        <v>3.3171083468541557E-2</v>
      </c>
    </row>
    <row r="3754" spans="2:7" x14ac:dyDescent="0.2">
      <c r="B3754" s="35">
        <v>39673</v>
      </c>
      <c r="C3754">
        <v>55.54</v>
      </c>
      <c r="E3754">
        <v>0.46</v>
      </c>
      <c r="F3754">
        <f>Table3[[#This Row],[DivPay]]*4</f>
        <v>1.84</v>
      </c>
      <c r="G3754" s="2">
        <f>Table3[[#This Row],[FwdDiv]]/Table3[[#This Row],[SharePrice]]</f>
        <v>3.3129276197335258E-2</v>
      </c>
    </row>
    <row r="3755" spans="2:7" x14ac:dyDescent="0.2">
      <c r="B3755" s="35">
        <v>39672</v>
      </c>
      <c r="C3755">
        <v>55.95</v>
      </c>
      <c r="E3755">
        <v>0.46</v>
      </c>
      <c r="F3755">
        <f>Table3[[#This Row],[DivPay]]*4</f>
        <v>1.84</v>
      </c>
      <c r="G3755" s="2">
        <f>Table3[[#This Row],[FwdDiv]]/Table3[[#This Row],[SharePrice]]</f>
        <v>3.2886505808757821E-2</v>
      </c>
    </row>
    <row r="3756" spans="2:7" x14ac:dyDescent="0.2">
      <c r="B3756" s="35">
        <v>39671</v>
      </c>
      <c r="C3756">
        <v>55.75</v>
      </c>
      <c r="E3756">
        <v>0.46</v>
      </c>
      <c r="F3756">
        <f>Table3[[#This Row],[DivPay]]*4</f>
        <v>1.84</v>
      </c>
      <c r="G3756" s="2">
        <f>Table3[[#This Row],[FwdDiv]]/Table3[[#This Row],[SharePrice]]</f>
        <v>3.3004484304932739E-2</v>
      </c>
    </row>
    <row r="3757" spans="2:7" x14ac:dyDescent="0.2">
      <c r="B3757" s="35">
        <v>39668</v>
      </c>
      <c r="C3757">
        <v>55.21</v>
      </c>
      <c r="E3757">
        <v>0.46</v>
      </c>
      <c r="F3757">
        <f>Table3[[#This Row],[DivPay]]*4</f>
        <v>1.84</v>
      </c>
      <c r="G3757" s="2">
        <f>Table3[[#This Row],[FwdDiv]]/Table3[[#This Row],[SharePrice]]</f>
        <v>3.3327295779750049E-2</v>
      </c>
    </row>
    <row r="3758" spans="2:7" x14ac:dyDescent="0.2">
      <c r="B3758" s="35">
        <v>39667</v>
      </c>
      <c r="C3758">
        <v>54.64</v>
      </c>
      <c r="E3758">
        <v>0.46</v>
      </c>
      <c r="F3758">
        <f>Table3[[#This Row],[DivPay]]*4</f>
        <v>1.84</v>
      </c>
      <c r="G3758" s="2">
        <f>Table3[[#This Row],[FwdDiv]]/Table3[[#This Row],[SharePrice]]</f>
        <v>3.3674963396778917E-2</v>
      </c>
    </row>
    <row r="3759" spans="2:7" x14ac:dyDescent="0.2">
      <c r="B3759" s="35">
        <v>39666</v>
      </c>
      <c r="C3759">
        <v>55.53</v>
      </c>
      <c r="E3759">
        <v>0.46</v>
      </c>
      <c r="F3759">
        <f>Table3[[#This Row],[DivPay]]*4</f>
        <v>1.84</v>
      </c>
      <c r="G3759" s="2">
        <f>Table3[[#This Row],[FwdDiv]]/Table3[[#This Row],[SharePrice]]</f>
        <v>3.3135242211417254E-2</v>
      </c>
    </row>
    <row r="3760" spans="2:7" x14ac:dyDescent="0.2">
      <c r="B3760" s="35">
        <v>39665</v>
      </c>
      <c r="C3760">
        <v>55.2</v>
      </c>
      <c r="E3760">
        <v>0.46</v>
      </c>
      <c r="F3760">
        <f>Table3[[#This Row],[DivPay]]*4</f>
        <v>1.84</v>
      </c>
      <c r="G3760" s="2">
        <f>Table3[[#This Row],[FwdDiv]]/Table3[[#This Row],[SharePrice]]</f>
        <v>3.3333333333333333E-2</v>
      </c>
    </row>
    <row r="3761" spans="2:7" x14ac:dyDescent="0.2">
      <c r="B3761" s="35">
        <v>39664</v>
      </c>
      <c r="C3761">
        <v>53.72</v>
      </c>
      <c r="E3761">
        <v>0.46</v>
      </c>
      <c r="F3761">
        <f>Table3[[#This Row],[DivPay]]*4</f>
        <v>1.84</v>
      </c>
      <c r="G3761" s="2">
        <f>Table3[[#This Row],[FwdDiv]]/Table3[[#This Row],[SharePrice]]</f>
        <v>3.4251675353685777E-2</v>
      </c>
    </row>
    <row r="3762" spans="2:7" x14ac:dyDescent="0.2">
      <c r="B3762" s="35">
        <v>39661</v>
      </c>
      <c r="C3762">
        <v>52.08</v>
      </c>
      <c r="E3762">
        <v>0.46</v>
      </c>
      <c r="F3762">
        <f>Table3[[#This Row],[DivPay]]*4</f>
        <v>1.84</v>
      </c>
      <c r="G3762" s="2">
        <f>Table3[[#This Row],[FwdDiv]]/Table3[[#This Row],[SharePrice]]</f>
        <v>3.5330261136712754E-2</v>
      </c>
    </row>
    <row r="3763" spans="2:7" x14ac:dyDescent="0.2">
      <c r="B3763" s="35">
        <v>39660</v>
      </c>
      <c r="C3763">
        <v>51.65</v>
      </c>
      <c r="E3763">
        <v>0.46</v>
      </c>
      <c r="F3763">
        <f>Table3[[#This Row],[DivPay]]*4</f>
        <v>1.84</v>
      </c>
      <c r="G3763" s="2">
        <f>Table3[[#This Row],[FwdDiv]]/Table3[[#This Row],[SharePrice]]</f>
        <v>3.5624394966118106E-2</v>
      </c>
    </row>
    <row r="3764" spans="2:7" x14ac:dyDescent="0.2">
      <c r="B3764" s="35">
        <v>39659</v>
      </c>
      <c r="C3764">
        <v>53.37</v>
      </c>
      <c r="E3764">
        <v>0.46</v>
      </c>
      <c r="F3764">
        <f>Table3[[#This Row],[DivPay]]*4</f>
        <v>1.84</v>
      </c>
      <c r="G3764" s="2">
        <f>Table3[[#This Row],[FwdDiv]]/Table3[[#This Row],[SharePrice]]</f>
        <v>3.4476297545437518E-2</v>
      </c>
    </row>
    <row r="3765" spans="2:7" x14ac:dyDescent="0.2">
      <c r="B3765" s="35">
        <v>39658</v>
      </c>
      <c r="C3765">
        <v>53.34</v>
      </c>
      <c r="E3765">
        <v>0.46</v>
      </c>
      <c r="F3765">
        <f>Table3[[#This Row],[DivPay]]*4</f>
        <v>1.84</v>
      </c>
      <c r="G3765" s="2">
        <f>Table3[[#This Row],[FwdDiv]]/Table3[[#This Row],[SharePrice]]</f>
        <v>3.4495688038995123E-2</v>
      </c>
    </row>
    <row r="3766" spans="2:7" x14ac:dyDescent="0.2">
      <c r="B3766" s="35">
        <v>39657</v>
      </c>
      <c r="C3766">
        <v>52.62</v>
      </c>
      <c r="E3766">
        <v>0.46</v>
      </c>
      <c r="F3766">
        <f>Table3[[#This Row],[DivPay]]*4</f>
        <v>1.84</v>
      </c>
      <c r="G3766" s="2">
        <f>Table3[[#This Row],[FwdDiv]]/Table3[[#This Row],[SharePrice]]</f>
        <v>3.4967692892436342E-2</v>
      </c>
    </row>
    <row r="3767" spans="2:7" x14ac:dyDescent="0.2">
      <c r="B3767" s="35">
        <v>39654</v>
      </c>
      <c r="C3767">
        <v>53.05</v>
      </c>
      <c r="E3767">
        <v>0.46</v>
      </c>
      <c r="F3767">
        <f>Table3[[#This Row],[DivPay]]*4</f>
        <v>1.84</v>
      </c>
      <c r="G3767" s="2">
        <f>Table3[[#This Row],[FwdDiv]]/Table3[[#This Row],[SharePrice]]</f>
        <v>3.4684260131950993E-2</v>
      </c>
    </row>
    <row r="3768" spans="2:7" x14ac:dyDescent="0.2">
      <c r="B3768" s="35">
        <v>39653</v>
      </c>
      <c r="C3768">
        <v>52.46</v>
      </c>
      <c r="E3768">
        <v>0.46</v>
      </c>
      <c r="F3768">
        <f>Table3[[#This Row],[DivPay]]*4</f>
        <v>1.84</v>
      </c>
      <c r="G3768" s="2">
        <f>Table3[[#This Row],[FwdDiv]]/Table3[[#This Row],[SharePrice]]</f>
        <v>3.5074342356080826E-2</v>
      </c>
    </row>
    <row r="3769" spans="2:7" x14ac:dyDescent="0.2">
      <c r="B3769" s="35">
        <v>39652</v>
      </c>
      <c r="C3769">
        <v>51.47</v>
      </c>
      <c r="E3769">
        <v>0.46</v>
      </c>
      <c r="F3769">
        <f>Table3[[#This Row],[DivPay]]*4</f>
        <v>1.84</v>
      </c>
      <c r="G3769" s="2">
        <f>Table3[[#This Row],[FwdDiv]]/Table3[[#This Row],[SharePrice]]</f>
        <v>3.5748979988342727E-2</v>
      </c>
    </row>
    <row r="3770" spans="2:7" x14ac:dyDescent="0.2">
      <c r="B3770" s="35">
        <v>39651</v>
      </c>
      <c r="C3770">
        <v>52.05</v>
      </c>
      <c r="E3770">
        <v>0.46</v>
      </c>
      <c r="F3770">
        <f>Table3[[#This Row],[DivPay]]*4</f>
        <v>1.84</v>
      </c>
      <c r="G3770" s="2">
        <f>Table3[[#This Row],[FwdDiv]]/Table3[[#This Row],[SharePrice]]</f>
        <v>3.5350624399615754E-2</v>
      </c>
    </row>
    <row r="3771" spans="2:7" x14ac:dyDescent="0.2">
      <c r="B3771" s="35">
        <v>39650</v>
      </c>
      <c r="C3771">
        <v>50.48</v>
      </c>
      <c r="E3771">
        <v>0.46</v>
      </c>
      <c r="F3771">
        <f>Table3[[#This Row],[DivPay]]*4</f>
        <v>1.84</v>
      </c>
      <c r="G3771" s="2">
        <f>Table3[[#This Row],[FwdDiv]]/Table3[[#This Row],[SharePrice]]</f>
        <v>3.6450079239302699E-2</v>
      </c>
    </row>
    <row r="3772" spans="2:7" x14ac:dyDescent="0.2">
      <c r="B3772" s="35">
        <v>39647</v>
      </c>
      <c r="C3772">
        <v>50.72</v>
      </c>
      <c r="E3772">
        <v>0.46</v>
      </c>
      <c r="F3772">
        <f>Table3[[#This Row],[DivPay]]*4</f>
        <v>1.84</v>
      </c>
      <c r="G3772" s="2">
        <f>Table3[[#This Row],[FwdDiv]]/Table3[[#This Row],[SharePrice]]</f>
        <v>3.6277602523659309E-2</v>
      </c>
    </row>
    <row r="3773" spans="2:7" x14ac:dyDescent="0.2">
      <c r="B3773" s="35">
        <v>39646</v>
      </c>
      <c r="C3773">
        <v>50.96</v>
      </c>
      <c r="E3773">
        <v>0.46</v>
      </c>
      <c r="F3773">
        <f>Table3[[#This Row],[DivPay]]*4</f>
        <v>1.84</v>
      </c>
      <c r="G3773" s="2">
        <f>Table3[[#This Row],[FwdDiv]]/Table3[[#This Row],[SharePrice]]</f>
        <v>3.6106750392464679E-2</v>
      </c>
    </row>
    <row r="3774" spans="2:7" x14ac:dyDescent="0.2">
      <c r="B3774" s="35">
        <v>39645</v>
      </c>
      <c r="C3774">
        <v>52.92</v>
      </c>
      <c r="E3774">
        <v>0.46</v>
      </c>
      <c r="F3774">
        <f>Table3[[#This Row],[DivPay]]*4</f>
        <v>1.84</v>
      </c>
      <c r="G3774" s="2">
        <f>Table3[[#This Row],[FwdDiv]]/Table3[[#This Row],[SharePrice]]</f>
        <v>3.4769463340891912E-2</v>
      </c>
    </row>
    <row r="3775" spans="2:7" x14ac:dyDescent="0.2">
      <c r="B3775" s="35">
        <v>39644</v>
      </c>
      <c r="C3775">
        <v>53.3</v>
      </c>
      <c r="E3775">
        <v>0.46</v>
      </c>
      <c r="F3775">
        <f>Table3[[#This Row],[DivPay]]*4</f>
        <v>1.84</v>
      </c>
      <c r="G3775" s="2">
        <f>Table3[[#This Row],[FwdDiv]]/Table3[[#This Row],[SharePrice]]</f>
        <v>3.4521575984990623E-2</v>
      </c>
    </row>
    <row r="3776" spans="2:7" x14ac:dyDescent="0.2">
      <c r="B3776" s="35">
        <v>39643</v>
      </c>
      <c r="C3776">
        <v>53.56</v>
      </c>
      <c r="E3776">
        <v>0.46</v>
      </c>
      <c r="F3776">
        <f>Table3[[#This Row],[DivPay]]*4</f>
        <v>1.84</v>
      </c>
      <c r="G3776" s="2">
        <f>Table3[[#This Row],[FwdDiv]]/Table3[[#This Row],[SharePrice]]</f>
        <v>3.4353995519044063E-2</v>
      </c>
    </row>
    <row r="3777" spans="2:7" x14ac:dyDescent="0.2">
      <c r="B3777" s="35">
        <v>39640</v>
      </c>
      <c r="C3777">
        <v>53.37</v>
      </c>
      <c r="E3777">
        <v>0.46</v>
      </c>
      <c r="F3777">
        <f>Table3[[#This Row],[DivPay]]*4</f>
        <v>1.84</v>
      </c>
      <c r="G3777" s="2">
        <f>Table3[[#This Row],[FwdDiv]]/Table3[[#This Row],[SharePrice]]</f>
        <v>3.4476297545437518E-2</v>
      </c>
    </row>
    <row r="3778" spans="2:7" x14ac:dyDescent="0.2">
      <c r="B3778" s="35">
        <v>39639</v>
      </c>
      <c r="C3778">
        <v>53.44</v>
      </c>
      <c r="E3778">
        <v>0.46</v>
      </c>
      <c r="F3778">
        <f>Table3[[#This Row],[DivPay]]*4</f>
        <v>1.84</v>
      </c>
      <c r="G3778" s="2">
        <f>Table3[[#This Row],[FwdDiv]]/Table3[[#This Row],[SharePrice]]</f>
        <v>3.4431137724550899E-2</v>
      </c>
    </row>
    <row r="3779" spans="2:7" x14ac:dyDescent="0.2">
      <c r="B3779" s="35">
        <v>39638</v>
      </c>
      <c r="C3779">
        <v>54</v>
      </c>
      <c r="E3779">
        <v>0.46</v>
      </c>
      <c r="F3779">
        <f>Table3[[#This Row],[DivPay]]*4</f>
        <v>1.84</v>
      </c>
      <c r="G3779" s="2">
        <f>Table3[[#This Row],[FwdDiv]]/Table3[[#This Row],[SharePrice]]</f>
        <v>3.4074074074074076E-2</v>
      </c>
    </row>
    <row r="3780" spans="2:7" x14ac:dyDescent="0.2">
      <c r="B3780" s="35">
        <v>39637</v>
      </c>
      <c r="C3780">
        <v>53.77</v>
      </c>
      <c r="E3780">
        <v>0.46</v>
      </c>
      <c r="F3780">
        <f>Table3[[#This Row],[DivPay]]*4</f>
        <v>1.84</v>
      </c>
      <c r="G3780" s="2">
        <f>Table3[[#This Row],[FwdDiv]]/Table3[[#This Row],[SharePrice]]</f>
        <v>3.4219825181327879E-2</v>
      </c>
    </row>
    <row r="3781" spans="2:7" x14ac:dyDescent="0.2">
      <c r="B3781" s="35">
        <v>39636</v>
      </c>
      <c r="C3781">
        <v>51.85</v>
      </c>
      <c r="E3781">
        <v>0.46</v>
      </c>
      <c r="F3781">
        <f>Table3[[#This Row],[DivPay]]*4</f>
        <v>1.84</v>
      </c>
      <c r="G3781" s="2">
        <f>Table3[[#This Row],[FwdDiv]]/Table3[[#This Row],[SharePrice]]</f>
        <v>3.548698167791707E-2</v>
      </c>
    </row>
    <row r="3782" spans="2:7" x14ac:dyDescent="0.2">
      <c r="B3782" s="35">
        <v>39632</v>
      </c>
      <c r="C3782">
        <v>51.47</v>
      </c>
      <c r="E3782">
        <v>0.46</v>
      </c>
      <c r="F3782">
        <f>Table3[[#This Row],[DivPay]]*4</f>
        <v>1.84</v>
      </c>
      <c r="G3782" s="2">
        <f>Table3[[#This Row],[FwdDiv]]/Table3[[#This Row],[SharePrice]]</f>
        <v>3.5748979988342727E-2</v>
      </c>
    </row>
    <row r="3783" spans="2:7" x14ac:dyDescent="0.2">
      <c r="B3783" s="35">
        <v>39631</v>
      </c>
      <c r="C3783">
        <v>50.6</v>
      </c>
      <c r="E3783">
        <v>0.46</v>
      </c>
      <c r="F3783">
        <f>Table3[[#This Row],[DivPay]]*4</f>
        <v>1.84</v>
      </c>
      <c r="G3783" s="2">
        <f>Table3[[#This Row],[FwdDiv]]/Table3[[#This Row],[SharePrice]]</f>
        <v>3.6363636363636362E-2</v>
      </c>
    </row>
    <row r="3784" spans="2:7" x14ac:dyDescent="0.2">
      <c r="B3784" s="35">
        <v>39630</v>
      </c>
      <c r="C3784">
        <v>50.39</v>
      </c>
      <c r="E3784">
        <v>0.46</v>
      </c>
      <c r="F3784">
        <f>Table3[[#This Row],[DivPay]]*4</f>
        <v>1.84</v>
      </c>
      <c r="G3784" s="2">
        <f>Table3[[#This Row],[FwdDiv]]/Table3[[#This Row],[SharePrice]]</f>
        <v>3.6515181583647548E-2</v>
      </c>
    </row>
    <row r="3785" spans="2:7" x14ac:dyDescent="0.2">
      <c r="B3785" s="35">
        <v>39629</v>
      </c>
      <c r="C3785">
        <v>49.39</v>
      </c>
      <c r="E3785">
        <v>0.46</v>
      </c>
      <c r="F3785">
        <f>Table3[[#This Row],[DivPay]]*4</f>
        <v>1.84</v>
      </c>
      <c r="G3785" s="2">
        <f>Table3[[#This Row],[FwdDiv]]/Table3[[#This Row],[SharePrice]]</f>
        <v>3.7254504960518325E-2</v>
      </c>
    </row>
    <row r="3786" spans="2:7" x14ac:dyDescent="0.2">
      <c r="B3786" s="35">
        <v>39626</v>
      </c>
      <c r="C3786">
        <v>49.83</v>
      </c>
      <c r="E3786">
        <v>0.46</v>
      </c>
      <c r="F3786">
        <f>Table3[[#This Row],[DivPay]]*4</f>
        <v>1.84</v>
      </c>
      <c r="G3786" s="2">
        <f>Table3[[#This Row],[FwdDiv]]/Table3[[#This Row],[SharePrice]]</f>
        <v>3.6925546859321694E-2</v>
      </c>
    </row>
    <row r="3787" spans="2:7" x14ac:dyDescent="0.2">
      <c r="B3787" s="35">
        <v>39625</v>
      </c>
      <c r="C3787">
        <v>50.15</v>
      </c>
      <c r="D3787">
        <v>0.46</v>
      </c>
      <c r="E3787">
        <v>0.46</v>
      </c>
      <c r="F3787">
        <f>Table3[[#This Row],[DivPay]]*4</f>
        <v>1.84</v>
      </c>
      <c r="G3787" s="2">
        <f>Table3[[#This Row],[FwdDiv]]/Table3[[#This Row],[SharePrice]]</f>
        <v>3.668993020937189E-2</v>
      </c>
    </row>
    <row r="3788" spans="2:7" x14ac:dyDescent="0.2">
      <c r="B3788" s="35">
        <v>39624</v>
      </c>
      <c r="C3788">
        <v>51.77</v>
      </c>
      <c r="E3788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x14ac:dyDescent="0.2">
      <c r="B3789" s="35">
        <v>39623</v>
      </c>
      <c r="C3789">
        <v>51.17</v>
      </c>
      <c r="E3789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x14ac:dyDescent="0.2">
      <c r="B3790" s="35">
        <v>39622</v>
      </c>
      <c r="C3790">
        <v>50.64</v>
      </c>
      <c r="E3790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x14ac:dyDescent="0.2">
      <c r="B3791" s="35">
        <v>39619</v>
      </c>
      <c r="C3791">
        <v>50.22</v>
      </c>
      <c r="E3791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x14ac:dyDescent="0.2">
      <c r="B3792" s="35">
        <v>39618</v>
      </c>
      <c r="C3792">
        <v>50.4</v>
      </c>
      <c r="E3792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x14ac:dyDescent="0.2">
      <c r="B3793" s="35">
        <v>39617</v>
      </c>
      <c r="C3793">
        <v>49.9</v>
      </c>
      <c r="E3793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x14ac:dyDescent="0.2">
      <c r="B3794" s="35">
        <v>39616</v>
      </c>
      <c r="C3794">
        <v>50.63</v>
      </c>
      <c r="E3794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x14ac:dyDescent="0.2">
      <c r="B3795" s="35">
        <v>39615</v>
      </c>
      <c r="C3795">
        <v>50.73</v>
      </c>
      <c r="E3795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x14ac:dyDescent="0.2">
      <c r="B3796" s="35">
        <v>39612</v>
      </c>
      <c r="C3796">
        <v>51.61</v>
      </c>
      <c r="E379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x14ac:dyDescent="0.2">
      <c r="B3797" s="35">
        <v>39611</v>
      </c>
      <c r="C3797">
        <v>51.29</v>
      </c>
      <c r="E3797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x14ac:dyDescent="0.2">
      <c r="B3798" s="35">
        <v>39610</v>
      </c>
      <c r="C3798">
        <v>49.86</v>
      </c>
      <c r="E3798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x14ac:dyDescent="0.2">
      <c r="B3799" s="35">
        <v>39609</v>
      </c>
      <c r="C3799">
        <v>49.49</v>
      </c>
      <c r="E3799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x14ac:dyDescent="0.2">
      <c r="B3800" s="35">
        <v>39608</v>
      </c>
      <c r="C3800">
        <v>49.49</v>
      </c>
      <c r="E3800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x14ac:dyDescent="0.2">
      <c r="B3801" s="35">
        <v>39605</v>
      </c>
      <c r="C3801">
        <v>50.5</v>
      </c>
      <c r="E3801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x14ac:dyDescent="0.2">
      <c r="B3802" s="35">
        <v>39604</v>
      </c>
      <c r="C3802">
        <v>51.81</v>
      </c>
      <c r="E3802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x14ac:dyDescent="0.2">
      <c r="B3803" s="35">
        <v>39603</v>
      </c>
      <c r="C3803">
        <v>51.95</v>
      </c>
      <c r="E3803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x14ac:dyDescent="0.2">
      <c r="B3804" s="35">
        <v>39602</v>
      </c>
      <c r="C3804">
        <v>51.67</v>
      </c>
      <c r="E3804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x14ac:dyDescent="0.2">
      <c r="B3805" s="35">
        <v>39601</v>
      </c>
      <c r="C3805">
        <v>52.11</v>
      </c>
      <c r="E3805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x14ac:dyDescent="0.2">
      <c r="B3806" s="35">
        <v>39598</v>
      </c>
      <c r="C3806">
        <v>52.66</v>
      </c>
      <c r="E380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x14ac:dyDescent="0.2">
      <c r="B3807" s="35">
        <v>39597</v>
      </c>
      <c r="C3807">
        <v>52.02</v>
      </c>
      <c r="E3807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x14ac:dyDescent="0.2">
      <c r="B3808" s="35">
        <v>39596</v>
      </c>
      <c r="C3808">
        <v>51.16</v>
      </c>
      <c r="E3808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x14ac:dyDescent="0.2">
      <c r="B3809" s="35">
        <v>39595</v>
      </c>
      <c r="C3809">
        <v>51.63</v>
      </c>
      <c r="E3809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x14ac:dyDescent="0.2">
      <c r="B3810" s="35">
        <v>39591</v>
      </c>
      <c r="C3810">
        <v>51.8</v>
      </c>
      <c r="E3810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x14ac:dyDescent="0.2">
      <c r="B3811" s="35">
        <v>39590</v>
      </c>
      <c r="C3811">
        <v>52.28</v>
      </c>
      <c r="E3811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x14ac:dyDescent="0.2">
      <c r="B3812" s="35">
        <v>39589</v>
      </c>
      <c r="C3812">
        <v>51.98</v>
      </c>
      <c r="E3812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x14ac:dyDescent="0.2">
      <c r="B3813" s="35">
        <v>39588</v>
      </c>
      <c r="C3813">
        <v>52.91</v>
      </c>
      <c r="E3813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x14ac:dyDescent="0.2">
      <c r="B3814" s="35">
        <v>39587</v>
      </c>
      <c r="C3814">
        <v>53.63</v>
      </c>
      <c r="E3814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x14ac:dyDescent="0.2">
      <c r="B3815" s="35">
        <v>39584</v>
      </c>
      <c r="C3815">
        <v>53.38</v>
      </c>
      <c r="E3815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x14ac:dyDescent="0.2">
      <c r="B3816" s="35">
        <v>39583</v>
      </c>
      <c r="C3816">
        <v>53.25</v>
      </c>
      <c r="E381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x14ac:dyDescent="0.2">
      <c r="B3817" s="35">
        <v>39582</v>
      </c>
      <c r="C3817">
        <v>52.67</v>
      </c>
      <c r="E3817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x14ac:dyDescent="0.2">
      <c r="B3818" s="35">
        <v>39581</v>
      </c>
      <c r="C3818">
        <v>52.46</v>
      </c>
      <c r="E3818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x14ac:dyDescent="0.2">
      <c r="B3819" s="35">
        <v>39580</v>
      </c>
      <c r="C3819">
        <v>52.47</v>
      </c>
      <c r="E3819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x14ac:dyDescent="0.2">
      <c r="B3820" s="35">
        <v>39577</v>
      </c>
      <c r="C3820">
        <v>51.83</v>
      </c>
      <c r="E3820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x14ac:dyDescent="0.2">
      <c r="B3821" s="35">
        <v>39576</v>
      </c>
      <c r="C3821">
        <v>52.2</v>
      </c>
      <c r="E3821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x14ac:dyDescent="0.2">
      <c r="B3822" s="35">
        <v>39575</v>
      </c>
      <c r="C3822">
        <v>51.69</v>
      </c>
      <c r="E3822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x14ac:dyDescent="0.2">
      <c r="B3823" s="35">
        <v>39574</v>
      </c>
      <c r="C3823">
        <v>51.88</v>
      </c>
      <c r="E3823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x14ac:dyDescent="0.2">
      <c r="B3824" s="35">
        <v>39573</v>
      </c>
      <c r="C3824">
        <v>50.81</v>
      </c>
      <c r="E3824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x14ac:dyDescent="0.2">
      <c r="B3825" s="35">
        <v>39570</v>
      </c>
      <c r="C3825">
        <v>51.02</v>
      </c>
      <c r="E3825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x14ac:dyDescent="0.2">
      <c r="B3826" s="35">
        <v>39569</v>
      </c>
      <c r="C3826">
        <v>50.75</v>
      </c>
      <c r="E382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x14ac:dyDescent="0.2">
      <c r="B3827" s="35">
        <v>39568</v>
      </c>
      <c r="C3827">
        <v>51.03</v>
      </c>
      <c r="E3827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x14ac:dyDescent="0.2">
      <c r="B3828" s="35">
        <v>39567</v>
      </c>
      <c r="C3828">
        <v>52.01</v>
      </c>
      <c r="E3828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x14ac:dyDescent="0.2">
      <c r="B3829" s="35">
        <v>39566</v>
      </c>
      <c r="C3829">
        <v>51.07</v>
      </c>
      <c r="E3829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x14ac:dyDescent="0.2">
      <c r="B3830" s="35">
        <v>39563</v>
      </c>
      <c r="C3830">
        <v>51.3</v>
      </c>
      <c r="E3830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x14ac:dyDescent="0.2">
      <c r="B3831" s="35">
        <v>39562</v>
      </c>
      <c r="C3831">
        <v>52</v>
      </c>
      <c r="E3831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x14ac:dyDescent="0.2">
      <c r="B3832" s="35">
        <v>39561</v>
      </c>
      <c r="C3832">
        <v>52</v>
      </c>
      <c r="E3832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x14ac:dyDescent="0.2">
      <c r="B3833" s="35">
        <v>39560</v>
      </c>
      <c r="C3833">
        <v>50.07</v>
      </c>
      <c r="E3833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x14ac:dyDescent="0.2">
      <c r="B3834" s="35">
        <v>39559</v>
      </c>
      <c r="C3834">
        <v>50.63</v>
      </c>
      <c r="E3834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x14ac:dyDescent="0.2">
      <c r="B3835" s="35">
        <v>39556</v>
      </c>
      <c r="C3835">
        <v>49.96</v>
      </c>
      <c r="E3835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x14ac:dyDescent="0.2">
      <c r="B3836" s="35">
        <v>39555</v>
      </c>
      <c r="C3836">
        <v>49.85</v>
      </c>
      <c r="E383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x14ac:dyDescent="0.2">
      <c r="B3837" s="35">
        <v>39554</v>
      </c>
      <c r="C3837">
        <v>49.46</v>
      </c>
      <c r="E3837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x14ac:dyDescent="0.2">
      <c r="B3838" s="35">
        <v>39553</v>
      </c>
      <c r="C3838">
        <v>48.2</v>
      </c>
      <c r="E3838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x14ac:dyDescent="0.2">
      <c r="B3839" s="35">
        <v>39552</v>
      </c>
      <c r="C3839">
        <v>48</v>
      </c>
      <c r="E3839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x14ac:dyDescent="0.2">
      <c r="B3840" s="35">
        <v>39549</v>
      </c>
      <c r="C3840">
        <v>48.33</v>
      </c>
      <c r="E3840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x14ac:dyDescent="0.2">
      <c r="B3841" s="35">
        <v>39548</v>
      </c>
      <c r="C3841">
        <v>48.66</v>
      </c>
      <c r="E3841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x14ac:dyDescent="0.2">
      <c r="B3842" s="35">
        <v>39547</v>
      </c>
      <c r="C3842">
        <v>49.38</v>
      </c>
      <c r="E3842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x14ac:dyDescent="0.2">
      <c r="B3843" s="35">
        <v>39546</v>
      </c>
      <c r="C3843">
        <v>50.6</v>
      </c>
      <c r="E3843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x14ac:dyDescent="0.2">
      <c r="B3844" s="35">
        <v>39545</v>
      </c>
      <c r="C3844">
        <v>50.67</v>
      </c>
      <c r="E3844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x14ac:dyDescent="0.2">
      <c r="B3845" s="35">
        <v>39542</v>
      </c>
      <c r="C3845">
        <v>51.37</v>
      </c>
      <c r="E3845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x14ac:dyDescent="0.2">
      <c r="B3846" s="35">
        <v>39541</v>
      </c>
      <c r="C3846">
        <v>51.05</v>
      </c>
      <c r="E384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x14ac:dyDescent="0.2">
      <c r="B3847" s="35">
        <v>39540</v>
      </c>
      <c r="C3847">
        <v>51.21</v>
      </c>
      <c r="E3847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x14ac:dyDescent="0.2">
      <c r="B3848" s="35">
        <v>39539</v>
      </c>
      <c r="C3848">
        <v>50.58</v>
      </c>
      <c r="E3848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x14ac:dyDescent="0.2">
      <c r="B3849" s="35">
        <v>39538</v>
      </c>
      <c r="C3849">
        <v>50.58</v>
      </c>
      <c r="E3849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x14ac:dyDescent="0.2">
      <c r="B3850" s="35">
        <v>39535</v>
      </c>
      <c r="C3850">
        <v>51.06</v>
      </c>
      <c r="E3850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x14ac:dyDescent="0.2">
      <c r="B3851" s="35">
        <v>39534</v>
      </c>
      <c r="C3851">
        <v>50.68</v>
      </c>
      <c r="E3851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x14ac:dyDescent="0.2">
      <c r="B3852" s="35">
        <v>39533</v>
      </c>
      <c r="C3852">
        <v>50.3</v>
      </c>
      <c r="E3852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x14ac:dyDescent="0.2">
      <c r="B3853" s="35">
        <v>39532</v>
      </c>
      <c r="C3853">
        <v>51.75</v>
      </c>
      <c r="E3853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x14ac:dyDescent="0.2">
      <c r="B3854" s="35">
        <v>39531</v>
      </c>
      <c r="C3854">
        <v>51</v>
      </c>
      <c r="E3854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x14ac:dyDescent="0.2">
      <c r="B3855" s="35">
        <v>39527</v>
      </c>
      <c r="C3855">
        <v>49.15</v>
      </c>
      <c r="E3855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x14ac:dyDescent="0.2">
      <c r="B3856" s="35">
        <v>39526</v>
      </c>
      <c r="C3856">
        <v>49.39</v>
      </c>
      <c r="E385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x14ac:dyDescent="0.2">
      <c r="B3857" s="35">
        <v>39525</v>
      </c>
      <c r="C3857">
        <v>49.39</v>
      </c>
      <c r="E3857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x14ac:dyDescent="0.2">
      <c r="B3858" s="35">
        <v>39524</v>
      </c>
      <c r="C3858">
        <v>49.39</v>
      </c>
      <c r="E3858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33389</v>
      </c>
      <c r="D3" s="18" t="e">
        <f>(Table6[[#This Row],[Revenue]]-C2)/C2</f>
        <v>#DIV/0!</v>
      </c>
      <c r="E3" s="3">
        <v>9568</v>
      </c>
      <c r="F3" s="5">
        <f>Table6[[#This Row],[GrossProfit]]/Table6[[#This Row],[Revenue]]</f>
        <v>0.28656144239120668</v>
      </c>
      <c r="G3" s="3">
        <v>6196</v>
      </c>
      <c r="H3" s="5">
        <f>Table6[[#This Row],[OperatingProfit]]/Table6[[#This Row],[Revenue]]</f>
        <v>0.18557009793644613</v>
      </c>
      <c r="I3" s="3">
        <v>3975</v>
      </c>
      <c r="J3" s="5">
        <f>Table6[[#This Row],[NetProfit]]/Table6[[#This Row],[Revenue]]</f>
        <v>0.11905118452184851</v>
      </c>
      <c r="K3" s="3">
        <v>4630</v>
      </c>
      <c r="L3" s="5">
        <f>Table6[[#This Row],[CashFromOperations]]/Table6[[#This Row],[Revenue]]</f>
        <v>0.13866842373236696</v>
      </c>
      <c r="M3" s="3">
        <v>4044</v>
      </c>
      <c r="N3" s="5">
        <f>Table6[[#This Row],[FreeCashFlow]]/Table6[[#This Row],[Revenue]]</f>
        <v>0.12111773338524663</v>
      </c>
      <c r="O3" s="3">
        <v>3161</v>
      </c>
      <c r="P3" s="3">
        <v>0</v>
      </c>
      <c r="Q3" s="3">
        <v>0</v>
      </c>
      <c r="R3" s="23">
        <f>Table6[[#This Row],[CashAndCashEquivalents]]+Table6[[#This Row],[MarketSecurities]]</f>
        <v>3161</v>
      </c>
      <c r="S3" s="23">
        <f>Table6[[#This Row],[CashAndCashEquivalents]]+Table6[[#This Row],[MarketSecurities]]+ABS(Table6[[#This Row],[TreasuryStock]])</f>
        <v>3161</v>
      </c>
    </row>
    <row r="4" spans="2:19" x14ac:dyDescent="0.2">
      <c r="B4" t="s">
        <v>108</v>
      </c>
      <c r="C4" s="3">
        <v>20013</v>
      </c>
      <c r="D4" s="18">
        <f>(Table6[[#This Row],[Revenue]]-C3)/C3</f>
        <v>-0.4006109796639612</v>
      </c>
      <c r="E4" s="3">
        <v>12368</v>
      </c>
      <c r="F4" s="5">
        <f>Table6[[#This Row],[GrossProfit]]/Table6[[#This Row],[Revenue]]</f>
        <v>0.61799830110428222</v>
      </c>
      <c r="G4" s="3">
        <v>7825</v>
      </c>
      <c r="H4" s="5">
        <f>Table6[[#This Row],[OperatingProfit]]/Table6[[#This Row],[Revenue]]</f>
        <v>0.39099585269574777</v>
      </c>
      <c r="I4" s="3">
        <v>5620</v>
      </c>
      <c r="J4" s="5">
        <f>Table6[[#This Row],[NetProfit]]/Table6[[#This Row],[Revenue]]</f>
        <v>0.28081746864538049</v>
      </c>
      <c r="K4" s="3">
        <v>5158</v>
      </c>
      <c r="L4" s="5">
        <f>Table6[[#This Row],[CashFromOperations]]/Table6[[#This Row],[Revenue]]</f>
        <v>0.25773247389197024</v>
      </c>
      <c r="M4" s="3">
        <v>4422</v>
      </c>
      <c r="N4" s="5">
        <f>Table6[[#This Row],[FreeCashFlow]]/Table6[[#This Row],[Revenue]]</f>
        <v>0.22095637835406987</v>
      </c>
      <c r="O4" s="3">
        <v>1209</v>
      </c>
      <c r="P4" s="3">
        <v>0</v>
      </c>
      <c r="Q4" s="3">
        <v>0</v>
      </c>
      <c r="R4" s="23">
        <f>Table6[[#This Row],[CashAndCashEquivalents]]+Table6[[#This Row],[MarketSecurities]]</f>
        <v>1209</v>
      </c>
      <c r="S4" s="23">
        <f>Table6[[#This Row],[CashAndCashEquivalents]]+Table6[[#This Row],[MarketSecurities]]+ABS(Table6[[#This Row],[TreasuryStock]])</f>
        <v>1209</v>
      </c>
    </row>
    <row r="5" spans="2:19" x14ac:dyDescent="0.2">
      <c r="B5" t="s">
        <v>109</v>
      </c>
      <c r="C5" s="3">
        <v>20769</v>
      </c>
      <c r="D5" s="18">
        <f>(Table6[[#This Row],[Revenue]]-C4)/C4</f>
        <v>3.7775445960125921E-2</v>
      </c>
      <c r="E5" s="3">
        <v>12623</v>
      </c>
      <c r="F5" s="5">
        <f>Table6[[#This Row],[GrossProfit]]/Table6[[#This Row],[Revenue]]</f>
        <v>0.60778082719437621</v>
      </c>
      <c r="G5" s="3">
        <v>8049</v>
      </c>
      <c r="H5" s="5">
        <f>Table6[[#This Row],[OperatingProfit]]/Table6[[#This Row],[Revenue]]</f>
        <v>0.3875487505416727</v>
      </c>
      <c r="I5" s="3">
        <v>6130</v>
      </c>
      <c r="J5" s="5">
        <f>Table6[[#This Row],[NetProfit]]/Table6[[#This Row],[Revenue]]</f>
        <v>0.29515142760845492</v>
      </c>
      <c r="K5" s="3">
        <v>6290</v>
      </c>
      <c r="L5" s="5">
        <f>Table6[[#This Row],[CashFromOperations]]/Table6[[#This Row],[Revenue]]</f>
        <v>0.30285521690981754</v>
      </c>
      <c r="M5" s="3">
        <v>5404</v>
      </c>
      <c r="N5" s="5">
        <f>Table6[[#This Row],[FreeCashFlow]]/Table6[[#This Row],[Revenue]]</f>
        <v>0.26019548365352207</v>
      </c>
      <c r="O5" s="3">
        <v>1676</v>
      </c>
      <c r="P5" s="3">
        <v>0</v>
      </c>
      <c r="Q5" s="3">
        <v>0</v>
      </c>
      <c r="R5" s="23">
        <f>Table6[[#This Row],[CashAndCashEquivalents]]+Table6[[#This Row],[MarketSecurities]]</f>
        <v>1676</v>
      </c>
      <c r="S5" s="23">
        <f>Table6[[#This Row],[CashAndCashEquivalents]]+Table6[[#This Row],[MarketSecurities]]+ABS(Table6[[#This Row],[TreasuryStock]])</f>
        <v>1676</v>
      </c>
    </row>
    <row r="6" spans="2:19" x14ac:dyDescent="0.2">
      <c r="B6" t="s">
        <v>110</v>
      </c>
      <c r="C6" s="3">
        <v>22810</v>
      </c>
      <c r="D6" s="18">
        <f>(Table6[[#This Row],[Revenue]]-C5)/C5</f>
        <v>9.827146227550676E-2</v>
      </c>
      <c r="E6" s="3">
        <v>14099</v>
      </c>
      <c r="F6" s="5">
        <f>Table6[[#This Row],[GrossProfit]]/Table6[[#This Row],[Revenue]]</f>
        <v>0.61810609381850068</v>
      </c>
      <c r="G6" s="3">
        <v>9050</v>
      </c>
      <c r="H6" s="5">
        <f>Table6[[#This Row],[OperatingProfit]]/Table6[[#This Row],[Revenue]]</f>
        <v>0.396755808855765</v>
      </c>
      <c r="I6" s="3">
        <v>6038</v>
      </c>
      <c r="J6" s="5">
        <f>Table6[[#This Row],[NetProfit]]/Table6[[#This Row],[Revenue]]</f>
        <v>0.26470846120122754</v>
      </c>
      <c r="K6" s="3">
        <v>5550</v>
      </c>
      <c r="L6" s="5">
        <f>Table6[[#This Row],[CashFromOperations]]/Table6[[#This Row],[Revenue]]</f>
        <v>0.24331433581762385</v>
      </c>
      <c r="M6" s="3">
        <v>4478</v>
      </c>
      <c r="N6" s="5">
        <f>Table6[[#This Row],[FreeCashFlow]]/Table6[[#This Row],[Revenue]]</f>
        <v>0.19631740464708461</v>
      </c>
      <c r="O6" s="3">
        <v>1501</v>
      </c>
      <c r="P6" s="3">
        <v>0</v>
      </c>
      <c r="Q6" s="3">
        <v>0</v>
      </c>
      <c r="R6" s="23">
        <f>Table6[[#This Row],[CashAndCashEquivalents]]+Table6[[#This Row],[MarketSecurities]]</f>
        <v>1501</v>
      </c>
      <c r="S6" s="23">
        <f>Table6[[#This Row],[CashAndCashEquivalents]]+Table6[[#This Row],[MarketSecurities]]+ABS(Table6[[#This Row],[TreasuryStock]])</f>
        <v>1501</v>
      </c>
    </row>
    <row r="7" spans="2:19" x14ac:dyDescent="0.2">
      <c r="B7" t="s">
        <v>111</v>
      </c>
      <c r="C7" s="3">
        <v>25705</v>
      </c>
      <c r="D7" s="18">
        <f>(Table6[[#This Row],[Revenue]]-C6)/C6</f>
        <v>0.12691801841297676</v>
      </c>
      <c r="E7" s="3">
        <v>16377</v>
      </c>
      <c r="F7" s="5">
        <f>Table6[[#This Row],[GrossProfit]]/Table6[[#This Row],[Revenue]]</f>
        <v>0.63711340206185563</v>
      </c>
      <c r="G7" s="3">
        <v>10332</v>
      </c>
      <c r="H7" s="5">
        <f>Table6[[#This Row],[OperatingProfit]]/Table6[[#This Row],[Revenue]]</f>
        <v>0.40194514685858784</v>
      </c>
      <c r="I7" s="3">
        <v>6890</v>
      </c>
      <c r="J7" s="5">
        <f>Table6[[#This Row],[NetProfit]]/Table6[[#This Row],[Revenue]]</f>
        <v>0.26804123711340205</v>
      </c>
      <c r="K7" s="3">
        <v>7935</v>
      </c>
      <c r="L7" s="5">
        <f>Table6[[#This Row],[CashFromOperations]]/Table6[[#This Row],[Revenue]]</f>
        <v>0.30869480645788755</v>
      </c>
      <c r="M7" s="3">
        <v>6836</v>
      </c>
      <c r="N7" s="5">
        <f>Table6[[#This Row],[FreeCashFlow]]/Table6[[#This Row],[Revenue]]</f>
        <v>0.26594047850612723</v>
      </c>
      <c r="O7" s="3">
        <v>1531</v>
      </c>
      <c r="P7" s="3">
        <v>0</v>
      </c>
      <c r="Q7" s="3">
        <v>-5154</v>
      </c>
      <c r="R7" s="23">
        <f>Table6[[#This Row],[CashAndCashEquivalents]]+Table6[[#This Row],[MarketSecurities]]</f>
        <v>1531</v>
      </c>
      <c r="S7" s="23">
        <f>Table6[[#This Row],[CashAndCashEquivalents]]+Table6[[#This Row],[MarketSecurities]]+ABS(Table6[[#This Row],[TreasuryStock]])</f>
        <v>6685</v>
      </c>
    </row>
    <row r="8" spans="2:19" x14ac:dyDescent="0.2">
      <c r="B8" t="s">
        <v>112</v>
      </c>
      <c r="C8" s="3">
        <v>25035</v>
      </c>
      <c r="D8" s="18">
        <f>(Table6[[#This Row],[Revenue]]-C7)/C7</f>
        <v>-2.6064967905076834E-2</v>
      </c>
      <c r="E8" s="3">
        <v>16013</v>
      </c>
      <c r="F8" s="5">
        <f>Table6[[#This Row],[GrossProfit]]/Table6[[#This Row],[Revenue]]</f>
        <v>0.63962452566407035</v>
      </c>
      <c r="G8" s="3">
        <v>10069</v>
      </c>
      <c r="H8" s="5">
        <f>Table6[[#This Row],[OperatingProfit]]/Table6[[#This Row],[Revenue]]</f>
        <v>0.40219692430597165</v>
      </c>
      <c r="I8" s="3">
        <v>6342</v>
      </c>
      <c r="J8" s="5">
        <f>Table6[[#This Row],[NetProfit]]/Table6[[#This Row],[Revenue]]</f>
        <v>0.25332534451767524</v>
      </c>
      <c r="K8" s="3">
        <v>7884</v>
      </c>
      <c r="L8" s="5">
        <f>Table6[[#This Row],[CashFromOperations]]/Table6[[#This Row],[Revenue]]</f>
        <v>0.31491911324146193</v>
      </c>
      <c r="M8" s="3">
        <v>7169</v>
      </c>
      <c r="N8" s="5">
        <f>Table6[[#This Row],[FreeCashFlow]]/Table6[[#This Row],[Revenue]]</f>
        <v>0.28635909726383063</v>
      </c>
      <c r="O8" s="3">
        <v>1540</v>
      </c>
      <c r="P8" s="3">
        <v>0</v>
      </c>
      <c r="Q8" s="3">
        <v>-10228</v>
      </c>
      <c r="R8" s="23">
        <f>Table6[[#This Row],[CashAndCashEquivalents]]+Table6[[#This Row],[MarketSecurities]]</f>
        <v>1540</v>
      </c>
      <c r="S8" s="23">
        <f>Table6[[#This Row],[CashAndCashEquivalents]]+Table6[[#This Row],[MarketSecurities]]+ABS(Table6[[#This Row],[TreasuryStock]])</f>
        <v>11768</v>
      </c>
    </row>
    <row r="9" spans="2:19" x14ac:dyDescent="0.2">
      <c r="B9" t="s">
        <v>113</v>
      </c>
      <c r="C9" s="3">
        <v>27208</v>
      </c>
      <c r="D9" s="18">
        <f>(Table6[[#This Row],[Revenue]]-C8)/C8</f>
        <v>8.6798482125024959E-2</v>
      </c>
      <c r="E9" s="3">
        <v>17495</v>
      </c>
      <c r="F9" s="5">
        <f>Table6[[#This Row],[GrossProfit]]/Table6[[#This Row],[Revenue]]</f>
        <v>0.6430094089973537</v>
      </c>
      <c r="G9" s="3">
        <v>11247</v>
      </c>
      <c r="H9" s="5">
        <f>Table6[[#This Row],[OperatingProfit]]/Table6[[#This Row],[Revenue]]</f>
        <v>0.41337106733313733</v>
      </c>
      <c r="I9" s="3">
        <v>7259</v>
      </c>
      <c r="J9" s="5">
        <f>Table6[[#This Row],[NetProfit]]/Table6[[#This Row],[Revenue]]</f>
        <v>0.26679653043222584</v>
      </c>
      <c r="K9" s="3">
        <v>9437</v>
      </c>
      <c r="L9" s="5">
        <f>Table6[[#This Row],[CashFromOperations]]/Table6[[#This Row],[Revenue]]</f>
        <v>0.34684651573066744</v>
      </c>
      <c r="M9" s="3">
        <v>8724</v>
      </c>
      <c r="N9" s="5">
        <f>Table6[[#This Row],[FreeCashFlow]]/Table6[[#This Row],[Revenue]]</f>
        <v>0.32064098794472212</v>
      </c>
      <c r="O9" s="3">
        <v>1703</v>
      </c>
      <c r="P9" s="3">
        <v>0</v>
      </c>
      <c r="Q9" s="3">
        <v>-14712</v>
      </c>
      <c r="R9" s="23">
        <f>Table6[[#This Row],[CashAndCashEquivalents]]+Table6[[#This Row],[MarketSecurities]]</f>
        <v>1703</v>
      </c>
      <c r="S9" s="23">
        <f>Table6[[#This Row],[CashAndCashEquivalents]]+Table6[[#This Row],[MarketSecurities]]+ABS(Table6[[#This Row],[TreasuryStock]])</f>
        <v>16415</v>
      </c>
    </row>
    <row r="10" spans="2:19" x14ac:dyDescent="0.2">
      <c r="B10" t="s">
        <v>114</v>
      </c>
      <c r="C10" s="3">
        <v>31097</v>
      </c>
      <c r="D10" s="18">
        <f>(Table6[[#This Row],[Revenue]]-C9)/C9</f>
        <v>0.14293590120552779</v>
      </c>
      <c r="E10" s="3">
        <v>20419</v>
      </c>
      <c r="F10" s="5">
        <f>Table6[[#This Row],[GrossProfit]]/Table6[[#This Row],[Revenue]]</f>
        <v>0.65662282535292793</v>
      </c>
      <c r="G10" s="3">
        <v>13451</v>
      </c>
      <c r="H10" s="5">
        <f>Table6[[#This Row],[OperatingProfit]]/Table6[[#This Row],[Revenue]]</f>
        <v>0.43254976364279513</v>
      </c>
      <c r="I10" s="3">
        <v>8591</v>
      </c>
      <c r="J10" s="5">
        <f>Table6[[#This Row],[NetProfit]]/Table6[[#This Row],[Revenue]]</f>
        <v>0.27626459143968873</v>
      </c>
      <c r="K10" s="3">
        <v>10529</v>
      </c>
      <c r="L10" s="5">
        <f>Table6[[#This Row],[CashFromOperations]]/Table6[[#This Row],[Revenue]]</f>
        <v>0.3385857156638904</v>
      </c>
      <c r="M10" s="3">
        <v>9632</v>
      </c>
      <c r="N10" s="5">
        <f>Table6[[#This Row],[FreeCashFlow]]/Table6[[#This Row],[Revenue]]</f>
        <v>0.30974048943628002</v>
      </c>
      <c r="O10" s="3">
        <v>2550</v>
      </c>
      <c r="P10" s="3">
        <v>0</v>
      </c>
      <c r="Q10" s="3">
        <v>-19900</v>
      </c>
      <c r="R10" s="23">
        <f>Table6[[#This Row],[CashAndCashEquivalents]]+Table6[[#This Row],[MarketSecurities]]</f>
        <v>2550</v>
      </c>
      <c r="S10" s="23">
        <f>Table6[[#This Row],[CashAndCashEquivalents]]+Table6[[#This Row],[MarketSecurities]]+ABS(Table6[[#This Row],[TreasuryStock]])</f>
        <v>22450</v>
      </c>
    </row>
    <row r="11" spans="2:19" x14ac:dyDescent="0.2">
      <c r="B11" t="s">
        <v>115</v>
      </c>
      <c r="C11" s="3">
        <v>31377</v>
      </c>
      <c r="D11" s="18">
        <f>(Table6[[#This Row],[Revenue]]-C10)/C10</f>
        <v>9.0040839952406984E-3</v>
      </c>
      <c r="E11" s="3">
        <v>21004</v>
      </c>
      <c r="F11" s="5">
        <f>Table6[[#This Row],[GrossProfit]]/Table6[[#This Row],[Revenue]]</f>
        <v>0.66940752780699242</v>
      </c>
      <c r="G11" s="3">
        <v>13946</v>
      </c>
      <c r="H11" s="5">
        <f>Table6[[#This Row],[OperatingProfit]]/Table6[[#This Row],[Revenue]]</f>
        <v>0.44446569143002834</v>
      </c>
      <c r="I11" s="3">
        <v>8800</v>
      </c>
      <c r="J11" s="5">
        <f>Table6[[#This Row],[NetProfit]]/Table6[[#This Row],[Revenue]]</f>
        <v>0.28046020970774771</v>
      </c>
      <c r="K11" s="3">
        <v>9421</v>
      </c>
      <c r="L11" s="5">
        <f>Table6[[#This Row],[CashFromOperations]]/Table6[[#This Row],[Revenue]]</f>
        <v>0.30025177677916948</v>
      </c>
      <c r="M11" s="3">
        <v>8365</v>
      </c>
      <c r="N11" s="5">
        <f>Table6[[#This Row],[FreeCashFlow]]/Table6[[#This Row],[Revenue]]</f>
        <v>0.26659655161423973</v>
      </c>
      <c r="O11" s="3">
        <v>2983</v>
      </c>
      <c r="P11" s="3">
        <v>0</v>
      </c>
      <c r="Q11" s="3">
        <v>-26282</v>
      </c>
      <c r="R11" s="23">
        <f>Table6[[#This Row],[CashAndCashEquivalents]]+Table6[[#This Row],[MarketSecurities]]</f>
        <v>2983</v>
      </c>
      <c r="S11" s="23">
        <f>Table6[[#This Row],[CashAndCashEquivalents]]+Table6[[#This Row],[MarketSecurities]]+ABS(Table6[[#This Row],[TreasuryStock]])</f>
        <v>29265</v>
      </c>
    </row>
    <row r="12" spans="2:19" x14ac:dyDescent="0.2">
      <c r="B12" t="s">
        <v>116</v>
      </c>
      <c r="C12" s="3">
        <v>31217</v>
      </c>
      <c r="D12" s="18">
        <f>(Table6[[#This Row],[Revenue]]-C11)/C11</f>
        <v>-5.0992765401408676E-3</v>
      </c>
      <c r="E12" s="3">
        <v>20807</v>
      </c>
      <c r="F12" s="5">
        <f>Table6[[#This Row],[GrossProfit]]/Table6[[#This Row],[Revenue]]</f>
        <v>0.66652785341320431</v>
      </c>
      <c r="G12" s="3">
        <v>13824</v>
      </c>
      <c r="H12" s="5">
        <f>Table6[[#This Row],[OperatingProfit]]/Table6[[#This Row],[Revenue]]</f>
        <v>0.44283563442995805</v>
      </c>
      <c r="I12" s="3">
        <v>8576</v>
      </c>
      <c r="J12" s="5">
        <f>Table6[[#This Row],[NetProfit]]/Table6[[#This Row],[Revenue]]</f>
        <v>0.27472210654451101</v>
      </c>
      <c r="K12" s="3">
        <v>10135</v>
      </c>
      <c r="L12" s="5">
        <f>Table6[[#This Row],[CashFromOperations]]/Table6[[#This Row],[Revenue]]</f>
        <v>0.32466284396322515</v>
      </c>
      <c r="M12" s="3">
        <v>8935</v>
      </c>
      <c r="N12" s="5">
        <f>Table6[[#This Row],[FreeCashFlow]]/Table6[[#This Row],[Revenue]]</f>
        <v>0.28622225069673574</v>
      </c>
      <c r="O12" s="3">
        <v>2154</v>
      </c>
      <c r="P12" s="3">
        <v>0</v>
      </c>
      <c r="Q12" s="3">
        <v>-32142</v>
      </c>
      <c r="R12" s="23">
        <f>Table6[[#This Row],[CashAndCashEquivalents]]+Table6[[#This Row],[MarketSecurities]]</f>
        <v>2154</v>
      </c>
      <c r="S12" s="23">
        <f>Table6[[#This Row],[CashAndCashEquivalents]]+Table6[[#This Row],[MarketSecurities]]+ABS(Table6[[#This Row],[TreasuryStock]])</f>
        <v>34296</v>
      </c>
    </row>
    <row r="13" spans="2:19" x14ac:dyDescent="0.2">
      <c r="B13" t="s">
        <v>117</v>
      </c>
      <c r="C13" s="3">
        <v>29767</v>
      </c>
      <c r="D13" s="18">
        <f>(Table6[[#This Row],[Revenue]]-C12)/C12</f>
        <v>-4.644905019700804E-2</v>
      </c>
      <c r="E13" s="3">
        <v>19331</v>
      </c>
      <c r="F13" s="5">
        <f>Table6[[#This Row],[GrossProfit]]/Table6[[#This Row],[Revenue]]</f>
        <v>0.64941042093593582</v>
      </c>
      <c r="G13" s="3">
        <v>12237</v>
      </c>
      <c r="H13" s="5">
        <f>Table6[[#This Row],[OperatingProfit]]/Table6[[#This Row],[Revenue]]</f>
        <v>0.41109282090906035</v>
      </c>
      <c r="I13" s="3">
        <v>7493</v>
      </c>
      <c r="J13" s="5">
        <f>Table6[[#This Row],[NetProfit]]/Table6[[#This Row],[Revenue]]</f>
        <v>0.25172170524406223</v>
      </c>
      <c r="K13" s="3">
        <v>7739</v>
      </c>
      <c r="L13" s="5">
        <f>Table6[[#This Row],[CashFromOperations]]/Table6[[#This Row],[Revenue]]</f>
        <v>0.25998589041556086</v>
      </c>
      <c r="M13" s="3">
        <v>6586</v>
      </c>
      <c r="N13" s="5">
        <f>Table6[[#This Row],[FreeCashFlow]]/Table6[[#This Row],[Revenue]]</f>
        <v>0.22125172170524407</v>
      </c>
      <c r="O13" s="3">
        <v>1682</v>
      </c>
      <c r="P13" s="3">
        <v>0</v>
      </c>
      <c r="Q13" s="3">
        <v>-35762</v>
      </c>
      <c r="R13" s="23">
        <f>Table6[[#This Row],[CashAndCashEquivalents]]+Table6[[#This Row],[MarketSecurities]]</f>
        <v>1682</v>
      </c>
      <c r="S13" s="23">
        <f>Table6[[#This Row],[CashAndCashEquivalents]]+Table6[[#This Row],[MarketSecurities]]+ABS(Table6[[#This Row],[TreasuryStock]])</f>
        <v>37444</v>
      </c>
    </row>
    <row r="14" spans="2:19" x14ac:dyDescent="0.2">
      <c r="B14" t="s">
        <v>118</v>
      </c>
      <c r="C14" s="3">
        <v>26794</v>
      </c>
      <c r="D14" s="18">
        <f>(Table6[[#This Row],[Revenue]]-C13)/C13</f>
        <v>-9.9875701279940873E-2</v>
      </c>
      <c r="E14" s="3">
        <v>17429</v>
      </c>
      <c r="F14" s="5">
        <f>Table6[[#This Row],[GrossProfit]]/Table6[[#This Row],[Revenue]]</f>
        <v>0.65048145107113531</v>
      </c>
      <c r="G14" s="3">
        <v>10691</v>
      </c>
      <c r="H14" s="5">
        <f>Table6[[#This Row],[OperatingProfit]]/Table6[[#This Row],[Revenue]]</f>
        <v>0.39900724042696128</v>
      </c>
      <c r="I14" s="3">
        <v>6873</v>
      </c>
      <c r="J14" s="5">
        <f>Table6[[#This Row],[NetProfit]]/Table6[[#This Row],[Revenue]]</f>
        <v>0.25651265208628798</v>
      </c>
      <c r="K14" s="3">
        <v>7865</v>
      </c>
      <c r="L14" s="5">
        <f>Table6[[#This Row],[CashFromOperations]]/Table6[[#This Row],[Revenue]]</f>
        <v>0.29353586623871014</v>
      </c>
      <c r="M14" s="3">
        <v>6905</v>
      </c>
      <c r="N14" s="5">
        <f>Table6[[#This Row],[FreeCashFlow]]/Table6[[#This Row],[Revenue]]</f>
        <v>0.25770694931701127</v>
      </c>
      <c r="O14" s="3">
        <v>3417</v>
      </c>
      <c r="P14" s="3">
        <v>0</v>
      </c>
      <c r="Q14" s="3">
        <v>-35613</v>
      </c>
      <c r="R14" s="23">
        <f>Table6[[#This Row],[CashAndCashEquivalents]]+Table6[[#This Row],[MarketSecurities]]</f>
        <v>3417</v>
      </c>
      <c r="S14" s="23">
        <f>Table6[[#This Row],[CashAndCashEquivalents]]+Table6[[#This Row],[MarketSecurities]]+ABS(Table6[[#This Row],[TreasuryStock]])</f>
        <v>39030</v>
      </c>
    </row>
    <row r="15" spans="2:19" x14ac:dyDescent="0.2">
      <c r="B15" t="s">
        <v>119</v>
      </c>
      <c r="C15" s="3">
        <v>26685</v>
      </c>
      <c r="D15" s="18">
        <f>(Table6[[#This Row],[Revenue]]-C14)/C14</f>
        <v>-4.0680749421512282E-3</v>
      </c>
      <c r="E15" s="3">
        <v>17294</v>
      </c>
      <c r="F15" s="5">
        <f>Table6[[#This Row],[GrossProfit]]/Table6[[#This Row],[Revenue]]</f>
        <v>0.64807944538130036</v>
      </c>
      <c r="G15" s="3">
        <v>10815</v>
      </c>
      <c r="H15" s="5">
        <f>Table6[[#This Row],[OperatingProfit]]/Table6[[#This Row],[Revenue]]</f>
        <v>0.40528386734120292</v>
      </c>
      <c r="I15" s="3">
        <v>6967</v>
      </c>
      <c r="J15" s="5">
        <f>Table6[[#This Row],[NetProfit]]/Table6[[#This Row],[Revenue]]</f>
        <v>0.26108300543376428</v>
      </c>
      <c r="K15" s="3">
        <v>8077</v>
      </c>
      <c r="L15" s="5">
        <f>Table6[[#This Row],[CashFromOperations]]/Table6[[#This Row],[Revenue]]</f>
        <v>0.30267940790706388</v>
      </c>
      <c r="M15" s="3">
        <v>6905</v>
      </c>
      <c r="N15" s="5">
        <f>Table6[[#This Row],[FreeCashFlow]]/Table6[[#This Row],[Revenue]]</f>
        <v>0.25875960277309351</v>
      </c>
      <c r="O15" s="3">
        <v>4239</v>
      </c>
      <c r="P15" s="3">
        <v>0</v>
      </c>
      <c r="Q15" s="3">
        <v>-35490</v>
      </c>
      <c r="R15" s="23">
        <f>Table6[[#This Row],[CashAndCashEquivalents]]+Table6[[#This Row],[MarketSecurities]]</f>
        <v>4239</v>
      </c>
      <c r="S15" s="23">
        <f>Table6[[#This Row],[CashAndCashEquivalents]]+Table6[[#This Row],[MarketSecurities]]+ABS(Table6[[#This Row],[TreasuryStock]])</f>
        <v>39729</v>
      </c>
    </row>
    <row r="16" spans="2:19" x14ac:dyDescent="0.2">
      <c r="B16" t="s">
        <v>120</v>
      </c>
      <c r="C16" s="3">
        <v>28748</v>
      </c>
      <c r="D16" s="18">
        <f>(Table6[[#This Row],[Revenue]]-C15)/C15</f>
        <v>7.7309349821997372E-2</v>
      </c>
      <c r="E16" s="3">
        <v>18316</v>
      </c>
      <c r="F16" s="5">
        <f>Table6[[#This Row],[GrossProfit]]/Table6[[#This Row],[Revenue]]</f>
        <v>0.63712258244051756</v>
      </c>
      <c r="G16" s="3">
        <v>11503</v>
      </c>
      <c r="H16" s="5">
        <f>Table6[[#This Row],[OperatingProfit]]/Table6[[#This Row],[Revenue]]</f>
        <v>0.40013218310839016</v>
      </c>
      <c r="I16" s="3">
        <v>6035</v>
      </c>
      <c r="J16" s="5">
        <f>Table6[[#This Row],[NetProfit]]/Table6[[#This Row],[Revenue]]</f>
        <v>0.20992764714067066</v>
      </c>
      <c r="K16" s="3">
        <v>8912</v>
      </c>
      <c r="L16" s="5">
        <f>Table6[[#This Row],[CashFromOperations]]/Table6[[#This Row],[Revenue]]</f>
        <v>0.31000417420342286</v>
      </c>
      <c r="M16" s="3">
        <v>7364</v>
      </c>
      <c r="N16" s="5">
        <f>Table6[[#This Row],[FreeCashFlow]]/Table6[[#This Row],[Revenue]]</f>
        <v>0.25615695004869904</v>
      </c>
      <c r="O16" s="3">
        <v>8447</v>
      </c>
      <c r="P16" s="3">
        <v>0</v>
      </c>
      <c r="Q16" s="3">
        <v>-35382</v>
      </c>
      <c r="R16" s="23">
        <f>Table6[[#This Row],[CashAndCashEquivalents]]+Table6[[#This Row],[MarketSecurities]]</f>
        <v>8447</v>
      </c>
      <c r="S16" s="23">
        <f>Table6[[#This Row],[CashAndCashEquivalents]]+Table6[[#This Row],[MarketSecurities]]+ABS(Table6[[#This Row],[TreasuryStock]])</f>
        <v>43829</v>
      </c>
    </row>
    <row r="17" spans="2:19" x14ac:dyDescent="0.2">
      <c r="B17" t="s">
        <v>121</v>
      </c>
      <c r="C17" s="3">
        <v>29625</v>
      </c>
      <c r="D17" s="18">
        <f>(Table6[[#This Row],[Revenue]]-C16)/C16</f>
        <v>3.0506470015305414E-2</v>
      </c>
      <c r="E17" s="3">
        <v>18867</v>
      </c>
      <c r="F17" s="5">
        <f>Table6[[#This Row],[GrossProfit]]/Table6[[#This Row],[Revenue]]</f>
        <v>0.63686075949367094</v>
      </c>
      <c r="G17" s="3">
        <v>11336</v>
      </c>
      <c r="H17" s="5">
        <f>Table6[[#This Row],[OperatingProfit]]/Table6[[#This Row],[Revenue]]</f>
        <v>0.38264978902953589</v>
      </c>
      <c r="I17" s="3">
        <v>7911</v>
      </c>
      <c r="J17" s="5">
        <f>Table6[[#This Row],[NetProfit]]/Table6[[#This Row],[Revenue]]</f>
        <v>0.26703797468354429</v>
      </c>
      <c r="K17" s="3">
        <v>9478</v>
      </c>
      <c r="L17" s="5">
        <f>Table6[[#This Row],[CashFromOperations]]/Table6[[#This Row],[Revenue]]</f>
        <v>0.31993248945147679</v>
      </c>
      <c r="M17" s="3">
        <v>8042</v>
      </c>
      <c r="N17" s="5">
        <f>Table6[[#This Row],[FreeCashFlow]]/Table6[[#This Row],[Revenue]]</f>
        <v>0.27145991561181437</v>
      </c>
      <c r="O17" s="3">
        <v>6593</v>
      </c>
      <c r="P17" s="3">
        <v>0</v>
      </c>
      <c r="Q17" s="3">
        <v>-35301</v>
      </c>
      <c r="R17" s="23">
        <f>Table6[[#This Row],[CashAndCashEquivalents]]+Table6[[#This Row],[MarketSecurities]]</f>
        <v>6593</v>
      </c>
      <c r="S17" s="23">
        <f>Table6[[#This Row],[CashAndCashEquivalents]]+Table6[[#This Row],[MarketSecurities]]+ABS(Table6[[#This Row],[TreasuryStock]])</f>
        <v>41894</v>
      </c>
    </row>
    <row r="18" spans="2:19" x14ac:dyDescent="0.2">
      <c r="B18" t="s">
        <v>122</v>
      </c>
      <c r="C18" s="3">
        <v>29805</v>
      </c>
      <c r="D18" s="18">
        <f>(Table6[[#This Row],[Revenue]]-C17)/C17</f>
        <v>6.0759493670886075E-3</v>
      </c>
      <c r="E18" s="3">
        <v>19292</v>
      </c>
      <c r="F18" s="5">
        <f>Table6[[#This Row],[GrossProfit]]/Table6[[#This Row],[Revenue]]</f>
        <v>0.64727394732427446</v>
      </c>
      <c r="G18" s="3">
        <v>10442</v>
      </c>
      <c r="H18" s="5">
        <f>Table6[[#This Row],[OperatingProfit]]/Table6[[#This Row],[Revenue]]</f>
        <v>0.35034390202986077</v>
      </c>
      <c r="I18" s="3">
        <v>7185</v>
      </c>
      <c r="J18" s="5">
        <f>Table6[[#This Row],[NetProfit]]/Table6[[#This Row],[Revenue]]</f>
        <v>0.24106693507800706</v>
      </c>
      <c r="K18" s="3">
        <v>10090</v>
      </c>
      <c r="L18" s="5">
        <f>Table6[[#This Row],[CashFromOperations]]/Table6[[#This Row],[Revenue]]</f>
        <v>0.33853380305317898</v>
      </c>
      <c r="M18" s="3">
        <v>9238</v>
      </c>
      <c r="N18" s="5">
        <f>Table6[[#This Row],[FreeCashFlow]]/Table6[[#This Row],[Revenue]]</f>
        <v>0.30994799530280154</v>
      </c>
      <c r="O18" s="3">
        <v>6861</v>
      </c>
      <c r="P18" s="3">
        <v>0</v>
      </c>
      <c r="Q18" s="3">
        <v>-35220</v>
      </c>
      <c r="R18" s="23">
        <f>Table6[[#This Row],[CashAndCashEquivalents]]+Table6[[#This Row],[MarketSecurities]]</f>
        <v>6861</v>
      </c>
      <c r="S18" s="23">
        <f>Table6[[#This Row],[CashAndCashEquivalents]]+Table6[[#This Row],[MarketSecurities]]+ABS(Table6[[#This Row],[TreasuryStock]])</f>
        <v>42081</v>
      </c>
    </row>
    <row r="19" spans="2:19" x14ac:dyDescent="0.2">
      <c r="B19" t="s">
        <v>123</v>
      </c>
      <c r="C19" s="3">
        <v>28694</v>
      </c>
      <c r="D19" s="18">
        <f>(Table6[[#This Row],[Revenue]]-C18)/C18</f>
        <v>-3.7275624895151821E-2</v>
      </c>
      <c r="E19" s="3">
        <v>19125</v>
      </c>
      <c r="F19" s="5">
        <f>Table6[[#This Row],[GrossProfit]]/Table6[[#This Row],[Revenue]]</f>
        <v>0.666515647870635</v>
      </c>
      <c r="G19" s="3">
        <v>11571</v>
      </c>
      <c r="H19" s="5">
        <f>Table6[[#This Row],[OperatingProfit]]/Table6[[#This Row],[Revenue]]</f>
        <v>0.40325503589600614</v>
      </c>
      <c r="I19" s="3">
        <v>8056</v>
      </c>
      <c r="J19" s="5">
        <f>Table6[[#This Row],[NetProfit]]/Table6[[#This Row],[Revenue]]</f>
        <v>0.28075555865337704</v>
      </c>
      <c r="K19" s="3">
        <v>9812</v>
      </c>
      <c r="L19" s="5">
        <f>Table6[[#This Row],[CashFromOperations]]/Table6[[#This Row],[Revenue]]</f>
        <v>0.34195302153760371</v>
      </c>
      <c r="M19" s="3">
        <v>9210</v>
      </c>
      <c r="N19" s="5">
        <f>Table6[[#This Row],[FreeCashFlow]]/Table6[[#This Row],[Revenue]]</f>
        <v>0.32097302571966263</v>
      </c>
      <c r="O19" s="3">
        <v>7280</v>
      </c>
      <c r="P19" s="3">
        <v>0</v>
      </c>
      <c r="Q19" s="3">
        <v>-35129</v>
      </c>
      <c r="R19" s="23">
        <f>Table6[[#This Row],[CashAndCashEquivalents]]+Table6[[#This Row],[MarketSecurities]]</f>
        <v>7280</v>
      </c>
      <c r="S19" s="23">
        <f>Table6[[#This Row],[CashAndCashEquivalents]]+Table6[[#This Row],[MarketSecurities]]+ABS(Table6[[#This Row],[TreasuryStock]])</f>
        <v>42409</v>
      </c>
    </row>
    <row r="20" spans="2:19" x14ac:dyDescent="0.2">
      <c r="B20" t="s">
        <v>124</v>
      </c>
      <c r="C20" s="3">
        <v>31405</v>
      </c>
      <c r="D20" s="18">
        <f>(Table6[[#This Row],[Revenue]]-C19)/C19</f>
        <v>9.44796821635185E-2</v>
      </c>
      <c r="E20" s="3">
        <v>21375</v>
      </c>
      <c r="F20" s="5">
        <f>Table6[[#This Row],[GrossProfit]]/Table6[[#This Row],[Revenue]]</f>
        <v>0.68062410444196786</v>
      </c>
      <c r="G20" s="3">
        <v>12860</v>
      </c>
      <c r="H20" s="5">
        <f>Table6[[#This Row],[OperatingProfit]]/Table6[[#This Row],[Revenue]]</f>
        <v>0.40948893488298044</v>
      </c>
      <c r="I20" s="3">
        <v>9109</v>
      </c>
      <c r="J20" s="5">
        <f>Table6[[#This Row],[NetProfit]]/Table6[[#This Row],[Revenue]]</f>
        <v>0.29004935519821684</v>
      </c>
      <c r="K20" s="3">
        <v>11967</v>
      </c>
      <c r="L20" s="5">
        <f>Table6[[#This Row],[CashFromOperations]]/Table6[[#This Row],[Revenue]]</f>
        <v>0.3810539722974049</v>
      </c>
      <c r="M20" s="3">
        <v>11219</v>
      </c>
      <c r="N20" s="5">
        <f>Table6[[#This Row],[FreeCashFlow]]/Table6[[#This Row],[Revenue]]</f>
        <v>0.35723610889985669</v>
      </c>
      <c r="O20" s="3">
        <v>4496</v>
      </c>
      <c r="P20" s="3">
        <v>0</v>
      </c>
      <c r="Q20" s="3">
        <v>-35836</v>
      </c>
      <c r="R20" s="23">
        <f>Table6[[#This Row],[CashAndCashEquivalents]]+Table6[[#This Row],[MarketSecurities]]</f>
        <v>4496</v>
      </c>
      <c r="S20" s="23">
        <f>Table6[[#This Row],[CashAndCashEquivalents]]+Table6[[#This Row],[MarketSecurities]]+ABS(Table6[[#This Row],[TreasuryStock]])</f>
        <v>40332</v>
      </c>
    </row>
    <row r="21" spans="2:19" x14ac:dyDescent="0.2">
      <c r="B21" t="s">
        <v>125</v>
      </c>
      <c r="C21" s="3">
        <v>31762</v>
      </c>
      <c r="D21" s="18">
        <f>(Table6[[#This Row],[Revenue]]-C20)/C20</f>
        <v>1.1367616621557077E-2</v>
      </c>
      <c r="E21" s="3">
        <v>20360</v>
      </c>
      <c r="F21" s="5">
        <f>Table6[[#This Row],[GrossProfit]]/Table6[[#This Row],[Revenue]]</f>
        <v>0.64101756816321387</v>
      </c>
      <c r="G21" s="3">
        <v>12222</v>
      </c>
      <c r="H21" s="5">
        <f>Table6[[#This Row],[OperatingProfit]]/Table6[[#This Row],[Revenue]]</f>
        <v>0.384799445878723</v>
      </c>
      <c r="I21" s="3">
        <v>9048</v>
      </c>
      <c r="J21" s="5">
        <f>Table6[[#This Row],[NetProfit]]/Table6[[#This Row],[Revenue]]</f>
        <v>0.28486871103834771</v>
      </c>
      <c r="K21" s="3">
        <v>10803</v>
      </c>
      <c r="L21" s="5">
        <f>Table6[[#This Row],[CashFromOperations]]/Table6[[#This Row],[Revenue]]</f>
        <v>0.34012341792078582</v>
      </c>
      <c r="M21" s="3">
        <v>9726</v>
      </c>
      <c r="N21" s="5">
        <f>Table6[[#This Row],[FreeCashFlow]]/Table6[[#This Row],[Revenue]]</f>
        <v>0.30621497386814434</v>
      </c>
      <c r="O21" s="3">
        <v>3207</v>
      </c>
      <c r="P21" s="3">
        <v>0</v>
      </c>
      <c r="Q21" s="3">
        <v>-35917</v>
      </c>
      <c r="R21" s="23">
        <f>Table6[[#This Row],[CashAndCashEquivalents]]+Table6[[#This Row],[MarketSecurities]]</f>
        <v>3207</v>
      </c>
      <c r="S21" s="23">
        <f>Table6[[#This Row],[CashAndCashEquivalents]]+Table6[[#This Row],[MarketSecurities]]+ABS(Table6[[#This Row],[TreasuryStock]])</f>
        <v>39124</v>
      </c>
    </row>
    <row r="22" spans="2:19" x14ac:dyDescent="0.2">
      <c r="C22" s="3"/>
      <c r="D22" s="18">
        <f>(Table6[[#This Row],[Revenue]]-C21)/C21</f>
        <v>-1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2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2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2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2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2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2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18" sqref="I18:I21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33389</v>
      </c>
      <c r="D3" s="3">
        <v>23821</v>
      </c>
      <c r="E3" s="5">
        <f>Table8[[#This Row],[COGS]]/Table8[[#This Row],[Revenue]]</f>
        <v>0.71343855760879327</v>
      </c>
      <c r="F3" s="3">
        <v>3372</v>
      </c>
      <c r="G3" s="5">
        <f>Table8[[#This Row],[OPEX]]/Table8[[#This Row],[Revenue]]</f>
        <v>0.10099134445476055</v>
      </c>
      <c r="H3" s="3">
        <v>-586</v>
      </c>
      <c r="I3" s="5">
        <f>ABS(Table8[[#This Row],[CAPEX]]/Table8[[#This Row],[Revenue]])</f>
        <v>1.7550690347120309E-2</v>
      </c>
      <c r="J3" s="21">
        <f>Table8[[#This Row],[COGS]]+Table8[[#This Row],[OPEX]]-Table8[[#This Row],[CAPEX]]</f>
        <v>27779</v>
      </c>
    </row>
    <row r="4" spans="2:10" x14ac:dyDescent="0.2">
      <c r="B4" t="s">
        <v>108</v>
      </c>
      <c r="C4" s="3">
        <v>20013</v>
      </c>
      <c r="D4" s="3">
        <v>7645</v>
      </c>
      <c r="E4" s="5">
        <f>Table8[[#This Row],[COGS]]/Table8[[#This Row],[Revenue]]</f>
        <v>0.38200169889571778</v>
      </c>
      <c r="F4" s="3">
        <v>4543</v>
      </c>
      <c r="G4" s="5">
        <f>Table8[[#This Row],[OPEX]]/Table8[[#This Row],[Revenue]]</f>
        <v>0.22700244840853445</v>
      </c>
      <c r="H4" s="3">
        <v>-736</v>
      </c>
      <c r="I4" s="5">
        <f>ABS(Table8[[#This Row],[CAPEX]]/Table8[[#This Row],[Revenue]])</f>
        <v>3.6776095537900365E-2</v>
      </c>
      <c r="J4" s="21">
        <f>Table8[[#This Row],[COGS]]+Table8[[#This Row],[OPEX]]-Table8[[#This Row],[CAPEX]]</f>
        <v>12924</v>
      </c>
    </row>
    <row r="5" spans="2:10" x14ac:dyDescent="0.2">
      <c r="B5" t="s">
        <v>109</v>
      </c>
      <c r="C5" s="3">
        <v>20769</v>
      </c>
      <c r="D5" s="3">
        <v>8146</v>
      </c>
      <c r="E5" s="5">
        <f>Table8[[#This Row],[COGS]]/Table8[[#This Row],[Revenue]]</f>
        <v>0.39221917280562374</v>
      </c>
      <c r="F5" s="3">
        <v>4574</v>
      </c>
      <c r="G5" s="5">
        <f>Table8[[#This Row],[OPEX]]/Table8[[#This Row],[Revenue]]</f>
        <v>0.22023207665270356</v>
      </c>
      <c r="H5" s="3">
        <v>-886</v>
      </c>
      <c r="I5" s="5">
        <f>ABS(Table8[[#This Row],[CAPEX]]/Table8[[#This Row],[Revenue]])</f>
        <v>4.2659733256295441E-2</v>
      </c>
      <c r="J5" s="21">
        <f>Table8[[#This Row],[COGS]]+Table8[[#This Row],[OPEX]]-Table8[[#This Row],[CAPEX]]</f>
        <v>13606</v>
      </c>
    </row>
    <row r="6" spans="2:10" x14ac:dyDescent="0.2">
      <c r="B6" t="s">
        <v>110</v>
      </c>
      <c r="C6" s="3">
        <v>22810</v>
      </c>
      <c r="D6" s="3">
        <v>8711</v>
      </c>
      <c r="E6" s="5">
        <f>Table8[[#This Row],[COGS]]/Table8[[#This Row],[Revenue]]</f>
        <v>0.38189390618149932</v>
      </c>
      <c r="F6" s="3">
        <v>5049</v>
      </c>
      <c r="G6" s="5">
        <f>Table8[[#This Row],[OPEX]]/Table8[[#This Row],[Revenue]]</f>
        <v>0.22135028496273565</v>
      </c>
      <c r="H6" s="3">
        <v>-1072</v>
      </c>
      <c r="I6" s="5">
        <f>ABS(Table8[[#This Row],[CAPEX]]/Table8[[#This Row],[Revenue]])</f>
        <v>4.6996931170539234E-2</v>
      </c>
      <c r="J6" s="21">
        <f>Table8[[#This Row],[COGS]]+Table8[[#This Row],[OPEX]]-Table8[[#This Row],[CAPEX]]</f>
        <v>14832</v>
      </c>
    </row>
    <row r="7" spans="2:10" x14ac:dyDescent="0.2">
      <c r="B7" t="s">
        <v>111</v>
      </c>
      <c r="C7" s="3">
        <v>25705</v>
      </c>
      <c r="D7" s="3">
        <v>9328</v>
      </c>
      <c r="E7" s="5">
        <f>Table8[[#This Row],[COGS]]/Table8[[#This Row],[Revenue]]</f>
        <v>0.36288659793814432</v>
      </c>
      <c r="F7" s="3">
        <v>6045</v>
      </c>
      <c r="G7" s="5">
        <f>Table8[[#This Row],[OPEX]]/Table8[[#This Row],[Revenue]]</f>
        <v>0.23516825520326784</v>
      </c>
      <c r="H7" s="3">
        <v>-1099</v>
      </c>
      <c r="I7" s="5">
        <f>ABS(Table8[[#This Row],[CAPEX]]/Table8[[#This Row],[Revenue]])</f>
        <v>4.275432795176036E-2</v>
      </c>
      <c r="J7" s="21">
        <f>Table8[[#This Row],[COGS]]+Table8[[#This Row],[OPEX]]-Table8[[#This Row],[CAPEX]]</f>
        <v>16472</v>
      </c>
    </row>
    <row r="8" spans="2:10" x14ac:dyDescent="0.2">
      <c r="B8" t="s">
        <v>112</v>
      </c>
      <c r="C8" s="3">
        <v>25035</v>
      </c>
      <c r="D8" s="3">
        <v>9022</v>
      </c>
      <c r="E8" s="5">
        <f>Table8[[#This Row],[COGS]]/Table8[[#This Row],[Revenue]]</f>
        <v>0.3603754743359297</v>
      </c>
      <c r="F8" s="3">
        <v>5944</v>
      </c>
      <c r="G8" s="5">
        <f>Table8[[#This Row],[OPEX]]/Table8[[#This Row],[Revenue]]</f>
        <v>0.23742760135809865</v>
      </c>
      <c r="H8" s="3">
        <v>-715</v>
      </c>
      <c r="I8" s="5">
        <f>ABS(Table8[[#This Row],[CAPEX]]/Table8[[#This Row],[Revenue]])</f>
        <v>2.8560015977631317E-2</v>
      </c>
      <c r="J8" s="21">
        <f>Table8[[#This Row],[COGS]]+Table8[[#This Row],[OPEX]]-Table8[[#This Row],[CAPEX]]</f>
        <v>15681</v>
      </c>
    </row>
    <row r="9" spans="2:10" x14ac:dyDescent="0.2">
      <c r="B9" t="s">
        <v>113</v>
      </c>
      <c r="C9" s="3">
        <v>27208</v>
      </c>
      <c r="D9" s="3">
        <v>9713</v>
      </c>
      <c r="E9" s="5">
        <f>Table8[[#This Row],[COGS]]/Table8[[#This Row],[Revenue]]</f>
        <v>0.3569905910026463</v>
      </c>
      <c r="F9" s="3">
        <v>6248</v>
      </c>
      <c r="G9" s="5">
        <f>Table8[[#This Row],[OPEX]]/Table8[[#This Row],[Revenue]]</f>
        <v>0.2296383416642164</v>
      </c>
      <c r="H9" s="3">
        <v>-713</v>
      </c>
      <c r="I9" s="5">
        <f>ABS(Table8[[#This Row],[CAPEX]]/Table8[[#This Row],[Revenue]])</f>
        <v>2.6205527785945312E-2</v>
      </c>
      <c r="J9" s="21">
        <f>Table8[[#This Row],[COGS]]+Table8[[#This Row],[OPEX]]-Table8[[#This Row],[CAPEX]]</f>
        <v>16674</v>
      </c>
    </row>
    <row r="10" spans="2:10" x14ac:dyDescent="0.2">
      <c r="B10" t="s">
        <v>114</v>
      </c>
      <c r="C10" s="3">
        <v>31097</v>
      </c>
      <c r="D10" s="3">
        <v>10678</v>
      </c>
      <c r="E10" s="5">
        <f>Table8[[#This Row],[COGS]]/Table8[[#This Row],[Revenue]]</f>
        <v>0.34337717464707207</v>
      </c>
      <c r="F10" s="3">
        <v>6968</v>
      </c>
      <c r="G10" s="5">
        <f>Table8[[#This Row],[OPEX]]/Table8[[#This Row],[Revenue]]</f>
        <v>0.2240730617101328</v>
      </c>
      <c r="H10" s="3">
        <v>-897</v>
      </c>
      <c r="I10" s="5">
        <f>ABS(Table8[[#This Row],[CAPEX]]/Table8[[#This Row],[Revenue]])</f>
        <v>2.884522622761038E-2</v>
      </c>
      <c r="J10" s="21">
        <f>Table8[[#This Row],[COGS]]+Table8[[#This Row],[OPEX]]-Table8[[#This Row],[CAPEX]]</f>
        <v>18543</v>
      </c>
    </row>
    <row r="11" spans="2:10" x14ac:dyDescent="0.2">
      <c r="B11" t="s">
        <v>115</v>
      </c>
      <c r="C11" s="3">
        <v>31377</v>
      </c>
      <c r="D11" s="3">
        <v>10373</v>
      </c>
      <c r="E11" s="5">
        <f>Table8[[#This Row],[COGS]]/Table8[[#This Row],[Revenue]]</f>
        <v>0.33059247219300764</v>
      </c>
      <c r="F11" s="3">
        <v>7058</v>
      </c>
      <c r="G11" s="5">
        <f>Table8[[#This Row],[OPEX]]/Table8[[#This Row],[Revenue]]</f>
        <v>0.22494183637696402</v>
      </c>
      <c r="H11" s="3">
        <v>-1056</v>
      </c>
      <c r="I11" s="5">
        <f>ABS(Table8[[#This Row],[CAPEX]]/Table8[[#This Row],[Revenue]])</f>
        <v>3.3655225164929727E-2</v>
      </c>
      <c r="J11" s="21">
        <f>Table8[[#This Row],[COGS]]+Table8[[#This Row],[OPEX]]-Table8[[#This Row],[CAPEX]]</f>
        <v>18487</v>
      </c>
    </row>
    <row r="12" spans="2:10" x14ac:dyDescent="0.2">
      <c r="B12" t="s">
        <v>116</v>
      </c>
      <c r="C12" s="3">
        <v>31217</v>
      </c>
      <c r="D12" s="3">
        <v>10410</v>
      </c>
      <c r="E12" s="5">
        <f>Table8[[#This Row],[COGS]]/Table8[[#This Row],[Revenue]]</f>
        <v>0.33347214658679564</v>
      </c>
      <c r="F12" s="3">
        <v>6983</v>
      </c>
      <c r="G12" s="5">
        <f>Table8[[#This Row],[OPEX]]/Table8[[#This Row],[Revenue]]</f>
        <v>0.22369221898324632</v>
      </c>
      <c r="H12" s="3">
        <v>-1200</v>
      </c>
      <c r="I12" s="5">
        <f>ABS(Table8[[#This Row],[CAPEX]]/Table8[[#This Row],[Revenue]])</f>
        <v>3.8440593266489416E-2</v>
      </c>
      <c r="J12" s="21">
        <f>Table8[[#This Row],[COGS]]+Table8[[#This Row],[OPEX]]-Table8[[#This Row],[CAPEX]]</f>
        <v>18593</v>
      </c>
    </row>
    <row r="13" spans="2:10" x14ac:dyDescent="0.2">
      <c r="B13" t="s">
        <v>117</v>
      </c>
      <c r="C13" s="3">
        <v>29767</v>
      </c>
      <c r="D13" s="3">
        <v>10436</v>
      </c>
      <c r="E13" s="5">
        <f>Table8[[#This Row],[COGS]]/Table8[[#This Row],[Revenue]]</f>
        <v>0.35058957906406424</v>
      </c>
      <c r="F13" s="3">
        <v>7094</v>
      </c>
      <c r="G13" s="5">
        <f>Table8[[#This Row],[OPEX]]/Table8[[#This Row],[Revenue]]</f>
        <v>0.23831760002687541</v>
      </c>
      <c r="H13" s="3">
        <v>-1153</v>
      </c>
      <c r="I13" s="5">
        <f>ABS(Table8[[#This Row],[CAPEX]]/Table8[[#This Row],[Revenue]])</f>
        <v>3.8734168710316791E-2</v>
      </c>
      <c r="J13" s="21">
        <f>Table8[[#This Row],[COGS]]+Table8[[#This Row],[OPEX]]-Table8[[#This Row],[CAPEX]]</f>
        <v>18683</v>
      </c>
    </row>
    <row r="14" spans="2:10" x14ac:dyDescent="0.2">
      <c r="B14" t="s">
        <v>118</v>
      </c>
      <c r="C14" s="3">
        <v>26794</v>
      </c>
      <c r="D14" s="3">
        <v>9365</v>
      </c>
      <c r="E14" s="5">
        <f>Table8[[#This Row],[COGS]]/Table8[[#This Row],[Revenue]]</f>
        <v>0.34951854892886469</v>
      </c>
      <c r="F14" s="3">
        <v>6738</v>
      </c>
      <c r="G14" s="5">
        <f>Table8[[#This Row],[OPEX]]/Table8[[#This Row],[Revenue]]</f>
        <v>0.25147421064417408</v>
      </c>
      <c r="H14" s="3">
        <v>-960</v>
      </c>
      <c r="I14" s="5">
        <f>ABS(Table8[[#This Row],[CAPEX]]/Table8[[#This Row],[Revenue]])</f>
        <v>3.5828916921698886E-2</v>
      </c>
      <c r="J14" s="21">
        <f>Table8[[#This Row],[COGS]]+Table8[[#This Row],[OPEX]]-Table8[[#This Row],[CAPEX]]</f>
        <v>17063</v>
      </c>
    </row>
    <row r="15" spans="2:10" x14ac:dyDescent="0.2">
      <c r="B15" t="s">
        <v>119</v>
      </c>
      <c r="C15" s="3">
        <v>26685</v>
      </c>
      <c r="D15" s="3">
        <v>9391</v>
      </c>
      <c r="E15" s="5">
        <f>Table8[[#This Row],[COGS]]/Table8[[#This Row],[Revenue]]</f>
        <v>0.35192055461869964</v>
      </c>
      <c r="F15" s="3">
        <v>6479</v>
      </c>
      <c r="G15" s="5">
        <f>Table8[[#This Row],[OPEX]]/Table8[[#This Row],[Revenue]]</f>
        <v>0.24279557804009744</v>
      </c>
      <c r="H15" s="3">
        <v>-1172</v>
      </c>
      <c r="I15" s="5">
        <f>ABS(Table8[[#This Row],[CAPEX]]/Table8[[#This Row],[Revenue]])</f>
        <v>4.3919805133970397E-2</v>
      </c>
      <c r="J15" s="21">
        <f>Table8[[#This Row],[COGS]]+Table8[[#This Row],[OPEX]]-Table8[[#This Row],[CAPEX]]</f>
        <v>17042</v>
      </c>
    </row>
    <row r="16" spans="2:10" x14ac:dyDescent="0.2">
      <c r="B16" t="s">
        <v>120</v>
      </c>
      <c r="C16" s="3">
        <v>28748</v>
      </c>
      <c r="D16" s="3">
        <v>10432</v>
      </c>
      <c r="E16" s="5">
        <f>Table8[[#This Row],[COGS]]/Table8[[#This Row],[Revenue]]</f>
        <v>0.36287741755948238</v>
      </c>
      <c r="F16" s="3">
        <v>6813</v>
      </c>
      <c r="G16" s="5">
        <f>Table8[[#This Row],[OPEX]]/Table8[[#This Row],[Revenue]]</f>
        <v>0.23699039933212745</v>
      </c>
      <c r="H16" s="3">
        <v>-1548</v>
      </c>
      <c r="I16" s="5">
        <f>ABS(Table8[[#This Row],[CAPEX]]/Table8[[#This Row],[Revenue]])</f>
        <v>5.3847224154723809E-2</v>
      </c>
      <c r="J16" s="21">
        <f>Table8[[#This Row],[COGS]]+Table8[[#This Row],[OPEX]]-Table8[[#This Row],[CAPEX]]</f>
        <v>18793</v>
      </c>
    </row>
    <row r="17" spans="2:10" x14ac:dyDescent="0.2">
      <c r="B17" t="s">
        <v>121</v>
      </c>
      <c r="C17" s="3">
        <v>29625</v>
      </c>
      <c r="D17" s="3">
        <v>10758</v>
      </c>
      <c r="E17" s="5">
        <f>Table8[[#This Row],[COGS]]/Table8[[#This Row],[Revenue]]</f>
        <v>0.36313924050632912</v>
      </c>
      <c r="F17" s="3">
        <v>7531</v>
      </c>
      <c r="G17" s="5">
        <f>Table8[[#This Row],[OPEX]]/Table8[[#This Row],[Revenue]]</f>
        <v>0.25421097046413504</v>
      </c>
      <c r="H17" s="3">
        <v>-1436</v>
      </c>
      <c r="I17" s="5">
        <f>ABS(Table8[[#This Row],[CAPEX]]/Table8[[#This Row],[Revenue]])</f>
        <v>4.8472573839662449E-2</v>
      </c>
      <c r="J17" s="21">
        <f>Table8[[#This Row],[COGS]]+Table8[[#This Row],[OPEX]]-Table8[[#This Row],[CAPEX]]</f>
        <v>19725</v>
      </c>
    </row>
    <row r="18" spans="2:10" x14ac:dyDescent="0.2">
      <c r="B18" t="s">
        <v>122</v>
      </c>
      <c r="C18" s="3">
        <v>29805</v>
      </c>
      <c r="D18" s="3">
        <v>10513</v>
      </c>
      <c r="E18" s="5">
        <f>Table8[[#This Row],[COGS]]/Table8[[#This Row],[Revenue]]</f>
        <v>0.35272605267572554</v>
      </c>
      <c r="F18" s="3">
        <v>8850</v>
      </c>
      <c r="G18" s="5">
        <f>Table8[[#This Row],[OPEX]]/Table8[[#This Row],[Revenue]]</f>
        <v>0.29693004529441369</v>
      </c>
      <c r="H18" s="3">
        <v>-852</v>
      </c>
      <c r="I18" s="5">
        <f>ABS(Table8[[#This Row],[CAPEX]]/Table8[[#This Row],[Revenue]])</f>
        <v>2.8585807750377452E-2</v>
      </c>
      <c r="J18" s="21">
        <f>Table8[[#This Row],[COGS]]+Table8[[#This Row],[OPEX]]-Table8[[#This Row],[CAPEX]]</f>
        <v>20215</v>
      </c>
    </row>
    <row r="19" spans="2:10" x14ac:dyDescent="0.2">
      <c r="B19" t="s">
        <v>123</v>
      </c>
      <c r="C19" s="3">
        <v>28694</v>
      </c>
      <c r="D19" s="3">
        <v>9569</v>
      </c>
      <c r="E19" s="5">
        <f>Table8[[#This Row],[COGS]]/Table8[[#This Row],[Revenue]]</f>
        <v>0.333484352129365</v>
      </c>
      <c r="F19" s="3">
        <v>7554</v>
      </c>
      <c r="G19" s="5">
        <f>Table8[[#This Row],[OPEX]]/Table8[[#This Row],[Revenue]]</f>
        <v>0.26326061197462886</v>
      </c>
      <c r="H19" s="3">
        <v>-602</v>
      </c>
      <c r="I19" s="5">
        <f>ABS(Table8[[#This Row],[CAPEX]]/Table8[[#This Row],[Revenue]])</f>
        <v>2.0979995817941032E-2</v>
      </c>
      <c r="J19" s="21">
        <f>Table8[[#This Row],[COGS]]+Table8[[#This Row],[OPEX]]-Table8[[#This Row],[CAPEX]]</f>
        <v>17725</v>
      </c>
    </row>
    <row r="20" spans="2:10" x14ac:dyDescent="0.2">
      <c r="B20" t="s">
        <v>124</v>
      </c>
      <c r="C20" s="3">
        <v>31405</v>
      </c>
      <c r="D20" s="3">
        <v>10030</v>
      </c>
      <c r="E20" s="5">
        <f>Table8[[#This Row],[COGS]]/Table8[[#This Row],[Revenue]]</f>
        <v>0.31937589555803214</v>
      </c>
      <c r="F20" s="3">
        <v>8515</v>
      </c>
      <c r="G20" s="5">
        <f>Table8[[#This Row],[OPEX]]/Table8[[#This Row],[Revenue]]</f>
        <v>0.27113516955898742</v>
      </c>
      <c r="H20" s="3">
        <v>-748</v>
      </c>
      <c r="I20" s="5">
        <f>ABS(Table8[[#This Row],[CAPEX]]/Table8[[#This Row],[Revenue]])</f>
        <v>2.3817863397548163E-2</v>
      </c>
      <c r="J20" s="21">
        <f>Table8[[#This Row],[COGS]]+Table8[[#This Row],[OPEX]]-Table8[[#This Row],[CAPEX]]</f>
        <v>19293</v>
      </c>
    </row>
    <row r="21" spans="2:10" x14ac:dyDescent="0.2">
      <c r="B21" t="s">
        <v>125</v>
      </c>
      <c r="C21" s="3">
        <v>31762</v>
      </c>
      <c r="D21" s="3">
        <v>11402</v>
      </c>
      <c r="E21" s="5">
        <f>Table8[[#This Row],[COGS]]/Table8[[#This Row],[Revenue]]</f>
        <v>0.35898243183678608</v>
      </c>
      <c r="F21" s="3">
        <v>8138</v>
      </c>
      <c r="G21" s="5">
        <f>Table8[[#This Row],[OPEX]]/Table8[[#This Row],[Revenue]]</f>
        <v>0.25621812228449092</v>
      </c>
      <c r="H21" s="3">
        <v>-1077</v>
      </c>
      <c r="I21" s="5">
        <f>ABS(Table8[[#This Row],[CAPEX]]/Table8[[#This Row],[Revenue]])</f>
        <v>3.3908444052641519E-2</v>
      </c>
      <c r="J21" s="21">
        <f>Table8[[#This Row],[COGS]]+Table8[[#This Row],[OPEX]]-Table8[[#This Row],[CAPEX]]</f>
        <v>20617</v>
      </c>
    </row>
    <row r="22" spans="2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2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2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2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2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2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2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33389</v>
      </c>
      <c r="D3" s="3">
        <v>4044</v>
      </c>
      <c r="E3" s="3">
        <v>3161</v>
      </c>
      <c r="F3" s="3">
        <v>11053</v>
      </c>
      <c r="G3" s="3">
        <v>6577</v>
      </c>
      <c r="H3" s="3">
        <v>0</v>
      </c>
      <c r="I3" s="3">
        <v>7139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0.99083969465648858</v>
      </c>
    </row>
    <row r="4" spans="2:12" x14ac:dyDescent="0.2">
      <c r="B4" t="s">
        <v>108</v>
      </c>
      <c r="C4" s="3">
        <v>20013</v>
      </c>
      <c r="D4" s="3">
        <v>4422</v>
      </c>
      <c r="E4" s="3">
        <v>1209</v>
      </c>
      <c r="F4" s="3">
        <v>10025</v>
      </c>
      <c r="G4" s="3">
        <v>13110</v>
      </c>
      <c r="H4" s="3">
        <v>6334</v>
      </c>
      <c r="I4" s="3">
        <v>6494</v>
      </c>
      <c r="J4" s="27">
        <f>Table12[[#This Row],[CurrentAssets]]/Table12[[#This Row],[CurrentLiabilities]]</f>
        <v>1.582728133880644</v>
      </c>
      <c r="K4" s="3">
        <v>768</v>
      </c>
      <c r="L4" s="29">
        <f>(Table12[[#This Row],[LongLiabilities]]+Table12[[#This Row],[CurrentLiabilities]])/(Table12[[#This Row],[TotalCash]]+Table12[[#This Row],[FreeCashFlow]])</f>
        <v>2.2781033564198188</v>
      </c>
    </row>
    <row r="5" spans="2:12" x14ac:dyDescent="0.2">
      <c r="B5" t="s">
        <v>109</v>
      </c>
      <c r="C5" s="3">
        <v>20769</v>
      </c>
      <c r="D5" s="3">
        <v>5404</v>
      </c>
      <c r="E5" s="3">
        <v>1676</v>
      </c>
      <c r="F5" s="3">
        <v>11925</v>
      </c>
      <c r="G5" s="3">
        <v>14195</v>
      </c>
      <c r="H5" s="3">
        <v>6989</v>
      </c>
      <c r="I5" s="3">
        <v>4864</v>
      </c>
      <c r="J5" s="27">
        <f>Table12[[#This Row],[CurrentAssets]]/Table12[[#This Row],[CurrentLiabilities]]</f>
        <v>1.7062526827872371</v>
      </c>
      <c r="K5" s="3">
        <v>564</v>
      </c>
      <c r="L5" s="29">
        <f>(Table12[[#This Row],[LongLiabilities]]+Table12[[#This Row],[CurrentLiabilities]])/(Table12[[#This Row],[TotalCash]]+Table12[[#This Row],[FreeCashFlow]])</f>
        <v>1.6741525423728814</v>
      </c>
    </row>
    <row r="6" spans="2:12" x14ac:dyDescent="0.2">
      <c r="B6" t="s">
        <v>110</v>
      </c>
      <c r="C6" s="3">
        <v>22810</v>
      </c>
      <c r="D6" s="3">
        <v>4478</v>
      </c>
      <c r="E6" s="3">
        <v>1501</v>
      </c>
      <c r="F6" s="3">
        <v>14786</v>
      </c>
      <c r="G6" s="3">
        <v>16991</v>
      </c>
      <c r="H6" s="3">
        <v>8091</v>
      </c>
      <c r="I6" s="3">
        <v>8091</v>
      </c>
      <c r="J6" s="27">
        <f>Table12[[#This Row],[CurrentAssets]]/Table12[[#This Row],[CurrentLiabilities]]</f>
        <v>1.8274626127796316</v>
      </c>
      <c r="K6" s="3">
        <v>491</v>
      </c>
      <c r="L6" s="29">
        <f>(Table12[[#This Row],[LongLiabilities]]+Table12[[#This Row],[CurrentLiabilities]])/(Table12[[#This Row],[TotalCash]]+Table12[[#This Row],[FreeCashFlow]])</f>
        <v>2.7064726542900153</v>
      </c>
    </row>
    <row r="7" spans="2:12" x14ac:dyDescent="0.2">
      <c r="B7" t="s">
        <v>111</v>
      </c>
      <c r="C7" s="3">
        <v>25705</v>
      </c>
      <c r="D7" s="3">
        <v>6836</v>
      </c>
      <c r="E7" s="3">
        <v>1531</v>
      </c>
      <c r="F7" s="3">
        <v>14939</v>
      </c>
      <c r="G7" s="3">
        <v>18033</v>
      </c>
      <c r="H7" s="3">
        <v>10144</v>
      </c>
      <c r="I7" s="3">
        <v>14924</v>
      </c>
      <c r="J7" s="27">
        <f>Table12[[#This Row],[CurrentAssets]]/Table12[[#This Row],[CurrentLiabilities]]</f>
        <v>1.4726932176656151</v>
      </c>
      <c r="K7" s="3">
        <v>584</v>
      </c>
      <c r="L7" s="29">
        <f>(Table12[[#This Row],[LongLiabilities]]+Table12[[#This Row],[CurrentLiabilities]])/(Table12[[#This Row],[TotalCash]]+Table12[[#This Row],[FreeCashFlow]])</f>
        <v>2.9960559340265327</v>
      </c>
    </row>
    <row r="8" spans="2:12" x14ac:dyDescent="0.2">
      <c r="B8" t="s">
        <v>112</v>
      </c>
      <c r="C8" s="3">
        <v>25035</v>
      </c>
      <c r="D8" s="3">
        <v>7169</v>
      </c>
      <c r="E8" s="3">
        <v>1540</v>
      </c>
      <c r="F8" s="3">
        <v>14682</v>
      </c>
      <c r="G8" s="3">
        <v>19870</v>
      </c>
      <c r="H8" s="3">
        <v>11178</v>
      </c>
      <c r="I8" s="3">
        <v>17229</v>
      </c>
      <c r="J8" s="27">
        <f>Table12[[#This Row],[CurrentAssets]]/Table12[[#This Row],[CurrentLiabilities]]</f>
        <v>1.3134728931830382</v>
      </c>
      <c r="K8" s="3">
        <v>1744</v>
      </c>
      <c r="L8" s="29">
        <f>(Table12[[#This Row],[LongLiabilities]]+Table12[[#This Row],[CurrentLiabilities]])/(Table12[[#This Row],[TotalCash]]+Table12[[#This Row],[FreeCashFlow]])</f>
        <v>3.2617981398553222</v>
      </c>
    </row>
    <row r="9" spans="2:12" x14ac:dyDescent="0.2">
      <c r="B9" t="s">
        <v>113</v>
      </c>
      <c r="C9" s="3">
        <v>27208</v>
      </c>
      <c r="D9" s="3">
        <v>8724</v>
      </c>
      <c r="E9" s="3">
        <v>1703</v>
      </c>
      <c r="F9" s="3">
        <v>13756</v>
      </c>
      <c r="G9" s="3">
        <v>21294</v>
      </c>
      <c r="H9" s="3">
        <v>12804</v>
      </c>
      <c r="I9" s="3">
        <v>17125</v>
      </c>
      <c r="J9" s="27">
        <f>Table12[[#This Row],[CurrentAssets]]/Table12[[#This Row],[CurrentLiabilities]]</f>
        <v>1.0743517650734145</v>
      </c>
      <c r="K9" s="3">
        <v>3132</v>
      </c>
      <c r="L9" s="29">
        <f>(Table12[[#This Row],[LongLiabilities]]+Table12[[#This Row],[CurrentLiabilities]])/(Table12[[#This Row],[TotalCash]]+Table12[[#This Row],[FreeCashFlow]])</f>
        <v>2.8703366260669414</v>
      </c>
    </row>
    <row r="10" spans="2:12" x14ac:dyDescent="0.2">
      <c r="B10" t="s">
        <v>114</v>
      </c>
      <c r="C10" s="3">
        <v>31097</v>
      </c>
      <c r="D10" s="3">
        <v>9632</v>
      </c>
      <c r="E10" s="3">
        <v>2550</v>
      </c>
      <c r="F10" s="3">
        <v>14859</v>
      </c>
      <c r="G10" s="3">
        <v>20629</v>
      </c>
      <c r="H10" s="3">
        <v>14794</v>
      </c>
      <c r="I10" s="3">
        <v>18931</v>
      </c>
      <c r="J10" s="27">
        <f>Table12[[#This Row],[CurrentAssets]]/Table12[[#This Row],[CurrentLiabilities]]</f>
        <v>1.0043936731107206</v>
      </c>
      <c r="K10" s="3">
        <v>3717</v>
      </c>
      <c r="L10" s="29">
        <f>(Table12[[#This Row],[LongLiabilities]]+Table12[[#This Row],[CurrentLiabilities]])/(Table12[[#This Row],[TotalCash]]+Table12[[#This Row],[FreeCashFlow]])</f>
        <v>2.7684288294204564</v>
      </c>
    </row>
    <row r="11" spans="2:12" x14ac:dyDescent="0.2">
      <c r="B11" t="s">
        <v>115</v>
      </c>
      <c r="C11" s="3">
        <v>31377</v>
      </c>
      <c r="D11" s="3">
        <v>8365</v>
      </c>
      <c r="E11" s="3">
        <v>2983</v>
      </c>
      <c r="F11" s="3">
        <v>16590</v>
      </c>
      <c r="G11" s="3">
        <v>21080</v>
      </c>
      <c r="H11" s="3">
        <v>17016</v>
      </c>
      <c r="I11" s="3">
        <v>22507</v>
      </c>
      <c r="J11" s="27">
        <f>Table12[[#This Row],[CurrentAssets]]/Table12[[#This Row],[CurrentLiabilities]]</f>
        <v>0.97496473906911141</v>
      </c>
      <c r="K11" s="3">
        <v>5200</v>
      </c>
      <c r="L11" s="29">
        <f>(Table12[[#This Row],[LongLiabilities]]+Table12[[#This Row],[CurrentLiabilities]])/(Table12[[#This Row],[TotalCash]]+Table12[[#This Row],[FreeCashFlow]])</f>
        <v>3.4828163553048994</v>
      </c>
    </row>
    <row r="12" spans="2:12" x14ac:dyDescent="0.2">
      <c r="B12" t="s">
        <v>116</v>
      </c>
      <c r="C12" s="3">
        <v>31217</v>
      </c>
      <c r="D12" s="3">
        <v>8935</v>
      </c>
      <c r="E12" s="3">
        <v>2154</v>
      </c>
      <c r="F12" s="3">
        <v>16852</v>
      </c>
      <c r="G12" s="3">
        <v>21316</v>
      </c>
      <c r="H12" s="3">
        <v>17066</v>
      </c>
      <c r="I12" s="3">
        <v>27376</v>
      </c>
      <c r="J12" s="27">
        <f>Table12[[#This Row],[CurrentAssets]]/Table12[[#This Row],[CurrentLiabilities]]</f>
        <v>0.98746044767373731</v>
      </c>
      <c r="K12" s="3">
        <v>3655</v>
      </c>
      <c r="L12" s="29">
        <f>(Table12[[#This Row],[LongLiabilities]]+Table12[[#This Row],[CurrentLiabilities]])/(Table12[[#This Row],[TotalCash]]+Table12[[#This Row],[FreeCashFlow]])</f>
        <v>4.0077554333122913</v>
      </c>
    </row>
    <row r="13" spans="2:12" x14ac:dyDescent="0.2">
      <c r="B13" t="s">
        <v>117</v>
      </c>
      <c r="C13" s="3">
        <v>29767</v>
      </c>
      <c r="D13" s="3">
        <v>6586</v>
      </c>
      <c r="E13" s="3">
        <v>1682</v>
      </c>
      <c r="F13" s="3">
        <v>15484</v>
      </c>
      <c r="G13" s="3">
        <v>19703</v>
      </c>
      <c r="H13" s="3">
        <v>15112</v>
      </c>
      <c r="I13" s="3">
        <v>31278</v>
      </c>
      <c r="J13" s="27">
        <f>Table12[[#This Row],[CurrentAssets]]/Table12[[#This Row],[CurrentLiabilities]]</f>
        <v>1.024616199047115</v>
      </c>
      <c r="K13" s="3">
        <v>2526</v>
      </c>
      <c r="L13" s="29">
        <f>(Table12[[#This Row],[LongLiabilities]]+Table12[[#This Row],[CurrentLiabilities]])/(Table12[[#This Row],[TotalCash]]+Table12[[#This Row],[FreeCashFlow]])</f>
        <v>5.6107885824866957</v>
      </c>
    </row>
    <row r="14" spans="2:12" x14ac:dyDescent="0.2">
      <c r="B14" t="s">
        <v>118</v>
      </c>
      <c r="C14" s="3">
        <v>26794</v>
      </c>
      <c r="D14" s="3">
        <v>6905</v>
      </c>
      <c r="E14" s="3">
        <v>3417</v>
      </c>
      <c r="F14" s="3">
        <v>15804</v>
      </c>
      <c r="G14" s="3">
        <v>18152</v>
      </c>
      <c r="H14" s="3">
        <v>15386</v>
      </c>
      <c r="I14" s="3">
        <v>30046</v>
      </c>
      <c r="J14" s="27">
        <f>Table12[[#This Row],[CurrentAssets]]/Table12[[#This Row],[CurrentLiabilities]]</f>
        <v>1.0271675549200572</v>
      </c>
      <c r="K14" s="3">
        <v>3230</v>
      </c>
      <c r="L14" s="29">
        <f>(Table12[[#This Row],[LongLiabilities]]+Table12[[#This Row],[CurrentLiabilities]])/(Table12[[#This Row],[TotalCash]]+Table12[[#This Row],[FreeCashFlow]])</f>
        <v>4.4014725828327848</v>
      </c>
    </row>
    <row r="15" spans="2:12" x14ac:dyDescent="0.2">
      <c r="B15" t="s">
        <v>119</v>
      </c>
      <c r="C15" s="3">
        <v>26685</v>
      </c>
      <c r="D15" s="3">
        <v>6905</v>
      </c>
      <c r="E15" s="3">
        <v>4239</v>
      </c>
      <c r="F15" s="3">
        <v>17608</v>
      </c>
      <c r="G15" s="3">
        <v>19243</v>
      </c>
      <c r="H15" s="3">
        <v>16467</v>
      </c>
      <c r="I15" s="3">
        <v>31284</v>
      </c>
      <c r="J15" s="27">
        <f>Table12[[#This Row],[CurrentAssets]]/Table12[[#This Row],[CurrentLiabilities]]</f>
        <v>1.0692900953421995</v>
      </c>
      <c r="K15" s="3">
        <v>3216</v>
      </c>
      <c r="L15" s="29">
        <f>(Table12[[#This Row],[LongLiabilities]]+Table12[[#This Row],[CurrentLiabilities]])/(Table12[[#This Row],[TotalCash]]+Table12[[#This Row],[FreeCashFlow]])</f>
        <v>4.2849066762383341</v>
      </c>
    </row>
    <row r="16" spans="2:12" x14ac:dyDescent="0.2">
      <c r="B16" t="s">
        <v>120</v>
      </c>
      <c r="C16" s="3">
        <v>28748</v>
      </c>
      <c r="D16" s="3">
        <v>7364</v>
      </c>
      <c r="E16" s="3">
        <v>8447</v>
      </c>
      <c r="F16" s="3">
        <v>21594</v>
      </c>
      <c r="G16" s="3">
        <v>21374</v>
      </c>
      <c r="H16" s="3">
        <v>15962</v>
      </c>
      <c r="I16" s="3">
        <v>37236</v>
      </c>
      <c r="J16" s="27">
        <f>Table12[[#This Row],[CurrentAssets]]/Table12[[#This Row],[CurrentLiabilities]]</f>
        <v>1.3528379902267886</v>
      </c>
      <c r="K16" s="3">
        <v>3005</v>
      </c>
      <c r="L16" s="29">
        <f>(Table12[[#This Row],[LongLiabilities]]+Table12[[#This Row],[CurrentLiabilities]])/(Table12[[#This Row],[TotalCash]]+Table12[[#This Row],[FreeCashFlow]])</f>
        <v>3.3646195686547342</v>
      </c>
    </row>
    <row r="17" spans="2:12" x14ac:dyDescent="0.2">
      <c r="B17" t="s">
        <v>121</v>
      </c>
      <c r="C17" s="3">
        <v>29625</v>
      </c>
      <c r="D17" s="3">
        <v>8042</v>
      </c>
      <c r="E17" s="3">
        <v>6593</v>
      </c>
      <c r="F17" s="3">
        <v>19442</v>
      </c>
      <c r="G17" s="3">
        <v>20359</v>
      </c>
      <c r="H17" s="3">
        <v>17191</v>
      </c>
      <c r="I17" s="3">
        <v>33349</v>
      </c>
      <c r="J17" s="27">
        <f>Table12[[#This Row],[CurrentAssets]]/Table12[[#This Row],[CurrentLiabilities]]</f>
        <v>1.1309406084579141</v>
      </c>
      <c r="K17" s="3">
        <v>4784</v>
      </c>
      <c r="L17" s="29">
        <f>(Table12[[#This Row],[LongLiabilities]]+Table12[[#This Row],[CurrentLiabilities]])/(Table12[[#This Row],[TotalCash]]+Table12[[#This Row],[FreeCashFlow]])</f>
        <v>3.4533652203621457</v>
      </c>
    </row>
    <row r="18" spans="2:12" x14ac:dyDescent="0.2">
      <c r="B18" t="s">
        <v>122</v>
      </c>
      <c r="C18" s="3">
        <v>29805</v>
      </c>
      <c r="D18" s="3">
        <v>9238</v>
      </c>
      <c r="E18" s="3">
        <v>6861</v>
      </c>
      <c r="F18" s="3">
        <v>20514</v>
      </c>
      <c r="G18" s="3">
        <v>22361</v>
      </c>
      <c r="H18" s="3">
        <v>18833</v>
      </c>
      <c r="I18" s="3">
        <v>33641</v>
      </c>
      <c r="J18" s="27">
        <f>Table12[[#This Row],[CurrentAssets]]/Table12[[#This Row],[CurrentLiabilities]]</f>
        <v>1.0892582169595921</v>
      </c>
      <c r="K18" s="3">
        <v>4389</v>
      </c>
      <c r="L18" s="29">
        <f>(Table12[[#This Row],[LongLiabilities]]+Table12[[#This Row],[CurrentLiabilities]])/(Table12[[#This Row],[TotalCash]]+Table12[[#This Row],[FreeCashFlow]])</f>
        <v>3.2594571091372133</v>
      </c>
    </row>
    <row r="19" spans="2:12" x14ac:dyDescent="0.2">
      <c r="B19" t="s">
        <v>123</v>
      </c>
      <c r="C19" s="3">
        <v>28694</v>
      </c>
      <c r="D19" s="3">
        <v>9210</v>
      </c>
      <c r="E19" s="3">
        <v>7280</v>
      </c>
      <c r="F19" s="3">
        <v>21492</v>
      </c>
      <c r="G19" s="3">
        <v>23323</v>
      </c>
      <c r="H19" s="3">
        <v>19615</v>
      </c>
      <c r="I19" s="3">
        <v>35831</v>
      </c>
      <c r="J19" s="27">
        <f>Table12[[#This Row],[CurrentAssets]]/Table12[[#This Row],[CurrentLiabilities]]</f>
        <v>1.0956920723935764</v>
      </c>
      <c r="K19" s="3">
        <v>3368</v>
      </c>
      <c r="L19" s="29">
        <f>(Table12[[#This Row],[LongLiabilities]]+Table12[[#This Row],[CurrentLiabilities]])/(Table12[[#This Row],[TotalCash]]+Table12[[#This Row],[FreeCashFlow]])</f>
        <v>3.3624014554275319</v>
      </c>
    </row>
    <row r="20" spans="2:12" x14ac:dyDescent="0.2">
      <c r="B20" t="s">
        <v>124</v>
      </c>
      <c r="C20" s="3">
        <v>31405</v>
      </c>
      <c r="D20" s="3">
        <v>11219</v>
      </c>
      <c r="E20" s="3">
        <v>4496</v>
      </c>
      <c r="F20" s="3">
        <v>17717</v>
      </c>
      <c r="G20" s="3">
        <v>23573</v>
      </c>
      <c r="H20" s="3">
        <v>19255</v>
      </c>
      <c r="I20" s="3">
        <v>30243</v>
      </c>
      <c r="J20" s="27">
        <f>Table12[[#This Row],[CurrentAssets]]/Table12[[#This Row],[CurrentLiabilities]]</f>
        <v>0.92012464294988316</v>
      </c>
      <c r="K20" s="3">
        <v>3023</v>
      </c>
      <c r="L20" s="29">
        <f>(Table12[[#This Row],[LongLiabilities]]+Table12[[#This Row],[CurrentLiabilities]])/(Table12[[#This Row],[TotalCash]]+Table12[[#This Row],[FreeCashFlow]])</f>
        <v>3.1497295577473752</v>
      </c>
    </row>
    <row r="21" spans="2:12" x14ac:dyDescent="0.2">
      <c r="B21" t="s">
        <v>125</v>
      </c>
      <c r="C21" s="3">
        <v>31762</v>
      </c>
      <c r="D21" s="3">
        <v>9726</v>
      </c>
      <c r="E21" s="3">
        <v>3207</v>
      </c>
      <c r="F21" s="3">
        <v>19619</v>
      </c>
      <c r="G21" s="3">
        <v>42062</v>
      </c>
      <c r="H21" s="3">
        <v>27336</v>
      </c>
      <c r="I21" s="3">
        <v>40656</v>
      </c>
      <c r="J21" s="27">
        <f>Table12[[#This Row],[CurrentAssets]]/Table12[[#This Row],[CurrentLiabilities]]</f>
        <v>0.71769827333918645</v>
      </c>
      <c r="K21" s="3">
        <v>8248</v>
      </c>
      <c r="L21" s="29">
        <f>(Table12[[#This Row],[LongLiabilities]]+Table12[[#This Row],[CurrentLiabilities]])/(Table12[[#This Row],[TotalCash]]+Table12[[#This Row],[FreeCashFlow]])</f>
        <v>5.2572488981674788</v>
      </c>
    </row>
    <row r="22" spans="2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2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2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2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2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2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2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>
        <v>33389</v>
      </c>
      <c r="D3">
        <v>4044</v>
      </c>
      <c r="E3">
        <v>3161</v>
      </c>
      <c r="F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2038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108</v>
      </c>
      <c r="C4">
        <v>20013</v>
      </c>
      <c r="D4">
        <v>4422</v>
      </c>
      <c r="E4">
        <v>1209</v>
      </c>
      <c r="F4">
        <v>-7682</v>
      </c>
      <c r="G4" s="5">
        <f>ABS(Table13[[#This Row],[Dividends]]/Table13[[#This Row],[FreeCashFlow]])</f>
        <v>1.7372229760289462</v>
      </c>
      <c r="H4" s="18" t="e">
        <f>(ABS(Table13[[#This Row],[Dividends]])-ABS(F3))/ABS(F3)</f>
        <v>#DIV/0!</v>
      </c>
      <c r="I4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2090</v>
      </c>
      <c r="O4" s="25">
        <f>(Table13[[#This Row],[SharesOutstanding]]-N3)/N3</f>
        <v>2.5515210991167811E-2</v>
      </c>
      <c r="P4" s="22">
        <f>ABS(Table13[[#This Row],[Dividends]])+ABS(Table13[[#This Row],[ShareBuyBack]])-Table13[[#This Row],[ShareIssues]]</f>
        <v>7682</v>
      </c>
      <c r="Q4" s="5">
        <f>Table13[[#This Row],[OwnerReturn]]/Table13[[#This Row],[FreeCashFlow]]</f>
        <v>1.7372229760289462</v>
      </c>
    </row>
    <row r="5" spans="2:17" x14ac:dyDescent="0.2">
      <c r="B5" t="s">
        <v>109</v>
      </c>
      <c r="C5">
        <v>20769</v>
      </c>
      <c r="D5">
        <v>5404</v>
      </c>
      <c r="E5">
        <v>1676</v>
      </c>
      <c r="F5">
        <v>-2780</v>
      </c>
      <c r="G5" s="5">
        <f>ABS(Table13[[#This Row],[Dividends]]/Table13[[#This Row],[FreeCashFlow]])</f>
        <v>0.51443375277572168</v>
      </c>
      <c r="H5" s="18">
        <f>(ABS(Table13[[#This Row],[Dividends]])-ABS(F4))/ABS(F4)</f>
        <v>-0.63811507419942726</v>
      </c>
      <c r="I5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2109</v>
      </c>
      <c r="O5" s="25">
        <f>(Table13[[#This Row],[SharesOutstanding]]-N4)/N4</f>
        <v>9.0909090909090905E-3</v>
      </c>
      <c r="P5" s="22">
        <f>ABS(Table13[[#This Row],[Dividends]])+ABS(Table13[[#This Row],[ShareBuyBack]])-Table13[[#This Row],[ShareIssues]]</f>
        <v>2780</v>
      </c>
      <c r="Q5" s="5">
        <f>Table13[[#This Row],[OwnerReturn]]/Table13[[#This Row],[FreeCashFlow]]</f>
        <v>0.51443375277572168</v>
      </c>
    </row>
    <row r="6" spans="2:17" x14ac:dyDescent="0.2">
      <c r="B6" t="s">
        <v>110</v>
      </c>
      <c r="C6">
        <v>22810</v>
      </c>
      <c r="D6">
        <v>4478</v>
      </c>
      <c r="E6">
        <v>1501</v>
      </c>
      <c r="F6">
        <v>-6560</v>
      </c>
      <c r="G6" s="5">
        <f>ABS(Table13[[#This Row],[Dividends]]/Table13[[#This Row],[FreeCashFlow]])</f>
        <v>1.4649397052255471</v>
      </c>
      <c r="H6" s="18">
        <f>(ABS(Table13[[#This Row],[Dividends]])-ABS(F5))/ABS(F5)</f>
        <v>1.3597122302158273</v>
      </c>
      <c r="I6">
        <v>0</v>
      </c>
      <c r="J6" s="27">
        <f>Table13[[#This Row],[MarketValue]]/Table13[[#This Row],[Revenue]]</f>
        <v>0</v>
      </c>
      <c r="K6" s="18" t="e">
        <f>(Table13[[#This Row],[MarketValue]]-I5)/I5</f>
        <v>#DIV/0!</v>
      </c>
      <c r="L6">
        <v>0</v>
      </c>
      <c r="M6">
        <v>0</v>
      </c>
      <c r="N6">
        <v>2109</v>
      </c>
      <c r="O6" s="25">
        <f>(Table13[[#This Row],[SharesOutstanding]]-N5)/N5</f>
        <v>0</v>
      </c>
      <c r="P6" s="22">
        <f>ABS(Table13[[#This Row],[Dividends]])+ABS(Table13[[#This Row],[ShareBuyBack]])-Table13[[#This Row],[ShareIssues]]</f>
        <v>6560</v>
      </c>
      <c r="Q6" s="5">
        <f>Table13[[#This Row],[OwnerReturn]]/Table13[[#This Row],[FreeCashFlow]]</f>
        <v>1.4649397052255471</v>
      </c>
    </row>
    <row r="7" spans="2:17" x14ac:dyDescent="0.2">
      <c r="B7" t="s">
        <v>111</v>
      </c>
      <c r="C7">
        <v>25705</v>
      </c>
      <c r="D7">
        <v>6836</v>
      </c>
      <c r="E7">
        <v>1531</v>
      </c>
      <c r="F7">
        <v>-5079</v>
      </c>
      <c r="G7" s="5">
        <f>ABS(Table13[[#This Row],[Dividends]]/Table13[[#This Row],[FreeCashFlow]])</f>
        <v>0.74297834991222933</v>
      </c>
      <c r="H7" s="18">
        <f>(ABS(Table13[[#This Row],[Dividends]])-ABS(F6))/ABS(F6)</f>
        <v>-0.22576219512195123</v>
      </c>
      <c r="I7">
        <v>87191.865000000005</v>
      </c>
      <c r="J7" s="27">
        <f>Table13[[#This Row],[MarketValue]]/Table13[[#This Row],[Revenue]]</f>
        <v>3.3920196459832721</v>
      </c>
      <c r="K7" s="18" t="e">
        <f>(Table13[[#This Row],[MarketValue]]-I6)/I6</f>
        <v>#DIV/0!</v>
      </c>
      <c r="L7">
        <v>118</v>
      </c>
      <c r="M7">
        <v>-5256</v>
      </c>
      <c r="N7">
        <v>2076</v>
      </c>
      <c r="O7" s="25">
        <f>(Table13[[#This Row],[SharesOutstanding]]-N6)/N6</f>
        <v>-1.5647226173541962E-2</v>
      </c>
      <c r="P7" s="22">
        <f>ABS(Table13[[#This Row],[Dividends]])+ABS(Table13[[#This Row],[ShareBuyBack]])-Table13[[#This Row],[ShareIssues]]</f>
        <v>10217</v>
      </c>
      <c r="Q7" s="5">
        <f>Table13[[#This Row],[OwnerReturn]]/Table13[[#This Row],[FreeCashFlow]]</f>
        <v>1.4945874780573434</v>
      </c>
    </row>
    <row r="8" spans="2:17" x14ac:dyDescent="0.2">
      <c r="B8" t="s">
        <v>112</v>
      </c>
      <c r="C8">
        <v>25035</v>
      </c>
      <c r="D8">
        <v>7169</v>
      </c>
      <c r="E8">
        <v>1540</v>
      </c>
      <c r="F8">
        <v>-4327</v>
      </c>
      <c r="G8" s="5">
        <f>ABS(Table13[[#This Row],[Dividends]]/Table13[[#This Row],[FreeCashFlow]])</f>
        <v>0.60357093039475518</v>
      </c>
      <c r="H8" s="18">
        <f>(ABS(Table13[[#This Row],[Dividends]])-ABS(F7))/ABS(F7)</f>
        <v>-0.1480606418586336</v>
      </c>
      <c r="I8">
        <v>90942.24</v>
      </c>
      <c r="J8" s="27">
        <f>Table13[[#This Row],[MarketValue]]/Table13[[#This Row],[Revenue]]</f>
        <v>3.6326039544637512</v>
      </c>
      <c r="K8" s="18">
        <f>(Table13[[#This Row],[MarketValue]]-I7)/I7</f>
        <v>4.3012900343397859E-2</v>
      </c>
      <c r="L8">
        <v>177</v>
      </c>
      <c r="M8">
        <v>-5625</v>
      </c>
      <c r="N8">
        <v>1950</v>
      </c>
      <c r="O8" s="25">
        <f>(Table13[[#This Row],[SharesOutstanding]]-N7)/N7</f>
        <v>-6.0693641618497107E-2</v>
      </c>
      <c r="P8" s="22">
        <f>ABS(Table13[[#This Row],[Dividends]])+ABS(Table13[[#This Row],[ShareBuyBack]])-Table13[[#This Row],[ShareIssues]]</f>
        <v>9775</v>
      </c>
      <c r="Q8" s="5">
        <f>Table13[[#This Row],[OwnerReturn]]/Table13[[#This Row],[FreeCashFlow]]</f>
        <v>1.3635095550285954</v>
      </c>
    </row>
    <row r="9" spans="2:17" x14ac:dyDescent="0.2">
      <c r="B9" t="s">
        <v>113</v>
      </c>
      <c r="C9">
        <v>27208</v>
      </c>
      <c r="D9">
        <v>8724</v>
      </c>
      <c r="E9">
        <v>1703</v>
      </c>
      <c r="F9">
        <v>-4423</v>
      </c>
      <c r="G9" s="5">
        <f>ABS(Table13[[#This Row],[Dividends]]/Table13[[#This Row],[FreeCashFlow]])</f>
        <v>0.50699220541036227</v>
      </c>
      <c r="H9" s="18">
        <f>(ABS(Table13[[#This Row],[Dividends]])-ABS(F8))/ABS(F8)</f>
        <v>2.2186272244048996E-2</v>
      </c>
      <c r="I9">
        <v>105458.183</v>
      </c>
      <c r="J9" s="27">
        <f>Table13[[#This Row],[MarketValue]]/Table13[[#This Row],[Revenue]]</f>
        <v>3.8759990811526022</v>
      </c>
      <c r="K9" s="18">
        <f>(Table13[[#This Row],[MarketValue]]-I8)/I8</f>
        <v>0.15961717019506005</v>
      </c>
      <c r="L9">
        <v>229</v>
      </c>
      <c r="M9">
        <v>-5030</v>
      </c>
      <c r="N9">
        <v>1842</v>
      </c>
      <c r="O9" s="25">
        <f>(Table13[[#This Row],[SharesOutstanding]]-N8)/N8</f>
        <v>-5.5384615384615386E-2</v>
      </c>
      <c r="P9" s="22">
        <f>ABS(Table13[[#This Row],[Dividends]])+ABS(Table13[[#This Row],[ShareBuyBack]])-Table13[[#This Row],[ShareIssues]]</f>
        <v>9224</v>
      </c>
      <c r="Q9" s="5">
        <f>Table13[[#This Row],[OwnerReturn]]/Table13[[#This Row],[FreeCashFlow]]</f>
        <v>1.0573131591013296</v>
      </c>
    </row>
    <row r="10" spans="2:17" x14ac:dyDescent="0.2">
      <c r="B10" t="s">
        <v>114</v>
      </c>
      <c r="C10">
        <v>31097</v>
      </c>
      <c r="D10">
        <v>9632</v>
      </c>
      <c r="E10">
        <v>2550</v>
      </c>
      <c r="F10">
        <v>-4788</v>
      </c>
      <c r="G10" s="5">
        <f>ABS(Table13[[#This Row],[Dividends]]/Table13[[#This Row],[FreeCashFlow]])</f>
        <v>0.49709302325581395</v>
      </c>
      <c r="H10" s="18">
        <f>(ABS(Table13[[#This Row],[Dividends]])-ABS(F9))/ABS(F9)</f>
        <v>8.252317431607506E-2</v>
      </c>
      <c r="I10">
        <v>135449.41699999999</v>
      </c>
      <c r="J10" s="27">
        <f>Table13[[#This Row],[MarketValue]]/Table13[[#This Row],[Revenue]]</f>
        <v>4.3557068849085114</v>
      </c>
      <c r="K10" s="18">
        <f>(Table13[[#This Row],[MarketValue]]-I9)/I9</f>
        <v>0.28438982302587162</v>
      </c>
      <c r="L10">
        <v>75</v>
      </c>
      <c r="M10">
        <v>-5372</v>
      </c>
      <c r="N10">
        <v>1762</v>
      </c>
      <c r="O10" s="25">
        <f>(Table13[[#This Row],[SharesOutstanding]]-N9)/N9</f>
        <v>-4.3431053203040172E-2</v>
      </c>
      <c r="P10" s="22">
        <f>ABS(Table13[[#This Row],[Dividends]])+ABS(Table13[[#This Row],[ShareBuyBack]])-Table13[[#This Row],[ShareIssues]]</f>
        <v>10085</v>
      </c>
      <c r="Q10" s="5">
        <f>Table13[[#This Row],[OwnerReturn]]/Table13[[#This Row],[FreeCashFlow]]</f>
        <v>1.0470307308970099</v>
      </c>
    </row>
    <row r="11" spans="2:17" x14ac:dyDescent="0.2">
      <c r="B11" t="s">
        <v>115</v>
      </c>
      <c r="C11">
        <v>31377</v>
      </c>
      <c r="D11">
        <v>8365</v>
      </c>
      <c r="E11">
        <v>2983</v>
      </c>
      <c r="F11">
        <v>-5404</v>
      </c>
      <c r="G11" s="5">
        <f>ABS(Table13[[#This Row],[Dividends]]/Table13[[#This Row],[FreeCashFlow]])</f>
        <v>0.6460251046025105</v>
      </c>
      <c r="H11" s="18">
        <f>(ABS(Table13[[#This Row],[Dividends]])-ABS(F10))/ABS(F10)</f>
        <v>0.12865497076023391</v>
      </c>
      <c r="I11">
        <v>138307.94</v>
      </c>
      <c r="J11" s="27">
        <f>Table13[[#This Row],[MarketValue]]/Table13[[#This Row],[Revenue]]</f>
        <v>4.4079402109825665</v>
      </c>
      <c r="K11" s="18">
        <f>(Table13[[#This Row],[MarketValue]]-I10)/I10</f>
        <v>2.110398895256977E-2</v>
      </c>
      <c r="L11">
        <v>1</v>
      </c>
      <c r="M11">
        <v>-6525</v>
      </c>
      <c r="N11">
        <v>1692</v>
      </c>
      <c r="O11" s="25">
        <f>(Table13[[#This Row],[SharesOutstanding]]-N10)/N10</f>
        <v>-3.9727582292849034E-2</v>
      </c>
      <c r="P11" s="22">
        <f>ABS(Table13[[#This Row],[Dividends]])+ABS(Table13[[#This Row],[ShareBuyBack]])-Table13[[#This Row],[ShareIssues]]</f>
        <v>11928</v>
      </c>
      <c r="Q11" s="5">
        <f>Table13[[#This Row],[OwnerReturn]]/Table13[[#This Row],[FreeCashFlow]]</f>
        <v>1.4259414225941422</v>
      </c>
    </row>
    <row r="12" spans="2:17" x14ac:dyDescent="0.2">
      <c r="B12" t="s">
        <v>116</v>
      </c>
      <c r="C12">
        <v>31217</v>
      </c>
      <c r="D12">
        <v>8935</v>
      </c>
      <c r="E12">
        <v>2154</v>
      </c>
      <c r="F12">
        <v>-5720</v>
      </c>
      <c r="G12" s="5">
        <f>ABS(Table13[[#This Row],[Dividends]]/Table13[[#This Row],[FreeCashFlow]])</f>
        <v>0.64017907106883043</v>
      </c>
      <c r="H12" s="18">
        <f>(ABS(Table13[[#This Row],[Dividends]])-ABS(F11))/ABS(F11)</f>
        <v>5.8475203552923759E-2</v>
      </c>
      <c r="I12">
        <v>138449.57</v>
      </c>
      <c r="J12" s="27">
        <f>Table13[[#This Row],[MarketValue]]/Table13[[#This Row],[Revenue]]</f>
        <v>4.4350696735752955</v>
      </c>
      <c r="K12" s="18">
        <f>(Table13[[#This Row],[MarketValue]]-I11)/I11</f>
        <v>1.0240193006996175E-3</v>
      </c>
      <c r="L12">
        <v>0</v>
      </c>
      <c r="M12">
        <v>-5963</v>
      </c>
      <c r="N12">
        <v>1622</v>
      </c>
      <c r="O12" s="25">
        <f>(Table13[[#This Row],[SharesOutstanding]]-N11)/N11</f>
        <v>-4.1371158392434985E-2</v>
      </c>
      <c r="P12" s="22">
        <f>ABS(Table13[[#This Row],[Dividends]])+ABS(Table13[[#This Row],[ShareBuyBack]])-Table13[[#This Row],[ShareIssues]]</f>
        <v>11683</v>
      </c>
      <c r="Q12" s="5">
        <f>Table13[[#This Row],[OwnerReturn]]/Table13[[#This Row],[FreeCashFlow]]</f>
        <v>1.3075545607162842</v>
      </c>
    </row>
    <row r="13" spans="2:17" x14ac:dyDescent="0.2">
      <c r="B13" t="s">
        <v>117</v>
      </c>
      <c r="C13">
        <v>29767</v>
      </c>
      <c r="D13">
        <v>6586</v>
      </c>
      <c r="E13">
        <v>1682</v>
      </c>
      <c r="F13">
        <v>-6035</v>
      </c>
      <c r="G13" s="5">
        <f>ABS(Table13[[#This Row],[Dividends]]/Table13[[#This Row],[FreeCashFlow]])</f>
        <v>0.91633768600060739</v>
      </c>
      <c r="H13" s="18">
        <f>(ABS(Table13[[#This Row],[Dividends]])-ABS(F12))/ABS(F12)</f>
        <v>5.5069930069930072E-2</v>
      </c>
      <c r="I13">
        <v>125995.005</v>
      </c>
      <c r="J13" s="27">
        <f>Table13[[#This Row],[MarketValue]]/Table13[[#This Row],[Revenue]]</f>
        <v>4.232707528471126</v>
      </c>
      <c r="K13" s="18">
        <f>(Table13[[#This Row],[MarketValue]]-I12)/I12</f>
        <v>-8.995741192984566E-2</v>
      </c>
      <c r="L13">
        <v>0</v>
      </c>
      <c r="M13">
        <v>-3833</v>
      </c>
      <c r="N13">
        <v>1566</v>
      </c>
      <c r="O13" s="25">
        <f>(Table13[[#This Row],[SharesOutstanding]]-N12)/N12</f>
        <v>-3.4525277435265102E-2</v>
      </c>
      <c r="P13" s="22">
        <f>ABS(Table13[[#This Row],[Dividends]])+ABS(Table13[[#This Row],[ShareBuyBack]])-Table13[[#This Row],[ShareIssues]]</f>
        <v>9868</v>
      </c>
      <c r="Q13" s="5">
        <f>Table13[[#This Row],[OwnerReturn]]/Table13[[#This Row],[FreeCashFlow]]</f>
        <v>1.498329790464622</v>
      </c>
    </row>
    <row r="14" spans="2:17" x14ac:dyDescent="0.2">
      <c r="B14" t="s">
        <v>118</v>
      </c>
      <c r="C14">
        <v>26794</v>
      </c>
      <c r="D14">
        <v>6905</v>
      </c>
      <c r="E14">
        <v>3417</v>
      </c>
      <c r="F14">
        <v>-6250</v>
      </c>
      <c r="G14" s="5">
        <f>ABS(Table13[[#This Row],[Dividends]]/Table13[[#This Row],[FreeCashFlow]])</f>
        <v>0.90514120202751625</v>
      </c>
      <c r="H14" s="18">
        <f>(ABS(Table13[[#This Row],[Dividends]])-ABS(F13))/ABS(F13)</f>
        <v>3.5625517812758904E-2</v>
      </c>
      <c r="I14">
        <v>136202.47899999999</v>
      </c>
      <c r="J14" s="27">
        <f>Table13[[#This Row],[MarketValue]]/Table13[[#This Row],[Revenue]]</f>
        <v>5.0833201089796223</v>
      </c>
      <c r="K14" s="18">
        <f>(Table13[[#This Row],[MarketValue]]-I13)/I13</f>
        <v>8.1014910075204866E-2</v>
      </c>
      <c r="L14">
        <v>0</v>
      </c>
      <c r="M14">
        <v>-48</v>
      </c>
      <c r="N14">
        <v>1549</v>
      </c>
      <c r="O14" s="25">
        <f>(Table13[[#This Row],[SharesOutstanding]]-N13)/N13</f>
        <v>-1.0855683269476373E-2</v>
      </c>
      <c r="P14" s="22">
        <f>ABS(Table13[[#This Row],[Dividends]])+ABS(Table13[[#This Row],[ShareBuyBack]])-Table13[[#This Row],[ShareIssues]]</f>
        <v>6298</v>
      </c>
      <c r="Q14" s="5">
        <f>Table13[[#This Row],[OwnerReturn]]/Table13[[#This Row],[FreeCashFlow]]</f>
        <v>0.91209268645908759</v>
      </c>
    </row>
    <row r="15" spans="2:17" x14ac:dyDescent="0.2">
      <c r="B15" t="s">
        <v>119</v>
      </c>
      <c r="C15">
        <v>26685</v>
      </c>
      <c r="D15">
        <v>6905</v>
      </c>
      <c r="E15">
        <v>4239</v>
      </c>
      <c r="F15">
        <v>-6378</v>
      </c>
      <c r="G15" s="5">
        <f>ABS(Table13[[#This Row],[Dividends]]/Table13[[#This Row],[FreeCashFlow]])</f>
        <v>0.92367849384503986</v>
      </c>
      <c r="H15" s="18">
        <f>(ABS(Table13[[#This Row],[Dividends]])-ABS(F14))/ABS(F14)</f>
        <v>2.0480000000000002E-2</v>
      </c>
      <c r="I15">
        <v>141936.671</v>
      </c>
      <c r="J15" s="27">
        <f>Table13[[#This Row],[MarketValue]]/Table13[[#This Row],[Revenue]]</f>
        <v>5.3189683717444254</v>
      </c>
      <c r="K15" s="18">
        <f>(Table13[[#This Row],[MarketValue]]-I14)/I14</f>
        <v>4.2100496570257065E-2</v>
      </c>
      <c r="L15">
        <v>0</v>
      </c>
      <c r="M15">
        <v>0</v>
      </c>
      <c r="N15">
        <v>1551</v>
      </c>
      <c r="O15" s="25">
        <f>(Table13[[#This Row],[SharesOutstanding]]-N14)/N14</f>
        <v>1.2911555842479018E-3</v>
      </c>
      <c r="P15" s="22">
        <f>ABS(Table13[[#This Row],[Dividends]])+ABS(Table13[[#This Row],[ShareBuyBack]])-Table13[[#This Row],[ShareIssues]]</f>
        <v>6378</v>
      </c>
      <c r="Q15" s="5">
        <f>Table13[[#This Row],[OwnerReturn]]/Table13[[#This Row],[FreeCashFlow]]</f>
        <v>0.92367849384503986</v>
      </c>
    </row>
    <row r="16" spans="2:17" x14ac:dyDescent="0.2">
      <c r="B16" t="s">
        <v>120</v>
      </c>
      <c r="C16">
        <v>28748</v>
      </c>
      <c r="D16">
        <v>7364</v>
      </c>
      <c r="E16">
        <v>8447</v>
      </c>
      <c r="F16">
        <v>-6520</v>
      </c>
      <c r="G16" s="5">
        <f>ABS(Table13[[#This Row],[Dividends]]/Table13[[#This Row],[FreeCashFlow]])</f>
        <v>0.8853883758826725</v>
      </c>
      <c r="H16" s="18">
        <f>(ABS(Table13[[#This Row],[Dividends]])-ABS(F15))/ABS(F15)</f>
        <v>2.2264032612104107E-2</v>
      </c>
      <c r="I16">
        <v>164097.693</v>
      </c>
      <c r="J16" s="27">
        <f>Table13[[#This Row],[MarketValue]]/Table13[[#This Row],[Revenue]]</f>
        <v>5.7081429316822039</v>
      </c>
      <c r="K16" s="18">
        <f>(Table13[[#This Row],[MarketValue]]-I15)/I15</f>
        <v>0.15613316730529769</v>
      </c>
      <c r="L16">
        <v>0</v>
      </c>
      <c r="M16">
        <v>0</v>
      </c>
      <c r="N16">
        <v>1553</v>
      </c>
      <c r="O16" s="25">
        <f>(Table13[[#This Row],[SharesOutstanding]]-N15)/N15</f>
        <v>1.2894906511927789E-3</v>
      </c>
      <c r="P16" s="22">
        <f>ABS(Table13[[#This Row],[Dividends]])+ABS(Table13[[#This Row],[ShareBuyBack]])-Table13[[#This Row],[ShareIssues]]</f>
        <v>6520</v>
      </c>
      <c r="Q16" s="5">
        <f>Table13[[#This Row],[OwnerReturn]]/Table13[[#This Row],[FreeCashFlow]]</f>
        <v>0.8853883758826725</v>
      </c>
    </row>
    <row r="17" spans="2:17" x14ac:dyDescent="0.2">
      <c r="B17" t="s">
        <v>121</v>
      </c>
      <c r="C17">
        <v>29625</v>
      </c>
      <c r="D17">
        <v>8042</v>
      </c>
      <c r="E17">
        <v>6593</v>
      </c>
      <c r="F17">
        <v>-6885</v>
      </c>
      <c r="G17" s="5">
        <f>ABS(Table13[[#This Row],[Dividends]]/Table13[[#This Row],[FreeCashFlow]])</f>
        <v>0.85613031584183041</v>
      </c>
      <c r="H17" s="18">
        <f>(ABS(Table13[[#This Row],[Dividends]])-ABS(F16))/ABS(F16)</f>
        <v>5.5981595092024543E-2</v>
      </c>
      <c r="I17">
        <v>103783.761</v>
      </c>
      <c r="J17" s="27">
        <f>Table13[[#This Row],[MarketValue]]/Table13[[#This Row],[Revenue]]</f>
        <v>3.5032493164556961</v>
      </c>
      <c r="K17" s="18">
        <f>(Table13[[#This Row],[MarketValue]]-I16)/I16</f>
        <v>-0.36754893318335685</v>
      </c>
      <c r="L17">
        <v>0</v>
      </c>
      <c r="M17">
        <v>0</v>
      </c>
      <c r="N17">
        <v>1555</v>
      </c>
      <c r="O17" s="25">
        <f>(Table13[[#This Row],[SharesOutstanding]]-N16)/N16</f>
        <v>1.28783000643915E-3</v>
      </c>
      <c r="P17" s="22">
        <f>ABS(Table13[[#This Row],[Dividends]])+ABS(Table13[[#This Row],[ShareBuyBack]])-Table13[[#This Row],[ShareIssues]]</f>
        <v>6885</v>
      </c>
      <c r="Q17" s="5">
        <f>Table13[[#This Row],[OwnerReturn]]/Table13[[#This Row],[FreeCashFlow]]</f>
        <v>0.85613031584183041</v>
      </c>
    </row>
    <row r="18" spans="2:17" x14ac:dyDescent="0.2">
      <c r="B18" t="s">
        <v>122</v>
      </c>
      <c r="C18">
        <v>29805</v>
      </c>
      <c r="D18">
        <v>9238</v>
      </c>
      <c r="E18">
        <v>6861</v>
      </c>
      <c r="F18">
        <v>-7161</v>
      </c>
      <c r="G18" s="5">
        <f>ABS(Table13[[#This Row],[Dividends]]/Table13[[#This Row],[FreeCashFlow]])</f>
        <v>0.77516778523489938</v>
      </c>
      <c r="H18" s="18">
        <f>(ABS(Table13[[#This Row],[Dividends]])-ABS(F17))/ABS(F17)</f>
        <v>4.0087145969498909E-2</v>
      </c>
      <c r="I18">
        <v>132390.68</v>
      </c>
      <c r="J18" s="27">
        <f>Table13[[#This Row],[MarketValue]]/Table13[[#This Row],[Revenue]]</f>
        <v>4.4418949840630768</v>
      </c>
      <c r="K18" s="18">
        <f>(Table13[[#This Row],[MarketValue]]-I17)/I17</f>
        <v>0.27563964462609902</v>
      </c>
      <c r="L18">
        <v>0</v>
      </c>
      <c r="M18">
        <v>0</v>
      </c>
      <c r="N18">
        <v>1556</v>
      </c>
      <c r="O18" s="25">
        <f>(Table13[[#This Row],[SharesOutstanding]]-N17)/N17</f>
        <v>6.4308681672025725E-4</v>
      </c>
      <c r="P18" s="22">
        <f>ABS(Table13[[#This Row],[Dividends]])+ABS(Table13[[#This Row],[ShareBuyBack]])-Table13[[#This Row],[ShareIssues]]</f>
        <v>7161</v>
      </c>
      <c r="Q18" s="5">
        <f>Table13[[#This Row],[OwnerReturn]]/Table13[[#This Row],[FreeCashFlow]]</f>
        <v>0.77516778523489938</v>
      </c>
    </row>
    <row r="19" spans="2:17" x14ac:dyDescent="0.2">
      <c r="B19" t="s">
        <v>123</v>
      </c>
      <c r="C19">
        <v>28694</v>
      </c>
      <c r="D19">
        <v>9210</v>
      </c>
      <c r="E19">
        <v>7280</v>
      </c>
      <c r="F19">
        <v>-7364</v>
      </c>
      <c r="G19" s="5">
        <f>ABS(Table13[[#This Row],[Dividends]]/Table13[[#This Row],[FreeCashFlow]])</f>
        <v>0.79956568946796958</v>
      </c>
      <c r="H19" s="18">
        <f>(ABS(Table13[[#This Row],[Dividends]])-ABS(F18))/ABS(F18)</f>
        <v>2.8347996089931573E-2</v>
      </c>
      <c r="I19">
        <v>128934.662</v>
      </c>
      <c r="J19" s="27">
        <f>Table13[[#This Row],[MarketValue]]/Table13[[#This Row],[Revenue]]</f>
        <v>4.4934363281522272</v>
      </c>
      <c r="K19" s="18">
        <f>(Table13[[#This Row],[MarketValue]]-I18)/I18</f>
        <v>-2.6104692565972139E-2</v>
      </c>
      <c r="L19">
        <v>0</v>
      </c>
      <c r="M19">
        <v>0</v>
      </c>
      <c r="N19">
        <v>1558</v>
      </c>
      <c r="O19" s="25">
        <f>(Table13[[#This Row],[SharesOutstanding]]-N18)/N18</f>
        <v>1.2853470437017994E-3</v>
      </c>
      <c r="P19" s="22">
        <f>ABS(Table13[[#This Row],[Dividends]])+ABS(Table13[[#This Row],[ShareBuyBack]])-Table13[[#This Row],[ShareIssues]]</f>
        <v>7364</v>
      </c>
      <c r="Q19" s="5">
        <f>Table13[[#This Row],[OwnerReturn]]/Table13[[#This Row],[FreeCashFlow]]</f>
        <v>0.79956568946796958</v>
      </c>
    </row>
    <row r="20" spans="2:17" x14ac:dyDescent="0.2">
      <c r="B20" t="s">
        <v>124</v>
      </c>
      <c r="C20">
        <v>31405</v>
      </c>
      <c r="D20">
        <v>11219</v>
      </c>
      <c r="E20">
        <v>4496</v>
      </c>
      <c r="F20">
        <v>-7580</v>
      </c>
      <c r="G20" s="5">
        <f>ABS(Table13[[#This Row],[Dividends]]/Table13[[#This Row],[FreeCashFlow]])</f>
        <v>0.6756395400659595</v>
      </c>
      <c r="H20" s="18">
        <f>(ABS(Table13[[#This Row],[Dividends]])-ABS(F19))/ABS(F19)</f>
        <v>2.9331884845192831E-2</v>
      </c>
      <c r="I20">
        <v>147266.15</v>
      </c>
      <c r="J20" s="27">
        <f>Table13[[#This Row],[MarketValue]]/Table13[[#This Row],[Revenue]]</f>
        <v>4.6892580799235786</v>
      </c>
      <c r="K20" s="18">
        <f>(Table13[[#This Row],[MarketValue]]-I19)/I19</f>
        <v>0.14217657002117862</v>
      </c>
      <c r="L20">
        <v>0</v>
      </c>
      <c r="M20">
        <v>-775</v>
      </c>
      <c r="N20">
        <v>1559</v>
      </c>
      <c r="O20" s="25">
        <f>(Table13[[#This Row],[SharesOutstanding]]-N19)/N19</f>
        <v>6.4184852374839533E-4</v>
      </c>
      <c r="P20" s="22">
        <f>ABS(Table13[[#This Row],[Dividends]])+ABS(Table13[[#This Row],[ShareBuyBack]])-Table13[[#This Row],[ShareIssues]]</f>
        <v>8355</v>
      </c>
      <c r="Q20" s="5">
        <f>Table13[[#This Row],[OwnerReturn]]/Table13[[#This Row],[FreeCashFlow]]</f>
        <v>0.74471878063998576</v>
      </c>
    </row>
    <row r="21" spans="2:17" x14ac:dyDescent="0.2">
      <c r="B21" t="s">
        <v>125</v>
      </c>
      <c r="C21">
        <v>31762</v>
      </c>
      <c r="D21">
        <v>9726</v>
      </c>
      <c r="E21">
        <v>3207</v>
      </c>
      <c r="F21">
        <v>-7812</v>
      </c>
      <c r="G21" s="5">
        <f>ABS(Table13[[#This Row],[Dividends]]/Table13[[#This Row],[FreeCashFlow]])</f>
        <v>0.80320789636027146</v>
      </c>
      <c r="H21" s="18">
        <f>(ABS(Table13[[#This Row],[Dividends]])-ABS(F20))/ABS(F20)</f>
        <v>3.0606860158311346E-2</v>
      </c>
      <c r="I21">
        <v>156897.766</v>
      </c>
      <c r="J21" s="27">
        <f>Table13[[#This Row],[MarketValue]]/Table13[[#This Row],[Revenue]]</f>
        <v>4.9397949121591838</v>
      </c>
      <c r="K21" s="18">
        <f>(Table13[[#This Row],[MarketValue]]-I20)/I20</f>
        <v>6.5402782648965901E-2</v>
      </c>
      <c r="L21">
        <v>0</v>
      </c>
      <c r="M21">
        <v>-209</v>
      </c>
      <c r="N21">
        <v>1552</v>
      </c>
      <c r="O21" s="25">
        <f>(Table13[[#This Row],[SharesOutstanding]]-N20)/N20</f>
        <v>-4.4900577293136628E-3</v>
      </c>
      <c r="P21" s="22">
        <f>ABS(Table13[[#This Row],[Dividends]])+ABS(Table13[[#This Row],[ShareBuyBack]])-Table13[[#This Row],[ShareIssues]]</f>
        <v>8021</v>
      </c>
      <c r="Q21" s="5">
        <f>Table13[[#This Row],[OwnerReturn]]/Table13[[#This Row],[FreeCashFlow]]</f>
        <v>0.82469668928644868</v>
      </c>
    </row>
    <row r="22" spans="2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>
        <f>(ABS(Table13[[#This Row],[Dividends]])-ABS(F21))/ABS(F21)</f>
        <v>-1</v>
      </c>
      <c r="I22" s="3"/>
      <c r="J22" s="27" t="e">
        <f>Table13[[#This Row],[MarketValue]]/Table13[[#This Row],[Revenue]]</f>
        <v>#DIV/0!</v>
      </c>
      <c r="K22" s="18">
        <f>(Table13[[#This Row],[MarketValue]]-I21)/I21</f>
        <v>-1</v>
      </c>
      <c r="O22" s="25">
        <f>(Table13[[#This Row],[SharesOutstanding]]-N21)/N21</f>
        <v>-1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2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2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2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2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2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21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ht="16" x14ac:dyDescent="0.2">
      <c r="B3" s="56" t="s">
        <v>107</v>
      </c>
      <c r="C3" s="56">
        <v>0</v>
      </c>
      <c r="D3" s="56">
        <v>0</v>
      </c>
      <c r="E3" s="23">
        <f>(Table15[[#This Row],[PriceLow]]+Table15[[#This Row],[PriceHigh]])/2</f>
        <v>0</v>
      </c>
      <c r="F3" s="56">
        <v>16.382999999999999</v>
      </c>
      <c r="G3" s="18" t="e">
        <f>(Table15[[#This Row],[Revenue]]-F2)/F2</f>
        <v>#DIV/0!</v>
      </c>
      <c r="H3" s="56">
        <v>0</v>
      </c>
      <c r="I3" s="56">
        <v>0</v>
      </c>
      <c r="J3" s="56">
        <v>1.95</v>
      </c>
      <c r="K3" s="18" t="e">
        <f>(Table15[[#This Row],[EPS]]-J2)/J2</f>
        <v>#DIV/0!</v>
      </c>
      <c r="L3" s="56">
        <v>0</v>
      </c>
      <c r="M3" s="56">
        <v>0</v>
      </c>
      <c r="N3" s="56">
        <v>1.984</v>
      </c>
      <c r="O3" s="18" t="e">
        <f>(Table15[[#This Row],[FCF]]-N2)/N2</f>
        <v>#DIV/0!</v>
      </c>
      <c r="P3" s="56">
        <v>0</v>
      </c>
      <c r="Q3" s="56">
        <v>0</v>
      </c>
    </row>
    <row r="4" spans="2:17" ht="16" x14ac:dyDescent="0.2">
      <c r="B4" s="56" t="s">
        <v>108</v>
      </c>
      <c r="C4" s="56">
        <v>0</v>
      </c>
      <c r="D4" s="56">
        <v>0</v>
      </c>
      <c r="E4" s="23">
        <f>(Table15[[#This Row],[PriceLow]]+Table15[[#This Row],[PriceHigh]])/2</f>
        <v>0</v>
      </c>
      <c r="F4" s="56">
        <v>9.5760000000000005</v>
      </c>
      <c r="G4" s="18">
        <f>(Table15[[#This Row],[Revenue]]-F3)/F3</f>
        <v>-0.41549166819263866</v>
      </c>
      <c r="H4" s="56">
        <v>0</v>
      </c>
      <c r="I4" s="56">
        <v>0</v>
      </c>
      <c r="J4" s="56">
        <v>2.69</v>
      </c>
      <c r="K4" s="18">
        <f>(Table15[[#This Row],[EPS]]-J3)/J3</f>
        <v>0.37948717948717947</v>
      </c>
      <c r="L4" s="56">
        <v>0</v>
      </c>
      <c r="M4" s="56">
        <v>0</v>
      </c>
      <c r="N4" s="56">
        <v>2.1160000000000001</v>
      </c>
      <c r="O4" s="18">
        <f>(Table15[[#This Row],[FCF]]-N3)/N3</f>
        <v>6.6532258064516195E-2</v>
      </c>
      <c r="P4" s="56">
        <v>0</v>
      </c>
      <c r="Q4" s="56">
        <v>0</v>
      </c>
    </row>
    <row r="5" spans="2:17" ht="16" x14ac:dyDescent="0.2">
      <c r="B5" s="56" t="s">
        <v>109</v>
      </c>
      <c r="C5" s="56">
        <v>0</v>
      </c>
      <c r="D5" s="56">
        <v>0</v>
      </c>
      <c r="E5" s="23">
        <f>(Table15[[#This Row],[PriceLow]]+Table15[[#This Row],[PriceHigh]])/2</f>
        <v>0</v>
      </c>
      <c r="F5" s="56">
        <v>9.8480000000000008</v>
      </c>
      <c r="G5" s="18">
        <f>(Table15[[#This Row],[Revenue]]-F4)/F4</f>
        <v>2.8404344193817901E-2</v>
      </c>
      <c r="H5" s="56">
        <v>0</v>
      </c>
      <c r="I5" s="56">
        <v>0</v>
      </c>
      <c r="J5" s="56">
        <v>2.91</v>
      </c>
      <c r="K5" s="18">
        <f>(Table15[[#This Row],[EPS]]-J4)/J4</f>
        <v>8.1784386617100441E-2</v>
      </c>
      <c r="L5" s="56">
        <v>0</v>
      </c>
      <c r="M5" s="56">
        <v>0</v>
      </c>
      <c r="N5" s="56">
        <v>2.5619999999999998</v>
      </c>
      <c r="O5" s="18">
        <f>(Table15[[#This Row],[FCF]]-N4)/N4</f>
        <v>0.21077504725897908</v>
      </c>
      <c r="P5" s="56">
        <v>0</v>
      </c>
      <c r="Q5" s="56">
        <v>0</v>
      </c>
    </row>
    <row r="6" spans="2:17" ht="16" x14ac:dyDescent="0.2">
      <c r="B6" s="56" t="s">
        <v>110</v>
      </c>
      <c r="C6" s="56">
        <v>0</v>
      </c>
      <c r="D6" s="56">
        <v>0</v>
      </c>
      <c r="E6" s="23">
        <f>(Table15[[#This Row],[PriceLow]]+Table15[[#This Row],[PriceHigh]])/2</f>
        <v>0</v>
      </c>
      <c r="F6" s="56">
        <v>10.816000000000001</v>
      </c>
      <c r="G6" s="18">
        <f>(Table15[[#This Row],[Revenue]]-F5)/F5</f>
        <v>9.8294069861900882E-2</v>
      </c>
      <c r="H6" s="56">
        <v>0</v>
      </c>
      <c r="I6" s="56">
        <v>0</v>
      </c>
      <c r="J6" s="56">
        <v>2.86</v>
      </c>
      <c r="K6" s="18">
        <f>(Table15[[#This Row],[EPS]]-J5)/J5</f>
        <v>-1.7182130584192531E-2</v>
      </c>
      <c r="L6" s="56">
        <v>0</v>
      </c>
      <c r="M6" s="56">
        <v>0</v>
      </c>
      <c r="N6" s="56">
        <v>2.1230000000000002</v>
      </c>
      <c r="O6" s="18">
        <f>(Table15[[#This Row],[FCF]]-N5)/N5</f>
        <v>-0.17135050741608104</v>
      </c>
      <c r="P6" s="56">
        <v>0</v>
      </c>
      <c r="Q6" s="56">
        <v>0</v>
      </c>
    </row>
    <row r="7" spans="2:17" ht="16" x14ac:dyDescent="0.2">
      <c r="B7" s="56" t="s">
        <v>111</v>
      </c>
      <c r="C7" s="56">
        <v>36.630000000000003</v>
      </c>
      <c r="D7" s="56">
        <v>55.95</v>
      </c>
      <c r="E7" s="23">
        <f>(Table15[[#This Row],[PriceLow]]+Table15[[#This Row],[PriceHigh]])/2</f>
        <v>46.290000000000006</v>
      </c>
      <c r="F7" s="56">
        <v>12.382</v>
      </c>
      <c r="G7" s="18">
        <f>(Table15[[#This Row],[Revenue]]-F6)/F6</f>
        <v>0.14478550295857978</v>
      </c>
      <c r="H7" s="56">
        <v>2.9583265999999999</v>
      </c>
      <c r="I7" s="56">
        <v>4.5186561100000002</v>
      </c>
      <c r="J7" s="56">
        <v>3.31</v>
      </c>
      <c r="K7" s="18">
        <f>(Table15[[#This Row],[EPS]]-J6)/J6</f>
        <v>0.1573426573426574</v>
      </c>
      <c r="L7" s="56">
        <v>11.066465300000001</v>
      </c>
      <c r="M7" s="56">
        <v>16.9033233</v>
      </c>
      <c r="N7" s="56">
        <v>3.2930000000000001</v>
      </c>
      <c r="O7" s="18">
        <f>(Table15[[#This Row],[FCF]]-N6)/N6</f>
        <v>0.55110692416391893</v>
      </c>
      <c r="P7" s="56">
        <v>11.1235955</v>
      </c>
      <c r="Q7" s="56">
        <v>16.990586100000002</v>
      </c>
    </row>
    <row r="8" spans="2:17" ht="16" x14ac:dyDescent="0.2">
      <c r="B8" s="56" t="s">
        <v>112</v>
      </c>
      <c r="C8" s="56">
        <v>32.340000000000003</v>
      </c>
      <c r="D8" s="56">
        <v>51.55</v>
      </c>
      <c r="E8" s="23">
        <f>(Table15[[#This Row],[PriceLow]]+Table15[[#This Row],[PriceHigh]])/2</f>
        <v>41.945</v>
      </c>
      <c r="F8" s="56">
        <v>12.837999999999999</v>
      </c>
      <c r="G8" s="18">
        <f>(Table15[[#This Row],[Revenue]]-F7)/F7</f>
        <v>3.682765304474233E-2</v>
      </c>
      <c r="H8" s="56">
        <v>2.5190839700000001</v>
      </c>
      <c r="I8" s="56">
        <v>4.0154229600000004</v>
      </c>
      <c r="J8" s="56">
        <v>3.24</v>
      </c>
      <c r="K8" s="18">
        <f>(Table15[[#This Row],[EPS]]-J7)/J7</f>
        <v>-2.1148036253776387E-2</v>
      </c>
      <c r="L8" s="56">
        <v>9.9814814799999994</v>
      </c>
      <c r="M8" s="56">
        <v>15.910493799999999</v>
      </c>
      <c r="N8" s="56">
        <v>3.6760000000000002</v>
      </c>
      <c r="O8" s="18">
        <f>(Table15[[#This Row],[FCF]]-N7)/N7</f>
        <v>0.11630731855450956</v>
      </c>
      <c r="P8" s="56">
        <v>8.7976060900000004</v>
      </c>
      <c r="Q8" s="56">
        <v>14.023395000000001</v>
      </c>
    </row>
    <row r="9" spans="2:17" ht="16" x14ac:dyDescent="0.2">
      <c r="B9" s="56" t="s">
        <v>113</v>
      </c>
      <c r="C9" s="56">
        <v>43.17</v>
      </c>
      <c r="D9" s="56">
        <v>60.82</v>
      </c>
      <c r="E9" s="23">
        <f>(Table15[[#This Row],[PriceLow]]+Table15[[#This Row],[PriceHigh]])/2</f>
        <v>51.995000000000005</v>
      </c>
      <c r="F9" s="56">
        <v>14.771000000000001</v>
      </c>
      <c r="G9" s="18">
        <f>(Table15[[#This Row],[Revenue]]-F8)/F8</f>
        <v>0.15056862439632354</v>
      </c>
      <c r="H9" s="56">
        <v>2.92261864</v>
      </c>
      <c r="I9" s="56">
        <v>4.1175275899999999</v>
      </c>
      <c r="J9" s="56">
        <v>3.92</v>
      </c>
      <c r="K9" s="18">
        <f>(Table15[[#This Row],[EPS]]-J8)/J8</f>
        <v>0.20987654320987645</v>
      </c>
      <c r="L9" s="56">
        <v>11.0127551</v>
      </c>
      <c r="M9" s="56">
        <v>15.5153061</v>
      </c>
      <c r="N9" s="56">
        <v>4.7359999999999998</v>
      </c>
      <c r="O9" s="18">
        <f>(Table15[[#This Row],[FCF]]-N8)/N8</f>
        <v>0.2883569096844395</v>
      </c>
      <c r="P9" s="56">
        <v>9.1152871599999994</v>
      </c>
      <c r="Q9" s="56">
        <v>12.8420608</v>
      </c>
    </row>
    <row r="10" spans="2:17" ht="16" x14ac:dyDescent="0.2">
      <c r="B10" s="56" t="s">
        <v>114</v>
      </c>
      <c r="C10" s="56">
        <v>56.02</v>
      </c>
      <c r="D10" s="56">
        <v>79.099999999999994</v>
      </c>
      <c r="E10" s="23">
        <f>(Table15[[#This Row],[PriceLow]]+Table15[[#This Row],[PriceHigh]])/2</f>
        <v>67.56</v>
      </c>
      <c r="F10" s="56">
        <v>17.649000000000001</v>
      </c>
      <c r="G10" s="18">
        <f>(Table15[[#This Row],[Revenue]]-F9)/F9</f>
        <v>0.19484124297610181</v>
      </c>
      <c r="H10" s="56">
        <v>3.1741175099999999</v>
      </c>
      <c r="I10" s="56">
        <v>4.4818403299999998</v>
      </c>
      <c r="J10" s="56">
        <v>4.8499999999999996</v>
      </c>
      <c r="K10" s="18">
        <f>(Table15[[#This Row],[EPS]]-J9)/J9</f>
        <v>0.2372448979591836</v>
      </c>
      <c r="L10" s="56">
        <v>11.550515499999999</v>
      </c>
      <c r="M10" s="56">
        <v>16.3092784</v>
      </c>
      <c r="N10" s="56">
        <v>5.4669999999999996</v>
      </c>
      <c r="O10" s="18">
        <f>(Table15[[#This Row],[FCF]]-N9)/N9</f>
        <v>0.15434966216216214</v>
      </c>
      <c r="P10" s="56">
        <v>10.2469362</v>
      </c>
      <c r="Q10" s="56">
        <v>14.468629999999999</v>
      </c>
    </row>
    <row r="11" spans="2:17" ht="16" x14ac:dyDescent="0.2">
      <c r="B11" s="56" t="s">
        <v>115</v>
      </c>
      <c r="C11" s="56">
        <v>73.260000000000005</v>
      </c>
      <c r="D11" s="56">
        <v>93.74</v>
      </c>
      <c r="E11" s="23">
        <f>(Table15[[#This Row],[PriceLow]]+Table15[[#This Row],[PriceHigh]])/2</f>
        <v>83.5</v>
      </c>
      <c r="F11" s="56">
        <v>18.544</v>
      </c>
      <c r="G11" s="18">
        <f>(Table15[[#This Row],[Revenue]]-F10)/F10</f>
        <v>5.0711088446937475E-2</v>
      </c>
      <c r="H11" s="56">
        <v>3.95060397</v>
      </c>
      <c r="I11" s="56">
        <v>5.0550043100000002</v>
      </c>
      <c r="J11" s="56">
        <v>5.17</v>
      </c>
      <c r="K11" s="18">
        <f>(Table15[[#This Row],[EPS]]-J10)/J10</f>
        <v>6.5979381443299026E-2</v>
      </c>
      <c r="L11" s="56">
        <v>14.1702128</v>
      </c>
      <c r="M11" s="56">
        <v>18.131527999999999</v>
      </c>
      <c r="N11" s="56">
        <v>4.944</v>
      </c>
      <c r="O11" s="18">
        <f>(Table15[[#This Row],[FCF]]-N10)/N10</f>
        <v>-9.5664898481799834E-2</v>
      </c>
      <c r="P11" s="56">
        <v>14.817961199999999</v>
      </c>
      <c r="Q11" s="56">
        <v>18.960356000000001</v>
      </c>
    </row>
    <row r="12" spans="2:17" ht="16" x14ac:dyDescent="0.2">
      <c r="B12" s="56" t="s">
        <v>116</v>
      </c>
      <c r="C12" s="56">
        <v>82.95</v>
      </c>
      <c r="D12" s="56">
        <v>96.44</v>
      </c>
      <c r="E12" s="23">
        <f>(Table15[[#This Row],[PriceLow]]+Table15[[#This Row],[PriceHigh]])/2</f>
        <v>89.694999999999993</v>
      </c>
      <c r="F12" s="56">
        <v>19.245999999999999</v>
      </c>
      <c r="G12" s="18">
        <f>(Table15[[#This Row],[Revenue]]-F11)/F11</f>
        <v>3.7855910267471857E-2</v>
      </c>
      <c r="H12" s="56">
        <v>4.30998649</v>
      </c>
      <c r="I12" s="56">
        <v>5.0109113599999997</v>
      </c>
      <c r="J12" s="56">
        <v>5.26</v>
      </c>
      <c r="K12" s="18">
        <f>(Table15[[#This Row],[EPS]]-J11)/J11</f>
        <v>1.7408123791102487E-2</v>
      </c>
      <c r="L12" s="56">
        <v>15.769962</v>
      </c>
      <c r="M12" s="56">
        <v>18.3346008</v>
      </c>
      <c r="N12" s="56">
        <v>5.5090000000000003</v>
      </c>
      <c r="O12" s="18">
        <f>(Table15[[#This Row],[FCF]]-N11)/N11</f>
        <v>0.11427993527508098</v>
      </c>
      <c r="P12" s="56">
        <v>15.0571792</v>
      </c>
      <c r="Q12" s="56">
        <v>17.505899400000001</v>
      </c>
    </row>
    <row r="13" spans="2:17" ht="16" x14ac:dyDescent="0.2">
      <c r="B13" s="56" t="s">
        <v>117</v>
      </c>
      <c r="C13" s="56">
        <v>75.39</v>
      </c>
      <c r="D13" s="56">
        <v>91.34</v>
      </c>
      <c r="E13" s="23">
        <f>(Table15[[#This Row],[PriceLow]]+Table15[[#This Row],[PriceHigh]])/2</f>
        <v>83.365000000000009</v>
      </c>
      <c r="F13" s="56">
        <v>19.007999999999999</v>
      </c>
      <c r="G13" s="18">
        <f>(Table15[[#This Row],[Revenue]]-F12)/F12</f>
        <v>-1.2366205964875795E-2</v>
      </c>
      <c r="H13" s="56">
        <v>3.9662247499999999</v>
      </c>
      <c r="I13" s="56">
        <v>4.8053451200000001</v>
      </c>
      <c r="J13" s="56">
        <v>4.76</v>
      </c>
      <c r="K13" s="18">
        <f>(Table15[[#This Row],[EPS]]-J12)/J12</f>
        <v>-9.5057034220532327E-2</v>
      </c>
      <c r="L13" s="56">
        <v>15.838235299999999</v>
      </c>
      <c r="M13" s="56">
        <v>19.189075599999999</v>
      </c>
      <c r="N13" s="56">
        <v>4.2060000000000004</v>
      </c>
      <c r="O13" s="18">
        <f>(Table15[[#This Row],[FCF]]-N12)/N12</f>
        <v>-0.23652205481938643</v>
      </c>
      <c r="P13" s="56">
        <v>17.9243937</v>
      </c>
      <c r="Q13" s="56">
        <v>21.716595300000002</v>
      </c>
    </row>
    <row r="14" spans="2:17" ht="16" x14ac:dyDescent="0.2">
      <c r="B14" s="56" t="s">
        <v>118</v>
      </c>
      <c r="C14" s="56">
        <v>75.33</v>
      </c>
      <c r="D14" s="56">
        <v>90.15</v>
      </c>
      <c r="E14" s="23">
        <f>(Table15[[#This Row],[PriceLow]]+Table15[[#This Row],[PriceHigh]])/2</f>
        <v>82.740000000000009</v>
      </c>
      <c r="F14" s="56">
        <v>17.297999999999998</v>
      </c>
      <c r="G14" s="18">
        <f>(Table15[[#This Row],[Revenue]]-F13)/F13</f>
        <v>-8.9962121212121257E-2</v>
      </c>
      <c r="H14" s="56">
        <v>4.3548387100000001</v>
      </c>
      <c r="I14" s="56">
        <v>5.2115851500000003</v>
      </c>
      <c r="J14" s="56">
        <v>4.42</v>
      </c>
      <c r="K14" s="18">
        <f>(Table15[[#This Row],[EPS]]-J13)/J13</f>
        <v>-7.1428571428571397E-2</v>
      </c>
      <c r="L14" s="56">
        <v>17.0429864</v>
      </c>
      <c r="M14" s="56">
        <v>20.3959276</v>
      </c>
      <c r="N14" s="56">
        <v>4.4580000000000002</v>
      </c>
      <c r="O14" s="18">
        <f>(Table15[[#This Row],[FCF]]-N13)/N13</f>
        <v>5.9914407988587673E-2</v>
      </c>
      <c r="P14" s="56">
        <v>16.897711999999999</v>
      </c>
      <c r="Q14" s="56">
        <v>20.222072699999998</v>
      </c>
    </row>
    <row r="15" spans="2:17" ht="16" x14ac:dyDescent="0.2">
      <c r="B15" s="56" t="s">
        <v>119</v>
      </c>
      <c r="C15" s="56">
        <v>85.8</v>
      </c>
      <c r="D15" s="56">
        <v>103.63</v>
      </c>
      <c r="E15" s="23">
        <f>(Table15[[#This Row],[PriceLow]]+Table15[[#This Row],[PriceHigh]])/2</f>
        <v>94.715000000000003</v>
      </c>
      <c r="F15" s="56">
        <v>17.204999999999998</v>
      </c>
      <c r="G15" s="18">
        <f>(Table15[[#This Row],[Revenue]]-F14)/F14</f>
        <v>-5.3763440860215041E-3</v>
      </c>
      <c r="H15" s="56">
        <v>4.98692241</v>
      </c>
      <c r="I15" s="56">
        <v>6.0232490600000004</v>
      </c>
      <c r="J15" s="56">
        <v>4.4800000000000004</v>
      </c>
      <c r="K15" s="18">
        <f>(Table15[[#This Row],[EPS]]-J14)/J14</f>
        <v>1.3574660633484276E-2</v>
      </c>
      <c r="L15" s="56">
        <v>19.151785700000001</v>
      </c>
      <c r="M15" s="56">
        <v>23.131696399999999</v>
      </c>
      <c r="N15" s="56">
        <v>4.452</v>
      </c>
      <c r="O15" s="18">
        <f>(Table15[[#This Row],[FCF]]-N14)/N14</f>
        <v>-1.3458950201884763E-3</v>
      </c>
      <c r="P15" s="56">
        <v>19.272237199999999</v>
      </c>
      <c r="Q15" s="56">
        <v>23.277178800000002</v>
      </c>
    </row>
    <row r="16" spans="2:17" ht="16" x14ac:dyDescent="0.2">
      <c r="B16" s="56" t="s">
        <v>120</v>
      </c>
      <c r="C16" s="56">
        <v>90.4</v>
      </c>
      <c r="D16" s="56">
        <v>122.9</v>
      </c>
      <c r="E16" s="23">
        <f>(Table15[[#This Row],[PriceLow]]+Table15[[#This Row],[PriceHigh]])/2</f>
        <v>106.65</v>
      </c>
      <c r="F16" s="56">
        <v>18.510999999999999</v>
      </c>
      <c r="G16" s="18">
        <f>(Table15[[#This Row],[Revenue]]-F15)/F15</f>
        <v>7.5908166230746935E-2</v>
      </c>
      <c r="H16" s="56">
        <v>4.8835827299999996</v>
      </c>
      <c r="I16" s="56">
        <v>6.6392955499999999</v>
      </c>
      <c r="J16" s="56">
        <v>3.88</v>
      </c>
      <c r="K16" s="18">
        <f>(Table15[[#This Row],[EPS]]-J15)/J15</f>
        <v>-0.13392857142857154</v>
      </c>
      <c r="L16" s="56">
        <v>23.298969100000001</v>
      </c>
      <c r="M16" s="56">
        <v>31.6752577</v>
      </c>
      <c r="N16" s="56">
        <v>4.742</v>
      </c>
      <c r="O16" s="18">
        <f>(Table15[[#This Row],[FCF]]-N15)/N15</f>
        <v>6.5139263252470811E-2</v>
      </c>
      <c r="P16" s="56">
        <v>19.063686199999999</v>
      </c>
      <c r="Q16" s="56">
        <v>25.917334499999999</v>
      </c>
    </row>
    <row r="17" spans="2:17" ht="16" x14ac:dyDescent="0.2">
      <c r="B17" s="56" t="s">
        <v>121</v>
      </c>
      <c r="C17" s="56">
        <v>65.97</v>
      </c>
      <c r="D17" s="56">
        <v>110.6</v>
      </c>
      <c r="E17" s="23">
        <f>(Table15[[#This Row],[PriceLow]]+Table15[[#This Row],[PriceHigh]])/2</f>
        <v>88.284999999999997</v>
      </c>
      <c r="F17" s="56">
        <v>19.050999999999998</v>
      </c>
      <c r="G17" s="18">
        <f>(Table15[[#This Row],[Revenue]]-F16)/F16</f>
        <v>2.9171843768569995E-2</v>
      </c>
      <c r="H17" s="56">
        <v>3.4628103499999998</v>
      </c>
      <c r="I17" s="56">
        <v>5.8054695299999999</v>
      </c>
      <c r="J17" s="56">
        <v>5.08</v>
      </c>
      <c r="K17" s="18">
        <f>(Table15[[#This Row],[EPS]]-J16)/J16</f>
        <v>0.30927835051546398</v>
      </c>
      <c r="L17" s="56">
        <v>12.9862205</v>
      </c>
      <c r="M17" s="56">
        <v>21.771653499999999</v>
      </c>
      <c r="N17" s="56">
        <v>5.1719999999999997</v>
      </c>
      <c r="O17" s="18">
        <f>(Table15[[#This Row],[FCF]]-N16)/N16</f>
        <v>9.0679038380430135E-2</v>
      </c>
      <c r="P17" s="56">
        <v>12.755220400000001</v>
      </c>
      <c r="Q17" s="56">
        <v>21.384377400000002</v>
      </c>
    </row>
    <row r="18" spans="2:17" ht="16" x14ac:dyDescent="0.2">
      <c r="B18" s="56" t="s">
        <v>122</v>
      </c>
      <c r="C18" s="56">
        <v>66.44</v>
      </c>
      <c r="D18" s="56">
        <v>91.91</v>
      </c>
      <c r="E18" s="23">
        <f>(Table15[[#This Row],[PriceLow]]+Table15[[#This Row],[PriceHigh]])/2</f>
        <v>79.174999999999997</v>
      </c>
      <c r="F18" s="56">
        <v>19.155000000000001</v>
      </c>
      <c r="G18" s="18">
        <f>(Table15[[#This Row],[Revenue]]-F17)/F17</f>
        <v>5.4590310219937415E-3</v>
      </c>
      <c r="H18" s="56">
        <v>3.4685460699999999</v>
      </c>
      <c r="I18" s="56">
        <v>4.7982250100000003</v>
      </c>
      <c r="J18" s="56">
        <v>4.6100000000000003</v>
      </c>
      <c r="K18" s="18">
        <f>(Table15[[#This Row],[EPS]]-J17)/J17</f>
        <v>-9.2519685039370025E-2</v>
      </c>
      <c r="L18" s="56">
        <v>14.4121475</v>
      </c>
      <c r="M18" s="56">
        <v>19.937093300000001</v>
      </c>
      <c r="N18" s="56">
        <v>5.9370000000000003</v>
      </c>
      <c r="O18" s="18">
        <f>(Table15[[#This Row],[FCF]]-N17)/N17</f>
        <v>0.14791183294663585</v>
      </c>
      <c r="P18" s="56">
        <v>11.1908371</v>
      </c>
      <c r="Q18" s="56">
        <v>15.480882599999999</v>
      </c>
    </row>
    <row r="19" spans="2:17" ht="16" x14ac:dyDescent="0.2">
      <c r="B19" s="56" t="s">
        <v>123</v>
      </c>
      <c r="C19" s="56">
        <v>59.98</v>
      </c>
      <c r="D19" s="56">
        <v>89.64</v>
      </c>
      <c r="E19" s="23">
        <f>(Table15[[#This Row],[PriceLow]]+Table15[[#This Row],[PriceHigh]])/2</f>
        <v>74.81</v>
      </c>
      <c r="F19" s="56">
        <v>18.417000000000002</v>
      </c>
      <c r="G19" s="18">
        <f>(Table15[[#This Row],[Revenue]]-F18)/F18</f>
        <v>-3.852779953014876E-2</v>
      </c>
      <c r="H19" s="56">
        <v>3.2567736300000001</v>
      </c>
      <c r="I19" s="56">
        <v>4.8672422199999996</v>
      </c>
      <c r="J19" s="56">
        <v>5.16</v>
      </c>
      <c r="K19" s="18">
        <f>(Table15[[#This Row],[EPS]]-J18)/J18</f>
        <v>0.11930585683297175</v>
      </c>
      <c r="L19" s="56">
        <v>11.624031</v>
      </c>
      <c r="M19" s="56">
        <v>17.372093</v>
      </c>
      <c r="N19" s="56">
        <v>5.9109999999999996</v>
      </c>
      <c r="O19" s="18">
        <f>(Table15[[#This Row],[FCF]]-N18)/N18</f>
        <v>-4.3793161529393108E-3</v>
      </c>
      <c r="P19" s="56">
        <v>10.147183200000001</v>
      </c>
      <c r="Q19" s="56">
        <v>15.1649467</v>
      </c>
    </row>
    <row r="20" spans="2:17" ht="16" x14ac:dyDescent="0.2">
      <c r="B20" s="56" t="s">
        <v>124</v>
      </c>
      <c r="C20" s="56">
        <v>79.06</v>
      </c>
      <c r="D20" s="56">
        <v>106.1</v>
      </c>
      <c r="E20" s="23">
        <f>(Table15[[#This Row],[PriceLow]]+Table15[[#This Row],[PriceHigh]])/2</f>
        <v>92.58</v>
      </c>
      <c r="F20" s="56">
        <v>20.143999999999998</v>
      </c>
      <c r="G20" s="18">
        <f>(Table15[[#This Row],[Revenue]]-F19)/F19</f>
        <v>9.3772058424281726E-2</v>
      </c>
      <c r="H20" s="56">
        <v>3.9247418600000001</v>
      </c>
      <c r="I20" s="56">
        <v>5.2670770500000001</v>
      </c>
      <c r="J20" s="56">
        <v>5.83</v>
      </c>
      <c r="K20" s="18">
        <f>(Table15[[#This Row],[EPS]]-J19)/J19</f>
        <v>0.12984496124031006</v>
      </c>
      <c r="L20" s="56">
        <v>13.5608919</v>
      </c>
      <c r="M20" s="56">
        <v>18.198970800000001</v>
      </c>
      <c r="N20" s="56">
        <v>7.1959999999999997</v>
      </c>
      <c r="O20" s="18">
        <f>(Table15[[#This Row],[FCF]]-N19)/N19</f>
        <v>0.21739130434782614</v>
      </c>
      <c r="P20" s="56">
        <v>10.986659299999999</v>
      </c>
      <c r="Q20" s="56">
        <v>14.7443024</v>
      </c>
    </row>
    <row r="21" spans="2:17" ht="16" x14ac:dyDescent="0.2">
      <c r="B21" s="56" t="s">
        <v>125</v>
      </c>
      <c r="C21" s="56">
        <v>83.01</v>
      </c>
      <c r="D21" s="56">
        <v>111.9</v>
      </c>
      <c r="E21" s="23">
        <f>(Table15[[#This Row],[PriceLow]]+Table15[[#This Row],[PriceHigh]])/2</f>
        <v>97.455000000000013</v>
      </c>
      <c r="F21" s="56">
        <v>20.465</v>
      </c>
      <c r="G21" s="18">
        <f>(Table15[[#This Row],[Revenue]]-F20)/F20</f>
        <v>1.5935266084193881E-2</v>
      </c>
      <c r="H21" s="56">
        <v>4.0561935</v>
      </c>
      <c r="I21" s="56">
        <v>5.46787198</v>
      </c>
      <c r="J21" s="56">
        <v>5.81</v>
      </c>
      <c r="K21" s="18">
        <f>(Table15[[#This Row],[EPS]]-J20)/J20</f>
        <v>-3.4305317324186042E-3</v>
      </c>
      <c r="L21" s="56">
        <v>14.287435500000001</v>
      </c>
      <c r="M21" s="56">
        <v>19.259896699999999</v>
      </c>
      <c r="N21" s="56">
        <v>6.2670000000000003</v>
      </c>
      <c r="O21" s="18">
        <f>(Table15[[#This Row],[FCF]]-N20)/N20</f>
        <v>-0.12909949972206775</v>
      </c>
      <c r="P21" s="56">
        <v>13.245571999999999</v>
      </c>
      <c r="Q21" s="56">
        <v>17.8554332</v>
      </c>
    </row>
    <row r="22" spans="2:17" x14ac:dyDescent="0.2">
      <c r="C22" s="3"/>
      <c r="D22" s="3"/>
      <c r="E22" s="23">
        <f>(Table15[[#This Row],[PriceLow]]+Table15[[#This Row],[PriceHigh]])/2</f>
        <v>0</v>
      </c>
      <c r="F22" s="3"/>
      <c r="G22" s="18">
        <f>(Table15[[#This Row],[Revenue]]-F21)/F21</f>
        <v>-1</v>
      </c>
      <c r="H22" s="26"/>
      <c r="I22" s="26"/>
      <c r="J22" s="3"/>
      <c r="K22" s="18">
        <f>(Table15[[#This Row],[EPS]]-J21)/J21</f>
        <v>-1</v>
      </c>
      <c r="L22" s="26"/>
      <c r="M22" s="26"/>
      <c r="O22" s="18">
        <f>(Table15[[#This Row],[FCF]]-N21)/N21</f>
        <v>-1</v>
      </c>
      <c r="P22" s="26"/>
      <c r="Q22" s="26"/>
    </row>
    <row r="23" spans="2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2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2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2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2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2023-07-17T21:27:08Z</dcterms:modified>
</cp:coreProperties>
</file>