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veywargo/Desktop/"/>
    </mc:Choice>
  </mc:AlternateContent>
  <xr:revisionPtr revIDLastSave="0" documentId="13_ncr:1_{C82DCEC5-E665-E240-9647-1E8122651788}" xr6:coauthVersionLast="47" xr6:coauthVersionMax="47" xr10:uidLastSave="{00000000-0000-0000-0000-000000000000}"/>
  <bookViews>
    <workbookView xWindow="0" yWindow="-21100" windowWidth="34560" windowHeight="21100" activeTab="4" xr2:uid="{95A28185-8DFF-42C0-8050-1CD1129F7BA4}"/>
  </bookViews>
  <sheets>
    <sheet name="DYT" sheetId="3" r:id="rId1"/>
    <sheet name="Record" sheetId="4" r:id="rId2"/>
    <sheet name="Sheet2" sheetId="6" r:id="rId3"/>
    <sheet name="Sheet1" sheetId="5" r:id="rId4"/>
    <sheet name="Sheet3" sheetId="7" r:id="rId5"/>
    <sheet name="Sheet4" sheetId="8" r:id="rId6"/>
  </sheets>
  <calcPr calcId="191029"/>
  <pivotCaches>
    <pivotCache cacheId="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7" l="1"/>
  <c r="C6" i="7"/>
  <c r="C7" i="7"/>
  <c r="C8" i="7"/>
  <c r="C9" i="7"/>
  <c r="C4" i="7"/>
  <c r="O4" i="4"/>
  <c r="P4" i="4" s="1"/>
  <c r="P3" i="4"/>
  <c r="P2" i="4"/>
</calcChain>
</file>

<file path=xl/sharedStrings.xml><?xml version="1.0" encoding="utf-8"?>
<sst xmlns="http://schemas.openxmlformats.org/spreadsheetml/2006/main" count="181" uniqueCount="110">
  <si>
    <t>Row Labels</t>
  </si>
  <si>
    <t>Grand Total</t>
  </si>
  <si>
    <t>DVT</t>
  </si>
  <si>
    <t>BuyYear</t>
  </si>
  <si>
    <t>Lot</t>
  </si>
  <si>
    <t>Buy Price</t>
  </si>
  <si>
    <t>Dividends</t>
  </si>
  <si>
    <t>CurrentPrice</t>
  </si>
  <si>
    <t>Years</t>
  </si>
  <si>
    <t>TotalReturn</t>
  </si>
  <si>
    <t>CAGR</t>
  </si>
  <si>
    <t>Break</t>
  </si>
  <si>
    <t>SellPrice</t>
  </si>
  <si>
    <t>SellDate</t>
  </si>
  <si>
    <t>SellDiv</t>
  </si>
  <si>
    <t>SellReturn</t>
  </si>
  <si>
    <t>SellCAGR</t>
  </si>
  <si>
    <t>May</t>
  </si>
  <si>
    <t>PayDate</t>
  </si>
  <si>
    <t>Amount</t>
  </si>
  <si>
    <t>PayYear</t>
  </si>
  <si>
    <t>Feb</t>
  </si>
  <si>
    <t>Aug</t>
  </si>
  <si>
    <t>Nov</t>
  </si>
  <si>
    <t>Dec</t>
  </si>
  <si>
    <t>Sum of Amount</t>
  </si>
  <si>
    <t>Global X MLP and Energy Infrastructure ETF</t>
  </si>
  <si>
    <t>Fund Holdings Data as of 07/18/2023</t>
  </si>
  <si>
    <t>% of Net Assets</t>
  </si>
  <si>
    <t>Ticker</t>
  </si>
  <si>
    <t>Name</t>
  </si>
  <si>
    <t>SEDOL</t>
  </si>
  <si>
    <t>Market Price ($)</t>
  </si>
  <si>
    <t>Shares Held</t>
  </si>
  <si>
    <t>Market Value ($)</t>
  </si>
  <si>
    <t>WMB</t>
  </si>
  <si>
    <t>WILLIAMS COS INC</t>
  </si>
  <si>
    <t>##########</t>
  </si>
  <si>
    <t>ENB</t>
  </si>
  <si>
    <t>ENBRIDGE INC</t>
  </si>
  <si>
    <t>LNG</t>
  </si>
  <si>
    <t>CHENIERE ENERGY INC</t>
  </si>
  <si>
    <t>TRP</t>
  </si>
  <si>
    <t>TC ENERGY CORP</t>
  </si>
  <si>
    <t>BJMY6F9</t>
  </si>
  <si>
    <t>KMI</t>
  </si>
  <si>
    <t>KINDER MORGAN INC</t>
  </si>
  <si>
    <t>B3NQ4P8</t>
  </si>
  <si>
    <t>OKE</t>
  </si>
  <si>
    <t>ONEOK INC</t>
  </si>
  <si>
    <t>TRGP</t>
  </si>
  <si>
    <t>TARGA RESOURCES CORP</t>
  </si>
  <si>
    <t>B55PZY3</t>
  </si>
  <si>
    <t>DTM</t>
  </si>
  <si>
    <t>DT MIDSTREAM INC</t>
  </si>
  <si>
    <t>BN7L880</t>
  </si>
  <si>
    <t>ET</t>
  </si>
  <si>
    <t>ENERGY TRANSFER LP</t>
  </si>
  <si>
    <t>B0WHXD2</t>
  </si>
  <si>
    <t>EPD</t>
  </si>
  <si>
    <t>ENTERPRISE PRODU</t>
  </si>
  <si>
    <t>MMP</t>
  </si>
  <si>
    <t>MAGELLAN MIDSTRE</t>
  </si>
  <si>
    <t>PBA</t>
  </si>
  <si>
    <t>PEMBINA PIPELINE CORP</t>
  </si>
  <si>
    <t>B4PPQG5</t>
  </si>
  <si>
    <t>ETRN</t>
  </si>
  <si>
    <t>EQUITRANS MIDSTREAM CORP</t>
  </si>
  <si>
    <t>BFMWBV6</t>
  </si>
  <si>
    <t>AM</t>
  </si>
  <si>
    <t>ANTERO MIDSTREAM CORP</t>
  </si>
  <si>
    <t>BJBT0Q4</t>
  </si>
  <si>
    <t>MPLX</t>
  </si>
  <si>
    <t>MPLX LP</t>
  </si>
  <si>
    <t>B847R56</t>
  </si>
  <si>
    <t>PAGP</t>
  </si>
  <si>
    <t>PLAINS GP HOLD-A</t>
  </si>
  <si>
    <t>BDGHN95</t>
  </si>
  <si>
    <t>ENLC</t>
  </si>
  <si>
    <t>ENLINK MIDSTREAM LLC</t>
  </si>
  <si>
    <t>BJTNDQ9</t>
  </si>
  <si>
    <t>PAA</t>
  </si>
  <si>
    <t>PLAINS ALL AMER</t>
  </si>
  <si>
    <t>WES</t>
  </si>
  <si>
    <t>WESTERN MIDSTREA</t>
  </si>
  <si>
    <t>BJ552C8</t>
  </si>
  <si>
    <t>AROC</t>
  </si>
  <si>
    <t>ARCHROCK INC</t>
  </si>
  <si>
    <t>BYRGSX7</t>
  </si>
  <si>
    <t>HESM</t>
  </si>
  <si>
    <t>HESS MIDSTREAM-A</t>
  </si>
  <si>
    <t>BKPK695</t>
  </si>
  <si>
    <t>CEQP</t>
  </si>
  <si>
    <t>CRESTWOOD EQUITY</t>
  </si>
  <si>
    <t>BY7R056</t>
  </si>
  <si>
    <t>CQP</t>
  </si>
  <si>
    <t>CHENIERE ENERGY</t>
  </si>
  <si>
    <t>B1VNH36</t>
  </si>
  <si>
    <t>KNTK</t>
  </si>
  <si>
    <t>KINETIK HOLDINGS INC</t>
  </si>
  <si>
    <t>BLPNQJ1</t>
  </si>
  <si>
    <t>HEP</t>
  </si>
  <si>
    <t>HOLLY ENERGY PARTNERS LP</t>
  </si>
  <si>
    <t>B00N3V0</t>
  </si>
  <si>
    <t>OTHER PAYABLE &amp; RECEIVABLES</t>
  </si>
  <si>
    <t>DKL</t>
  </si>
  <si>
    <t>DELEK LOGISTICS</t>
  </si>
  <si>
    <t>B927XT1</t>
  </si>
  <si>
    <t>CASH</t>
  </si>
  <si>
    <t>The information contained herein may not be reproduced, redistributed or used to create any derivative works.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</si>
</sst>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5" formatCode="0.0%"/>
    <numFmt numFmtId="175" formatCode="_(&quot;$&quot;* #,##0.00000_);_(&quot;$&quot;* \(#,##0.000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0" fillId="0" borderId="0" xfId="0" pivotButton="1"/>
    <xf numFmtId="44" fontId="0" fillId="0" borderId="0" xfId="1" applyFont="1"/>
    <xf numFmtId="9" fontId="0" fillId="0" borderId="0" xfId="2" applyFont="1"/>
    <xf numFmtId="9" fontId="0" fillId="2" borderId="1" xfId="2" applyFont="1" applyFill="1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165" fontId="0" fillId="0" borderId="3" xfId="2" applyNumberFormat="1" applyFont="1" applyBorder="1"/>
    <xf numFmtId="0" fontId="0" fillId="0" borderId="3" xfId="2" applyNumberFormat="1" applyFont="1" applyBorder="1"/>
    <xf numFmtId="14" fontId="0" fillId="0" borderId="4" xfId="0" applyNumberFormat="1" applyBorder="1"/>
    <xf numFmtId="44" fontId="0" fillId="0" borderId="4" xfId="1" applyFont="1" applyBorder="1"/>
    <xf numFmtId="0" fontId="0" fillId="0" borderId="4" xfId="0" applyBorder="1"/>
    <xf numFmtId="44" fontId="0" fillId="0" borderId="4" xfId="0" applyNumberFormat="1" applyBorder="1"/>
    <xf numFmtId="10" fontId="0" fillId="0" borderId="4" xfId="2" applyNumberFormat="1" applyFont="1" applyBorder="1"/>
    <xf numFmtId="0" fontId="0" fillId="3" borderId="4" xfId="0" applyFill="1" applyBorder="1"/>
    <xf numFmtId="165" fontId="0" fillId="0" borderId="5" xfId="2" applyNumberFormat="1" applyFont="1" applyBorder="1"/>
    <xf numFmtId="0" fontId="0" fillId="0" borderId="6" xfId="0" applyBorder="1"/>
    <xf numFmtId="44" fontId="0" fillId="0" borderId="6" xfId="1" applyFont="1" applyBorder="1"/>
    <xf numFmtId="44" fontId="0" fillId="0" borderId="6" xfId="2" applyNumberFormat="1" applyFont="1" applyBorder="1"/>
    <xf numFmtId="10" fontId="0" fillId="0" borderId="6" xfId="0" applyNumberFormat="1" applyBorder="1"/>
    <xf numFmtId="0" fontId="0" fillId="0" borderId="7" xfId="0" applyBorder="1"/>
    <xf numFmtId="17" fontId="0" fillId="0" borderId="0" xfId="0" applyNumberFormat="1"/>
    <xf numFmtId="2" fontId="0" fillId="0" borderId="0" xfId="0" applyNumberFormat="1"/>
    <xf numFmtId="1" fontId="0" fillId="0" borderId="0" xfId="0" applyNumberFormat="1"/>
    <xf numFmtId="175" fontId="0" fillId="0" borderId="0" xfId="1" applyNumberFormat="1" applyFont="1"/>
    <xf numFmtId="175" fontId="0" fillId="0" borderId="0" xfId="0" applyNumberFormat="1"/>
    <xf numFmtId="0" fontId="0" fillId="0" borderId="0" xfId="0" applyNumberFormat="1"/>
    <xf numFmtId="1" fontId="0" fillId="0" borderId="0" xfId="0" applyNumberFormat="1" applyAlignment="1">
      <alignment horizontal="left"/>
    </xf>
    <xf numFmtId="0" fontId="2" fillId="0" borderId="0" xfId="0" applyFont="1"/>
    <xf numFmtId="4" fontId="2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21">
    <dxf>
      <numFmt numFmtId="175" formatCode="_(&quot;$&quot;* #,##0.00000_);_(&quot;$&quot;* \(#,##0.00000\);_(&quot;$&quot;* &quot;-&quot;??_);_(@_)"/>
    </dxf>
    <dxf>
      <numFmt numFmtId="1" formatCode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10</xdr:col>
      <xdr:colOff>600075</xdr:colOff>
      <xdr:row>31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E27D664-34F0-655B-80F8-88293F29DEA2}"/>
            </a:ext>
          </a:extLst>
        </xdr:cNvPr>
        <xdr:cNvSpPr txBox="1"/>
      </xdr:nvSpPr>
      <xdr:spPr>
        <a:xfrm>
          <a:off x="1219200" y="571500"/>
          <a:ext cx="5476875" cy="5505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MOS: 7.0%%</a:t>
          </a:r>
        </a:p>
        <a:p>
          <a:r>
            <a:rPr lang="en-US" sz="1100"/>
            <a:t>Median Low: N/A</a:t>
          </a:r>
        </a:p>
        <a:p>
          <a:r>
            <a:rPr lang="en-US" sz="1100"/>
            <a:t>Median High: N/A</a:t>
          </a:r>
        </a:p>
        <a:p>
          <a:r>
            <a:rPr lang="en-US" sz="1100"/>
            <a:t>Growth Low: N/A</a:t>
          </a:r>
        </a:p>
        <a:p>
          <a:r>
            <a:rPr lang="en-US" sz="1100"/>
            <a:t>Growth High: N/A</a:t>
          </a:r>
        </a:p>
        <a:p>
          <a:r>
            <a:rPr lang="en-US" sz="1100"/>
            <a:t>Ex Div: 2-5-8-11</a:t>
          </a:r>
        </a:p>
        <a:p>
          <a:r>
            <a:rPr lang="en-US" sz="1100"/>
            <a:t>Div Pay: 2-5-8-11</a:t>
          </a:r>
        </a:p>
        <a:p>
          <a:r>
            <a:rPr lang="en-US" sz="1100"/>
            <a:t>Div History: 2003</a:t>
          </a:r>
        </a:p>
        <a:p>
          <a:r>
            <a:rPr lang="en-US" sz="1100"/>
            <a:t>Div Increase: N/A</a:t>
          </a:r>
        </a:p>
        <a:p>
          <a:r>
            <a:rPr lang="en-US" sz="1100"/>
            <a:t>DivGro Streak: N/A</a:t>
          </a:r>
        </a:p>
        <a:p>
          <a:r>
            <a:rPr lang="en-US" sz="1100"/>
            <a:t>Certainty: Yes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https://www.alpsfunds.com/products/etf/AMLP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Ex Div: Feb-May-Aug-Nov</a:t>
          </a:r>
        </a:p>
        <a:p>
          <a:r>
            <a:rPr lang="en-US" sz="1100"/>
            <a:t>Div Pay: Feb-May-Aug-Nov</a:t>
          </a:r>
        </a:p>
        <a:p>
          <a:r>
            <a:rPr lang="en-US" sz="1100"/>
            <a:t>Div History: Long</a:t>
          </a:r>
        </a:p>
        <a:p>
          <a:r>
            <a:rPr lang="en-US" sz="1100"/>
            <a:t>Business: Oil &amp; Gas Pipeline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Top Holdings</a:t>
          </a:r>
        </a:p>
        <a:p>
          <a:r>
            <a:rPr lang="en-US" sz="1100"/>
            <a:t>WMB</a:t>
          </a:r>
        </a:p>
        <a:p>
          <a:r>
            <a:rPr lang="en-US" sz="1100"/>
            <a:t>ENB</a:t>
          </a:r>
        </a:p>
        <a:p>
          <a:r>
            <a:rPr lang="en-US" sz="1100"/>
            <a:t>LNG</a:t>
          </a:r>
        </a:p>
        <a:p>
          <a:r>
            <a:rPr lang="en-US" sz="1100"/>
            <a:t>TRP</a:t>
          </a:r>
        </a:p>
        <a:p>
          <a:r>
            <a:rPr lang="en-US" sz="1100"/>
            <a:t>KMI</a:t>
          </a:r>
        </a:p>
        <a:p>
          <a:r>
            <a:rPr lang="en-US" sz="1100"/>
            <a:t>OKE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126.436772337962" createdVersion="8" refreshedVersion="8" minRefreshableVersion="3" recordCount="34" xr:uid="{69A831BE-5F2E-5444-8977-CB1231CF9CA6}">
  <cacheSource type="worksheet">
    <worksheetSource name="Table1"/>
  </cacheSource>
  <cacheFields count="3">
    <cacheField name="PayYear" numFmtId="1">
      <sharedItems containsSemiMixedTypes="0" containsString="0" containsNumber="1" containsInteger="1" minValue="2016" maxValue="2023" count="8">
        <n v="2023"/>
        <n v="2022"/>
        <n v="2021"/>
        <n v="2020"/>
        <n v="2019"/>
        <n v="2018"/>
        <n v="2017"/>
        <n v="2016"/>
      </sharedItems>
    </cacheField>
    <cacheField name="PayDate" numFmtId="0">
      <sharedItems/>
    </cacheField>
    <cacheField name="Amount" numFmtId="175">
      <sharedItems containsSemiMixedTypes="0" containsString="0" containsNumber="1" minValue="1.9E-2" maxValue="0.57999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s v="Feb"/>
    <n v="0.55000000000000004"/>
  </r>
  <r>
    <x v="0"/>
    <s v="May"/>
    <n v="0.57999999999999996"/>
  </r>
  <r>
    <x v="1"/>
    <s v="Feb"/>
    <n v="0.50070000000000003"/>
  </r>
  <r>
    <x v="1"/>
    <s v="May"/>
    <n v="0.53"/>
  </r>
  <r>
    <x v="1"/>
    <s v="Aug"/>
    <n v="0.55000000000000004"/>
  </r>
  <r>
    <x v="1"/>
    <s v="Nov"/>
    <n v="0.55000000000000004"/>
  </r>
  <r>
    <x v="2"/>
    <s v="Feb"/>
    <n v="0.56540000000000001"/>
  </r>
  <r>
    <x v="2"/>
    <s v="May"/>
    <n v="0.5212"/>
  </r>
  <r>
    <x v="2"/>
    <s v="Aug"/>
    <n v="0.50070000000000003"/>
  </r>
  <r>
    <x v="2"/>
    <s v="Nov"/>
    <n v="0.50070000000000003"/>
  </r>
  <r>
    <x v="2"/>
    <s v="Dec"/>
    <n v="2.2497E-2"/>
  </r>
  <r>
    <x v="3"/>
    <s v="Feb"/>
    <n v="0.19059999999999999"/>
  </r>
  <r>
    <x v="3"/>
    <s v="May"/>
    <n v="0.54049999999999998"/>
  </r>
  <r>
    <x v="3"/>
    <s v="Aug"/>
    <n v="0.56540000000000001"/>
  </r>
  <r>
    <x v="3"/>
    <s v="Nov"/>
    <n v="0.56540000000000001"/>
  </r>
  <r>
    <x v="4"/>
    <s v="Feb"/>
    <n v="0.16919999999999999"/>
  </r>
  <r>
    <x v="4"/>
    <s v="May"/>
    <n v="0.17460000000000001"/>
  </r>
  <r>
    <x v="4"/>
    <s v="Aug"/>
    <n v="0.18010000000000001"/>
  </r>
  <r>
    <x v="4"/>
    <s v="Nov"/>
    <n v="0.18556"/>
  </r>
  <r>
    <x v="5"/>
    <s v="Feb"/>
    <n v="0.14760000000000001"/>
  </r>
  <r>
    <x v="5"/>
    <s v="May"/>
    <n v="0.15570000000000001"/>
  </r>
  <r>
    <x v="5"/>
    <s v="Aug"/>
    <n v="0.1638"/>
  </r>
  <r>
    <x v="5"/>
    <s v="Nov"/>
    <n v="0.1638"/>
  </r>
  <r>
    <x v="5"/>
    <s v="Dec"/>
    <n v="2.2450000000000001E-2"/>
  </r>
  <r>
    <x v="6"/>
    <s v="Feb"/>
    <n v="0.14949999999999999"/>
  </r>
  <r>
    <x v="6"/>
    <s v="May"/>
    <n v="0.14449999999999999"/>
  </r>
  <r>
    <x v="6"/>
    <s v="Aug"/>
    <n v="0.13950000000000001"/>
  </r>
  <r>
    <x v="6"/>
    <s v="Nov"/>
    <n v="0.13950000000000001"/>
  </r>
  <r>
    <x v="6"/>
    <s v="Dec"/>
    <n v="1.9E-2"/>
  </r>
  <r>
    <x v="7"/>
    <s v="Feb"/>
    <n v="0.14949999999999999"/>
  </r>
  <r>
    <x v="7"/>
    <s v="May"/>
    <n v="0.14949999999999999"/>
  </r>
  <r>
    <x v="7"/>
    <s v="Aug"/>
    <n v="0.14949999999999999"/>
  </r>
  <r>
    <x v="7"/>
    <s v="Nov"/>
    <n v="0.14949999999999999"/>
  </r>
  <r>
    <x v="7"/>
    <s v="Dec"/>
    <n v="0.219457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A7DE75-DFAC-0548-863E-42281B371713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3">
    <pivotField axis="axisRow" numFmtId="1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numFmtId="175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D25BD3-5B5A-C449-A004-4E38EBC36479}" name="Table24" displayName="Table24" ref="H1:V4" totalsRowShown="0" headerRowDxfId="20" headerRowBorderDxfId="19" tableBorderDxfId="18" totalsRowBorderDxfId="17">
  <autoFilter ref="H1:V4" xr:uid="{5BD25BD3-5B5A-C449-A004-4E38EBC36479}"/>
  <tableColumns count="15">
    <tableColumn id="1" xr3:uid="{2E13EEDB-062F-844F-97A3-136F9C67F718}" name="DVT" dataDxfId="16" dataCellStyle="Percent"/>
    <tableColumn id="2" xr3:uid="{08A47AB4-DED6-5747-8DC1-F759F68A2285}" name="BuyYear" dataDxfId="15"/>
    <tableColumn id="3" xr3:uid="{A739B245-DEC8-6E4F-893D-17632F717E3D}" name="Lot" dataDxfId="14" dataCellStyle="Currency"/>
    <tableColumn id="4" xr3:uid="{07BCDA16-5473-E346-A924-328E3DF973BE}" name="Buy Price" dataDxfId="13" dataCellStyle="Currency"/>
    <tableColumn id="5" xr3:uid="{E27FF8A2-197A-CA41-B8DC-54C9868DD47B}" name="Dividends" dataDxfId="12" dataCellStyle="Currency"/>
    <tableColumn id="6" xr3:uid="{A69EE26E-CEC7-2F47-830A-F4E133F989A4}" name="CurrentPrice" dataDxfId="11" dataCellStyle="Currency"/>
    <tableColumn id="7" xr3:uid="{28DDEE2E-5927-A447-97D7-6F9E3E1723F3}" name="Years" dataDxfId="10">
      <calculatedColumnFormula>L2+K2</calculatedColumnFormula>
    </tableColumn>
    <tableColumn id="8" xr3:uid="{BE888675-F47F-874B-982B-AC3791FD14E0}" name="TotalReturn" dataDxfId="9" dataCellStyle="Percent">
      <calculatedColumnFormula>M2+L2</calculatedColumnFormula>
    </tableColumn>
    <tableColumn id="9" xr3:uid="{5B38DE36-440F-554F-A93A-420D65B9569B}" name="CAGR" dataDxfId="8">
      <calculatedColumnFormula>(Table24[[#This Row],[TotalReturn]]/Table24[[#This Row],[Buy Price]])^(1/(Table24[[#This Row],[Years]]-Table24[[#This Row],[BuyYear]]))-1</calculatedColumnFormula>
    </tableColumn>
    <tableColumn id="10" xr3:uid="{FECD3E07-C96C-F149-88C7-FF26AC627056}" name="Break" dataDxfId="7"/>
    <tableColumn id="11" xr3:uid="{B0A9DBDC-C4B1-1E4D-97E1-0C855E77B822}" name="SellPrice" dataDxfId="6"/>
    <tableColumn id="12" xr3:uid="{A06B7F0B-327B-2249-84C5-F3E91CFB6599}" name="SellDate" dataDxfId="5"/>
    <tableColumn id="13" xr3:uid="{463A7AB5-B493-894A-8113-DFF28ED82061}" name="SellDiv" dataDxfId="4"/>
    <tableColumn id="14" xr3:uid="{67F3EC89-D4D5-A844-BA28-A944B9902E25}" name="SellReturn" dataDxfId="3"/>
    <tableColumn id="15" xr3:uid="{1796B744-0D41-DB44-9B5B-25EC5E279064}" name="SellCAGR" dataDxfId="2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36A5A2-7BA3-FB42-B273-2D05C0F71566}" name="Table1" displayName="Table1" ref="B2:D36" totalsRowShown="0">
  <autoFilter ref="B2:D36" xr:uid="{1A36A5A2-7BA3-FB42-B273-2D05C0F71566}"/>
  <tableColumns count="3">
    <tableColumn id="1" xr3:uid="{796F51D8-CA67-CF43-85C8-AB134147698C}" name="PayYear" dataDxfId="1"/>
    <tableColumn id="2" xr3:uid="{B98F19D9-B34A-D143-BADB-F738A6ED5F42}" name="PayDate"/>
    <tableColumn id="3" xr3:uid="{3173FE2C-FD70-2744-A9A2-5D0728E33EF0}" name="Am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0FF61-0F84-4079-A8D6-73F7D4F84549}">
  <dimension ref="A1"/>
  <sheetViews>
    <sheetView workbookViewId="0">
      <selection activeCell="M14" sqref="M14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AB937-E316-A74A-B345-02F153409487}">
  <dimension ref="H1:V4"/>
  <sheetViews>
    <sheetView workbookViewId="0">
      <selection activeCell="K15" sqref="K15"/>
    </sheetView>
  </sheetViews>
  <sheetFormatPr baseColWidth="10" defaultRowHeight="15" x14ac:dyDescent="0.2"/>
  <cols>
    <col min="13" max="13" width="13.6640625" bestFit="1" customWidth="1"/>
  </cols>
  <sheetData>
    <row r="1" spans="8:22" x14ac:dyDescent="0.2">
      <c r="H1" s="5" t="s">
        <v>2</v>
      </c>
      <c r="I1" s="5" t="s">
        <v>3</v>
      </c>
      <c r="J1" s="6" t="s">
        <v>4</v>
      </c>
      <c r="K1" s="6" t="s">
        <v>5</v>
      </c>
      <c r="L1" s="6" t="s">
        <v>6</v>
      </c>
      <c r="M1" s="6" t="s">
        <v>7</v>
      </c>
      <c r="N1" s="6" t="s">
        <v>8</v>
      </c>
      <c r="O1" s="6" t="s">
        <v>9</v>
      </c>
      <c r="P1" s="6" t="s">
        <v>10</v>
      </c>
      <c r="Q1" s="7" t="s">
        <v>11</v>
      </c>
      <c r="R1" s="8" t="s">
        <v>12</v>
      </c>
      <c r="S1" s="8" t="s">
        <v>13</v>
      </c>
      <c r="T1" s="8" t="s">
        <v>14</v>
      </c>
      <c r="U1" s="8" t="s">
        <v>15</v>
      </c>
      <c r="V1" s="8" t="s">
        <v>16</v>
      </c>
    </row>
    <row r="2" spans="8:22" x14ac:dyDescent="0.2">
      <c r="H2" s="9"/>
      <c r="I2" s="10"/>
      <c r="J2" s="11"/>
      <c r="K2" s="12"/>
      <c r="L2" s="12"/>
      <c r="M2" s="12"/>
      <c r="N2" s="13"/>
      <c r="O2" s="14"/>
      <c r="P2" s="15" t="e">
        <f>(Table24[[#This Row],[TotalReturn]]/Table24[[#This Row],[Buy Price]])^(1/(Table24[[#This Row],[Years]]-Table24[[#This Row],[BuyYear]]))-1</f>
        <v>#DIV/0!</v>
      </c>
      <c r="Q2" s="16"/>
      <c r="R2" s="13"/>
      <c r="S2" s="13"/>
      <c r="T2" s="13"/>
      <c r="U2" s="13"/>
      <c r="V2" s="13"/>
    </row>
    <row r="3" spans="8:22" x14ac:dyDescent="0.2">
      <c r="H3" s="17"/>
      <c r="I3" s="18"/>
      <c r="J3" s="19"/>
      <c r="K3" s="19"/>
      <c r="L3" s="19"/>
      <c r="M3" s="12"/>
      <c r="N3" s="13"/>
      <c r="O3" s="20"/>
      <c r="P3" s="21" t="e">
        <f>(Table24[[#This Row],[TotalReturn]]/Table24[[#This Row],[Buy Price]])^(1/(Table24[[#This Row],[Years]]-Table24[[#This Row],[BuyYear]]))-1</f>
        <v>#DIV/0!</v>
      </c>
      <c r="Q3" s="18"/>
      <c r="R3" s="18"/>
      <c r="S3" s="18"/>
      <c r="T3" s="18"/>
      <c r="U3" s="22"/>
      <c r="V3" s="18"/>
    </row>
    <row r="4" spans="8:22" x14ac:dyDescent="0.2">
      <c r="H4" s="17"/>
      <c r="I4" s="18"/>
      <c r="J4" s="19"/>
      <c r="K4" s="19"/>
      <c r="L4" s="19"/>
      <c r="M4" s="12"/>
      <c r="N4" s="13"/>
      <c r="O4" s="20">
        <f>M4+L4</f>
        <v>0</v>
      </c>
      <c r="P4" s="21" t="e">
        <f>(Table24[[#This Row],[TotalReturn]]/Table24[[#This Row],[Buy Price]])^(1/(Table24[[#This Row],[Years]]-Table24[[#This Row],[BuyYear]]))-1</f>
        <v>#DIV/0!</v>
      </c>
      <c r="Q4" s="18"/>
      <c r="R4" s="18"/>
      <c r="S4" s="18"/>
      <c r="T4" s="18"/>
      <c r="U4" s="22"/>
      <c r="V4" s="18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85D93-EE2D-CB4E-A68A-6CFA52A528BF}">
  <dimension ref="A3:B12"/>
  <sheetViews>
    <sheetView workbookViewId="0">
      <selection activeCell="B4" sqref="B4:B10"/>
    </sheetView>
  </sheetViews>
  <sheetFormatPr baseColWidth="10" defaultRowHeight="15" x14ac:dyDescent="0.2"/>
  <cols>
    <col min="1" max="1" width="12.1640625" bestFit="1" customWidth="1"/>
    <col min="2" max="2" width="13" bestFit="1" customWidth="1"/>
  </cols>
  <sheetData>
    <row r="3" spans="1:2" x14ac:dyDescent="0.2">
      <c r="A3" s="2" t="s">
        <v>0</v>
      </c>
      <c r="B3" t="s">
        <v>25</v>
      </c>
    </row>
    <row r="4" spans="1:2" x14ac:dyDescent="0.2">
      <c r="A4" s="29">
        <v>2016</v>
      </c>
      <c r="B4" s="28">
        <v>0.81745800000000002</v>
      </c>
    </row>
    <row r="5" spans="1:2" x14ac:dyDescent="0.2">
      <c r="A5" s="29">
        <v>2017</v>
      </c>
      <c r="B5" s="28">
        <v>0.59199999999999997</v>
      </c>
    </row>
    <row r="6" spans="1:2" x14ac:dyDescent="0.2">
      <c r="A6" s="29">
        <v>2018</v>
      </c>
      <c r="B6" s="28">
        <v>0.65334999999999999</v>
      </c>
    </row>
    <row r="7" spans="1:2" x14ac:dyDescent="0.2">
      <c r="A7" s="29">
        <v>2019</v>
      </c>
      <c r="B7" s="28">
        <v>0.70945999999999998</v>
      </c>
    </row>
    <row r="8" spans="1:2" x14ac:dyDescent="0.2">
      <c r="A8" s="29">
        <v>2020</v>
      </c>
      <c r="B8" s="28">
        <v>1.8618999999999999</v>
      </c>
    </row>
    <row r="9" spans="1:2" x14ac:dyDescent="0.2">
      <c r="A9" s="29">
        <v>2021</v>
      </c>
      <c r="B9" s="28">
        <v>2.1104970000000001</v>
      </c>
    </row>
    <row r="10" spans="1:2" x14ac:dyDescent="0.2">
      <c r="A10" s="29">
        <v>2022</v>
      </c>
      <c r="B10" s="28">
        <v>2.1307</v>
      </c>
    </row>
    <row r="11" spans="1:2" x14ac:dyDescent="0.2">
      <c r="A11" s="29">
        <v>2023</v>
      </c>
      <c r="B11" s="28">
        <v>1.1299999999999999</v>
      </c>
    </row>
    <row r="12" spans="1:2" x14ac:dyDescent="0.2">
      <c r="A12" s="29" t="s">
        <v>1</v>
      </c>
      <c r="B12" s="28">
        <v>10.005364999999998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639BC-3DC6-CB42-B8A7-73AB4A0D5176}">
  <dimension ref="B2:M36"/>
  <sheetViews>
    <sheetView workbookViewId="0">
      <selection activeCell="D22" sqref="D22"/>
    </sheetView>
  </sheetViews>
  <sheetFormatPr baseColWidth="10" defaultRowHeight="15" x14ac:dyDescent="0.2"/>
  <cols>
    <col min="3" max="3" width="10" bestFit="1" customWidth="1"/>
    <col min="4" max="4" width="16.5" customWidth="1"/>
  </cols>
  <sheetData>
    <row r="2" spans="2:13" x14ac:dyDescent="0.2">
      <c r="B2" t="s">
        <v>20</v>
      </c>
      <c r="C2" t="s">
        <v>18</v>
      </c>
      <c r="D2" t="s">
        <v>19</v>
      </c>
    </row>
    <row r="3" spans="2:13" x14ac:dyDescent="0.2">
      <c r="B3" s="25">
        <v>2023</v>
      </c>
      <c r="C3" s="23" t="s">
        <v>21</v>
      </c>
      <c r="D3" s="26">
        <v>0.55000000000000004</v>
      </c>
    </row>
    <row r="4" spans="2:13" x14ac:dyDescent="0.2">
      <c r="B4" s="25">
        <v>2023</v>
      </c>
      <c r="C4" t="s">
        <v>17</v>
      </c>
      <c r="D4" s="26">
        <v>0.57999999999999996</v>
      </c>
    </row>
    <row r="5" spans="2:13" x14ac:dyDescent="0.2">
      <c r="B5" s="25">
        <v>2022</v>
      </c>
      <c r="C5" s="1" t="s">
        <v>21</v>
      </c>
      <c r="D5" s="26">
        <v>0.50070000000000003</v>
      </c>
    </row>
    <row r="6" spans="2:13" x14ac:dyDescent="0.2">
      <c r="B6" s="25">
        <v>2022</v>
      </c>
      <c r="C6" s="1" t="s">
        <v>17</v>
      </c>
      <c r="D6" s="26">
        <v>0.53</v>
      </c>
    </row>
    <row r="7" spans="2:13" x14ac:dyDescent="0.2">
      <c r="B7" s="25">
        <v>2022</v>
      </c>
      <c r="C7" s="1" t="s">
        <v>22</v>
      </c>
      <c r="D7" s="26">
        <v>0.55000000000000004</v>
      </c>
    </row>
    <row r="8" spans="2:13" x14ac:dyDescent="0.2">
      <c r="B8" s="25">
        <v>2022</v>
      </c>
      <c r="C8" s="1" t="s">
        <v>23</v>
      </c>
      <c r="D8" s="26">
        <v>0.55000000000000004</v>
      </c>
    </row>
    <row r="9" spans="2:13" x14ac:dyDescent="0.2">
      <c r="B9" s="25">
        <v>2021</v>
      </c>
      <c r="C9" s="1" t="s">
        <v>21</v>
      </c>
      <c r="D9" s="26">
        <v>0.56540000000000001</v>
      </c>
    </row>
    <row r="10" spans="2:13" x14ac:dyDescent="0.2">
      <c r="B10" s="25">
        <v>2021</v>
      </c>
      <c r="C10" s="1" t="s">
        <v>17</v>
      </c>
      <c r="D10" s="26">
        <v>0.5212</v>
      </c>
    </row>
    <row r="11" spans="2:13" x14ac:dyDescent="0.2">
      <c r="B11" s="25">
        <v>2021</v>
      </c>
      <c r="C11" s="1" t="s">
        <v>22</v>
      </c>
      <c r="D11" s="26">
        <v>0.50070000000000003</v>
      </c>
      <c r="M11" s="24"/>
    </row>
    <row r="12" spans="2:13" x14ac:dyDescent="0.2">
      <c r="B12" s="25">
        <v>2021</v>
      </c>
      <c r="C12" s="1" t="s">
        <v>23</v>
      </c>
      <c r="D12" s="26">
        <v>0.50070000000000003</v>
      </c>
    </row>
    <row r="13" spans="2:13" x14ac:dyDescent="0.2">
      <c r="B13" s="25">
        <v>2021</v>
      </c>
      <c r="C13" t="s">
        <v>24</v>
      </c>
      <c r="D13" s="26">
        <v>2.2497E-2</v>
      </c>
    </row>
    <row r="14" spans="2:13" x14ac:dyDescent="0.2">
      <c r="B14" s="25">
        <v>2020</v>
      </c>
      <c r="C14" t="s">
        <v>21</v>
      </c>
      <c r="D14" s="27">
        <v>0.19059999999999999</v>
      </c>
    </row>
    <row r="15" spans="2:13" x14ac:dyDescent="0.2">
      <c r="B15" s="25">
        <v>2020</v>
      </c>
      <c r="C15" t="s">
        <v>17</v>
      </c>
      <c r="D15" s="27">
        <v>0.54049999999999998</v>
      </c>
    </row>
    <row r="16" spans="2:13" x14ac:dyDescent="0.2">
      <c r="B16" s="25">
        <v>2020</v>
      </c>
      <c r="C16" t="s">
        <v>22</v>
      </c>
      <c r="D16" s="27">
        <v>0.56540000000000001</v>
      </c>
    </row>
    <row r="17" spans="2:4" x14ac:dyDescent="0.2">
      <c r="B17" s="25">
        <v>2020</v>
      </c>
      <c r="C17" t="s">
        <v>23</v>
      </c>
      <c r="D17" s="27">
        <v>0.56540000000000001</v>
      </c>
    </row>
    <row r="18" spans="2:4" x14ac:dyDescent="0.2">
      <c r="B18" s="25">
        <v>2019</v>
      </c>
      <c r="C18" t="s">
        <v>21</v>
      </c>
      <c r="D18" s="27">
        <v>0.16919999999999999</v>
      </c>
    </row>
    <row r="19" spans="2:4" x14ac:dyDescent="0.2">
      <c r="B19" s="25">
        <v>2019</v>
      </c>
      <c r="C19" t="s">
        <v>17</v>
      </c>
      <c r="D19" s="27">
        <v>0.17460000000000001</v>
      </c>
    </row>
    <row r="20" spans="2:4" x14ac:dyDescent="0.2">
      <c r="B20" s="25">
        <v>2019</v>
      </c>
      <c r="C20" t="s">
        <v>22</v>
      </c>
      <c r="D20" s="27">
        <v>0.18010000000000001</v>
      </c>
    </row>
    <row r="21" spans="2:4" x14ac:dyDescent="0.2">
      <c r="B21" s="25">
        <v>2019</v>
      </c>
      <c r="C21" t="s">
        <v>23</v>
      </c>
      <c r="D21" s="27">
        <v>0.18556</v>
      </c>
    </row>
    <row r="22" spans="2:4" x14ac:dyDescent="0.2">
      <c r="B22" s="25">
        <v>2018</v>
      </c>
      <c r="C22" t="s">
        <v>21</v>
      </c>
      <c r="D22" s="27">
        <v>0.14760000000000001</v>
      </c>
    </row>
    <row r="23" spans="2:4" x14ac:dyDescent="0.2">
      <c r="B23" s="25">
        <v>2018</v>
      </c>
      <c r="C23" t="s">
        <v>17</v>
      </c>
      <c r="D23" s="27">
        <v>0.15570000000000001</v>
      </c>
    </row>
    <row r="24" spans="2:4" x14ac:dyDescent="0.2">
      <c r="B24" s="25">
        <v>2018</v>
      </c>
      <c r="C24" t="s">
        <v>22</v>
      </c>
      <c r="D24" s="27">
        <v>0.1638</v>
      </c>
    </row>
    <row r="25" spans="2:4" x14ac:dyDescent="0.2">
      <c r="B25" s="25">
        <v>2018</v>
      </c>
      <c r="C25" t="s">
        <v>23</v>
      </c>
      <c r="D25" s="27">
        <v>0.1638</v>
      </c>
    </row>
    <row r="26" spans="2:4" x14ac:dyDescent="0.2">
      <c r="B26" s="25">
        <v>2018</v>
      </c>
      <c r="C26" t="s">
        <v>24</v>
      </c>
      <c r="D26" s="27">
        <v>2.2450000000000001E-2</v>
      </c>
    </row>
    <row r="27" spans="2:4" x14ac:dyDescent="0.2">
      <c r="B27" s="25">
        <v>2017</v>
      </c>
      <c r="C27" t="s">
        <v>21</v>
      </c>
      <c r="D27" s="27">
        <v>0.14949999999999999</v>
      </c>
    </row>
    <row r="28" spans="2:4" x14ac:dyDescent="0.2">
      <c r="B28" s="25">
        <v>2017</v>
      </c>
      <c r="C28" t="s">
        <v>17</v>
      </c>
      <c r="D28" s="27">
        <v>0.14449999999999999</v>
      </c>
    </row>
    <row r="29" spans="2:4" x14ac:dyDescent="0.2">
      <c r="B29" s="25">
        <v>2017</v>
      </c>
      <c r="C29" t="s">
        <v>22</v>
      </c>
      <c r="D29" s="27">
        <v>0.13950000000000001</v>
      </c>
    </row>
    <row r="30" spans="2:4" x14ac:dyDescent="0.2">
      <c r="B30" s="25">
        <v>2017</v>
      </c>
      <c r="C30" t="s">
        <v>23</v>
      </c>
      <c r="D30" s="27">
        <v>0.13950000000000001</v>
      </c>
    </row>
    <row r="31" spans="2:4" x14ac:dyDescent="0.2">
      <c r="B31" s="25">
        <v>2017</v>
      </c>
      <c r="C31" t="s">
        <v>24</v>
      </c>
      <c r="D31" s="27">
        <v>1.9E-2</v>
      </c>
    </row>
    <row r="32" spans="2:4" x14ac:dyDescent="0.2">
      <c r="B32" s="25">
        <v>2016</v>
      </c>
      <c r="C32" t="s">
        <v>21</v>
      </c>
      <c r="D32" s="27">
        <v>0.14949999999999999</v>
      </c>
    </row>
    <row r="33" spans="2:4" x14ac:dyDescent="0.2">
      <c r="B33" s="25">
        <v>2016</v>
      </c>
      <c r="C33" t="s">
        <v>17</v>
      </c>
      <c r="D33" s="27">
        <v>0.14949999999999999</v>
      </c>
    </row>
    <row r="34" spans="2:4" x14ac:dyDescent="0.2">
      <c r="B34" s="25">
        <v>2016</v>
      </c>
      <c r="C34" t="s">
        <v>22</v>
      </c>
      <c r="D34" s="27">
        <v>0.14949999999999999</v>
      </c>
    </row>
    <row r="35" spans="2:4" x14ac:dyDescent="0.2">
      <c r="B35" s="25">
        <v>2016</v>
      </c>
      <c r="C35" t="s">
        <v>23</v>
      </c>
      <c r="D35" s="27">
        <v>0.14949999999999999</v>
      </c>
    </row>
    <row r="36" spans="2:4" x14ac:dyDescent="0.2">
      <c r="B36" s="25">
        <v>2016</v>
      </c>
      <c r="C36" t="s">
        <v>24</v>
      </c>
      <c r="D36" s="27">
        <v>0.21945799999999999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C8742-F0C8-D84B-AD05-A38B7DFAE7DA}">
  <dimension ref="B3:C9"/>
  <sheetViews>
    <sheetView tabSelected="1" workbookViewId="0">
      <selection activeCell="C9" sqref="C4:C9"/>
    </sheetView>
  </sheetViews>
  <sheetFormatPr baseColWidth="10" defaultRowHeight="15" x14ac:dyDescent="0.2"/>
  <sheetData>
    <row r="3" spans="2:3" x14ac:dyDescent="0.2">
      <c r="B3" s="3">
        <v>0.81745800000000002</v>
      </c>
    </row>
    <row r="4" spans="2:3" x14ac:dyDescent="0.2">
      <c r="B4" s="3">
        <v>0.59199999999999997</v>
      </c>
      <c r="C4" s="4">
        <f>(B4-B3)/B3</f>
        <v>-0.27580377218156776</v>
      </c>
    </row>
    <row r="5" spans="2:3" x14ac:dyDescent="0.2">
      <c r="B5" s="3">
        <v>0.65334999999999999</v>
      </c>
      <c r="C5" s="4">
        <f t="shared" ref="C5:C9" si="0">(B5-B4)/B4</f>
        <v>0.10363175675675679</v>
      </c>
    </row>
    <row r="6" spans="2:3" x14ac:dyDescent="0.2">
      <c r="B6" s="3">
        <v>0.70945999999999998</v>
      </c>
      <c r="C6" s="4">
        <f t="shared" si="0"/>
        <v>8.5880462233106289E-2</v>
      </c>
    </row>
    <row r="7" spans="2:3" x14ac:dyDescent="0.2">
      <c r="B7" s="3">
        <v>1.8618999999999999</v>
      </c>
      <c r="C7" s="4">
        <f t="shared" si="0"/>
        <v>1.6243903814168521</v>
      </c>
    </row>
    <row r="8" spans="2:3" x14ac:dyDescent="0.2">
      <c r="B8" s="3">
        <v>2.1104970000000001</v>
      </c>
      <c r="C8" s="4">
        <f t="shared" si="0"/>
        <v>0.13351791181051625</v>
      </c>
    </row>
    <row r="9" spans="2:3" x14ac:dyDescent="0.2">
      <c r="B9" s="3">
        <v>2.1307</v>
      </c>
      <c r="C9" s="4">
        <f t="shared" si="0"/>
        <v>9.5726267319972361E-3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81A15-6098-444D-9932-49D53E5543FF}">
  <dimension ref="B3:I34"/>
  <sheetViews>
    <sheetView workbookViewId="0">
      <selection activeCell="G4" sqref="G4"/>
    </sheetView>
  </sheetViews>
  <sheetFormatPr baseColWidth="10" defaultRowHeight="15" x14ac:dyDescent="0.2"/>
  <cols>
    <col min="2" max="2" width="94" bestFit="1" customWidth="1"/>
    <col min="3" max="3" width="6" bestFit="1" customWidth="1"/>
    <col min="4" max="4" width="28.5" bestFit="1" customWidth="1"/>
    <col min="5" max="5" width="10.1640625" bestFit="1" customWidth="1"/>
    <col min="6" max="6" width="14.33203125" bestFit="1" customWidth="1"/>
    <col min="7" max="7" width="30.1640625" customWidth="1"/>
    <col min="8" max="8" width="15" bestFit="1" customWidth="1"/>
  </cols>
  <sheetData>
    <row r="3" spans="2:9" ht="16" x14ac:dyDescent="0.2">
      <c r="B3" s="30" t="s">
        <v>26</v>
      </c>
      <c r="C3" s="30"/>
      <c r="D3" s="30"/>
      <c r="E3" s="30"/>
      <c r="F3" s="30"/>
      <c r="G3" s="30"/>
      <c r="H3" s="30"/>
      <c r="I3" s="30"/>
    </row>
    <row r="4" spans="2:9" ht="16" x14ac:dyDescent="0.2">
      <c r="B4" s="30" t="s">
        <v>27</v>
      </c>
      <c r="C4" s="30"/>
      <c r="D4" s="30"/>
      <c r="E4" s="30"/>
      <c r="F4" s="30"/>
      <c r="G4" s="30"/>
      <c r="H4" s="30"/>
      <c r="I4" s="30"/>
    </row>
    <row r="5" spans="2:9" ht="16" x14ac:dyDescent="0.2">
      <c r="B5" s="30" t="s">
        <v>28</v>
      </c>
      <c r="C5" s="30" t="s">
        <v>29</v>
      </c>
      <c r="D5" s="30" t="s">
        <v>30</v>
      </c>
      <c r="E5" s="30" t="s">
        <v>31</v>
      </c>
      <c r="F5" s="30" t="s">
        <v>32</v>
      </c>
      <c r="G5" s="30" t="s">
        <v>33</v>
      </c>
      <c r="H5" s="30" t="s">
        <v>34</v>
      </c>
      <c r="I5" s="30"/>
    </row>
    <row r="6" spans="2:9" ht="16" x14ac:dyDescent="0.2">
      <c r="B6" s="30">
        <v>9.74</v>
      </c>
      <c r="C6" s="30" t="s">
        <v>35</v>
      </c>
      <c r="D6" s="30" t="s">
        <v>36</v>
      </c>
      <c r="E6" s="30">
        <v>2967181</v>
      </c>
      <c r="F6" s="30">
        <v>33.340000000000003</v>
      </c>
      <c r="G6" s="31" t="s">
        <v>37</v>
      </c>
      <c r="H6" s="31" t="s">
        <v>37</v>
      </c>
      <c r="I6" s="30"/>
    </row>
    <row r="7" spans="2:9" ht="16" x14ac:dyDescent="0.2">
      <c r="B7" s="30">
        <v>8.26</v>
      </c>
      <c r="C7" s="30" t="s">
        <v>38</v>
      </c>
      <c r="D7" s="30" t="s">
        <v>39</v>
      </c>
      <c r="E7" s="30">
        <v>2478906</v>
      </c>
      <c r="F7" s="30">
        <v>36.630000000000003</v>
      </c>
      <c r="G7" s="31" t="s">
        <v>37</v>
      </c>
      <c r="H7" s="31" t="s">
        <v>37</v>
      </c>
      <c r="I7" s="30"/>
    </row>
    <row r="8" spans="2:9" ht="16" x14ac:dyDescent="0.2">
      <c r="B8" s="30">
        <v>8.25</v>
      </c>
      <c r="C8" s="30" t="s">
        <v>40</v>
      </c>
      <c r="D8" s="30" t="s">
        <v>41</v>
      </c>
      <c r="E8" s="30">
        <v>2654364</v>
      </c>
      <c r="F8" s="30">
        <v>158.5</v>
      </c>
      <c r="G8" s="31">
        <v>492833</v>
      </c>
      <c r="H8" s="31" t="s">
        <v>37</v>
      </c>
      <c r="I8" s="30"/>
    </row>
    <row r="9" spans="2:9" ht="16" x14ac:dyDescent="0.2">
      <c r="B9" s="30">
        <v>7.99</v>
      </c>
      <c r="C9" s="30" t="s">
        <v>42</v>
      </c>
      <c r="D9" s="30" t="s">
        <v>43</v>
      </c>
      <c r="E9" s="30" t="s">
        <v>44</v>
      </c>
      <c r="F9" s="30">
        <v>38.380000000000003</v>
      </c>
      <c r="G9" s="31" t="s">
        <v>37</v>
      </c>
      <c r="H9" s="31" t="s">
        <v>37</v>
      </c>
      <c r="I9" s="30"/>
    </row>
    <row r="10" spans="2:9" ht="16" x14ac:dyDescent="0.2">
      <c r="B10" s="30">
        <v>6.9</v>
      </c>
      <c r="C10" s="30" t="s">
        <v>45</v>
      </c>
      <c r="D10" s="30" t="s">
        <v>46</v>
      </c>
      <c r="E10" s="30" t="s">
        <v>47</v>
      </c>
      <c r="F10" s="30">
        <v>17.28</v>
      </c>
      <c r="G10" s="31" t="s">
        <v>37</v>
      </c>
      <c r="H10" s="31" t="s">
        <v>37</v>
      </c>
      <c r="I10" s="30"/>
    </row>
    <row r="11" spans="2:9" ht="16" x14ac:dyDescent="0.2">
      <c r="B11" s="30">
        <v>6.87</v>
      </c>
      <c r="C11" s="30" t="s">
        <v>48</v>
      </c>
      <c r="D11" s="30" t="s">
        <v>49</v>
      </c>
      <c r="E11" s="30">
        <v>2130109</v>
      </c>
      <c r="F11" s="30">
        <v>64.319999999999993</v>
      </c>
      <c r="G11" s="31" t="s">
        <v>37</v>
      </c>
      <c r="H11" s="31" t="s">
        <v>37</v>
      </c>
      <c r="I11" s="30"/>
    </row>
    <row r="12" spans="2:9" ht="16" x14ac:dyDescent="0.2">
      <c r="B12" s="30">
        <v>4.79</v>
      </c>
      <c r="C12" s="30" t="s">
        <v>50</v>
      </c>
      <c r="D12" s="30" t="s">
        <v>51</v>
      </c>
      <c r="E12" s="30" t="s">
        <v>52</v>
      </c>
      <c r="F12" s="30">
        <v>78.47</v>
      </c>
      <c r="G12" s="31">
        <v>577914</v>
      </c>
      <c r="H12" s="31" t="s">
        <v>37</v>
      </c>
      <c r="I12" s="30"/>
    </row>
    <row r="13" spans="2:9" ht="16" x14ac:dyDescent="0.2">
      <c r="B13" s="30">
        <v>4.6399999999999997</v>
      </c>
      <c r="C13" s="30" t="s">
        <v>53</v>
      </c>
      <c r="D13" s="30" t="s">
        <v>54</v>
      </c>
      <c r="E13" s="30" t="s">
        <v>55</v>
      </c>
      <c r="F13" s="30">
        <v>52.15</v>
      </c>
      <c r="G13" s="31">
        <v>841493</v>
      </c>
      <c r="H13" s="31" t="s">
        <v>37</v>
      </c>
      <c r="I13" s="30"/>
    </row>
    <row r="14" spans="2:9" ht="16" x14ac:dyDescent="0.2">
      <c r="B14" s="30">
        <v>4.4000000000000004</v>
      </c>
      <c r="C14" s="30" t="s">
        <v>56</v>
      </c>
      <c r="D14" s="30" t="s">
        <v>57</v>
      </c>
      <c r="E14" s="30" t="s">
        <v>58</v>
      </c>
      <c r="F14" s="30">
        <v>13.11</v>
      </c>
      <c r="G14" s="31" t="s">
        <v>37</v>
      </c>
      <c r="H14" s="31" t="s">
        <v>37</v>
      </c>
      <c r="I14" s="30"/>
    </row>
    <row r="15" spans="2:9" ht="16" x14ac:dyDescent="0.2">
      <c r="B15" s="30">
        <v>4.33</v>
      </c>
      <c r="C15" s="30" t="s">
        <v>59</v>
      </c>
      <c r="D15" s="30" t="s">
        <v>60</v>
      </c>
      <c r="E15" s="30">
        <v>2285388</v>
      </c>
      <c r="F15" s="30">
        <v>26.78</v>
      </c>
      <c r="G15" s="31" t="s">
        <v>37</v>
      </c>
      <c r="H15" s="31" t="s">
        <v>37</v>
      </c>
      <c r="I15" s="30"/>
    </row>
    <row r="16" spans="2:9" ht="16" x14ac:dyDescent="0.2">
      <c r="B16" s="30">
        <v>4.24</v>
      </c>
      <c r="C16" s="30" t="s">
        <v>61</v>
      </c>
      <c r="D16" s="30" t="s">
        <v>62</v>
      </c>
      <c r="E16" s="30">
        <v>2723037</v>
      </c>
      <c r="F16" s="30">
        <v>64.5</v>
      </c>
      <c r="G16" s="31">
        <v>622529</v>
      </c>
      <c r="H16" s="31" t="s">
        <v>37</v>
      </c>
      <c r="I16" s="30"/>
    </row>
    <row r="17" spans="2:9" ht="16" x14ac:dyDescent="0.2">
      <c r="B17" s="30">
        <v>4.1500000000000004</v>
      </c>
      <c r="C17" s="30" t="s">
        <v>63</v>
      </c>
      <c r="D17" s="30" t="s">
        <v>64</v>
      </c>
      <c r="E17" s="30" t="s">
        <v>65</v>
      </c>
      <c r="F17" s="30">
        <v>30.91</v>
      </c>
      <c r="G17" s="31" t="s">
        <v>37</v>
      </c>
      <c r="H17" s="31" t="s">
        <v>37</v>
      </c>
      <c r="I17" s="30"/>
    </row>
    <row r="18" spans="2:9" ht="16" x14ac:dyDescent="0.2">
      <c r="B18" s="30">
        <v>3.79</v>
      </c>
      <c r="C18" s="30" t="s">
        <v>66</v>
      </c>
      <c r="D18" s="30" t="s">
        <v>67</v>
      </c>
      <c r="E18" s="30" t="s">
        <v>68</v>
      </c>
      <c r="F18" s="30">
        <v>9.0500000000000007</v>
      </c>
      <c r="G18" s="31" t="s">
        <v>37</v>
      </c>
      <c r="H18" s="31" t="s">
        <v>37</v>
      </c>
      <c r="I18" s="30"/>
    </row>
    <row r="19" spans="2:9" ht="16" x14ac:dyDescent="0.2">
      <c r="B19" s="30">
        <v>3.7</v>
      </c>
      <c r="C19" s="30" t="s">
        <v>69</v>
      </c>
      <c r="D19" s="30" t="s">
        <v>70</v>
      </c>
      <c r="E19" s="30" t="s">
        <v>71</v>
      </c>
      <c r="F19" s="30">
        <v>11.82</v>
      </c>
      <c r="G19" s="31" t="s">
        <v>37</v>
      </c>
      <c r="H19" s="31" t="s">
        <v>37</v>
      </c>
      <c r="I19" s="30"/>
    </row>
    <row r="20" spans="2:9" ht="16" x14ac:dyDescent="0.2">
      <c r="B20" s="30">
        <v>3.66</v>
      </c>
      <c r="C20" s="30" t="s">
        <v>72</v>
      </c>
      <c r="D20" s="30" t="s">
        <v>73</v>
      </c>
      <c r="E20" s="30" t="s">
        <v>74</v>
      </c>
      <c r="F20" s="30">
        <v>34.54</v>
      </c>
      <c r="G20" s="31" t="s">
        <v>37</v>
      </c>
      <c r="H20" s="31" t="s">
        <v>37</v>
      </c>
      <c r="I20" s="30"/>
    </row>
    <row r="21" spans="2:9" ht="16" x14ac:dyDescent="0.2">
      <c r="B21" s="30">
        <v>2.82</v>
      </c>
      <c r="C21" s="30" t="s">
        <v>75</v>
      </c>
      <c r="D21" s="30" t="s">
        <v>76</v>
      </c>
      <c r="E21" s="30" t="s">
        <v>77</v>
      </c>
      <c r="F21" s="30">
        <v>15.39</v>
      </c>
      <c r="G21" s="31" t="s">
        <v>37</v>
      </c>
      <c r="H21" s="31" t="s">
        <v>37</v>
      </c>
      <c r="I21" s="30"/>
    </row>
    <row r="22" spans="2:9" ht="16" x14ac:dyDescent="0.2">
      <c r="B22" s="30">
        <v>2.64</v>
      </c>
      <c r="C22" s="30" t="s">
        <v>78</v>
      </c>
      <c r="D22" s="30" t="s">
        <v>79</v>
      </c>
      <c r="E22" s="30" t="s">
        <v>80</v>
      </c>
      <c r="F22" s="30">
        <v>11.42</v>
      </c>
      <c r="G22" s="31" t="s">
        <v>37</v>
      </c>
      <c r="H22" s="31" t="s">
        <v>37</v>
      </c>
      <c r="I22" s="30"/>
    </row>
    <row r="23" spans="2:9" ht="16" x14ac:dyDescent="0.2">
      <c r="B23" s="30">
        <v>2.16</v>
      </c>
      <c r="C23" s="30" t="s">
        <v>81</v>
      </c>
      <c r="D23" s="30" t="s">
        <v>82</v>
      </c>
      <c r="E23" s="30">
        <v>2311960</v>
      </c>
      <c r="F23" s="30">
        <v>14.58</v>
      </c>
      <c r="G23" s="31" t="s">
        <v>37</v>
      </c>
      <c r="H23" s="31" t="s">
        <v>37</v>
      </c>
      <c r="I23" s="30"/>
    </row>
    <row r="24" spans="2:9" ht="16" x14ac:dyDescent="0.2">
      <c r="B24" s="30">
        <v>1.73</v>
      </c>
      <c r="C24" s="30" t="s">
        <v>83</v>
      </c>
      <c r="D24" s="30" t="s">
        <v>84</v>
      </c>
      <c r="E24" s="30" t="s">
        <v>85</v>
      </c>
      <c r="F24" s="30">
        <v>27.4</v>
      </c>
      <c r="G24" s="31">
        <v>596372</v>
      </c>
      <c r="H24" s="31" t="s">
        <v>37</v>
      </c>
      <c r="I24" s="30"/>
    </row>
    <row r="25" spans="2:9" ht="16" x14ac:dyDescent="0.2">
      <c r="B25" s="30">
        <v>1.39</v>
      </c>
      <c r="C25" s="30" t="s">
        <v>86</v>
      </c>
      <c r="D25" s="30" t="s">
        <v>87</v>
      </c>
      <c r="E25" s="30" t="s">
        <v>88</v>
      </c>
      <c r="F25" s="30">
        <v>10.48</v>
      </c>
      <c r="G25" s="31" t="s">
        <v>37</v>
      </c>
      <c r="H25" s="31" t="s">
        <v>37</v>
      </c>
      <c r="I25" s="30"/>
    </row>
    <row r="26" spans="2:9" ht="16" x14ac:dyDescent="0.2">
      <c r="B26" s="30">
        <v>1.27</v>
      </c>
      <c r="C26" s="30" t="s">
        <v>89</v>
      </c>
      <c r="D26" s="30" t="s">
        <v>90</v>
      </c>
      <c r="E26" s="30" t="s">
        <v>91</v>
      </c>
      <c r="F26" s="30">
        <v>30.64</v>
      </c>
      <c r="G26" s="31">
        <v>391404</v>
      </c>
      <c r="H26" s="31" t="s">
        <v>37</v>
      </c>
      <c r="I26" s="30"/>
    </row>
    <row r="27" spans="2:9" ht="16" x14ac:dyDescent="0.2">
      <c r="B27" s="30">
        <v>0.75</v>
      </c>
      <c r="C27" s="30" t="s">
        <v>92</v>
      </c>
      <c r="D27" s="30" t="s">
        <v>93</v>
      </c>
      <c r="E27" s="30" t="s">
        <v>94</v>
      </c>
      <c r="F27" s="30">
        <v>28.23</v>
      </c>
      <c r="G27" s="31">
        <v>252449</v>
      </c>
      <c r="H27" s="31" t="s">
        <v>37</v>
      </c>
      <c r="I27" s="30"/>
    </row>
    <row r="28" spans="2:9" ht="16" x14ac:dyDescent="0.2">
      <c r="B28" s="30">
        <v>0.63</v>
      </c>
      <c r="C28" s="30" t="s">
        <v>95</v>
      </c>
      <c r="D28" s="30" t="s">
        <v>96</v>
      </c>
      <c r="E28" s="30" t="s">
        <v>97</v>
      </c>
      <c r="F28" s="30">
        <v>49.22</v>
      </c>
      <c r="G28" s="31">
        <v>121483</v>
      </c>
      <c r="H28" s="31" t="s">
        <v>37</v>
      </c>
      <c r="I28" s="30"/>
    </row>
    <row r="29" spans="2:9" ht="16" x14ac:dyDescent="0.2">
      <c r="B29" s="30">
        <v>0.36</v>
      </c>
      <c r="C29" s="30" t="s">
        <v>98</v>
      </c>
      <c r="D29" s="30" t="s">
        <v>99</v>
      </c>
      <c r="E29" s="30" t="s">
        <v>100</v>
      </c>
      <c r="F29" s="30">
        <v>35.69</v>
      </c>
      <c r="G29" s="31">
        <v>96071</v>
      </c>
      <c r="H29" s="31" t="s">
        <v>37</v>
      </c>
      <c r="I29" s="30"/>
    </row>
    <row r="30" spans="2:9" ht="16" x14ac:dyDescent="0.2">
      <c r="B30" s="30">
        <v>0.26</v>
      </c>
      <c r="C30" s="30" t="s">
        <v>101</v>
      </c>
      <c r="D30" s="30" t="s">
        <v>102</v>
      </c>
      <c r="E30" s="30" t="s">
        <v>103</v>
      </c>
      <c r="F30" s="30">
        <v>18.809999999999999</v>
      </c>
      <c r="G30" s="31">
        <v>132139</v>
      </c>
      <c r="H30" s="31" t="s">
        <v>37</v>
      </c>
      <c r="I30" s="30"/>
    </row>
    <row r="31" spans="2:9" ht="16" x14ac:dyDescent="0.2">
      <c r="B31" s="30">
        <v>0.15</v>
      </c>
      <c r="C31" s="30"/>
      <c r="D31" s="30" t="s">
        <v>104</v>
      </c>
      <c r="E31" s="30"/>
      <c r="F31" s="30">
        <v>1</v>
      </c>
      <c r="G31" s="31" t="s">
        <v>37</v>
      </c>
      <c r="H31" s="31" t="s">
        <v>37</v>
      </c>
      <c r="I31" s="30"/>
    </row>
    <row r="32" spans="2:9" ht="16" x14ac:dyDescent="0.2">
      <c r="B32" s="30">
        <v>0.14000000000000001</v>
      </c>
      <c r="C32" s="30" t="s">
        <v>105</v>
      </c>
      <c r="D32" s="30" t="s">
        <v>106</v>
      </c>
      <c r="E32" s="30" t="s">
        <v>107</v>
      </c>
      <c r="F32" s="30">
        <v>49.5</v>
      </c>
      <c r="G32" s="31">
        <v>27315</v>
      </c>
      <c r="H32" s="31" t="s">
        <v>37</v>
      </c>
      <c r="I32" s="30"/>
    </row>
    <row r="33" spans="2:9" ht="16" x14ac:dyDescent="0.2">
      <c r="B33" s="30">
        <v>0</v>
      </c>
      <c r="C33" s="30"/>
      <c r="D33" s="30" t="s">
        <v>108</v>
      </c>
      <c r="E33" s="30"/>
      <c r="F33" s="30">
        <v>1</v>
      </c>
      <c r="G33" s="31">
        <v>2885.2</v>
      </c>
      <c r="H33" s="31">
        <v>2885.2</v>
      </c>
      <c r="I33" s="30"/>
    </row>
    <row r="34" spans="2:9" ht="16" x14ac:dyDescent="0.2">
      <c r="B34" s="30" t="s">
        <v>109</v>
      </c>
      <c r="C34" s="30"/>
      <c r="D34" s="30"/>
      <c r="E34" s="30"/>
      <c r="F34" s="30"/>
      <c r="G34" s="30"/>
      <c r="H34" s="30"/>
      <c r="I34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DYT</vt:lpstr>
      <vt:lpstr>Record</vt:lpstr>
      <vt:lpstr>Sheet2</vt:lpstr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2022-06-01T11:14:51Z</dcterms:created>
  <dcterms:modified xsi:type="dcterms:W3CDTF">2023-07-19T14:52:50Z</dcterms:modified>
</cp:coreProperties>
</file>