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9" documentId="8_{E0502C82-0524-1341-9FB1-099AA2C01780}" xr6:coauthVersionLast="47" xr6:coauthVersionMax="47" xr10:uidLastSave="{6BA6253A-16FD-3A40-90DA-FA15DA5B9E12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 s="1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 s="1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2631" i="25"/>
  <c r="G2631" i="25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" i="25"/>
  <c r="G2" i="25" s="1"/>
  <c r="F3" i="25"/>
  <c r="G3" i="25" s="1"/>
  <c r="F4" i="25"/>
  <c r="G4" i="25" s="1"/>
  <c r="F5" i="25"/>
  <c r="G5" i="25" s="1"/>
  <c r="F6" i="25"/>
  <c r="G6" i="25" s="1"/>
  <c r="F7" i="25"/>
  <c r="G7" i="25" s="1"/>
  <c r="F8" i="25"/>
  <c r="G8" i="25" s="1"/>
  <c r="F9" i="25"/>
  <c r="G9" i="25" s="1"/>
  <c r="F10" i="25"/>
  <c r="G10" i="25" s="1"/>
  <c r="F11" i="25"/>
  <c r="G11" i="25" s="1"/>
  <c r="F12" i="25"/>
  <c r="G12" i="25" s="1"/>
  <c r="F13" i="25"/>
  <c r="G13" i="25" s="1"/>
  <c r="F14" i="25"/>
  <c r="G14" i="25" s="1"/>
  <c r="F15" i="25"/>
  <c r="G15" i="25" s="1"/>
  <c r="F16" i="25"/>
  <c r="G16" i="25" s="1"/>
  <c r="F17" i="25"/>
  <c r="G17" i="25" s="1"/>
  <c r="F18" i="25"/>
  <c r="G18" i="25" s="1"/>
  <c r="F19" i="25"/>
  <c r="G19" i="25" s="1"/>
  <c r="F20" i="25"/>
  <c r="G20" i="25" s="1"/>
  <c r="F21" i="25"/>
  <c r="G21" i="25" s="1"/>
  <c r="F22" i="25"/>
  <c r="G22" i="25" s="1"/>
  <c r="F23" i="25"/>
  <c r="G23" i="25" s="1"/>
  <c r="F24" i="25"/>
  <c r="G24" i="25" s="1"/>
  <c r="F25" i="25"/>
  <c r="G25" i="25" s="1"/>
  <c r="F26" i="25"/>
  <c r="G26" i="25" s="1"/>
  <c r="F27" i="25"/>
  <c r="G27" i="25" s="1"/>
  <c r="F28" i="25"/>
  <c r="G28" i="25" s="1"/>
  <c r="F29" i="25"/>
  <c r="G29" i="25" s="1"/>
  <c r="F30" i="25"/>
  <c r="G30" i="25" s="1"/>
  <c r="F31" i="25"/>
  <c r="G31" i="25" s="1"/>
  <c r="F32" i="25"/>
  <c r="G32" i="25" s="1"/>
  <c r="F33" i="25"/>
  <c r="G33" i="25" s="1"/>
  <c r="F34" i="25"/>
  <c r="G34" i="25" s="1"/>
  <c r="F35" i="25"/>
  <c r="G35" i="25" s="1"/>
  <c r="F36" i="25"/>
  <c r="G36" i="25" s="1"/>
  <c r="F37" i="25"/>
  <c r="G37" i="25" s="1"/>
  <c r="F38" i="25"/>
  <c r="G38" i="25" s="1"/>
  <c r="F39" i="25"/>
  <c r="G39" i="25" s="1"/>
  <c r="F40" i="25"/>
  <c r="G40" i="25" s="1"/>
  <c r="F41" i="25"/>
  <c r="G41" i="25" s="1"/>
  <c r="F42" i="25"/>
  <c r="G42" i="25" s="1"/>
  <c r="F43" i="25"/>
  <c r="G43" i="25" s="1"/>
  <c r="F44" i="25"/>
  <c r="G44" i="25" s="1"/>
  <c r="F45" i="25"/>
  <c r="G45" i="25" s="1"/>
  <c r="F46" i="25"/>
  <c r="G46" i="25" s="1"/>
  <c r="F47" i="25"/>
  <c r="G47" i="25" s="1"/>
  <c r="F48" i="25"/>
  <c r="G48" i="25" s="1"/>
  <c r="F49" i="25"/>
  <c r="G49" i="25" s="1"/>
  <c r="F50" i="25"/>
  <c r="G50" i="25" s="1"/>
  <c r="F51" i="25"/>
  <c r="G51" i="25" s="1"/>
  <c r="F52" i="25"/>
  <c r="G52" i="25" s="1"/>
  <c r="F53" i="25"/>
  <c r="G53" i="25" s="1"/>
  <c r="F54" i="25"/>
  <c r="G54" i="25" s="1"/>
  <c r="F55" i="25"/>
  <c r="G55" i="25" s="1"/>
  <c r="F56" i="25"/>
  <c r="G56" i="25" s="1"/>
  <c r="F57" i="25"/>
  <c r="G57" i="25" s="1"/>
  <c r="F58" i="25"/>
  <c r="G58" i="25" s="1"/>
  <c r="F59" i="25"/>
  <c r="G59" i="25" s="1"/>
  <c r="F60" i="25"/>
  <c r="G60" i="25" s="1"/>
  <c r="F61" i="25"/>
  <c r="G61" i="25" s="1"/>
  <c r="F62" i="25"/>
  <c r="G62" i="25" s="1"/>
  <c r="F63" i="25"/>
  <c r="G63" i="25" s="1"/>
  <c r="F64" i="25"/>
  <c r="G64" i="25" s="1"/>
  <c r="F65" i="25"/>
  <c r="G65" i="25" s="1"/>
  <c r="F66" i="25"/>
  <c r="G66" i="25" s="1"/>
  <c r="F67" i="25"/>
  <c r="G67" i="25" s="1"/>
  <c r="F68" i="25"/>
  <c r="G68" i="25" s="1"/>
  <c r="F69" i="25"/>
  <c r="G69" i="25" s="1"/>
  <c r="F70" i="25"/>
  <c r="G70" i="25" s="1"/>
  <c r="F71" i="25"/>
  <c r="G71" i="25" s="1"/>
  <c r="F72" i="25"/>
  <c r="G72" i="25" s="1"/>
  <c r="F73" i="25"/>
  <c r="G73" i="25" s="1"/>
  <c r="F74" i="25"/>
  <c r="G74" i="25" s="1"/>
  <c r="F75" i="25"/>
  <c r="G75" i="25" s="1"/>
  <c r="F76" i="25"/>
  <c r="G76" i="25" s="1"/>
  <c r="F77" i="25"/>
  <c r="G77" i="25" s="1"/>
  <c r="F78" i="25"/>
  <c r="G78" i="25" s="1"/>
  <c r="F79" i="25"/>
  <c r="G79" i="25" s="1"/>
  <c r="F80" i="25"/>
  <c r="G80" i="25" s="1"/>
  <c r="F81" i="25"/>
  <c r="G81" i="25" s="1"/>
  <c r="F82" i="25"/>
  <c r="G82" i="25" s="1"/>
  <c r="F83" i="25"/>
  <c r="G83" i="25" s="1"/>
  <c r="F84" i="25"/>
  <c r="G84" i="25" s="1"/>
  <c r="F85" i="25"/>
  <c r="G85" i="25" s="1"/>
  <c r="F86" i="25"/>
  <c r="G86" i="25" s="1"/>
  <c r="F87" i="25"/>
  <c r="G87" i="25" s="1"/>
  <c r="F88" i="25"/>
  <c r="G88" i="25" s="1"/>
  <c r="F89" i="25"/>
  <c r="G89" i="25" s="1"/>
  <c r="F90" i="25"/>
  <c r="G90" i="25" s="1"/>
  <c r="F91" i="25"/>
  <c r="G91" i="25" s="1"/>
  <c r="F92" i="25"/>
  <c r="G92" i="25" s="1"/>
  <c r="F93" i="25"/>
  <c r="G93" i="25" s="1"/>
  <c r="F94" i="25"/>
  <c r="G94" i="25" s="1"/>
  <c r="F95" i="25"/>
  <c r="G95" i="25" s="1"/>
  <c r="F96" i="25"/>
  <c r="G96" i="25" s="1"/>
  <c r="F97" i="25"/>
  <c r="G97" i="25" s="1"/>
  <c r="F98" i="25"/>
  <c r="G98" i="25" s="1"/>
  <c r="F99" i="25"/>
  <c r="G99" i="25" s="1"/>
  <c r="F100" i="25"/>
  <c r="G100" i="25" s="1"/>
  <c r="F101" i="25"/>
  <c r="G101" i="25" s="1"/>
  <c r="F102" i="25"/>
  <c r="G102" i="25" s="1"/>
  <c r="F103" i="25"/>
  <c r="G103" i="25" s="1"/>
  <c r="F104" i="25"/>
  <c r="G104" i="25" s="1"/>
  <c r="F105" i="25"/>
  <c r="G105" i="25" s="1"/>
  <c r="F106" i="25"/>
  <c r="G106" i="25" s="1"/>
  <c r="F107" i="25"/>
  <c r="G107" i="25" s="1"/>
  <c r="F108" i="25"/>
  <c r="G108" i="25" s="1"/>
  <c r="F109" i="25"/>
  <c r="G109" i="25" s="1"/>
  <c r="F110" i="25"/>
  <c r="G110" i="25" s="1"/>
  <c r="F111" i="25"/>
  <c r="G111" i="25" s="1"/>
  <c r="F112" i="25"/>
  <c r="G112" i="25" s="1"/>
  <c r="F113" i="25"/>
  <c r="G113" i="25" s="1"/>
  <c r="F114" i="25"/>
  <c r="G114" i="25" s="1"/>
  <c r="F115" i="25"/>
  <c r="G115" i="25" s="1"/>
  <c r="F116" i="25"/>
  <c r="G116" i="25" s="1"/>
  <c r="F117" i="25"/>
  <c r="G117" i="25" s="1"/>
  <c r="F118" i="25"/>
  <c r="G118" i="25" s="1"/>
  <c r="F119" i="25"/>
  <c r="G119" i="25" s="1"/>
  <c r="F120" i="25"/>
  <c r="G120" i="25" s="1"/>
  <c r="F121" i="25"/>
  <c r="G121" i="25" s="1"/>
  <c r="F122" i="25"/>
  <c r="G122" i="25" s="1"/>
  <c r="F123" i="25"/>
  <c r="G123" i="25" s="1"/>
  <c r="F124" i="25"/>
  <c r="G124" i="25" s="1"/>
  <c r="F125" i="25"/>
  <c r="G125" i="25" s="1"/>
  <c r="F126" i="25"/>
  <c r="G126" i="25" s="1"/>
  <c r="F127" i="25"/>
  <c r="G127" i="25" s="1"/>
  <c r="F128" i="25"/>
  <c r="G128" i="25" s="1"/>
  <c r="F129" i="25"/>
  <c r="G129" i="25" s="1"/>
  <c r="F130" i="25"/>
  <c r="G130" i="25" s="1"/>
  <c r="F131" i="25"/>
  <c r="G131" i="25" s="1"/>
  <c r="F132" i="25"/>
  <c r="G132" i="25" s="1"/>
  <c r="F133" i="25"/>
  <c r="G133" i="25" s="1"/>
  <c r="F134" i="25"/>
  <c r="G134" i="25" s="1"/>
  <c r="F135" i="25"/>
  <c r="G135" i="25" s="1"/>
  <c r="F136" i="25"/>
  <c r="G136" i="25" s="1"/>
  <c r="F137" i="25"/>
  <c r="G137" i="25" s="1"/>
  <c r="F138" i="25"/>
  <c r="G138" i="25" s="1"/>
  <c r="F139" i="25"/>
  <c r="G139" i="25" s="1"/>
  <c r="F140" i="25"/>
  <c r="G140" i="25" s="1"/>
  <c r="F141" i="25"/>
  <c r="G141" i="25" s="1"/>
  <c r="F142" i="25"/>
  <c r="G142" i="25" s="1"/>
  <c r="F143" i="25"/>
  <c r="G143" i="25" s="1"/>
  <c r="F144" i="25"/>
  <c r="G144" i="25" s="1"/>
  <c r="F145" i="25"/>
  <c r="G145" i="25" s="1"/>
  <c r="F146" i="25"/>
  <c r="G146" i="25" s="1"/>
  <c r="F147" i="25"/>
  <c r="G147" i="25" s="1"/>
  <c r="F148" i="25"/>
  <c r="G148" i="25" s="1"/>
  <c r="F149" i="25"/>
  <c r="G149" i="25" s="1"/>
  <c r="F150" i="25"/>
  <c r="G150" i="25" s="1"/>
  <c r="F151" i="25"/>
  <c r="G151" i="25" s="1"/>
  <c r="F152" i="25"/>
  <c r="G152" i="25" s="1"/>
  <c r="F153" i="25"/>
  <c r="G153" i="25" s="1"/>
  <c r="F154" i="25"/>
  <c r="G154" i="25" s="1"/>
  <c r="F155" i="25"/>
  <c r="G155" i="25" s="1"/>
  <c r="F156" i="25"/>
  <c r="G156" i="25" s="1"/>
  <c r="F157" i="25"/>
  <c r="G157" i="25" s="1"/>
  <c r="F158" i="25"/>
  <c r="G158" i="25" s="1"/>
  <c r="F159" i="25"/>
  <c r="G159" i="25" s="1"/>
  <c r="F160" i="25"/>
  <c r="G160" i="25" s="1"/>
  <c r="F161" i="25"/>
  <c r="G161" i="25" s="1"/>
  <c r="F162" i="25"/>
  <c r="G162" i="25" s="1"/>
  <c r="F163" i="25"/>
  <c r="G163" i="25" s="1"/>
  <c r="F164" i="25"/>
  <c r="G164" i="25" s="1"/>
  <c r="F165" i="25"/>
  <c r="G165" i="25" s="1"/>
  <c r="F166" i="25"/>
  <c r="G166" i="25" s="1"/>
  <c r="F167" i="25"/>
  <c r="G167" i="25" s="1"/>
  <c r="F168" i="25"/>
  <c r="G168" i="25" s="1"/>
  <c r="F169" i="25"/>
  <c r="G169" i="25" s="1"/>
  <c r="F170" i="25"/>
  <c r="G170" i="25" s="1"/>
  <c r="F171" i="25"/>
  <c r="G171" i="25" s="1"/>
  <c r="F172" i="25"/>
  <c r="G172" i="25" s="1"/>
  <c r="F173" i="25"/>
  <c r="G173" i="25" s="1"/>
  <c r="F174" i="25"/>
  <c r="G174" i="25" s="1"/>
  <c r="F175" i="25"/>
  <c r="G175" i="25" s="1"/>
  <c r="F176" i="25"/>
  <c r="G176" i="25" s="1"/>
  <c r="F177" i="25"/>
  <c r="G177" i="25" s="1"/>
  <c r="F178" i="25"/>
  <c r="G178" i="25" s="1"/>
  <c r="F179" i="25"/>
  <c r="G179" i="25" s="1"/>
  <c r="F180" i="25"/>
  <c r="G180" i="25" s="1"/>
  <c r="F181" i="25"/>
  <c r="G181" i="25" s="1"/>
  <c r="F182" i="25"/>
  <c r="G182" i="25" s="1"/>
  <c r="F183" i="25"/>
  <c r="G183" i="25" s="1"/>
  <c r="F184" i="25"/>
  <c r="G184" i="25" s="1"/>
  <c r="F185" i="25"/>
  <c r="G185" i="25" s="1"/>
  <c r="F186" i="25"/>
  <c r="G186" i="25" s="1"/>
  <c r="F187" i="25"/>
  <c r="G187" i="25" s="1"/>
  <c r="F188" i="25"/>
  <c r="G188" i="25" s="1"/>
  <c r="F189" i="25"/>
  <c r="G189" i="25" s="1"/>
  <c r="F190" i="25"/>
  <c r="G190" i="25" s="1"/>
  <c r="F191" i="25"/>
  <c r="G191" i="25" s="1"/>
  <c r="F192" i="25"/>
  <c r="G192" i="25" s="1"/>
  <c r="F193" i="25"/>
  <c r="G193" i="25" s="1"/>
  <c r="F194" i="25"/>
  <c r="G194" i="25" s="1"/>
  <c r="F195" i="25"/>
  <c r="G195" i="25" s="1"/>
  <c r="F196" i="25"/>
  <c r="G196" i="25" s="1"/>
  <c r="F197" i="25"/>
  <c r="G197" i="25" s="1"/>
  <c r="F198" i="25"/>
  <c r="G198" i="25" s="1"/>
  <c r="F199" i="25"/>
  <c r="G199" i="25" s="1"/>
  <c r="F200" i="25"/>
  <c r="G200" i="25" s="1"/>
  <c r="F201" i="25"/>
  <c r="G201" i="25" s="1"/>
  <c r="F202" i="25"/>
  <c r="G202" i="25" s="1"/>
  <c r="F203" i="25"/>
  <c r="G203" i="25" s="1"/>
  <c r="F204" i="25"/>
  <c r="G204" i="25" s="1"/>
  <c r="F205" i="25"/>
  <c r="G205" i="25" s="1"/>
  <c r="F206" i="25"/>
  <c r="G206" i="25" s="1"/>
  <c r="F207" i="25"/>
  <c r="G207" i="25" s="1"/>
  <c r="F208" i="25"/>
  <c r="G208" i="25" s="1"/>
  <c r="F209" i="25"/>
  <c r="G209" i="25" s="1"/>
  <c r="F210" i="25"/>
  <c r="G210" i="25" s="1"/>
  <c r="F211" i="25"/>
  <c r="G211" i="25" s="1"/>
  <c r="F212" i="25"/>
  <c r="G212" i="25" s="1"/>
  <c r="F213" i="25"/>
  <c r="G213" i="25" s="1"/>
  <c r="F214" i="25"/>
  <c r="G214" i="25" s="1"/>
  <c r="F215" i="25"/>
  <c r="G215" i="25" s="1"/>
  <c r="F216" i="25"/>
  <c r="G216" i="25" s="1"/>
  <c r="F217" i="25"/>
  <c r="G217" i="25" s="1"/>
  <c r="F218" i="25"/>
  <c r="G218" i="25" s="1"/>
  <c r="F219" i="25"/>
  <c r="G219" i="25" s="1"/>
  <c r="F220" i="25"/>
  <c r="G220" i="25" s="1"/>
  <c r="F221" i="25"/>
  <c r="G221" i="25" s="1"/>
  <c r="F222" i="25"/>
  <c r="G222" i="25" s="1"/>
  <c r="F223" i="25"/>
  <c r="G223" i="25" s="1"/>
  <c r="F224" i="25"/>
  <c r="G224" i="25" s="1"/>
  <c r="F225" i="25"/>
  <c r="G225" i="25" s="1"/>
  <c r="F226" i="25"/>
  <c r="G226" i="25" s="1"/>
  <c r="F227" i="25"/>
  <c r="G227" i="25" s="1"/>
  <c r="F228" i="25"/>
  <c r="G228" i="25" s="1"/>
  <c r="F229" i="25"/>
  <c r="G229" i="25" s="1"/>
  <c r="F230" i="25"/>
  <c r="G230" i="25" s="1"/>
  <c r="F231" i="25"/>
  <c r="G231" i="25" s="1"/>
  <c r="F232" i="25"/>
  <c r="G232" i="25" s="1"/>
  <c r="F233" i="25"/>
  <c r="G233" i="25" s="1"/>
  <c r="F234" i="25"/>
  <c r="G234" i="25" s="1"/>
  <c r="F235" i="25"/>
  <c r="G235" i="25" s="1"/>
  <c r="F236" i="25"/>
  <c r="G236" i="25" s="1"/>
  <c r="F237" i="25"/>
  <c r="G237" i="25" s="1"/>
  <c r="F238" i="25"/>
  <c r="G238" i="25" s="1"/>
  <c r="F239" i="25"/>
  <c r="G239" i="25" s="1"/>
  <c r="F240" i="25"/>
  <c r="G240" i="25" s="1"/>
  <c r="F241" i="25"/>
  <c r="G241" i="25" s="1"/>
  <c r="F242" i="25"/>
  <c r="G242" i="25" s="1"/>
  <c r="F243" i="25"/>
  <c r="G243" i="25" s="1"/>
  <c r="F244" i="25"/>
  <c r="G244" i="25" s="1"/>
  <c r="F245" i="25"/>
  <c r="G245" i="25" s="1"/>
  <c r="F246" i="25"/>
  <c r="G246" i="25" s="1"/>
  <c r="F247" i="25"/>
  <c r="G247" i="25" s="1"/>
  <c r="F248" i="25"/>
  <c r="G248" i="25" s="1"/>
  <c r="F249" i="25"/>
  <c r="G249" i="25" s="1"/>
  <c r="F250" i="25"/>
  <c r="G250" i="25" s="1"/>
  <c r="F251" i="25"/>
  <c r="G251" i="25" s="1"/>
  <c r="F252" i="25"/>
  <c r="G252" i="25" s="1"/>
  <c r="F253" i="25"/>
  <c r="G253" i="25" s="1"/>
  <c r="F254" i="25"/>
  <c r="G254" i="25" s="1"/>
  <c r="F255" i="25"/>
  <c r="G255" i="25" s="1"/>
  <c r="F256" i="25"/>
  <c r="G256" i="25" s="1"/>
  <c r="F257" i="25"/>
  <c r="G257" i="25" s="1"/>
  <c r="F258" i="25"/>
  <c r="G258" i="25" s="1"/>
  <c r="F259" i="25"/>
  <c r="G259" i="25" s="1"/>
  <c r="F260" i="25"/>
  <c r="G260" i="25" s="1"/>
  <c r="F261" i="25"/>
  <c r="G261" i="25" s="1"/>
  <c r="F262" i="25"/>
  <c r="G262" i="25" s="1"/>
  <c r="F263" i="25"/>
  <c r="G263" i="25" s="1"/>
  <c r="F264" i="25"/>
  <c r="G264" i="25" s="1"/>
  <c r="F265" i="25"/>
  <c r="G265" i="25" s="1"/>
  <c r="F266" i="25"/>
  <c r="G266" i="25" s="1"/>
  <c r="F267" i="25"/>
  <c r="G267" i="25" s="1"/>
  <c r="F268" i="25"/>
  <c r="G268" i="25" s="1"/>
  <c r="F269" i="25"/>
  <c r="G269" i="25" s="1"/>
  <c r="F270" i="25"/>
  <c r="G270" i="25" s="1"/>
  <c r="F271" i="25"/>
  <c r="G271" i="25" s="1"/>
  <c r="F272" i="25"/>
  <c r="G272" i="25" s="1"/>
  <c r="F273" i="25"/>
  <c r="G273" i="25" s="1"/>
  <c r="F274" i="25"/>
  <c r="G274" i="25" s="1"/>
  <c r="F275" i="25"/>
  <c r="G275" i="25" s="1"/>
  <c r="F276" i="25"/>
  <c r="G276" i="25" s="1"/>
  <c r="F277" i="25"/>
  <c r="G277" i="25" s="1"/>
  <c r="F278" i="25"/>
  <c r="G278" i="25" s="1"/>
  <c r="F279" i="25"/>
  <c r="G279" i="25" s="1"/>
  <c r="F280" i="25"/>
  <c r="G280" i="25" s="1"/>
  <c r="F281" i="25"/>
  <c r="G281" i="25" s="1"/>
  <c r="F282" i="25"/>
  <c r="G282" i="25" s="1"/>
  <c r="F283" i="25"/>
  <c r="G283" i="25" s="1"/>
  <c r="F284" i="25"/>
  <c r="G284" i="25" s="1"/>
  <c r="F285" i="25"/>
  <c r="G285" i="25" s="1"/>
  <c r="F286" i="25"/>
  <c r="G286" i="25" s="1"/>
  <c r="F287" i="25"/>
  <c r="G287" i="25" s="1"/>
  <c r="F288" i="25"/>
  <c r="G288" i="25" s="1"/>
  <c r="F289" i="25"/>
  <c r="G289" i="25" s="1"/>
  <c r="F290" i="25"/>
  <c r="G290" i="25" s="1"/>
  <c r="F291" i="25"/>
  <c r="G291" i="25" s="1"/>
  <c r="F292" i="25"/>
  <c r="G292" i="25" s="1"/>
  <c r="F293" i="25"/>
  <c r="G293" i="25" s="1"/>
  <c r="F294" i="25"/>
  <c r="G294" i="25" s="1"/>
  <c r="F295" i="25"/>
  <c r="G295" i="25" s="1"/>
  <c r="F296" i="25"/>
  <c r="G296" i="25" s="1"/>
  <c r="F297" i="25"/>
  <c r="G297" i="25" s="1"/>
  <c r="F298" i="25"/>
  <c r="G298" i="25" s="1"/>
  <c r="F299" i="25"/>
  <c r="G299" i="25" s="1"/>
  <c r="F300" i="25"/>
  <c r="G300" i="25" s="1"/>
  <c r="F301" i="25"/>
  <c r="G301" i="25" s="1"/>
  <c r="F302" i="25"/>
  <c r="G302" i="25" s="1"/>
  <c r="F303" i="25"/>
  <c r="G303" i="25" s="1"/>
  <c r="F304" i="25"/>
  <c r="G304" i="25" s="1"/>
  <c r="F305" i="25"/>
  <c r="G305" i="25" s="1"/>
  <c r="F306" i="25"/>
  <c r="G306" i="25" s="1"/>
  <c r="F307" i="25"/>
  <c r="G307" i="25" s="1"/>
  <c r="F308" i="25"/>
  <c r="G308" i="25" s="1"/>
  <c r="F309" i="25"/>
  <c r="G309" i="25" s="1"/>
  <c r="F310" i="25"/>
  <c r="G310" i="25" s="1"/>
  <c r="F311" i="25"/>
  <c r="G311" i="25" s="1"/>
  <c r="F312" i="25"/>
  <c r="G312" i="25" s="1"/>
  <c r="F313" i="25"/>
  <c r="G313" i="25" s="1"/>
  <c r="F314" i="25"/>
  <c r="G314" i="25" s="1"/>
  <c r="F315" i="25"/>
  <c r="G315" i="25" s="1"/>
  <c r="F316" i="25"/>
  <c r="G316" i="25" s="1"/>
  <c r="F317" i="25"/>
  <c r="G317" i="25" s="1"/>
  <c r="F318" i="25"/>
  <c r="G318" i="25" s="1"/>
  <c r="F319" i="25"/>
  <c r="G319" i="25" s="1"/>
  <c r="F320" i="25"/>
  <c r="G320" i="25" s="1"/>
  <c r="F321" i="25"/>
  <c r="G321" i="25" s="1"/>
  <c r="F322" i="25"/>
  <c r="G322" i="25" s="1"/>
  <c r="F323" i="25"/>
  <c r="G323" i="25" s="1"/>
  <c r="F324" i="25"/>
  <c r="G324" i="25" s="1"/>
  <c r="F325" i="25"/>
  <c r="G325" i="25" s="1"/>
  <c r="F326" i="25"/>
  <c r="G326" i="25" s="1"/>
  <c r="F327" i="25"/>
  <c r="G327" i="25" s="1"/>
  <c r="F328" i="25"/>
  <c r="G328" i="25" s="1"/>
  <c r="F329" i="25"/>
  <c r="G329" i="25" s="1"/>
  <c r="F330" i="25"/>
  <c r="G330" i="25" s="1"/>
  <c r="F331" i="25"/>
  <c r="G331" i="25" s="1"/>
  <c r="F332" i="25"/>
  <c r="G332" i="25" s="1"/>
  <c r="F333" i="25"/>
  <c r="G333" i="25" s="1"/>
  <c r="F334" i="25"/>
  <c r="G334" i="25" s="1"/>
  <c r="F335" i="25"/>
  <c r="G335" i="25" s="1"/>
  <c r="F336" i="25"/>
  <c r="G336" i="25" s="1"/>
  <c r="F337" i="25"/>
  <c r="G337" i="25" s="1"/>
  <c r="F338" i="25"/>
  <c r="G338" i="25" s="1"/>
  <c r="F339" i="25"/>
  <c r="G339" i="25" s="1"/>
  <c r="F340" i="25"/>
  <c r="G340" i="25" s="1"/>
  <c r="F341" i="25"/>
  <c r="G341" i="25" s="1"/>
  <c r="F342" i="25"/>
  <c r="G342" i="25" s="1"/>
  <c r="F343" i="25"/>
  <c r="G343" i="25" s="1"/>
  <c r="F344" i="25"/>
  <c r="G344" i="25" s="1"/>
  <c r="F345" i="25"/>
  <c r="G345" i="25" s="1"/>
  <c r="F346" i="25"/>
  <c r="G346" i="25" s="1"/>
  <c r="F347" i="25"/>
  <c r="G347" i="25" s="1"/>
  <c r="F348" i="25"/>
  <c r="G348" i="25" s="1"/>
  <c r="F349" i="25"/>
  <c r="G349" i="25" s="1"/>
  <c r="F350" i="25"/>
  <c r="G350" i="25" s="1"/>
  <c r="F351" i="25"/>
  <c r="G351" i="25" s="1"/>
  <c r="F352" i="25"/>
  <c r="G352" i="25" s="1"/>
  <c r="F353" i="25"/>
  <c r="G353" i="25" s="1"/>
  <c r="F354" i="25"/>
  <c r="G354" i="25" s="1"/>
  <c r="F355" i="25"/>
  <c r="G355" i="25" s="1"/>
  <c r="F356" i="25"/>
  <c r="G356" i="25" s="1"/>
  <c r="F357" i="25"/>
  <c r="G357" i="25" s="1"/>
  <c r="F358" i="25"/>
  <c r="G358" i="25" s="1"/>
  <c r="F359" i="25"/>
  <c r="G359" i="25" s="1"/>
  <c r="F360" i="25"/>
  <c r="G360" i="25" s="1"/>
  <c r="F361" i="25"/>
  <c r="G361" i="25" s="1"/>
  <c r="F362" i="25"/>
  <c r="G362" i="25" s="1"/>
  <c r="F363" i="25"/>
  <c r="G363" i="25" s="1"/>
  <c r="F364" i="25"/>
  <c r="G364" i="25" s="1"/>
  <c r="F365" i="25"/>
  <c r="G365" i="25" s="1"/>
  <c r="F366" i="25"/>
  <c r="G366" i="25" s="1"/>
  <c r="F367" i="25"/>
  <c r="G367" i="25" s="1"/>
  <c r="F368" i="25"/>
  <c r="G368" i="25" s="1"/>
  <c r="F369" i="25"/>
  <c r="G369" i="25" s="1"/>
  <c r="F370" i="25"/>
  <c r="G370" i="25" s="1"/>
  <c r="F371" i="25"/>
  <c r="G371" i="25" s="1"/>
  <c r="F372" i="25"/>
  <c r="G372" i="25" s="1"/>
  <c r="F373" i="25"/>
  <c r="G373" i="25" s="1"/>
  <c r="F374" i="25"/>
  <c r="G374" i="25" s="1"/>
  <c r="F375" i="25"/>
  <c r="G375" i="25" s="1"/>
  <c r="F376" i="25"/>
  <c r="G376" i="25" s="1"/>
  <c r="F377" i="25"/>
  <c r="G377" i="25" s="1"/>
  <c r="F378" i="25"/>
  <c r="G378" i="25" s="1"/>
  <c r="F379" i="25"/>
  <c r="G379" i="25" s="1"/>
  <c r="F380" i="25"/>
  <c r="G380" i="25" s="1"/>
  <c r="F381" i="25"/>
  <c r="G381" i="25" s="1"/>
  <c r="F382" i="25"/>
  <c r="G382" i="25" s="1"/>
  <c r="F383" i="25"/>
  <c r="G383" i="25" s="1"/>
  <c r="F384" i="25"/>
  <c r="G384" i="25" s="1"/>
  <c r="F385" i="25"/>
  <c r="G385" i="25" s="1"/>
  <c r="F386" i="25"/>
  <c r="G386" i="25" s="1"/>
  <c r="F387" i="25"/>
  <c r="G387" i="25" s="1"/>
  <c r="F388" i="25"/>
  <c r="G388" i="25" s="1"/>
  <c r="F389" i="25"/>
  <c r="G389" i="25" s="1"/>
  <c r="F390" i="25"/>
  <c r="G390" i="25" s="1"/>
  <c r="F391" i="25"/>
  <c r="G391" i="25" s="1"/>
  <c r="F392" i="25"/>
  <c r="G392" i="25" s="1"/>
  <c r="F393" i="25"/>
  <c r="G393" i="25" s="1"/>
  <c r="F394" i="25"/>
  <c r="G394" i="25" s="1"/>
  <c r="F395" i="25"/>
  <c r="G395" i="25" s="1"/>
  <c r="F396" i="25"/>
  <c r="G396" i="25" s="1"/>
  <c r="F397" i="25"/>
  <c r="G397" i="25" s="1"/>
  <c r="F398" i="25"/>
  <c r="G398" i="25" s="1"/>
  <c r="F399" i="25"/>
  <c r="G399" i="25" s="1"/>
  <c r="F400" i="25"/>
  <c r="G400" i="25" s="1"/>
  <c r="F401" i="25"/>
  <c r="G401" i="25" s="1"/>
  <c r="F402" i="25"/>
  <c r="G402" i="25" s="1"/>
  <c r="F403" i="25"/>
  <c r="G403" i="25" s="1"/>
  <c r="F404" i="25"/>
  <c r="G404" i="25" s="1"/>
  <c r="F405" i="25"/>
  <c r="G405" i="25" s="1"/>
  <c r="F406" i="25"/>
  <c r="G406" i="25" s="1"/>
  <c r="F407" i="25"/>
  <c r="G407" i="25" s="1"/>
  <c r="F408" i="25"/>
  <c r="G408" i="25" s="1"/>
  <c r="F409" i="25"/>
  <c r="G409" i="25" s="1"/>
  <c r="F410" i="25"/>
  <c r="G410" i="25" s="1"/>
  <c r="F411" i="25"/>
  <c r="G411" i="25" s="1"/>
  <c r="F412" i="25"/>
  <c r="G412" i="25" s="1"/>
  <c r="F413" i="25"/>
  <c r="G413" i="25" s="1"/>
  <c r="F414" i="25"/>
  <c r="G414" i="25" s="1"/>
  <c r="F415" i="25"/>
  <c r="G415" i="25" s="1"/>
  <c r="F416" i="25"/>
  <c r="G416" i="25" s="1"/>
  <c r="F417" i="25"/>
  <c r="G417" i="25" s="1"/>
  <c r="F418" i="25"/>
  <c r="G418" i="25" s="1"/>
  <c r="F419" i="25"/>
  <c r="G419" i="25" s="1"/>
  <c r="F420" i="25"/>
  <c r="G420" i="25" s="1"/>
  <c r="F421" i="25"/>
  <c r="G421" i="25" s="1"/>
  <c r="F422" i="25"/>
  <c r="G422" i="25" s="1"/>
  <c r="F423" i="25"/>
  <c r="G423" i="25" s="1"/>
  <c r="F424" i="25"/>
  <c r="G424" i="25" s="1"/>
  <c r="F425" i="25"/>
  <c r="G425" i="25" s="1"/>
  <c r="F426" i="25"/>
  <c r="G426" i="25" s="1"/>
  <c r="F427" i="25"/>
  <c r="G427" i="25" s="1"/>
  <c r="F428" i="25"/>
  <c r="G428" i="25" s="1"/>
  <c r="F429" i="25"/>
  <c r="G429" i="25" s="1"/>
  <c r="F430" i="25"/>
  <c r="G430" i="25" s="1"/>
  <c r="F431" i="25"/>
  <c r="G431" i="25" s="1"/>
  <c r="F432" i="25"/>
  <c r="G432" i="25" s="1"/>
  <c r="F433" i="25"/>
  <c r="G433" i="25" s="1"/>
  <c r="F434" i="25"/>
  <c r="G434" i="25" s="1"/>
  <c r="F435" i="25"/>
  <c r="G435" i="25" s="1"/>
  <c r="F436" i="25"/>
  <c r="G436" i="25" s="1"/>
  <c r="F437" i="25"/>
  <c r="G437" i="25" s="1"/>
  <c r="F438" i="25"/>
  <c r="G438" i="25" s="1"/>
  <c r="F439" i="25"/>
  <c r="G439" i="25" s="1"/>
  <c r="F440" i="25"/>
  <c r="G440" i="25" s="1"/>
  <c r="F441" i="25"/>
  <c r="G441" i="25" s="1"/>
  <c r="F442" i="25"/>
  <c r="G442" i="25" s="1"/>
  <c r="F443" i="25"/>
  <c r="G443" i="25" s="1"/>
  <c r="F444" i="25"/>
  <c r="G444" i="25" s="1"/>
  <c r="F445" i="25"/>
  <c r="G445" i="25" s="1"/>
  <c r="F446" i="25"/>
  <c r="G446" i="25" s="1"/>
  <c r="F447" i="25"/>
  <c r="G447" i="25" s="1"/>
  <c r="F448" i="25"/>
  <c r="G448" i="25" s="1"/>
  <c r="F449" i="25"/>
  <c r="G449" i="25" s="1"/>
  <c r="F450" i="25"/>
  <c r="G450" i="25" s="1"/>
  <c r="F451" i="25"/>
  <c r="G451" i="25" s="1"/>
  <c r="F452" i="25"/>
  <c r="G452" i="25" s="1"/>
  <c r="F453" i="25"/>
  <c r="G453" i="25" s="1"/>
  <c r="F454" i="25"/>
  <c r="G454" i="25" s="1"/>
  <c r="F455" i="25"/>
  <c r="G455" i="25" s="1"/>
  <c r="F456" i="25"/>
  <c r="G456" i="25" s="1"/>
  <c r="F457" i="25"/>
  <c r="G457" i="25" s="1"/>
  <c r="F458" i="25"/>
  <c r="G458" i="25" s="1"/>
  <c r="F459" i="25"/>
  <c r="G459" i="25" s="1"/>
  <c r="F460" i="25"/>
  <c r="G460" i="25" s="1"/>
  <c r="F461" i="25"/>
  <c r="G461" i="25" s="1"/>
  <c r="F462" i="25"/>
  <c r="G462" i="25" s="1"/>
  <c r="F463" i="25"/>
  <c r="G463" i="25" s="1"/>
  <c r="F464" i="25"/>
  <c r="G464" i="25" s="1"/>
  <c r="F465" i="25"/>
  <c r="G465" i="25" s="1"/>
  <c r="F466" i="25"/>
  <c r="G466" i="25" s="1"/>
  <c r="F467" i="25"/>
  <c r="G467" i="25" s="1"/>
  <c r="F468" i="25"/>
  <c r="G468" i="25" s="1"/>
  <c r="F469" i="25"/>
  <c r="G469" i="25" s="1"/>
  <c r="F470" i="25"/>
  <c r="G470" i="25" s="1"/>
  <c r="F471" i="25"/>
  <c r="G471" i="25" s="1"/>
  <c r="F472" i="25"/>
  <c r="G472" i="25" s="1"/>
  <c r="F473" i="25"/>
  <c r="G473" i="25" s="1"/>
  <c r="F474" i="25"/>
  <c r="G474" i="25" s="1"/>
  <c r="F475" i="25"/>
  <c r="G475" i="25" s="1"/>
  <c r="F476" i="25"/>
  <c r="G476" i="25" s="1"/>
  <c r="F477" i="25"/>
  <c r="G477" i="25" s="1"/>
  <c r="F478" i="25"/>
  <c r="G478" i="25" s="1"/>
  <c r="F479" i="25"/>
  <c r="G479" i="25" s="1"/>
  <c r="F480" i="25"/>
  <c r="G480" i="25" s="1"/>
  <c r="F481" i="25"/>
  <c r="G481" i="25" s="1"/>
  <c r="F482" i="25"/>
  <c r="G482" i="25" s="1"/>
  <c r="F483" i="25"/>
  <c r="G483" i="25" s="1"/>
  <c r="F484" i="25"/>
  <c r="G484" i="25" s="1"/>
  <c r="F485" i="25"/>
  <c r="G485" i="25" s="1"/>
  <c r="F486" i="25"/>
  <c r="G486" i="25" s="1"/>
  <c r="F487" i="25"/>
  <c r="G487" i="25" s="1"/>
  <c r="F488" i="25"/>
  <c r="G488" i="25" s="1"/>
  <c r="F489" i="25"/>
  <c r="G489" i="25" s="1"/>
  <c r="F490" i="25"/>
  <c r="G490" i="25" s="1"/>
  <c r="F491" i="25"/>
  <c r="G491" i="25" s="1"/>
  <c r="F492" i="25"/>
  <c r="G492" i="25" s="1"/>
  <c r="F493" i="25"/>
  <c r="G493" i="25" s="1"/>
  <c r="F494" i="25"/>
  <c r="G494" i="25" s="1"/>
  <c r="F495" i="25"/>
  <c r="G495" i="25" s="1"/>
  <c r="F496" i="25"/>
  <c r="G496" i="25" s="1"/>
  <c r="F497" i="25"/>
  <c r="G497" i="25" s="1"/>
  <c r="F498" i="25"/>
  <c r="G498" i="25" s="1"/>
  <c r="F499" i="25"/>
  <c r="G499" i="25" s="1"/>
  <c r="F500" i="25"/>
  <c r="G500" i="25" s="1"/>
  <c r="F501" i="25"/>
  <c r="G501" i="25" s="1"/>
  <c r="F502" i="25"/>
  <c r="G502" i="25" s="1"/>
  <c r="F503" i="25"/>
  <c r="G503" i="25" s="1"/>
  <c r="F504" i="25"/>
  <c r="G504" i="25" s="1"/>
  <c r="F505" i="25"/>
  <c r="G505" i="25" s="1"/>
  <c r="F506" i="25"/>
  <c r="G506" i="25" s="1"/>
  <c r="F507" i="25"/>
  <c r="G507" i="25" s="1"/>
  <c r="F508" i="25"/>
  <c r="G508" i="25" s="1"/>
  <c r="F509" i="25"/>
  <c r="G509" i="25" s="1"/>
  <c r="F510" i="25"/>
  <c r="G510" i="25" s="1"/>
  <c r="F511" i="25"/>
  <c r="G511" i="25" s="1"/>
  <c r="F512" i="25"/>
  <c r="G512" i="25" s="1"/>
  <c r="F513" i="25"/>
  <c r="G513" i="25" s="1"/>
  <c r="F514" i="25"/>
  <c r="G514" i="25" s="1"/>
  <c r="F515" i="25"/>
  <c r="G515" i="25" s="1"/>
  <c r="F516" i="25"/>
  <c r="G516" i="25" s="1"/>
  <c r="F517" i="25"/>
  <c r="G517" i="25" s="1"/>
  <c r="F518" i="25"/>
  <c r="G518" i="25" s="1"/>
  <c r="F519" i="25"/>
  <c r="G519" i="25" s="1"/>
  <c r="F520" i="25"/>
  <c r="G520" i="25" s="1"/>
  <c r="F521" i="25"/>
  <c r="G521" i="25" s="1"/>
  <c r="F522" i="25"/>
  <c r="G522" i="25" s="1"/>
  <c r="F523" i="25"/>
  <c r="G523" i="25" s="1"/>
  <c r="F524" i="25"/>
  <c r="G524" i="25" s="1"/>
  <c r="F525" i="25"/>
  <c r="G525" i="25" s="1"/>
  <c r="F526" i="25"/>
  <c r="G526" i="25" s="1"/>
  <c r="F527" i="25"/>
  <c r="G527" i="25" s="1"/>
  <c r="F528" i="25"/>
  <c r="G528" i="25" s="1"/>
  <c r="F529" i="25"/>
  <c r="G529" i="25" s="1"/>
  <c r="F530" i="25"/>
  <c r="G530" i="25" s="1"/>
  <c r="F531" i="25"/>
  <c r="G531" i="25" s="1"/>
  <c r="F532" i="25"/>
  <c r="G532" i="25" s="1"/>
  <c r="F533" i="25"/>
  <c r="G533" i="25" s="1"/>
  <c r="F534" i="25"/>
  <c r="G534" i="25" s="1"/>
  <c r="F535" i="25"/>
  <c r="G535" i="25" s="1"/>
  <c r="F536" i="25"/>
  <c r="G536" i="25" s="1"/>
  <c r="F537" i="25"/>
  <c r="G537" i="25" s="1"/>
  <c r="F538" i="25"/>
  <c r="G538" i="25" s="1"/>
  <c r="F539" i="25"/>
  <c r="G539" i="25" s="1"/>
  <c r="F540" i="25"/>
  <c r="G540" i="25" s="1"/>
  <c r="F541" i="25"/>
  <c r="G541" i="25" s="1"/>
  <c r="F542" i="25"/>
  <c r="G542" i="25" s="1"/>
  <c r="F543" i="25"/>
  <c r="G543" i="25" s="1"/>
  <c r="F544" i="25"/>
  <c r="G544" i="25" s="1"/>
  <c r="F545" i="25"/>
  <c r="G545" i="25" s="1"/>
  <c r="F546" i="25"/>
  <c r="G546" i="25" s="1"/>
  <c r="F547" i="25"/>
  <c r="G547" i="25" s="1"/>
  <c r="F548" i="25"/>
  <c r="G548" i="25" s="1"/>
  <c r="F549" i="25"/>
  <c r="G549" i="25" s="1"/>
  <c r="F550" i="25"/>
  <c r="G550" i="25" s="1"/>
  <c r="F551" i="25"/>
  <c r="G551" i="25" s="1"/>
  <c r="F552" i="25"/>
  <c r="G552" i="25" s="1"/>
  <c r="F553" i="25"/>
  <c r="G553" i="25" s="1"/>
  <c r="F554" i="25"/>
  <c r="G554" i="25" s="1"/>
  <c r="F555" i="25"/>
  <c r="G555" i="25" s="1"/>
  <c r="F556" i="25"/>
  <c r="G556" i="25" s="1"/>
  <c r="F557" i="25"/>
  <c r="G557" i="25" s="1"/>
  <c r="F558" i="25"/>
  <c r="G558" i="25" s="1"/>
  <c r="F559" i="25"/>
  <c r="G559" i="25" s="1"/>
  <c r="F560" i="25"/>
  <c r="G560" i="25" s="1"/>
  <c r="F561" i="25"/>
  <c r="G561" i="25" s="1"/>
  <c r="F562" i="25"/>
  <c r="G562" i="25" s="1"/>
  <c r="F563" i="25"/>
  <c r="G563" i="25" s="1"/>
  <c r="F564" i="25"/>
  <c r="G564" i="25" s="1"/>
  <c r="F565" i="25"/>
  <c r="G565" i="25" s="1"/>
  <c r="F566" i="25"/>
  <c r="G566" i="25" s="1"/>
  <c r="F567" i="25"/>
  <c r="G567" i="25" s="1"/>
  <c r="F568" i="25"/>
  <c r="G568" i="25" s="1"/>
  <c r="F569" i="25"/>
  <c r="G569" i="25" s="1"/>
  <c r="F570" i="25"/>
  <c r="G570" i="25" s="1"/>
  <c r="F571" i="25"/>
  <c r="G571" i="25" s="1"/>
  <c r="F572" i="25"/>
  <c r="G572" i="25" s="1"/>
  <c r="F573" i="25"/>
  <c r="G573" i="25" s="1"/>
  <c r="F574" i="25"/>
  <c r="G574" i="25" s="1"/>
  <c r="F575" i="25"/>
  <c r="G575" i="25" s="1"/>
  <c r="F576" i="25"/>
  <c r="G576" i="25" s="1"/>
  <c r="F577" i="25"/>
  <c r="G577" i="25" s="1"/>
  <c r="F578" i="25"/>
  <c r="G578" i="25" s="1"/>
  <c r="F579" i="25"/>
  <c r="G579" i="25" s="1"/>
  <c r="F580" i="25"/>
  <c r="G580" i="25" s="1"/>
  <c r="F581" i="25"/>
  <c r="G581" i="25" s="1"/>
  <c r="F582" i="25"/>
  <c r="G582" i="25" s="1"/>
  <c r="F583" i="25"/>
  <c r="G583" i="25" s="1"/>
  <c r="F584" i="25"/>
  <c r="G584" i="25" s="1"/>
  <c r="F585" i="25"/>
  <c r="G585" i="25" s="1"/>
  <c r="F586" i="25"/>
  <c r="G586" i="25" s="1"/>
  <c r="F587" i="25"/>
  <c r="G587" i="25" s="1"/>
  <c r="F588" i="25"/>
  <c r="G588" i="25" s="1"/>
  <c r="F589" i="25"/>
  <c r="G589" i="25" s="1"/>
  <c r="F590" i="25"/>
  <c r="G590" i="25" s="1"/>
  <c r="F591" i="25"/>
  <c r="G591" i="25" s="1"/>
  <c r="F592" i="25"/>
  <c r="G592" i="25" s="1"/>
  <c r="F593" i="25"/>
  <c r="G593" i="25" s="1"/>
  <c r="F594" i="25"/>
  <c r="G594" i="25" s="1"/>
  <c r="F595" i="25"/>
  <c r="G595" i="25" s="1"/>
  <c r="F596" i="25"/>
  <c r="G596" i="25" s="1"/>
  <c r="F597" i="25"/>
  <c r="G597" i="25" s="1"/>
  <c r="F598" i="25"/>
  <c r="G598" i="25" s="1"/>
  <c r="F599" i="25"/>
  <c r="G599" i="25" s="1"/>
  <c r="F600" i="25"/>
  <c r="G600" i="25" s="1"/>
  <c r="F601" i="25"/>
  <c r="G601" i="25" s="1"/>
  <c r="F602" i="25"/>
  <c r="G602" i="25" s="1"/>
  <c r="F603" i="25"/>
  <c r="G603" i="25" s="1"/>
  <c r="F604" i="25"/>
  <c r="G604" i="25" s="1"/>
  <c r="F605" i="25"/>
  <c r="G605" i="25" s="1"/>
  <c r="F606" i="25"/>
  <c r="G606" i="25" s="1"/>
  <c r="F607" i="25"/>
  <c r="G607" i="25" s="1"/>
  <c r="F608" i="25"/>
  <c r="G608" i="25" s="1"/>
  <c r="F609" i="25"/>
  <c r="G609" i="25" s="1"/>
  <c r="F610" i="25"/>
  <c r="G610" i="25" s="1"/>
  <c r="F611" i="25"/>
  <c r="G611" i="25" s="1"/>
  <c r="F612" i="25"/>
  <c r="G612" i="25" s="1"/>
  <c r="F613" i="25"/>
  <c r="G613" i="25" s="1"/>
  <c r="F614" i="25"/>
  <c r="G614" i="25" s="1"/>
  <c r="F615" i="25"/>
  <c r="G615" i="25" s="1"/>
  <c r="F616" i="25"/>
  <c r="G616" i="25" s="1"/>
  <c r="F617" i="25"/>
  <c r="G617" i="25" s="1"/>
  <c r="F618" i="25"/>
  <c r="G618" i="25" s="1"/>
  <c r="F619" i="25"/>
  <c r="G619" i="25" s="1"/>
  <c r="F620" i="25"/>
  <c r="G620" i="25" s="1"/>
  <c r="F621" i="25"/>
  <c r="G621" i="25" s="1"/>
  <c r="F622" i="25"/>
  <c r="G622" i="25" s="1"/>
  <c r="F623" i="25"/>
  <c r="G623" i="25" s="1"/>
  <c r="F624" i="25"/>
  <c r="G624" i="25" s="1"/>
  <c r="F625" i="25"/>
  <c r="G625" i="25" s="1"/>
  <c r="F626" i="25"/>
  <c r="G626" i="25" s="1"/>
  <c r="F627" i="25"/>
  <c r="G627" i="25" s="1"/>
  <c r="F628" i="25"/>
  <c r="G628" i="25" s="1"/>
  <c r="F629" i="25"/>
  <c r="G629" i="25" s="1"/>
  <c r="F630" i="25"/>
  <c r="G630" i="25" s="1"/>
  <c r="F631" i="25"/>
  <c r="G631" i="25" s="1"/>
  <c r="F632" i="25"/>
  <c r="G632" i="25" s="1"/>
  <c r="F633" i="25"/>
  <c r="G633" i="25" s="1"/>
  <c r="F634" i="25"/>
  <c r="G634" i="25" s="1"/>
  <c r="F635" i="25"/>
  <c r="G635" i="25" s="1"/>
  <c r="F636" i="25"/>
  <c r="G636" i="25" s="1"/>
  <c r="F637" i="25"/>
  <c r="G637" i="25" s="1"/>
  <c r="F638" i="25"/>
  <c r="G638" i="25" s="1"/>
  <c r="F639" i="25"/>
  <c r="G639" i="25" s="1"/>
  <c r="F640" i="25"/>
  <c r="G640" i="25" s="1"/>
  <c r="F641" i="25"/>
  <c r="G641" i="25" s="1"/>
  <c r="F642" i="25"/>
  <c r="G642" i="25" s="1"/>
  <c r="F643" i="25"/>
  <c r="G643" i="25" s="1"/>
  <c r="F644" i="25"/>
  <c r="G644" i="25" s="1"/>
  <c r="F645" i="25"/>
  <c r="G645" i="25" s="1"/>
  <c r="F646" i="25"/>
  <c r="G646" i="25" s="1"/>
  <c r="F647" i="25"/>
  <c r="G647" i="25" s="1"/>
  <c r="F648" i="25"/>
  <c r="G648" i="25" s="1"/>
  <c r="F649" i="25"/>
  <c r="G649" i="25" s="1"/>
  <c r="F650" i="25"/>
  <c r="G650" i="25" s="1"/>
  <c r="F651" i="25"/>
  <c r="G651" i="25" s="1"/>
  <c r="F652" i="25"/>
  <c r="G652" i="25" s="1"/>
  <c r="F653" i="25"/>
  <c r="G653" i="25" s="1"/>
  <c r="F654" i="25"/>
  <c r="G654" i="25" s="1"/>
  <c r="F655" i="25"/>
  <c r="G655" i="25" s="1"/>
  <c r="F656" i="25"/>
  <c r="G656" i="25" s="1"/>
  <c r="F657" i="25"/>
  <c r="G657" i="25" s="1"/>
  <c r="F658" i="25"/>
  <c r="G658" i="25" s="1"/>
  <c r="F659" i="25"/>
  <c r="G659" i="25" s="1"/>
  <c r="F660" i="25"/>
  <c r="G660" i="25" s="1"/>
  <c r="F661" i="25"/>
  <c r="G661" i="25" s="1"/>
  <c r="F662" i="25"/>
  <c r="G662" i="25" s="1"/>
  <c r="F663" i="25"/>
  <c r="G663" i="25" s="1"/>
  <c r="F664" i="25"/>
  <c r="G664" i="25" s="1"/>
  <c r="F665" i="25"/>
  <c r="G665" i="25" s="1"/>
  <c r="F666" i="25"/>
  <c r="G666" i="25" s="1"/>
  <c r="F667" i="25"/>
  <c r="G667" i="25" s="1"/>
  <c r="F668" i="25"/>
  <c r="G668" i="25" s="1"/>
  <c r="F669" i="25"/>
  <c r="G669" i="25" s="1"/>
  <c r="F670" i="25"/>
  <c r="G670" i="25" s="1"/>
  <c r="F671" i="25"/>
  <c r="G671" i="25" s="1"/>
  <c r="F672" i="25"/>
  <c r="G672" i="25" s="1"/>
  <c r="F673" i="25"/>
  <c r="G673" i="25" s="1"/>
  <c r="F674" i="25"/>
  <c r="G674" i="25" s="1"/>
  <c r="F675" i="25"/>
  <c r="G675" i="25" s="1"/>
  <c r="F676" i="25"/>
  <c r="G676" i="25" s="1"/>
  <c r="F677" i="25"/>
  <c r="G677" i="25" s="1"/>
  <c r="F678" i="25"/>
  <c r="G678" i="25" s="1"/>
  <c r="F679" i="25"/>
  <c r="G679" i="25" s="1"/>
  <c r="F680" i="25"/>
  <c r="G680" i="25" s="1"/>
  <c r="F681" i="25"/>
  <c r="G681" i="25" s="1"/>
  <c r="F682" i="25"/>
  <c r="G682" i="25" s="1"/>
  <c r="F683" i="25"/>
  <c r="G683" i="25" s="1"/>
  <c r="F684" i="25"/>
  <c r="G684" i="25" s="1"/>
  <c r="F685" i="25"/>
  <c r="G685" i="25" s="1"/>
  <c r="F686" i="25"/>
  <c r="G686" i="25" s="1"/>
  <c r="F687" i="25"/>
  <c r="G687" i="25" s="1"/>
  <c r="F688" i="25"/>
  <c r="G688" i="25" s="1"/>
  <c r="F689" i="25"/>
  <c r="G689" i="25" s="1"/>
  <c r="F690" i="25"/>
  <c r="G690" i="25" s="1"/>
  <c r="F691" i="25"/>
  <c r="G691" i="25" s="1"/>
  <c r="F692" i="25"/>
  <c r="G692" i="25" s="1"/>
  <c r="F693" i="25"/>
  <c r="G693" i="25" s="1"/>
  <c r="F694" i="25"/>
  <c r="G694" i="25" s="1"/>
  <c r="F695" i="25"/>
  <c r="G695" i="25" s="1"/>
  <c r="F696" i="25"/>
  <c r="G696" i="25" s="1"/>
  <c r="F697" i="25"/>
  <c r="G697" i="25" s="1"/>
  <c r="F698" i="25"/>
  <c r="G698" i="25" s="1"/>
  <c r="F699" i="25"/>
  <c r="G699" i="25" s="1"/>
  <c r="F700" i="25"/>
  <c r="G700" i="25" s="1"/>
  <c r="F701" i="25"/>
  <c r="G701" i="25" s="1"/>
  <c r="F702" i="25"/>
  <c r="G702" i="25" s="1"/>
  <c r="F703" i="25"/>
  <c r="G703" i="25" s="1"/>
  <c r="F704" i="25"/>
  <c r="G704" i="25" s="1"/>
  <c r="F705" i="25"/>
  <c r="G705" i="25" s="1"/>
  <c r="F706" i="25"/>
  <c r="G706" i="25" s="1"/>
  <c r="F707" i="25"/>
  <c r="G707" i="25" s="1"/>
  <c r="F708" i="25"/>
  <c r="G708" i="25" s="1"/>
  <c r="F709" i="25"/>
  <c r="G709" i="25" s="1"/>
  <c r="F710" i="25"/>
  <c r="G710" i="25" s="1"/>
  <c r="F711" i="25"/>
  <c r="G711" i="25" s="1"/>
  <c r="F712" i="25"/>
  <c r="G712" i="25" s="1"/>
  <c r="F713" i="25"/>
  <c r="G713" i="25" s="1"/>
  <c r="F714" i="25"/>
  <c r="G714" i="25" s="1"/>
  <c r="F715" i="25"/>
  <c r="G715" i="25" s="1"/>
  <c r="F716" i="25"/>
  <c r="G716" i="25" s="1"/>
  <c r="F717" i="25"/>
  <c r="G717" i="25" s="1"/>
  <c r="F718" i="25"/>
  <c r="G718" i="25" s="1"/>
  <c r="F719" i="25"/>
  <c r="G719" i="25" s="1"/>
  <c r="F720" i="25"/>
  <c r="G720" i="25" s="1"/>
  <c r="F721" i="25"/>
  <c r="G721" i="25" s="1"/>
  <c r="F722" i="25"/>
  <c r="G722" i="25" s="1"/>
  <c r="F723" i="25"/>
  <c r="G723" i="25" s="1"/>
  <c r="F724" i="25"/>
  <c r="G724" i="25" s="1"/>
  <c r="F725" i="25"/>
  <c r="G725" i="25" s="1"/>
  <c r="F726" i="25"/>
  <c r="G726" i="25" s="1"/>
  <c r="F727" i="25"/>
  <c r="G727" i="25" s="1"/>
  <c r="F728" i="25"/>
  <c r="G728" i="25" s="1"/>
  <c r="F729" i="25"/>
  <c r="G729" i="25" s="1"/>
  <c r="F730" i="25"/>
  <c r="G730" i="25" s="1"/>
  <c r="F731" i="25"/>
  <c r="G731" i="25" s="1"/>
  <c r="F732" i="25"/>
  <c r="G732" i="25" s="1"/>
  <c r="F733" i="25"/>
  <c r="G733" i="25" s="1"/>
  <c r="F734" i="25"/>
  <c r="G734" i="25" s="1"/>
  <c r="F735" i="25"/>
  <c r="G735" i="25" s="1"/>
  <c r="F736" i="25"/>
  <c r="G736" i="25" s="1"/>
  <c r="F737" i="25"/>
  <c r="G737" i="25" s="1"/>
  <c r="F738" i="25"/>
  <c r="G738" i="25" s="1"/>
  <c r="F739" i="25"/>
  <c r="G739" i="25" s="1"/>
  <c r="F740" i="25"/>
  <c r="G740" i="25" s="1"/>
  <c r="F741" i="25"/>
  <c r="G741" i="25" s="1"/>
  <c r="F742" i="25"/>
  <c r="G742" i="25" s="1"/>
  <c r="F743" i="25"/>
  <c r="G743" i="25" s="1"/>
  <c r="F744" i="25"/>
  <c r="G744" i="25" s="1"/>
  <c r="F745" i="25"/>
  <c r="G745" i="25" s="1"/>
  <c r="F746" i="25"/>
  <c r="G746" i="25" s="1"/>
  <c r="F747" i="25"/>
  <c r="G747" i="25" s="1"/>
  <c r="F748" i="25"/>
  <c r="G748" i="25" s="1"/>
  <c r="F749" i="25"/>
  <c r="G749" i="25" s="1"/>
  <c r="F750" i="25"/>
  <c r="G750" i="25" s="1"/>
  <c r="F751" i="25"/>
  <c r="G751" i="25" s="1"/>
  <c r="F752" i="25"/>
  <c r="G752" i="25" s="1"/>
  <c r="F753" i="25"/>
  <c r="G753" i="25" s="1"/>
  <c r="F754" i="25"/>
  <c r="G754" i="25" s="1"/>
  <c r="F755" i="25"/>
  <c r="G755" i="25" s="1"/>
  <c r="F756" i="25"/>
  <c r="G756" i="25" s="1"/>
  <c r="F757" i="25"/>
  <c r="G757" i="25" s="1"/>
  <c r="F758" i="25"/>
  <c r="G758" i="25" s="1"/>
  <c r="F759" i="25"/>
  <c r="G759" i="25" s="1"/>
  <c r="F760" i="25"/>
  <c r="G760" i="25" s="1"/>
  <c r="F761" i="25"/>
  <c r="G761" i="25" s="1"/>
  <c r="F762" i="25"/>
  <c r="G762" i="25" s="1"/>
  <c r="F763" i="25"/>
  <c r="G763" i="25" s="1"/>
  <c r="F764" i="25"/>
  <c r="G764" i="25" s="1"/>
  <c r="F765" i="25"/>
  <c r="G765" i="25" s="1"/>
  <c r="F766" i="25"/>
  <c r="G766" i="25" s="1"/>
  <c r="F767" i="25"/>
  <c r="G767" i="25" s="1"/>
  <c r="F768" i="25"/>
  <c r="G768" i="25" s="1"/>
  <c r="F769" i="25"/>
  <c r="G769" i="25" s="1"/>
  <c r="F770" i="25"/>
  <c r="G770" i="25" s="1"/>
  <c r="F771" i="25"/>
  <c r="G771" i="25" s="1"/>
  <c r="F772" i="25"/>
  <c r="G772" i="25" s="1"/>
  <c r="F773" i="25"/>
  <c r="G773" i="25" s="1"/>
  <c r="F774" i="25"/>
  <c r="G774" i="25" s="1"/>
  <c r="F775" i="25"/>
  <c r="G775" i="25" s="1"/>
  <c r="F776" i="25"/>
  <c r="G776" i="25" s="1"/>
  <c r="F777" i="25"/>
  <c r="G777" i="25" s="1"/>
  <c r="F778" i="25"/>
  <c r="G778" i="25" s="1"/>
  <c r="F779" i="25"/>
  <c r="G779" i="25" s="1"/>
  <c r="F780" i="25"/>
  <c r="G780" i="25" s="1"/>
  <c r="F781" i="25"/>
  <c r="G781" i="25" s="1"/>
  <c r="F782" i="25"/>
  <c r="G782" i="25" s="1"/>
  <c r="F783" i="25"/>
  <c r="G783" i="25" s="1"/>
  <c r="F784" i="25"/>
  <c r="G784" i="25" s="1"/>
  <c r="F785" i="25"/>
  <c r="G785" i="25" s="1"/>
  <c r="F786" i="25"/>
  <c r="G786" i="25" s="1"/>
  <c r="F787" i="25"/>
  <c r="G787" i="25" s="1"/>
  <c r="F788" i="25"/>
  <c r="G788" i="25" s="1"/>
  <c r="F789" i="25"/>
  <c r="G789" i="25" s="1"/>
  <c r="F790" i="25"/>
  <c r="G790" i="25" s="1"/>
  <c r="F791" i="25"/>
  <c r="G791" i="25" s="1"/>
  <c r="F792" i="25"/>
  <c r="G792" i="25" s="1"/>
  <c r="F793" i="25"/>
  <c r="G793" i="25" s="1"/>
  <c r="F794" i="25"/>
  <c r="G794" i="25" s="1"/>
  <c r="F795" i="25"/>
  <c r="G795" i="25" s="1"/>
  <c r="F796" i="25"/>
  <c r="G796" i="25" s="1"/>
  <c r="F797" i="25"/>
  <c r="G797" i="25" s="1"/>
  <c r="F798" i="25"/>
  <c r="G798" i="25" s="1"/>
  <c r="F799" i="25"/>
  <c r="G799" i="25" s="1"/>
  <c r="F800" i="25"/>
  <c r="G800" i="25" s="1"/>
  <c r="F801" i="25"/>
  <c r="G801" i="25" s="1"/>
  <c r="F802" i="25"/>
  <c r="G802" i="25" s="1"/>
  <c r="F803" i="25"/>
  <c r="G803" i="25" s="1"/>
  <c r="F804" i="25"/>
  <c r="G804" i="25" s="1"/>
  <c r="F805" i="25"/>
  <c r="G805" i="25" s="1"/>
  <c r="F806" i="25"/>
  <c r="G806" i="25" s="1"/>
  <c r="F807" i="25"/>
  <c r="G807" i="25" s="1"/>
  <c r="F808" i="25"/>
  <c r="G808" i="25" s="1"/>
  <c r="F809" i="25"/>
  <c r="G809" i="25" s="1"/>
  <c r="F810" i="25"/>
  <c r="G810" i="25" s="1"/>
  <c r="F811" i="25"/>
  <c r="G811" i="25" s="1"/>
  <c r="F812" i="25"/>
  <c r="G812" i="25" s="1"/>
  <c r="F813" i="25"/>
  <c r="G813" i="25" s="1"/>
  <c r="F814" i="25"/>
  <c r="G814" i="25" s="1"/>
  <c r="F815" i="25"/>
  <c r="G815" i="25" s="1"/>
  <c r="F816" i="25"/>
  <c r="G816" i="25" s="1"/>
  <c r="F817" i="25"/>
  <c r="G817" i="25" s="1"/>
  <c r="F818" i="25"/>
  <c r="G818" i="25" s="1"/>
  <c r="F819" i="25"/>
  <c r="G819" i="25" s="1"/>
  <c r="F820" i="25"/>
  <c r="G820" i="25" s="1"/>
  <c r="F821" i="25"/>
  <c r="G821" i="25" s="1"/>
  <c r="F822" i="25"/>
  <c r="G822" i="25" s="1"/>
  <c r="F823" i="25"/>
  <c r="G823" i="25" s="1"/>
  <c r="F824" i="25"/>
  <c r="G824" i="25" s="1"/>
  <c r="F825" i="25"/>
  <c r="G825" i="25" s="1"/>
  <c r="F826" i="25"/>
  <c r="G826" i="25" s="1"/>
  <c r="F827" i="25"/>
  <c r="G827" i="25" s="1"/>
  <c r="F828" i="25"/>
  <c r="G828" i="25" s="1"/>
  <c r="F829" i="25"/>
  <c r="G829" i="25" s="1"/>
  <c r="F830" i="25"/>
  <c r="G830" i="25" s="1"/>
  <c r="F831" i="25"/>
  <c r="G831" i="25" s="1"/>
  <c r="F832" i="25"/>
  <c r="G832" i="25" s="1"/>
  <c r="F833" i="25"/>
  <c r="G833" i="25" s="1"/>
  <c r="F834" i="25"/>
  <c r="G834" i="25" s="1"/>
  <c r="F835" i="25"/>
  <c r="G835" i="25" s="1"/>
  <c r="F836" i="25"/>
  <c r="G836" i="25" s="1"/>
  <c r="F837" i="25"/>
  <c r="G837" i="25" s="1"/>
  <c r="F838" i="25"/>
  <c r="G838" i="25" s="1"/>
  <c r="F839" i="25"/>
  <c r="G839" i="25" s="1"/>
  <c r="F840" i="25"/>
  <c r="G840" i="25" s="1"/>
  <c r="F841" i="25"/>
  <c r="G841" i="25" s="1"/>
  <c r="F842" i="25"/>
  <c r="G842" i="25" s="1"/>
  <c r="F843" i="25"/>
  <c r="G843" i="25" s="1"/>
  <c r="F844" i="25"/>
  <c r="G844" i="25" s="1"/>
  <c r="F845" i="25"/>
  <c r="G845" i="25" s="1"/>
  <c r="F846" i="25"/>
  <c r="G846" i="25" s="1"/>
  <c r="F847" i="25"/>
  <c r="G847" i="25" s="1"/>
  <c r="F848" i="25"/>
  <c r="G848" i="25" s="1"/>
  <c r="F849" i="25"/>
  <c r="G849" i="25" s="1"/>
  <c r="F850" i="25"/>
  <c r="G850" i="25" s="1"/>
  <c r="F851" i="25"/>
  <c r="G851" i="25" s="1"/>
  <c r="F852" i="25"/>
  <c r="G852" i="25" s="1"/>
  <c r="F853" i="25"/>
  <c r="G853" i="25" s="1"/>
  <c r="F854" i="25"/>
  <c r="G854" i="25" s="1"/>
  <c r="F855" i="25"/>
  <c r="G855" i="25" s="1"/>
  <c r="F856" i="25"/>
  <c r="G856" i="25" s="1"/>
  <c r="F857" i="25"/>
  <c r="G857" i="25" s="1"/>
  <c r="F858" i="25"/>
  <c r="G858" i="25" s="1"/>
  <c r="F859" i="25"/>
  <c r="G859" i="25" s="1"/>
  <c r="F860" i="25"/>
  <c r="G860" i="25" s="1"/>
  <c r="F861" i="25"/>
  <c r="G861" i="25" s="1"/>
  <c r="F862" i="25"/>
  <c r="G862" i="25" s="1"/>
  <c r="F863" i="25"/>
  <c r="G863" i="25" s="1"/>
  <c r="F864" i="25"/>
  <c r="G864" i="25" s="1"/>
  <c r="F865" i="25"/>
  <c r="G865" i="25" s="1"/>
  <c r="F866" i="25"/>
  <c r="G866" i="25" s="1"/>
  <c r="F867" i="25"/>
  <c r="G867" i="25" s="1"/>
  <c r="F868" i="25"/>
  <c r="G868" i="25" s="1"/>
  <c r="F869" i="25"/>
  <c r="G869" i="25" s="1"/>
  <c r="F870" i="25"/>
  <c r="G870" i="25" s="1"/>
  <c r="F871" i="25"/>
  <c r="G871" i="25" s="1"/>
  <c r="F872" i="25"/>
  <c r="G872" i="25" s="1"/>
  <c r="F873" i="25"/>
  <c r="G873" i="25" s="1"/>
  <c r="F874" i="25"/>
  <c r="G874" i="25" s="1"/>
  <c r="F875" i="25"/>
  <c r="G875" i="25" s="1"/>
  <c r="F876" i="25"/>
  <c r="G876" i="25" s="1"/>
  <c r="F877" i="25"/>
  <c r="G877" i="25" s="1"/>
  <c r="F878" i="25"/>
  <c r="G878" i="25" s="1"/>
  <c r="F879" i="25"/>
  <c r="G879" i="25" s="1"/>
  <c r="F880" i="25"/>
  <c r="G880" i="25" s="1"/>
  <c r="F881" i="25"/>
  <c r="G881" i="25" s="1"/>
  <c r="F882" i="25"/>
  <c r="G882" i="25" s="1"/>
  <c r="F883" i="25"/>
  <c r="G883" i="25" s="1"/>
  <c r="F884" i="25"/>
  <c r="G884" i="25" s="1"/>
  <c r="F885" i="25"/>
  <c r="G885" i="25" s="1"/>
  <c r="F886" i="25"/>
  <c r="G886" i="25" s="1"/>
  <c r="F887" i="25"/>
  <c r="G887" i="25" s="1"/>
  <c r="F888" i="25"/>
  <c r="G888" i="25" s="1"/>
  <c r="F889" i="25"/>
  <c r="G889" i="25" s="1"/>
  <c r="F890" i="25"/>
  <c r="G890" i="25" s="1"/>
  <c r="F891" i="25"/>
  <c r="G891" i="25" s="1"/>
  <c r="F892" i="25"/>
  <c r="G892" i="25" s="1"/>
  <c r="F893" i="25"/>
  <c r="G893" i="25" s="1"/>
  <c r="F894" i="25"/>
  <c r="G894" i="25" s="1"/>
  <c r="F895" i="25"/>
  <c r="G895" i="25" s="1"/>
  <c r="F896" i="25"/>
  <c r="G896" i="25" s="1"/>
  <c r="F897" i="25"/>
  <c r="G897" i="25" s="1"/>
  <c r="F898" i="25"/>
  <c r="G898" i="25" s="1"/>
  <c r="F899" i="25"/>
  <c r="G899" i="25" s="1"/>
  <c r="F900" i="25"/>
  <c r="G900" i="25" s="1"/>
  <c r="F901" i="25"/>
  <c r="G901" i="25" s="1"/>
  <c r="F902" i="25"/>
  <c r="G902" i="25" s="1"/>
  <c r="F903" i="25"/>
  <c r="G903" i="25" s="1"/>
  <c r="F904" i="25"/>
  <c r="G904" i="25" s="1"/>
  <c r="F905" i="25"/>
  <c r="G905" i="25" s="1"/>
  <c r="F906" i="25"/>
  <c r="G906" i="25" s="1"/>
  <c r="F907" i="25"/>
  <c r="G907" i="25" s="1"/>
  <c r="F908" i="25"/>
  <c r="G908" i="25" s="1"/>
  <c r="F909" i="25"/>
  <c r="G909" i="25" s="1"/>
  <c r="F910" i="25"/>
  <c r="G910" i="25" s="1"/>
  <c r="F911" i="25"/>
  <c r="G911" i="25" s="1"/>
  <c r="F912" i="25"/>
  <c r="G912" i="25" s="1"/>
  <c r="F913" i="25"/>
  <c r="G913" i="25" s="1"/>
  <c r="F914" i="25"/>
  <c r="G914" i="25" s="1"/>
  <c r="F915" i="25"/>
  <c r="G915" i="25" s="1"/>
  <c r="F916" i="25"/>
  <c r="G916" i="25" s="1"/>
  <c r="F917" i="25"/>
  <c r="G917" i="25" s="1"/>
  <c r="F918" i="25"/>
  <c r="G918" i="25" s="1"/>
  <c r="F919" i="25"/>
  <c r="G919" i="25" s="1"/>
  <c r="F920" i="25"/>
  <c r="G920" i="25" s="1"/>
  <c r="F921" i="25"/>
  <c r="G921" i="25" s="1"/>
  <c r="F922" i="25"/>
  <c r="G922" i="25" s="1"/>
  <c r="F923" i="25"/>
  <c r="G923" i="25" s="1"/>
  <c r="F924" i="25"/>
  <c r="G924" i="25" s="1"/>
  <c r="F925" i="25"/>
  <c r="G925" i="25" s="1"/>
  <c r="F926" i="25"/>
  <c r="G926" i="25" s="1"/>
  <c r="F927" i="25"/>
  <c r="G927" i="25" s="1"/>
  <c r="F928" i="25"/>
  <c r="G928" i="25" s="1"/>
  <c r="F929" i="25"/>
  <c r="G929" i="25" s="1"/>
  <c r="F930" i="25"/>
  <c r="G930" i="25" s="1"/>
  <c r="F931" i="25"/>
  <c r="G931" i="25" s="1"/>
  <c r="F932" i="25"/>
  <c r="G932" i="25" s="1"/>
  <c r="F933" i="25"/>
  <c r="G933" i="25" s="1"/>
  <c r="F934" i="25"/>
  <c r="G934" i="25" s="1"/>
  <c r="F935" i="25"/>
  <c r="G935" i="25" s="1"/>
  <c r="F936" i="25"/>
  <c r="G936" i="25" s="1"/>
  <c r="F937" i="25"/>
  <c r="G937" i="25" s="1"/>
  <c r="F938" i="25"/>
  <c r="G938" i="25" s="1"/>
  <c r="F939" i="25"/>
  <c r="G939" i="25" s="1"/>
  <c r="F940" i="25"/>
  <c r="G940" i="25" s="1"/>
  <c r="F941" i="25"/>
  <c r="G941" i="25" s="1"/>
  <c r="F942" i="25"/>
  <c r="G942" i="25" s="1"/>
  <c r="F943" i="25"/>
  <c r="G943" i="25" s="1"/>
  <c r="F944" i="25"/>
  <c r="G944" i="25" s="1"/>
  <c r="F945" i="25"/>
  <c r="G945" i="25" s="1"/>
  <c r="F946" i="25"/>
  <c r="G946" i="25" s="1"/>
  <c r="F947" i="25"/>
  <c r="G947" i="25" s="1"/>
  <c r="F948" i="25"/>
  <c r="G948" i="25" s="1"/>
  <c r="F949" i="25"/>
  <c r="G949" i="25" s="1"/>
  <c r="F950" i="25"/>
  <c r="G950" i="25" s="1"/>
  <c r="F951" i="25"/>
  <c r="G951" i="25" s="1"/>
  <c r="F952" i="25"/>
  <c r="G952" i="25" s="1"/>
  <c r="F953" i="25"/>
  <c r="G953" i="25" s="1"/>
  <c r="F954" i="25"/>
  <c r="G954" i="25" s="1"/>
  <c r="F955" i="25"/>
  <c r="G955" i="25" s="1"/>
  <c r="F956" i="25"/>
  <c r="G956" i="25" s="1"/>
  <c r="F957" i="25"/>
  <c r="G957" i="25" s="1"/>
  <c r="F958" i="25"/>
  <c r="G958" i="25" s="1"/>
  <c r="F959" i="25"/>
  <c r="G959" i="25" s="1"/>
  <c r="F960" i="25"/>
  <c r="G960" i="25" s="1"/>
  <c r="F961" i="25"/>
  <c r="G961" i="25" s="1"/>
  <c r="F962" i="25"/>
  <c r="G962" i="25" s="1"/>
  <c r="F963" i="25"/>
  <c r="G963" i="25" s="1"/>
  <c r="F964" i="25"/>
  <c r="G964" i="25" s="1"/>
  <c r="F965" i="25"/>
  <c r="G965" i="25" s="1"/>
  <c r="F966" i="25"/>
  <c r="G966" i="25" s="1"/>
  <c r="F967" i="25"/>
  <c r="G967" i="25" s="1"/>
  <c r="F968" i="25"/>
  <c r="G968" i="25" s="1"/>
  <c r="F969" i="25"/>
  <c r="G969" i="25" s="1"/>
  <c r="F970" i="25"/>
  <c r="G970" i="25" s="1"/>
  <c r="F971" i="25"/>
  <c r="G971" i="25" s="1"/>
  <c r="F972" i="25"/>
  <c r="G972" i="25" s="1"/>
  <c r="F973" i="25"/>
  <c r="G973" i="25" s="1"/>
  <c r="F974" i="25"/>
  <c r="G974" i="25" s="1"/>
  <c r="F975" i="25"/>
  <c r="G975" i="25" s="1"/>
  <c r="F976" i="25"/>
  <c r="G976" i="25" s="1"/>
  <c r="F977" i="25"/>
  <c r="G977" i="25" s="1"/>
  <c r="F978" i="25"/>
  <c r="G978" i="25" s="1"/>
  <c r="F979" i="25"/>
  <c r="G979" i="25" s="1"/>
  <c r="F980" i="25"/>
  <c r="G980" i="25" s="1"/>
  <c r="F981" i="25"/>
  <c r="G981" i="25" s="1"/>
  <c r="F982" i="25"/>
  <c r="G982" i="25" s="1"/>
  <c r="F983" i="25"/>
  <c r="G983" i="25" s="1"/>
  <c r="F984" i="25"/>
  <c r="G984" i="25" s="1"/>
  <c r="F985" i="25"/>
  <c r="G985" i="25" s="1"/>
  <c r="F986" i="25"/>
  <c r="G986" i="25" s="1"/>
  <c r="F987" i="25"/>
  <c r="G987" i="25" s="1"/>
  <c r="F988" i="25"/>
  <c r="G988" i="25" s="1"/>
  <c r="F989" i="25"/>
  <c r="G989" i="25" s="1"/>
  <c r="F990" i="25"/>
  <c r="G990" i="25" s="1"/>
  <c r="F991" i="25"/>
  <c r="G991" i="25" s="1"/>
  <c r="F992" i="25"/>
  <c r="G992" i="25" s="1"/>
  <c r="F993" i="25"/>
  <c r="G993" i="25" s="1"/>
  <c r="F994" i="25"/>
  <c r="G994" i="25" s="1"/>
  <c r="F995" i="25"/>
  <c r="G995" i="25" s="1"/>
  <c r="F996" i="25"/>
  <c r="G996" i="25" s="1"/>
  <c r="F997" i="25"/>
  <c r="G997" i="25" s="1"/>
  <c r="F998" i="25"/>
  <c r="G998" i="25" s="1"/>
  <c r="F999" i="25"/>
  <c r="G999" i="25" s="1"/>
  <c r="F1000" i="25"/>
  <c r="G1000" i="25" s="1"/>
  <c r="F1001" i="25"/>
  <c r="G1001" i="25" s="1"/>
  <c r="F1002" i="25"/>
  <c r="G1002" i="25" s="1"/>
  <c r="F1003" i="25"/>
  <c r="G1003" i="25" s="1"/>
  <c r="F1004" i="25"/>
  <c r="G1004" i="25" s="1"/>
  <c r="F1005" i="25"/>
  <c r="G1005" i="25" s="1"/>
  <c r="F1006" i="25"/>
  <c r="G1006" i="25" s="1"/>
  <c r="F1007" i="25"/>
  <c r="G1007" i="25" s="1"/>
  <c r="F1008" i="25"/>
  <c r="G1008" i="25" s="1"/>
  <c r="F1009" i="25"/>
  <c r="G1009" i="25" s="1"/>
  <c r="F1010" i="25"/>
  <c r="G1010" i="25" s="1"/>
  <c r="F1011" i="25"/>
  <c r="G1011" i="25" s="1"/>
  <c r="F1012" i="25"/>
  <c r="G1012" i="25" s="1"/>
  <c r="F1013" i="25"/>
  <c r="G1013" i="25" s="1"/>
  <c r="F1014" i="25"/>
  <c r="G1014" i="25" s="1"/>
  <c r="F1015" i="25"/>
  <c r="G1015" i="25" s="1"/>
  <c r="F1016" i="25"/>
  <c r="G1016" i="25" s="1"/>
  <c r="F1017" i="25"/>
  <c r="G1017" i="25" s="1"/>
  <c r="F1018" i="25"/>
  <c r="G1018" i="25" s="1"/>
  <c r="F1019" i="25"/>
  <c r="G1019" i="25" s="1"/>
  <c r="F1020" i="25"/>
  <c r="G1020" i="25" s="1"/>
  <c r="F1021" i="25"/>
  <c r="G1021" i="25" s="1"/>
  <c r="F1022" i="25"/>
  <c r="G1022" i="25" s="1"/>
  <c r="F1023" i="25"/>
  <c r="G1023" i="25" s="1"/>
  <c r="F1024" i="25"/>
  <c r="G1024" i="25" s="1"/>
  <c r="F1025" i="25"/>
  <c r="G1025" i="25" s="1"/>
  <c r="F1026" i="25"/>
  <c r="G1026" i="25" s="1"/>
  <c r="F1027" i="25"/>
  <c r="G1027" i="25" s="1"/>
  <c r="F1028" i="25"/>
  <c r="G1028" i="25" s="1"/>
  <c r="F1029" i="25"/>
  <c r="G1029" i="25" s="1"/>
  <c r="F1030" i="25"/>
  <c r="G1030" i="25" s="1"/>
  <c r="F1031" i="25"/>
  <c r="G1031" i="25" s="1"/>
  <c r="F1032" i="25"/>
  <c r="G1032" i="25" s="1"/>
  <c r="F1033" i="25"/>
  <c r="G1033" i="25" s="1"/>
  <c r="F1034" i="25"/>
  <c r="G1034" i="25" s="1"/>
  <c r="F1035" i="25"/>
  <c r="G1035" i="25" s="1"/>
  <c r="F1036" i="25"/>
  <c r="G1036" i="25" s="1"/>
  <c r="F1037" i="25"/>
  <c r="G1037" i="25" s="1"/>
  <c r="F1038" i="25"/>
  <c r="G1038" i="25" s="1"/>
  <c r="F1039" i="25"/>
  <c r="G1039" i="25" s="1"/>
  <c r="F1040" i="25"/>
  <c r="G1040" i="25" s="1"/>
  <c r="F1041" i="25"/>
  <c r="G1041" i="25" s="1"/>
  <c r="F1042" i="25"/>
  <c r="G1042" i="25" s="1"/>
  <c r="F1043" i="25"/>
  <c r="G1043" i="25" s="1"/>
  <c r="F1044" i="25"/>
  <c r="G1044" i="25" s="1"/>
  <c r="F1045" i="25"/>
  <c r="G1045" i="25" s="1"/>
  <c r="F1046" i="25"/>
  <c r="G1046" i="25" s="1"/>
  <c r="F1047" i="25"/>
  <c r="G1047" i="25" s="1"/>
  <c r="F1048" i="25"/>
  <c r="G1048" i="25" s="1"/>
  <c r="F1049" i="25"/>
  <c r="G1049" i="25" s="1"/>
  <c r="F1050" i="25"/>
  <c r="G1050" i="25" s="1"/>
  <c r="F1051" i="25"/>
  <c r="G1051" i="25" s="1"/>
  <c r="F1052" i="25"/>
  <c r="G1052" i="25" s="1"/>
  <c r="F1053" i="25"/>
  <c r="G1053" i="25" s="1"/>
  <c r="F1054" i="25"/>
  <c r="G1054" i="25" s="1"/>
  <c r="F1055" i="25"/>
  <c r="G1055" i="25" s="1"/>
  <c r="F1056" i="25"/>
  <c r="G1056" i="25" s="1"/>
  <c r="F1057" i="25"/>
  <c r="G1057" i="25" s="1"/>
  <c r="F1058" i="25"/>
  <c r="G1058" i="25" s="1"/>
  <c r="F1059" i="25"/>
  <c r="G1059" i="25" s="1"/>
  <c r="F1060" i="25"/>
  <c r="G1060" i="25" s="1"/>
  <c r="F1061" i="25"/>
  <c r="G1061" i="25" s="1"/>
  <c r="F1062" i="25"/>
  <c r="G1062" i="25" s="1"/>
  <c r="F1063" i="25"/>
  <c r="G1063" i="25" s="1"/>
  <c r="F1064" i="25"/>
  <c r="G1064" i="25" s="1"/>
  <c r="F1065" i="25"/>
  <c r="G1065" i="25" s="1"/>
  <c r="F1066" i="25"/>
  <c r="G1066" i="25" s="1"/>
  <c r="F1067" i="25"/>
  <c r="G1067" i="25" s="1"/>
  <c r="F1068" i="25"/>
  <c r="G1068" i="25" s="1"/>
  <c r="F1069" i="25"/>
  <c r="G1069" i="25" s="1"/>
  <c r="F1070" i="25"/>
  <c r="G1070" i="25" s="1"/>
  <c r="F1071" i="25"/>
  <c r="G1071" i="25" s="1"/>
  <c r="F1072" i="25"/>
  <c r="G1072" i="25" s="1"/>
  <c r="F1073" i="25"/>
  <c r="G1073" i="25" s="1"/>
  <c r="F1074" i="25"/>
  <c r="G1074" i="25" s="1"/>
  <c r="F1075" i="25"/>
  <c r="G1075" i="25" s="1"/>
  <c r="F1076" i="25"/>
  <c r="G1076" i="25" s="1"/>
  <c r="F1077" i="25"/>
  <c r="G1077" i="25" s="1"/>
  <c r="F1078" i="25"/>
  <c r="G1078" i="25" s="1"/>
  <c r="F1079" i="25"/>
  <c r="G1079" i="25" s="1"/>
  <c r="F1080" i="25"/>
  <c r="G1080" i="25" s="1"/>
  <c r="F1081" i="25"/>
  <c r="G1081" i="25" s="1"/>
  <c r="F1082" i="25"/>
  <c r="G1082" i="25" s="1"/>
  <c r="F1083" i="25"/>
  <c r="G1083" i="25" s="1"/>
  <c r="F1084" i="25"/>
  <c r="G1084" i="25" s="1"/>
  <c r="F1085" i="25"/>
  <c r="G1085" i="25" s="1"/>
  <c r="F1086" i="25"/>
  <c r="G1086" i="25" s="1"/>
  <c r="F1087" i="25"/>
  <c r="G1087" i="25" s="1"/>
  <c r="F1088" i="25"/>
  <c r="G1088" i="25" s="1"/>
  <c r="F1089" i="25"/>
  <c r="G1089" i="25" s="1"/>
  <c r="F1090" i="25"/>
  <c r="G1090" i="25" s="1"/>
  <c r="F1091" i="25"/>
  <c r="G1091" i="25" s="1"/>
  <c r="F1092" i="25"/>
  <c r="G1092" i="25" s="1"/>
  <c r="F1093" i="25"/>
  <c r="G1093" i="25" s="1"/>
  <c r="F1094" i="25"/>
  <c r="G1094" i="25" s="1"/>
  <c r="F1095" i="25"/>
  <c r="G1095" i="25" s="1"/>
  <c r="F1096" i="25"/>
  <c r="G1096" i="25" s="1"/>
  <c r="F1097" i="25"/>
  <c r="G1097" i="25" s="1"/>
  <c r="F1098" i="25"/>
  <c r="G1098" i="25" s="1"/>
  <c r="F1099" i="25"/>
  <c r="G1099" i="25" s="1"/>
  <c r="F1100" i="25"/>
  <c r="G1100" i="25" s="1"/>
  <c r="F1101" i="25"/>
  <c r="G1101" i="25" s="1"/>
  <c r="F1102" i="25"/>
  <c r="G1102" i="25" s="1"/>
  <c r="F1103" i="25"/>
  <c r="G1103" i="25" s="1"/>
  <c r="F1104" i="25"/>
  <c r="G1104" i="25" s="1"/>
  <c r="F1105" i="25"/>
  <c r="G1105" i="25" s="1"/>
  <c r="F1106" i="25"/>
  <c r="G1106" i="25" s="1"/>
  <c r="F1107" i="25"/>
  <c r="G1107" i="25" s="1"/>
  <c r="F1108" i="25"/>
  <c r="G1108" i="25" s="1"/>
  <c r="F1109" i="25"/>
  <c r="G1109" i="25" s="1"/>
  <c r="F1110" i="25"/>
  <c r="G1110" i="25" s="1"/>
  <c r="F1111" i="25"/>
  <c r="G1111" i="25" s="1"/>
  <c r="F1112" i="25"/>
  <c r="G1112" i="25" s="1"/>
  <c r="F1113" i="25"/>
  <c r="G1113" i="25" s="1"/>
  <c r="F1114" i="25"/>
  <c r="G1114" i="25" s="1"/>
  <c r="F1115" i="25"/>
  <c r="G1115" i="25" s="1"/>
  <c r="F1116" i="25"/>
  <c r="G1116" i="25" s="1"/>
  <c r="F1117" i="25"/>
  <c r="G1117" i="25" s="1"/>
  <c r="F1118" i="25"/>
  <c r="G1118" i="25" s="1"/>
  <c r="F1119" i="25"/>
  <c r="G1119" i="25" s="1"/>
  <c r="F1120" i="25"/>
  <c r="G1120" i="25" s="1"/>
  <c r="F1121" i="25"/>
  <c r="G1121" i="25" s="1"/>
  <c r="F1122" i="25"/>
  <c r="G1122" i="25" s="1"/>
  <c r="F1123" i="25"/>
  <c r="G1123" i="25" s="1"/>
  <c r="F1124" i="25"/>
  <c r="G1124" i="25" s="1"/>
  <c r="F1125" i="25"/>
  <c r="G1125" i="25" s="1"/>
  <c r="F1126" i="25"/>
  <c r="G1126" i="25" s="1"/>
  <c r="F1127" i="25"/>
  <c r="G1127" i="25" s="1"/>
  <c r="F1128" i="25"/>
  <c r="G1128" i="25" s="1"/>
  <c r="F1129" i="25"/>
  <c r="G1129" i="25" s="1"/>
  <c r="F1130" i="25"/>
  <c r="G1130" i="25" s="1"/>
  <c r="F1131" i="25"/>
  <c r="G1131" i="25" s="1"/>
  <c r="F1132" i="25"/>
  <c r="G1132" i="25" s="1"/>
  <c r="F1133" i="25"/>
  <c r="G1133" i="25" s="1"/>
  <c r="F1134" i="25"/>
  <c r="G1134" i="25" s="1"/>
  <c r="F1135" i="25"/>
  <c r="G1135" i="25" s="1"/>
  <c r="F1136" i="25"/>
  <c r="G1136" i="25" s="1"/>
  <c r="F1137" i="25"/>
  <c r="G1137" i="25" s="1"/>
  <c r="F1138" i="25"/>
  <c r="G1138" i="25" s="1"/>
  <c r="F1139" i="25"/>
  <c r="G1139" i="25" s="1"/>
  <c r="F1140" i="25"/>
  <c r="G1140" i="25" s="1"/>
  <c r="F1141" i="25"/>
  <c r="G1141" i="25" s="1"/>
  <c r="F1142" i="25"/>
  <c r="G1142" i="25" s="1"/>
  <c r="F1143" i="25"/>
  <c r="G1143" i="25" s="1"/>
  <c r="F1144" i="25"/>
  <c r="G1144" i="25" s="1"/>
  <c r="F1145" i="25"/>
  <c r="G1145" i="25" s="1"/>
  <c r="F1146" i="25"/>
  <c r="G1146" i="25" s="1"/>
  <c r="F1147" i="25"/>
  <c r="G1147" i="25" s="1"/>
  <c r="F1148" i="25"/>
  <c r="G1148" i="25" s="1"/>
  <c r="F1149" i="25"/>
  <c r="G1149" i="25" s="1"/>
  <c r="F1150" i="25"/>
  <c r="G1150" i="25" s="1"/>
  <c r="F1151" i="25"/>
  <c r="G1151" i="25" s="1"/>
  <c r="F1152" i="25"/>
  <c r="G1152" i="25" s="1"/>
  <c r="F1153" i="25"/>
  <c r="G1153" i="25" s="1"/>
  <c r="F1154" i="25"/>
  <c r="G1154" i="25" s="1"/>
  <c r="F1155" i="25"/>
  <c r="G1155" i="25" s="1"/>
  <c r="F1156" i="25"/>
  <c r="G1156" i="25" s="1"/>
  <c r="F1157" i="25"/>
  <c r="G1157" i="25" s="1"/>
  <c r="F1158" i="25"/>
  <c r="G1158" i="25" s="1"/>
  <c r="F1159" i="25"/>
  <c r="G1159" i="25" s="1"/>
  <c r="F1160" i="25"/>
  <c r="G1160" i="25" s="1"/>
  <c r="F1161" i="25"/>
  <c r="G1161" i="25" s="1"/>
  <c r="F1162" i="25"/>
  <c r="G1162" i="25" s="1"/>
  <c r="F1163" i="25"/>
  <c r="G1163" i="25" s="1"/>
  <c r="F1164" i="25"/>
  <c r="G1164" i="25" s="1"/>
  <c r="F1165" i="25"/>
  <c r="G1165" i="25" s="1"/>
  <c r="F1166" i="25"/>
  <c r="G1166" i="25" s="1"/>
  <c r="F1167" i="25"/>
  <c r="G1167" i="25" s="1"/>
  <c r="F1168" i="25"/>
  <c r="G1168" i="25" s="1"/>
  <c r="F1169" i="25"/>
  <c r="G1169" i="25" s="1"/>
  <c r="F1170" i="25"/>
  <c r="G1170" i="25" s="1"/>
  <c r="F1171" i="25"/>
  <c r="G1171" i="25" s="1"/>
  <c r="F1172" i="25"/>
  <c r="G1172" i="25" s="1"/>
  <c r="F1173" i="25"/>
  <c r="G1173" i="25" s="1"/>
  <c r="F1174" i="25"/>
  <c r="G1174" i="25" s="1"/>
  <c r="F1175" i="25"/>
  <c r="G1175" i="25" s="1"/>
  <c r="F1176" i="25"/>
  <c r="G1176" i="25" s="1"/>
  <c r="F1177" i="25"/>
  <c r="G1177" i="25" s="1"/>
  <c r="F1178" i="25"/>
  <c r="G1178" i="25" s="1"/>
  <c r="F1179" i="25"/>
  <c r="G1179" i="25" s="1"/>
  <c r="F1180" i="25"/>
  <c r="G1180" i="25" s="1"/>
  <c r="F1181" i="25"/>
  <c r="G1181" i="25" s="1"/>
  <c r="F1182" i="25"/>
  <c r="G1182" i="25" s="1"/>
  <c r="F1183" i="25"/>
  <c r="G1183" i="25" s="1"/>
  <c r="F1184" i="25"/>
  <c r="G1184" i="25" s="1"/>
  <c r="F1185" i="25"/>
  <c r="G1185" i="25" s="1"/>
  <c r="F1186" i="25"/>
  <c r="G1186" i="25" s="1"/>
  <c r="F1187" i="25"/>
  <c r="G1187" i="25" s="1"/>
  <c r="F1188" i="25"/>
  <c r="G1188" i="25" s="1"/>
  <c r="F1189" i="25"/>
  <c r="G1189" i="25" s="1"/>
  <c r="F1190" i="25"/>
  <c r="G1190" i="25" s="1"/>
  <c r="F1191" i="25"/>
  <c r="G1191" i="25" s="1"/>
  <c r="F1192" i="25"/>
  <c r="G1192" i="25" s="1"/>
  <c r="F1193" i="25"/>
  <c r="G1193" i="25" s="1"/>
  <c r="F1194" i="25"/>
  <c r="G1194" i="25" s="1"/>
  <c r="F1195" i="25"/>
  <c r="G1195" i="25" s="1"/>
  <c r="F1196" i="25"/>
  <c r="G1196" i="25" s="1"/>
  <c r="F1197" i="25"/>
  <c r="G1197" i="25" s="1"/>
  <c r="F1198" i="25"/>
  <c r="G1198" i="25" s="1"/>
  <c r="F1199" i="25"/>
  <c r="G1199" i="25" s="1"/>
  <c r="F1200" i="25"/>
  <c r="G1200" i="25" s="1"/>
  <c r="F1201" i="25"/>
  <c r="G1201" i="25" s="1"/>
  <c r="F1202" i="25"/>
  <c r="G1202" i="25" s="1"/>
  <c r="F1203" i="25"/>
  <c r="G1203" i="25" s="1"/>
  <c r="F1204" i="25"/>
  <c r="G1204" i="25" s="1"/>
  <c r="F1205" i="25"/>
  <c r="G1205" i="25" s="1"/>
  <c r="F1206" i="25"/>
  <c r="G1206" i="25" s="1"/>
  <c r="F1207" i="25"/>
  <c r="G1207" i="25" s="1"/>
  <c r="F1208" i="25"/>
  <c r="G1208" i="25" s="1"/>
  <c r="F1209" i="25"/>
  <c r="G1209" i="25" s="1"/>
  <c r="F1210" i="25"/>
  <c r="G1210" i="25" s="1"/>
  <c r="F1211" i="25"/>
  <c r="G1211" i="25" s="1"/>
  <c r="F1212" i="25"/>
  <c r="G1212" i="25" s="1"/>
  <c r="F1213" i="25"/>
  <c r="G1213" i="25" s="1"/>
  <c r="F1214" i="25"/>
  <c r="G1214" i="25" s="1"/>
  <c r="F1215" i="25"/>
  <c r="G1215" i="25" s="1"/>
  <c r="F1216" i="25"/>
  <c r="G1216" i="25" s="1"/>
  <c r="F1217" i="25"/>
  <c r="G1217" i="25" s="1"/>
  <c r="F1218" i="25"/>
  <c r="G1218" i="25" s="1"/>
  <c r="F1219" i="25"/>
  <c r="G1219" i="25" s="1"/>
  <c r="F1220" i="25"/>
  <c r="G1220" i="25" s="1"/>
  <c r="F1221" i="25"/>
  <c r="G1221" i="25" s="1"/>
  <c r="F1222" i="25"/>
  <c r="G1222" i="25" s="1"/>
  <c r="F1223" i="25"/>
  <c r="G1223" i="25" s="1"/>
  <c r="F1224" i="25"/>
  <c r="G1224" i="25" s="1"/>
  <c r="F1225" i="25"/>
  <c r="G1225" i="25" s="1"/>
  <c r="F1226" i="25"/>
  <c r="G1226" i="25" s="1"/>
  <c r="F1227" i="25"/>
  <c r="G1227" i="25" s="1"/>
  <c r="F1228" i="25"/>
  <c r="G1228" i="25" s="1"/>
  <c r="F1229" i="25"/>
  <c r="G1229" i="25" s="1"/>
  <c r="F1230" i="25"/>
  <c r="G1230" i="25" s="1"/>
  <c r="F1231" i="25"/>
  <c r="G1231" i="25" s="1"/>
  <c r="F1232" i="25"/>
  <c r="G1232" i="25" s="1"/>
  <c r="F1233" i="25"/>
  <c r="G1233" i="25" s="1"/>
  <c r="F1234" i="25"/>
  <c r="G1234" i="25" s="1"/>
  <c r="F1235" i="25"/>
  <c r="G1235" i="25" s="1"/>
  <c r="F1236" i="25"/>
  <c r="G1236" i="25" s="1"/>
  <c r="F1237" i="25"/>
  <c r="G1237" i="25" s="1"/>
  <c r="F1238" i="25"/>
  <c r="G1238" i="25" s="1"/>
  <c r="F1239" i="25"/>
  <c r="G1239" i="25" s="1"/>
  <c r="F1240" i="25"/>
  <c r="G1240" i="25" s="1"/>
  <c r="F1241" i="25"/>
  <c r="G1241" i="25" s="1"/>
  <c r="F1242" i="25"/>
  <c r="G1242" i="25" s="1"/>
  <c r="F1243" i="25"/>
  <c r="G1243" i="25" s="1"/>
  <c r="F1244" i="25"/>
  <c r="G1244" i="25" s="1"/>
  <c r="F1245" i="25"/>
  <c r="G1245" i="25" s="1"/>
  <c r="F1246" i="25"/>
  <c r="G1246" i="25" s="1"/>
  <c r="F1247" i="25"/>
  <c r="G1247" i="25" s="1"/>
  <c r="F1248" i="25"/>
  <c r="G1248" i="25" s="1"/>
  <c r="F1249" i="25"/>
  <c r="G1249" i="25" s="1"/>
  <c r="F1250" i="25"/>
  <c r="G1250" i="25" s="1"/>
  <c r="F1251" i="25"/>
  <c r="G1251" i="25" s="1"/>
  <c r="F1252" i="25"/>
  <c r="G1252" i="25" s="1"/>
  <c r="F1253" i="25"/>
  <c r="G1253" i="25" s="1"/>
  <c r="F1254" i="25"/>
  <c r="G1254" i="25" s="1"/>
  <c r="F1255" i="25"/>
  <c r="G1255" i="25" s="1"/>
  <c r="F1256" i="25"/>
  <c r="G1256" i="25" s="1"/>
  <c r="F1257" i="25"/>
  <c r="G1257" i="25" s="1"/>
  <c r="F1258" i="25"/>
  <c r="G1258" i="25" s="1"/>
  <c r="F1259" i="25"/>
  <c r="G1259" i="25" s="1"/>
  <c r="F1260" i="25"/>
  <c r="G1260" i="25" s="1"/>
  <c r="F1261" i="25"/>
  <c r="G1261" i="25" s="1"/>
  <c r="F1262" i="25"/>
  <c r="G1262" i="25" s="1"/>
  <c r="F1263" i="25"/>
  <c r="G1263" i="25" s="1"/>
  <c r="F1264" i="25"/>
  <c r="G1264" i="25" s="1"/>
  <c r="F1265" i="25"/>
  <c r="G1265" i="25" s="1"/>
  <c r="F1266" i="25"/>
  <c r="G1266" i="25" s="1"/>
  <c r="F1267" i="25"/>
  <c r="G1267" i="25" s="1"/>
  <c r="F1268" i="25"/>
  <c r="G1268" i="25" s="1"/>
  <c r="F1269" i="25"/>
  <c r="G1269" i="25" s="1"/>
  <c r="F1270" i="25"/>
  <c r="G1270" i="25" s="1"/>
  <c r="F1271" i="25"/>
  <c r="G1271" i="25" s="1"/>
  <c r="F1272" i="25"/>
  <c r="G1272" i="25" s="1"/>
  <c r="F1273" i="25"/>
  <c r="G1273" i="25" s="1"/>
  <c r="F1274" i="25"/>
  <c r="G1274" i="25" s="1"/>
  <c r="F1275" i="25"/>
  <c r="G1275" i="25" s="1"/>
  <c r="F1276" i="25"/>
  <c r="G1276" i="25" s="1"/>
  <c r="F1277" i="25"/>
  <c r="G1277" i="25" s="1"/>
  <c r="F1278" i="25"/>
  <c r="G1278" i="25" s="1"/>
  <c r="F1279" i="25"/>
  <c r="G1279" i="25" s="1"/>
  <c r="F1280" i="25"/>
  <c r="G1280" i="25" s="1"/>
  <c r="F1281" i="25"/>
  <c r="G1281" i="25" s="1"/>
  <c r="F1282" i="25"/>
  <c r="G1282" i="25" s="1"/>
  <c r="F1283" i="25"/>
  <c r="G1283" i="25" s="1"/>
  <c r="F1284" i="25"/>
  <c r="G1284" i="25" s="1"/>
  <c r="F1285" i="25"/>
  <c r="G1285" i="25" s="1"/>
  <c r="F1286" i="25"/>
  <c r="G1286" i="25" s="1"/>
  <c r="F1287" i="25"/>
  <c r="G1287" i="25" s="1"/>
  <c r="F1288" i="25"/>
  <c r="G1288" i="25" s="1"/>
  <c r="F1289" i="25"/>
  <c r="G1289" i="25" s="1"/>
  <c r="F1290" i="25"/>
  <c r="G1290" i="25" s="1"/>
  <c r="F1291" i="25"/>
  <c r="G1291" i="25" s="1"/>
  <c r="F1292" i="25"/>
  <c r="G1292" i="25" s="1"/>
  <c r="F1293" i="25"/>
  <c r="G1293" i="25" s="1"/>
  <c r="F1294" i="25"/>
  <c r="G1294" i="25" s="1"/>
  <c r="F1295" i="25"/>
  <c r="G1295" i="25" s="1"/>
  <c r="F1296" i="25"/>
  <c r="G1296" i="25" s="1"/>
  <c r="F1297" i="25"/>
  <c r="G1297" i="25" s="1"/>
  <c r="F1298" i="25"/>
  <c r="G1298" i="25" s="1"/>
  <c r="F1299" i="25"/>
  <c r="G1299" i="25" s="1"/>
  <c r="F1300" i="25"/>
  <c r="G1300" i="25" s="1"/>
  <c r="F1301" i="25"/>
  <c r="G1301" i="25" s="1"/>
  <c r="F1302" i="25"/>
  <c r="G1302" i="25" s="1"/>
  <c r="F1303" i="25"/>
  <c r="G1303" i="25" s="1"/>
  <c r="F1304" i="25"/>
  <c r="G1304" i="25" s="1"/>
  <c r="F1305" i="25"/>
  <c r="G1305" i="25" s="1"/>
  <c r="F1306" i="25"/>
  <c r="G1306" i="25" s="1"/>
  <c r="F1307" i="25"/>
  <c r="G1307" i="25" s="1"/>
  <c r="F1308" i="25"/>
  <c r="G1308" i="25" s="1"/>
  <c r="F1309" i="25"/>
  <c r="G1309" i="25" s="1"/>
  <c r="F1310" i="25"/>
  <c r="G1310" i="25" s="1"/>
  <c r="F1311" i="25"/>
  <c r="G1311" i="25" s="1"/>
  <c r="F1312" i="25"/>
  <c r="G1312" i="25" s="1"/>
  <c r="F1313" i="25"/>
  <c r="G1313" i="25" s="1"/>
  <c r="F1314" i="25"/>
  <c r="G1314" i="25" s="1"/>
  <c r="F1315" i="25"/>
  <c r="G1315" i="25" s="1"/>
  <c r="F1316" i="25"/>
  <c r="G1316" i="25" s="1"/>
  <c r="F1317" i="25"/>
  <c r="G1317" i="25" s="1"/>
  <c r="F1318" i="25"/>
  <c r="G1318" i="25" s="1"/>
  <c r="F1319" i="25"/>
  <c r="G1319" i="25" s="1"/>
  <c r="F1320" i="25"/>
  <c r="G1320" i="25" s="1"/>
  <c r="F1321" i="25"/>
  <c r="G1321" i="25" s="1"/>
  <c r="F1322" i="25"/>
  <c r="G1322" i="25" s="1"/>
  <c r="F1323" i="25"/>
  <c r="G1323" i="25" s="1"/>
  <c r="F1324" i="25"/>
  <c r="G1324" i="25" s="1"/>
  <c r="F1325" i="25"/>
  <c r="G1325" i="25" s="1"/>
  <c r="F1326" i="25"/>
  <c r="G1326" i="25" s="1"/>
  <c r="F1327" i="25"/>
  <c r="G1327" i="25" s="1"/>
  <c r="F1328" i="25"/>
  <c r="G1328" i="25" s="1"/>
  <c r="F1329" i="25"/>
  <c r="G1329" i="25" s="1"/>
  <c r="F1330" i="25"/>
  <c r="G1330" i="25" s="1"/>
  <c r="F1331" i="25"/>
  <c r="G1331" i="25" s="1"/>
  <c r="F1332" i="25"/>
  <c r="G1332" i="25" s="1"/>
  <c r="F1333" i="25"/>
  <c r="G1333" i="25" s="1"/>
  <c r="F1334" i="25"/>
  <c r="G1334" i="25" s="1"/>
  <c r="F1335" i="25"/>
  <c r="G1335" i="25" s="1"/>
  <c r="F1336" i="25"/>
  <c r="G1336" i="25" s="1"/>
  <c r="F1337" i="25"/>
  <c r="G1337" i="25" s="1"/>
  <c r="F1338" i="25"/>
  <c r="G1338" i="25" s="1"/>
  <c r="F1339" i="25"/>
  <c r="G1339" i="25" s="1"/>
  <c r="F1340" i="25"/>
  <c r="G1340" i="25" s="1"/>
  <c r="F1341" i="25"/>
  <c r="G1341" i="25" s="1"/>
  <c r="F1342" i="25"/>
  <c r="G1342" i="25" s="1"/>
  <c r="F1343" i="25"/>
  <c r="G1343" i="25" s="1"/>
  <c r="F1344" i="25"/>
  <c r="G1344" i="25" s="1"/>
  <c r="F1345" i="25"/>
  <c r="G1345" i="25" s="1"/>
  <c r="F1346" i="25"/>
  <c r="G1346" i="25" s="1"/>
  <c r="F1347" i="25"/>
  <c r="G1347" i="25" s="1"/>
  <c r="F1348" i="25"/>
  <c r="G1348" i="25" s="1"/>
  <c r="F1349" i="25"/>
  <c r="G1349" i="25" s="1"/>
  <c r="F1350" i="25"/>
  <c r="G1350" i="25" s="1"/>
  <c r="F1351" i="25"/>
  <c r="G1351" i="25" s="1"/>
  <c r="F1352" i="25"/>
  <c r="G1352" i="25" s="1"/>
  <c r="F1353" i="25"/>
  <c r="G1353" i="25" s="1"/>
  <c r="F1354" i="25"/>
  <c r="G1354" i="25" s="1"/>
  <c r="F1355" i="25"/>
  <c r="G1355" i="25" s="1"/>
  <c r="F1356" i="25"/>
  <c r="G1356" i="25" s="1"/>
  <c r="F1357" i="25"/>
  <c r="G1357" i="25" s="1"/>
  <c r="F1358" i="25"/>
  <c r="G1358" i="25" s="1"/>
  <c r="F1359" i="25"/>
  <c r="G1359" i="25" s="1"/>
  <c r="F1360" i="25"/>
  <c r="G1360" i="25" s="1"/>
  <c r="F1361" i="25"/>
  <c r="G1361" i="25" s="1"/>
  <c r="F1362" i="25"/>
  <c r="G1362" i="25" s="1"/>
  <c r="F1363" i="25"/>
  <c r="G1363" i="25" s="1"/>
  <c r="F1364" i="25"/>
  <c r="G1364" i="25" s="1"/>
  <c r="F1365" i="25"/>
  <c r="G1365" i="25" s="1"/>
  <c r="F1366" i="25"/>
  <c r="G1366" i="25" s="1"/>
  <c r="F1367" i="25"/>
  <c r="G1367" i="25" s="1"/>
  <c r="F1368" i="25"/>
  <c r="G1368" i="25" s="1"/>
  <c r="F1369" i="25"/>
  <c r="G1369" i="25" s="1"/>
  <c r="F1370" i="25"/>
  <c r="G1370" i="25" s="1"/>
  <c r="F1371" i="25"/>
  <c r="G1371" i="25" s="1"/>
  <c r="F1372" i="25"/>
  <c r="G1372" i="25" s="1"/>
  <c r="F1373" i="25"/>
  <c r="G1373" i="25" s="1"/>
  <c r="F1374" i="25"/>
  <c r="G1374" i="25" s="1"/>
  <c r="F1375" i="25"/>
  <c r="G1375" i="25" s="1"/>
  <c r="F1376" i="25"/>
  <c r="G1376" i="25" s="1"/>
  <c r="F1377" i="25"/>
  <c r="G1377" i="25" s="1"/>
  <c r="F1378" i="25"/>
  <c r="G1378" i="25" s="1"/>
  <c r="F1379" i="25"/>
  <c r="G1379" i="25" s="1"/>
  <c r="F1380" i="25"/>
  <c r="G1380" i="25" s="1"/>
  <c r="F1381" i="25"/>
  <c r="G1381" i="25" s="1"/>
  <c r="F1382" i="25"/>
  <c r="G1382" i="25" s="1"/>
  <c r="F1383" i="25"/>
  <c r="G1383" i="25" s="1"/>
  <c r="F1384" i="25"/>
  <c r="G1384" i="25" s="1"/>
  <c r="F1385" i="25"/>
  <c r="G1385" i="25" s="1"/>
  <c r="F1386" i="25"/>
  <c r="G1386" i="25" s="1"/>
  <c r="F1387" i="25"/>
  <c r="G1387" i="25" s="1"/>
  <c r="F1388" i="25"/>
  <c r="G1388" i="25" s="1"/>
  <c r="F1389" i="25"/>
  <c r="G1389" i="25" s="1"/>
  <c r="F1390" i="25"/>
  <c r="G1390" i="25" s="1"/>
  <c r="F1391" i="25"/>
  <c r="G1391" i="25" s="1"/>
  <c r="F1392" i="25"/>
  <c r="G1392" i="25" s="1"/>
  <c r="F1393" i="25"/>
  <c r="G1393" i="25" s="1"/>
  <c r="F1394" i="25"/>
  <c r="G1394" i="25" s="1"/>
  <c r="F1395" i="25"/>
  <c r="G1395" i="25" s="1"/>
  <c r="F1396" i="25"/>
  <c r="G1396" i="25" s="1"/>
  <c r="F1397" i="25"/>
  <c r="G1397" i="25" s="1"/>
  <c r="F1398" i="25"/>
  <c r="G1398" i="25" s="1"/>
  <c r="F1399" i="25"/>
  <c r="G1399" i="25" s="1"/>
  <c r="F1400" i="25"/>
  <c r="G1400" i="25" s="1"/>
  <c r="F1401" i="25"/>
  <c r="G1401" i="25" s="1"/>
  <c r="F1402" i="25"/>
  <c r="G1402" i="25" s="1"/>
  <c r="F1403" i="25"/>
  <c r="G1403" i="25" s="1"/>
  <c r="F1404" i="25"/>
  <c r="G1404" i="25" s="1"/>
  <c r="F1405" i="25"/>
  <c r="G1405" i="25" s="1"/>
  <c r="F1406" i="25"/>
  <c r="G1406" i="25" s="1"/>
  <c r="F1407" i="25"/>
  <c r="G1407" i="25" s="1"/>
  <c r="F1408" i="25"/>
  <c r="G1408" i="25" s="1"/>
  <c r="F1409" i="25"/>
  <c r="G1409" i="25" s="1"/>
  <c r="F1410" i="25"/>
  <c r="G1410" i="25" s="1"/>
  <c r="F1411" i="25"/>
  <c r="G1411" i="25" s="1"/>
  <c r="F1412" i="25"/>
  <c r="G1412" i="25" s="1"/>
  <c r="F1413" i="25"/>
  <c r="G1413" i="25" s="1"/>
  <c r="F1414" i="25"/>
  <c r="G1414" i="25" s="1"/>
  <c r="F1415" i="25"/>
  <c r="G1415" i="25" s="1"/>
  <c r="F1416" i="25"/>
  <c r="G1416" i="25" s="1"/>
  <c r="F1417" i="25"/>
  <c r="G1417" i="25" s="1"/>
  <c r="F1418" i="25"/>
  <c r="G1418" i="25" s="1"/>
  <c r="F1419" i="25"/>
  <c r="G1419" i="25" s="1"/>
  <c r="F1420" i="25"/>
  <c r="G1420" i="25" s="1"/>
  <c r="F1421" i="25"/>
  <c r="G1421" i="25" s="1"/>
  <c r="F1422" i="25"/>
  <c r="G1422" i="25" s="1"/>
  <c r="F1423" i="25"/>
  <c r="G1423" i="25" s="1"/>
  <c r="F1424" i="25"/>
  <c r="G1424" i="25" s="1"/>
  <c r="F1425" i="25"/>
  <c r="G1425" i="25" s="1"/>
  <c r="F1426" i="25"/>
  <c r="G1426" i="25" s="1"/>
  <c r="F1427" i="25"/>
  <c r="G1427" i="25" s="1"/>
  <c r="F1428" i="25"/>
  <c r="G1428" i="25" s="1"/>
  <c r="F1429" i="25"/>
  <c r="G1429" i="25" s="1"/>
  <c r="F1430" i="25"/>
  <c r="G1430" i="25" s="1"/>
  <c r="F1431" i="25"/>
  <c r="G1431" i="25" s="1"/>
  <c r="F1432" i="25"/>
  <c r="G1432" i="25" s="1"/>
  <c r="F1433" i="25"/>
  <c r="G1433" i="25" s="1"/>
  <c r="F1434" i="25"/>
  <c r="G1434" i="25" s="1"/>
  <c r="F1435" i="25"/>
  <c r="G1435" i="25" s="1"/>
  <c r="F1436" i="25"/>
  <c r="G1436" i="25" s="1"/>
  <c r="F1437" i="25"/>
  <c r="G1437" i="25" s="1"/>
  <c r="F1438" i="25"/>
  <c r="G1438" i="25" s="1"/>
  <c r="F1439" i="25"/>
  <c r="G1439" i="25" s="1"/>
  <c r="F1440" i="25"/>
  <c r="G1440" i="25" s="1"/>
  <c r="F1441" i="25"/>
  <c r="G1441" i="25" s="1"/>
  <c r="F1442" i="25"/>
  <c r="G1442" i="25" s="1"/>
  <c r="F1443" i="25"/>
  <c r="G1443" i="25" s="1"/>
  <c r="F1444" i="25"/>
  <c r="G1444" i="25" s="1"/>
  <c r="F1445" i="25"/>
  <c r="G1445" i="25" s="1"/>
  <c r="F1446" i="25"/>
  <c r="G1446" i="25" s="1"/>
  <c r="F1447" i="25"/>
  <c r="G1447" i="25" s="1"/>
  <c r="F1448" i="25"/>
  <c r="G1448" i="25" s="1"/>
  <c r="F1449" i="25"/>
  <c r="G1449" i="25" s="1"/>
  <c r="F1450" i="25"/>
  <c r="G1450" i="25" s="1"/>
  <c r="F1451" i="25"/>
  <c r="G1451" i="25" s="1"/>
  <c r="F1452" i="25"/>
  <c r="G1452" i="25" s="1"/>
  <c r="F1453" i="25"/>
  <c r="G1453" i="25" s="1"/>
  <c r="F1454" i="25"/>
  <c r="G1454" i="25" s="1"/>
  <c r="F1455" i="25"/>
  <c r="G1455" i="25" s="1"/>
  <c r="F1456" i="25"/>
  <c r="G1456" i="25" s="1"/>
  <c r="F1457" i="25"/>
  <c r="G1457" i="25" s="1"/>
  <c r="F1458" i="25"/>
  <c r="G1458" i="25" s="1"/>
  <c r="F1459" i="25"/>
  <c r="G1459" i="25" s="1"/>
  <c r="F1460" i="25"/>
  <c r="G1460" i="25" s="1"/>
  <c r="F1461" i="25"/>
  <c r="G1461" i="25" s="1"/>
  <c r="F1462" i="25"/>
  <c r="G1462" i="25" s="1"/>
  <c r="F1463" i="25"/>
  <c r="G1463" i="25" s="1"/>
  <c r="F1464" i="25"/>
  <c r="G1464" i="25" s="1"/>
  <c r="F1465" i="25"/>
  <c r="G1465" i="25" s="1"/>
  <c r="F1466" i="25"/>
  <c r="G1466" i="25" s="1"/>
  <c r="F1467" i="25"/>
  <c r="G1467" i="25" s="1"/>
  <c r="F1468" i="25"/>
  <c r="G1468" i="25" s="1"/>
  <c r="F1469" i="25"/>
  <c r="G1469" i="25" s="1"/>
  <c r="F1470" i="25"/>
  <c r="G1470" i="25" s="1"/>
  <c r="F1471" i="25"/>
  <c r="G1471" i="25" s="1"/>
  <c r="F1472" i="25"/>
  <c r="G1472" i="25" s="1"/>
  <c r="F1473" i="25"/>
  <c r="G1473" i="25" s="1"/>
  <c r="F1474" i="25"/>
  <c r="G1474" i="25" s="1"/>
  <c r="F1475" i="25"/>
  <c r="G1475" i="25" s="1"/>
  <c r="F1476" i="25"/>
  <c r="G1476" i="25" s="1"/>
  <c r="F1477" i="25"/>
  <c r="G1477" i="25" s="1"/>
  <c r="F1478" i="25"/>
  <c r="G1478" i="25" s="1"/>
  <c r="F1479" i="25"/>
  <c r="G1479" i="25" s="1"/>
  <c r="F1480" i="25"/>
  <c r="G1480" i="25" s="1"/>
  <c r="F1481" i="25"/>
  <c r="G1481" i="25" s="1"/>
  <c r="F1482" i="25"/>
  <c r="G1482" i="25" s="1"/>
  <c r="F1483" i="25"/>
  <c r="G1483" i="25" s="1"/>
  <c r="F1484" i="25"/>
  <c r="G1484" i="25" s="1"/>
  <c r="F1485" i="25"/>
  <c r="G1485" i="25" s="1"/>
  <c r="F1486" i="25"/>
  <c r="G1486" i="25" s="1"/>
  <c r="F1487" i="25"/>
  <c r="G1487" i="25" s="1"/>
  <c r="F1488" i="25"/>
  <c r="G1488" i="25" s="1"/>
  <c r="F1489" i="25"/>
  <c r="G1489" i="25" s="1"/>
  <c r="F1490" i="25"/>
  <c r="G1490" i="25" s="1"/>
  <c r="F1491" i="25"/>
  <c r="G1491" i="25" s="1"/>
  <c r="F1492" i="25"/>
  <c r="G1492" i="25" s="1"/>
  <c r="F1493" i="25"/>
  <c r="G1493" i="25" s="1"/>
  <c r="F1494" i="25"/>
  <c r="G1494" i="25" s="1"/>
  <c r="F1495" i="25"/>
  <c r="G1495" i="25" s="1"/>
  <c r="F1496" i="25"/>
  <c r="G1496" i="25" s="1"/>
  <c r="F1497" i="25"/>
  <c r="G1497" i="25" s="1"/>
  <c r="F1498" i="25"/>
  <c r="G1498" i="25" s="1"/>
  <c r="F1499" i="25"/>
  <c r="G1499" i="25" s="1"/>
  <c r="F1500" i="25"/>
  <c r="G1500" i="25" s="1"/>
  <c r="F1501" i="25"/>
  <c r="G1501" i="25" s="1"/>
  <c r="F1502" i="25"/>
  <c r="G1502" i="25" s="1"/>
  <c r="F1503" i="25"/>
  <c r="G1503" i="25" s="1"/>
  <c r="F1504" i="25"/>
  <c r="G1504" i="25" s="1"/>
  <c r="F1505" i="25"/>
  <c r="G1505" i="25" s="1"/>
  <c r="F1506" i="25"/>
  <c r="G1506" i="25" s="1"/>
  <c r="F1507" i="25"/>
  <c r="G1507" i="25" s="1"/>
  <c r="F1508" i="25"/>
  <c r="G1508" i="25" s="1"/>
  <c r="F1509" i="25"/>
  <c r="G1509" i="25" s="1"/>
  <c r="F1510" i="25"/>
  <c r="G1510" i="25" s="1"/>
  <c r="F1511" i="25"/>
  <c r="G1511" i="25" s="1"/>
  <c r="F1512" i="25"/>
  <c r="G1512" i="25" s="1"/>
  <c r="F1513" i="25"/>
  <c r="G1513" i="25" s="1"/>
  <c r="F1514" i="25"/>
  <c r="G1514" i="25" s="1"/>
  <c r="F1515" i="25"/>
  <c r="G1515" i="25" s="1"/>
  <c r="F1516" i="25"/>
  <c r="G1516" i="25" s="1"/>
  <c r="F1517" i="25"/>
  <c r="G1517" i="25" s="1"/>
  <c r="F1518" i="25"/>
  <c r="G1518" i="25" s="1"/>
  <c r="F1519" i="25"/>
  <c r="G1519" i="25" s="1"/>
  <c r="F1520" i="25"/>
  <c r="G1520" i="25" s="1"/>
  <c r="F1521" i="25"/>
  <c r="G1521" i="25" s="1"/>
  <c r="F1522" i="25"/>
  <c r="G1522" i="25" s="1"/>
  <c r="F1523" i="25"/>
  <c r="G1523" i="25" s="1"/>
  <c r="F1524" i="25"/>
  <c r="G1524" i="25" s="1"/>
  <c r="F1525" i="25"/>
  <c r="G1525" i="25" s="1"/>
  <c r="F1526" i="25"/>
  <c r="G1526" i="25" s="1"/>
  <c r="F1527" i="25"/>
  <c r="G1527" i="25" s="1"/>
  <c r="F1528" i="25"/>
  <c r="G1528" i="25" s="1"/>
  <c r="F1529" i="25"/>
  <c r="G1529" i="25" s="1"/>
  <c r="F1530" i="25"/>
  <c r="G1530" i="25" s="1"/>
  <c r="F1531" i="25"/>
  <c r="G1531" i="25" s="1"/>
  <c r="F1532" i="25"/>
  <c r="G1532" i="25" s="1"/>
  <c r="F1533" i="25"/>
  <c r="G1533" i="25" s="1"/>
  <c r="F1534" i="25"/>
  <c r="G1534" i="25" s="1"/>
  <c r="F1535" i="25"/>
  <c r="G1535" i="25" s="1"/>
  <c r="F1536" i="25"/>
  <c r="G1536" i="25" s="1"/>
  <c r="F1537" i="25"/>
  <c r="G1537" i="25" s="1"/>
  <c r="F1538" i="25"/>
  <c r="G1538" i="25" s="1"/>
  <c r="F1539" i="25"/>
  <c r="G1539" i="25" s="1"/>
  <c r="F1540" i="25"/>
  <c r="G1540" i="25" s="1"/>
  <c r="F1541" i="25"/>
  <c r="G1541" i="25" s="1"/>
  <c r="F1542" i="25"/>
  <c r="G1542" i="25" s="1"/>
  <c r="F1543" i="25"/>
  <c r="G1543" i="25" s="1"/>
  <c r="F1544" i="25"/>
  <c r="G1544" i="25" s="1"/>
  <c r="F1545" i="25"/>
  <c r="G1545" i="25" s="1"/>
  <c r="F1546" i="25"/>
  <c r="G1546" i="25" s="1"/>
  <c r="F1547" i="25"/>
  <c r="G1547" i="25" s="1"/>
  <c r="F1548" i="25"/>
  <c r="G1548" i="25" s="1"/>
  <c r="F1549" i="25"/>
  <c r="G1549" i="25" s="1"/>
  <c r="F1550" i="25"/>
  <c r="G1550" i="25" s="1"/>
  <c r="F1551" i="25"/>
  <c r="G1551" i="25" s="1"/>
  <c r="F1552" i="25"/>
  <c r="G1552" i="25" s="1"/>
  <c r="F1553" i="25"/>
  <c r="G1553" i="25" s="1"/>
  <c r="F1554" i="25"/>
  <c r="G1554" i="25" s="1"/>
  <c r="F1555" i="25"/>
  <c r="G1555" i="25" s="1"/>
  <c r="F1556" i="25"/>
  <c r="G1556" i="25" s="1"/>
  <c r="F1557" i="25"/>
  <c r="G1557" i="25" s="1"/>
  <c r="F1558" i="25"/>
  <c r="G1558" i="25" s="1"/>
  <c r="F1559" i="25"/>
  <c r="G1559" i="25" s="1"/>
  <c r="F1560" i="25"/>
  <c r="G1560" i="25" s="1"/>
  <c r="F1561" i="25"/>
  <c r="G1561" i="25" s="1"/>
  <c r="F1562" i="25"/>
  <c r="G1562" i="25" s="1"/>
  <c r="F1563" i="25"/>
  <c r="G1563" i="25" s="1"/>
  <c r="F1564" i="25"/>
  <c r="G1564" i="25" s="1"/>
  <c r="F1565" i="25"/>
  <c r="G1565" i="25" s="1"/>
  <c r="F1566" i="25"/>
  <c r="G1566" i="25" s="1"/>
  <c r="F1567" i="25"/>
  <c r="G1567" i="25" s="1"/>
  <c r="F1568" i="25"/>
  <c r="G1568" i="25" s="1"/>
  <c r="F1569" i="25"/>
  <c r="G1569" i="25" s="1"/>
  <c r="F1570" i="25"/>
  <c r="G1570" i="25" s="1"/>
  <c r="F1571" i="25"/>
  <c r="G1571" i="25" s="1"/>
  <c r="F1572" i="25"/>
  <c r="G1572" i="25" s="1"/>
  <c r="F1573" i="25"/>
  <c r="G1573" i="25" s="1"/>
  <c r="F1574" i="25"/>
  <c r="G1574" i="25" s="1"/>
  <c r="F1575" i="25"/>
  <c r="G1575" i="25" s="1"/>
  <c r="F1576" i="25"/>
  <c r="G1576" i="25" s="1"/>
  <c r="F1577" i="25"/>
  <c r="G1577" i="25" s="1"/>
  <c r="F1578" i="25"/>
  <c r="G1578" i="25" s="1"/>
  <c r="F1579" i="25"/>
  <c r="G1579" i="25" s="1"/>
  <c r="F1580" i="25"/>
  <c r="G1580" i="25" s="1"/>
  <c r="F1581" i="25"/>
  <c r="G1581" i="25" s="1"/>
  <c r="F1582" i="25"/>
  <c r="G1582" i="25" s="1"/>
  <c r="F1583" i="25"/>
  <c r="G1583" i="25" s="1"/>
  <c r="F1584" i="25"/>
  <c r="G1584" i="25" s="1"/>
  <c r="F1585" i="25"/>
  <c r="G1585" i="25" s="1"/>
  <c r="F1586" i="25"/>
  <c r="G1586" i="25" s="1"/>
  <c r="F1587" i="25"/>
  <c r="G1587" i="25" s="1"/>
  <c r="F1588" i="25"/>
  <c r="G1588" i="25" s="1"/>
  <c r="F1589" i="25"/>
  <c r="G1589" i="25" s="1"/>
  <c r="F1590" i="25"/>
  <c r="G1590" i="25" s="1"/>
  <c r="F1591" i="25"/>
  <c r="G1591" i="25" s="1"/>
  <c r="F1592" i="25"/>
  <c r="G1592" i="25" s="1"/>
  <c r="F1593" i="25"/>
  <c r="G1593" i="25" s="1"/>
  <c r="F1594" i="25"/>
  <c r="G1594" i="25" s="1"/>
  <c r="F1595" i="25"/>
  <c r="G1595" i="25" s="1"/>
  <c r="F1596" i="25"/>
  <c r="G1596" i="25" s="1"/>
  <c r="F1597" i="25"/>
  <c r="G1597" i="25" s="1"/>
  <c r="F1598" i="25"/>
  <c r="G1598" i="25" s="1"/>
  <c r="F1599" i="25"/>
  <c r="G1599" i="25" s="1"/>
  <c r="F1600" i="25"/>
  <c r="G1600" i="25" s="1"/>
  <c r="F1601" i="25"/>
  <c r="G1601" i="25" s="1"/>
  <c r="F1602" i="25"/>
  <c r="G1602" i="25" s="1"/>
  <c r="F1603" i="25"/>
  <c r="G1603" i="25" s="1"/>
  <c r="F1604" i="25"/>
  <c r="G1604" i="25" s="1"/>
  <c r="F1605" i="25"/>
  <c r="G1605" i="25" s="1"/>
  <c r="F1606" i="25"/>
  <c r="G1606" i="25" s="1"/>
  <c r="F1607" i="25"/>
  <c r="G1607" i="25" s="1"/>
  <c r="F1608" i="25"/>
  <c r="G1608" i="25" s="1"/>
  <c r="F1609" i="25"/>
  <c r="G1609" i="25" s="1"/>
  <c r="F1610" i="25"/>
  <c r="G1610" i="25" s="1"/>
  <c r="F1611" i="25"/>
  <c r="G1611" i="25" s="1"/>
  <c r="F1612" i="25"/>
  <c r="G1612" i="25" s="1"/>
  <c r="F1613" i="25"/>
  <c r="G1613" i="25" s="1"/>
  <c r="F1614" i="25"/>
  <c r="G1614" i="25" s="1"/>
  <c r="F1615" i="25"/>
  <c r="G1615" i="25" s="1"/>
  <c r="F1616" i="25"/>
  <c r="G1616" i="25" s="1"/>
  <c r="F1617" i="25"/>
  <c r="G1617" i="25" s="1"/>
  <c r="F1618" i="25"/>
  <c r="G1618" i="25" s="1"/>
  <c r="F1619" i="25"/>
  <c r="G1619" i="25" s="1"/>
  <c r="F1620" i="25"/>
  <c r="G1620" i="25" s="1"/>
  <c r="F1621" i="25"/>
  <c r="G1621" i="25" s="1"/>
  <c r="F1622" i="25"/>
  <c r="G1622" i="25" s="1"/>
  <c r="F1623" i="25"/>
  <c r="G1623" i="25" s="1"/>
  <c r="F1624" i="25"/>
  <c r="G1624" i="25" s="1"/>
  <c r="F1625" i="25"/>
  <c r="G1625" i="25" s="1"/>
  <c r="F1626" i="25"/>
  <c r="G1626" i="25" s="1"/>
  <c r="F1627" i="25"/>
  <c r="G1627" i="25" s="1"/>
  <c r="F1628" i="25"/>
  <c r="G1628" i="25" s="1"/>
  <c r="F1629" i="25"/>
  <c r="G1629" i="25" s="1"/>
  <c r="F1630" i="25"/>
  <c r="G1630" i="25" s="1"/>
  <c r="F1631" i="25"/>
  <c r="G1631" i="25" s="1"/>
  <c r="F1632" i="25"/>
  <c r="G1632" i="25" s="1"/>
  <c r="F1633" i="25"/>
  <c r="G1633" i="25" s="1"/>
  <c r="F1634" i="25"/>
  <c r="G1634" i="25" s="1"/>
  <c r="F1635" i="25"/>
  <c r="G1635" i="25" s="1"/>
  <c r="F1636" i="25"/>
  <c r="G1636" i="25" s="1"/>
  <c r="F1637" i="25"/>
  <c r="G1637" i="25" s="1"/>
  <c r="F1638" i="25"/>
  <c r="G1638" i="25" s="1"/>
  <c r="F1639" i="25"/>
  <c r="G1639" i="25" s="1"/>
  <c r="F1640" i="25"/>
  <c r="G1640" i="25" s="1"/>
  <c r="F1641" i="25"/>
  <c r="G1641" i="25" s="1"/>
  <c r="F1642" i="25"/>
  <c r="G1642" i="25" s="1"/>
  <c r="F1643" i="25"/>
  <c r="G1643" i="25" s="1"/>
  <c r="F1644" i="25"/>
  <c r="G1644" i="25" s="1"/>
  <c r="F1645" i="25"/>
  <c r="G1645" i="25" s="1"/>
  <c r="F1646" i="25"/>
  <c r="G1646" i="25" s="1"/>
  <c r="F1647" i="25"/>
  <c r="G1647" i="25" s="1"/>
  <c r="F1648" i="25"/>
  <c r="G1648" i="25" s="1"/>
  <c r="F1649" i="25"/>
  <c r="G1649" i="25" s="1"/>
  <c r="F1650" i="25"/>
  <c r="G1650" i="25" s="1"/>
  <c r="F1651" i="25"/>
  <c r="G1651" i="25" s="1"/>
  <c r="F1652" i="25"/>
  <c r="G1652" i="25" s="1"/>
  <c r="F1653" i="25"/>
  <c r="G1653" i="25" s="1"/>
  <c r="F1654" i="25"/>
  <c r="G1654" i="25" s="1"/>
  <c r="F1655" i="25"/>
  <c r="G1655" i="25" s="1"/>
  <c r="F1656" i="25"/>
  <c r="G1656" i="25" s="1"/>
  <c r="F1657" i="25"/>
  <c r="G1657" i="25" s="1"/>
  <c r="F1658" i="25"/>
  <c r="G1658" i="25" s="1"/>
  <c r="F1659" i="25"/>
  <c r="G1659" i="25" s="1"/>
  <c r="F1660" i="25"/>
  <c r="G1660" i="25" s="1"/>
  <c r="F1661" i="25"/>
  <c r="G1661" i="25" s="1"/>
  <c r="F1662" i="25"/>
  <c r="G1662" i="25" s="1"/>
  <c r="F1663" i="25"/>
  <c r="G1663" i="25" s="1"/>
  <c r="F1664" i="25"/>
  <c r="G1664" i="25" s="1"/>
  <c r="F1665" i="25"/>
  <c r="G1665" i="25" s="1"/>
  <c r="F1666" i="25"/>
  <c r="G1666" i="25" s="1"/>
  <c r="F1667" i="25"/>
  <c r="G1667" i="25" s="1"/>
  <c r="F1668" i="25"/>
  <c r="G1668" i="25" s="1"/>
  <c r="F1669" i="25"/>
  <c r="G1669" i="25" s="1"/>
  <c r="F1670" i="25"/>
  <c r="G1670" i="25" s="1"/>
  <c r="F1671" i="25"/>
  <c r="G1671" i="25" s="1"/>
  <c r="F1672" i="25"/>
  <c r="G1672" i="25" s="1"/>
  <c r="F1673" i="25"/>
  <c r="G1673" i="25" s="1"/>
  <c r="F1674" i="25"/>
  <c r="G1674" i="25" s="1"/>
  <c r="F1675" i="25"/>
  <c r="G1675" i="25" s="1"/>
  <c r="F1676" i="25"/>
  <c r="G1676" i="25" s="1"/>
  <c r="F1677" i="25"/>
  <c r="G1677" i="25" s="1"/>
  <c r="F1678" i="25"/>
  <c r="G1678" i="25" s="1"/>
  <c r="F1679" i="25"/>
  <c r="G1679" i="25" s="1"/>
  <c r="F1680" i="25"/>
  <c r="G1680" i="25" s="1"/>
  <c r="F1681" i="25"/>
  <c r="G1681" i="25" s="1"/>
  <c r="F1682" i="25"/>
  <c r="G1682" i="25" s="1"/>
  <c r="F1683" i="25"/>
  <c r="G1683" i="25" s="1"/>
  <c r="F1684" i="25"/>
  <c r="G1684" i="25" s="1"/>
  <c r="F1685" i="25"/>
  <c r="G1685" i="25" s="1"/>
  <c r="F1686" i="25"/>
  <c r="G1686" i="25" s="1"/>
  <c r="F1687" i="25"/>
  <c r="G1687" i="25" s="1"/>
  <c r="F1688" i="25"/>
  <c r="G1688" i="25" s="1"/>
  <c r="F1689" i="25"/>
  <c r="G1689" i="25" s="1"/>
  <c r="F1690" i="25"/>
  <c r="G1690" i="25" s="1"/>
  <c r="F1691" i="25"/>
  <c r="G1691" i="25" s="1"/>
  <c r="F1692" i="25"/>
  <c r="G1692" i="25" s="1"/>
  <c r="F1693" i="25"/>
  <c r="G1693" i="25" s="1"/>
  <c r="F1694" i="25"/>
  <c r="G1694" i="25" s="1"/>
  <c r="F1695" i="25"/>
  <c r="G1695" i="25" s="1"/>
  <c r="F1696" i="25"/>
  <c r="G1696" i="25" s="1"/>
  <c r="F1697" i="25"/>
  <c r="G1697" i="25" s="1"/>
  <c r="F1698" i="25"/>
  <c r="G1698" i="25" s="1"/>
  <c r="F1699" i="25"/>
  <c r="G1699" i="25" s="1"/>
  <c r="F1700" i="25"/>
  <c r="G1700" i="25" s="1"/>
  <c r="F1701" i="25"/>
  <c r="G1701" i="25" s="1"/>
  <c r="F1702" i="25"/>
  <c r="G1702" i="25" s="1"/>
  <c r="F1703" i="25"/>
  <c r="G1703" i="25" s="1"/>
  <c r="F1704" i="25"/>
  <c r="G1704" i="25" s="1"/>
  <c r="F1705" i="25"/>
  <c r="G1705" i="25" s="1"/>
  <c r="F1706" i="25"/>
  <c r="G1706" i="25" s="1"/>
  <c r="F1707" i="25"/>
  <c r="G1707" i="25" s="1"/>
  <c r="F1708" i="25"/>
  <c r="G1708" i="25" s="1"/>
  <c r="F1709" i="25"/>
  <c r="G1709" i="25" s="1"/>
  <c r="F1710" i="25"/>
  <c r="G1710" i="25" s="1"/>
  <c r="F1711" i="25"/>
  <c r="G1711" i="25" s="1"/>
  <c r="F1712" i="25"/>
  <c r="G1712" i="25" s="1"/>
  <c r="F1713" i="25"/>
  <c r="G1713" i="25" s="1"/>
  <c r="F1714" i="25"/>
  <c r="G1714" i="25" s="1"/>
  <c r="F1715" i="25"/>
  <c r="G1715" i="25" s="1"/>
  <c r="F1716" i="25"/>
  <c r="G1716" i="25" s="1"/>
  <c r="F1717" i="25"/>
  <c r="G1717" i="25" s="1"/>
  <c r="F1718" i="25"/>
  <c r="G1718" i="25" s="1"/>
  <c r="F1719" i="25"/>
  <c r="G1719" i="25" s="1"/>
  <c r="F1720" i="25"/>
  <c r="G1720" i="25" s="1"/>
  <c r="F1721" i="25"/>
  <c r="G1721" i="25" s="1"/>
  <c r="F1722" i="25"/>
  <c r="G1722" i="25" s="1"/>
  <c r="F1723" i="25"/>
  <c r="G1723" i="25" s="1"/>
  <c r="F1724" i="25"/>
  <c r="G1724" i="25" s="1"/>
  <c r="F1725" i="25"/>
  <c r="G1725" i="25" s="1"/>
  <c r="F1726" i="25"/>
  <c r="G1726" i="25" s="1"/>
  <c r="F1727" i="25"/>
  <c r="G1727" i="25" s="1"/>
  <c r="F1728" i="25"/>
  <c r="G1728" i="25" s="1"/>
  <c r="F1729" i="25"/>
  <c r="G1729" i="25" s="1"/>
  <c r="F1730" i="25"/>
  <c r="G1730" i="25" s="1"/>
  <c r="F1731" i="25"/>
  <c r="G1731" i="25" s="1"/>
  <c r="F1732" i="25"/>
  <c r="G1732" i="25" s="1"/>
  <c r="F1733" i="25"/>
  <c r="G1733" i="25" s="1"/>
  <c r="F1734" i="25"/>
  <c r="G1734" i="25" s="1"/>
  <c r="F1735" i="25"/>
  <c r="G1735" i="25" s="1"/>
  <c r="F1736" i="25"/>
  <c r="G1736" i="25" s="1"/>
  <c r="F1737" i="25"/>
  <c r="G1737" i="25" s="1"/>
  <c r="F1738" i="25"/>
  <c r="G1738" i="25" s="1"/>
  <c r="F1739" i="25"/>
  <c r="G1739" i="25" s="1"/>
  <c r="F1740" i="25"/>
  <c r="G1740" i="25" s="1"/>
  <c r="F1741" i="25"/>
  <c r="G1741" i="25" s="1"/>
  <c r="F1742" i="25"/>
  <c r="G1742" i="25" s="1"/>
  <c r="F1743" i="25"/>
  <c r="G1743" i="25" s="1"/>
  <c r="F1744" i="25"/>
  <c r="G1744" i="25" s="1"/>
  <c r="F1745" i="25"/>
  <c r="G1745" i="25" s="1"/>
  <c r="F1746" i="25"/>
  <c r="G1746" i="25" s="1"/>
  <c r="F1747" i="25"/>
  <c r="G1747" i="25" s="1"/>
  <c r="F1748" i="25"/>
  <c r="G1748" i="25" s="1"/>
  <c r="F1749" i="25"/>
  <c r="G1749" i="25" s="1"/>
  <c r="F1750" i="25"/>
  <c r="G1750" i="25" s="1"/>
  <c r="F1751" i="25"/>
  <c r="G1751" i="25" s="1"/>
  <c r="F1752" i="25"/>
  <c r="G1752" i="25" s="1"/>
  <c r="F1753" i="25"/>
  <c r="G1753" i="25" s="1"/>
  <c r="F1754" i="25"/>
  <c r="G1754" i="25" s="1"/>
  <c r="F1755" i="25"/>
  <c r="G1755" i="25" s="1"/>
  <c r="F1756" i="25"/>
  <c r="G1756" i="25" s="1"/>
  <c r="F1757" i="25"/>
  <c r="G1757" i="25" s="1"/>
  <c r="F1758" i="25"/>
  <c r="G1758" i="25" s="1"/>
  <c r="F1759" i="25"/>
  <c r="G1759" i="25" s="1"/>
  <c r="F1760" i="25"/>
  <c r="G1760" i="25" s="1"/>
  <c r="F1761" i="25"/>
  <c r="G1761" i="25" s="1"/>
  <c r="F1762" i="25"/>
  <c r="G1762" i="25" s="1"/>
  <c r="F1763" i="25"/>
  <c r="G1763" i="25" s="1"/>
  <c r="F1764" i="25"/>
  <c r="G1764" i="25" s="1"/>
  <c r="F1765" i="25"/>
  <c r="G1765" i="25" s="1"/>
  <c r="F1766" i="25"/>
  <c r="G1766" i="25" s="1"/>
  <c r="F1767" i="25"/>
  <c r="G1767" i="25" s="1"/>
  <c r="F1768" i="25"/>
  <c r="G1768" i="25" s="1"/>
  <c r="F1769" i="25"/>
  <c r="G1769" i="25" s="1"/>
  <c r="F1770" i="25"/>
  <c r="G1770" i="25" s="1"/>
  <c r="F1771" i="25"/>
  <c r="G1771" i="25" s="1"/>
  <c r="F1772" i="25"/>
  <c r="G1772" i="25" s="1"/>
  <c r="F1773" i="25"/>
  <c r="G1773" i="25" s="1"/>
  <c r="F1774" i="25"/>
  <c r="G1774" i="25" s="1"/>
  <c r="F1775" i="25"/>
  <c r="G1775" i="25" s="1"/>
  <c r="F1776" i="25"/>
  <c r="G1776" i="25" s="1"/>
  <c r="F1777" i="25"/>
  <c r="G1777" i="25" s="1"/>
  <c r="F1778" i="25"/>
  <c r="G1778" i="25" s="1"/>
  <c r="F1779" i="25"/>
  <c r="G1779" i="25" s="1"/>
  <c r="F1780" i="25"/>
  <c r="G1780" i="25" s="1"/>
  <c r="F1781" i="25"/>
  <c r="G1781" i="25" s="1"/>
  <c r="F1782" i="25"/>
  <c r="G1782" i="25" s="1"/>
  <c r="F1783" i="25"/>
  <c r="G1783" i="25" s="1"/>
  <c r="F1784" i="25"/>
  <c r="G1784" i="25" s="1"/>
  <c r="F1785" i="25"/>
  <c r="G1785" i="25" s="1"/>
  <c r="F1786" i="25"/>
  <c r="G1786" i="25" s="1"/>
  <c r="F1787" i="25"/>
  <c r="G1787" i="25" s="1"/>
  <c r="F1788" i="25"/>
  <c r="G1788" i="25" s="1"/>
  <c r="F1789" i="25"/>
  <c r="G1789" i="25" s="1"/>
  <c r="F1790" i="25"/>
  <c r="G1790" i="25" s="1"/>
  <c r="F1791" i="25"/>
  <c r="G1791" i="25" s="1"/>
  <c r="F1792" i="25"/>
  <c r="G1792" i="25" s="1"/>
  <c r="F1793" i="25"/>
  <c r="G1793" i="25" s="1"/>
  <c r="F1794" i="25"/>
  <c r="G1794" i="25" s="1"/>
  <c r="F1795" i="25"/>
  <c r="G1795" i="25" s="1"/>
  <c r="F1796" i="25"/>
  <c r="G1796" i="25" s="1"/>
  <c r="F1797" i="25"/>
  <c r="G1797" i="25" s="1"/>
  <c r="F1798" i="25"/>
  <c r="G1798" i="25" s="1"/>
  <c r="F1799" i="25"/>
  <c r="G1799" i="25" s="1"/>
  <c r="F1800" i="25"/>
  <c r="G1800" i="25" s="1"/>
  <c r="F1801" i="25"/>
  <c r="G1801" i="25" s="1"/>
  <c r="F1802" i="25"/>
  <c r="G1802" i="25" s="1"/>
  <c r="F1803" i="25"/>
  <c r="G1803" i="25" s="1"/>
  <c r="F1804" i="25"/>
  <c r="G1804" i="25" s="1"/>
  <c r="F1805" i="25"/>
  <c r="G1805" i="25" s="1"/>
  <c r="F1806" i="25"/>
  <c r="G1806" i="25" s="1"/>
  <c r="F1807" i="25"/>
  <c r="G1807" i="25" s="1"/>
  <c r="F1808" i="25"/>
  <c r="G1808" i="25" s="1"/>
  <c r="F1809" i="25"/>
  <c r="G1809" i="25" s="1"/>
  <c r="F1810" i="25"/>
  <c r="G1810" i="25" s="1"/>
  <c r="F1811" i="25"/>
  <c r="G1811" i="25" s="1"/>
  <c r="F1812" i="25"/>
  <c r="G1812" i="25" s="1"/>
  <c r="F1813" i="25"/>
  <c r="G1813" i="25" s="1"/>
  <c r="F1814" i="25"/>
  <c r="G1814" i="25" s="1"/>
  <c r="F1815" i="25"/>
  <c r="G1815" i="25" s="1"/>
  <c r="F1816" i="25"/>
  <c r="G1816" i="25" s="1"/>
  <c r="F1817" i="25"/>
  <c r="G1817" i="25" s="1"/>
  <c r="F1818" i="25"/>
  <c r="G1818" i="25" s="1"/>
  <c r="F1819" i="25"/>
  <c r="G1819" i="25" s="1"/>
  <c r="F1820" i="25"/>
  <c r="G1820" i="25" s="1"/>
  <c r="F1821" i="25"/>
  <c r="G1821" i="25" s="1"/>
  <c r="F1822" i="25"/>
  <c r="G1822" i="25" s="1"/>
  <c r="F1823" i="25"/>
  <c r="G1823" i="25" s="1"/>
  <c r="F1824" i="25"/>
  <c r="G1824" i="25" s="1"/>
  <c r="F1825" i="25"/>
  <c r="G1825" i="25" s="1"/>
  <c r="F1826" i="25"/>
  <c r="G1826" i="25" s="1"/>
  <c r="F1827" i="25"/>
  <c r="G1827" i="25" s="1"/>
  <c r="F1828" i="25"/>
  <c r="G1828" i="25" s="1"/>
  <c r="F1829" i="25"/>
  <c r="G1829" i="25" s="1"/>
  <c r="F1830" i="25"/>
  <c r="G1830" i="25" s="1"/>
  <c r="F1831" i="25"/>
  <c r="G1831" i="25" s="1"/>
  <c r="F1832" i="25"/>
  <c r="G1832" i="25" s="1"/>
  <c r="F1833" i="25"/>
  <c r="G1833" i="25" s="1"/>
  <c r="F1834" i="25"/>
  <c r="G1834" i="25" s="1"/>
  <c r="F1835" i="25"/>
  <c r="G1835" i="25" s="1"/>
  <c r="F1836" i="25"/>
  <c r="G1836" i="25" s="1"/>
  <c r="F1837" i="25"/>
  <c r="G1837" i="25" s="1"/>
  <c r="F1838" i="25"/>
  <c r="G1838" i="25" s="1"/>
  <c r="F1839" i="25"/>
  <c r="G1839" i="25" s="1"/>
  <c r="F1840" i="25"/>
  <c r="G1840" i="25" s="1"/>
  <c r="F1841" i="25"/>
  <c r="G1841" i="25" s="1"/>
  <c r="F1842" i="25"/>
  <c r="G1842" i="25" s="1"/>
  <c r="F1843" i="25"/>
  <c r="G1843" i="25" s="1"/>
  <c r="F1844" i="25"/>
  <c r="G1844" i="25" s="1"/>
  <c r="F1845" i="25"/>
  <c r="G1845" i="25" s="1"/>
  <c r="F1846" i="25"/>
  <c r="G1846" i="25" s="1"/>
  <c r="F1847" i="25"/>
  <c r="G1847" i="25" s="1"/>
  <c r="F1848" i="25"/>
  <c r="G1848" i="25" s="1"/>
  <c r="F1849" i="25"/>
  <c r="G1849" i="25" s="1"/>
  <c r="F1850" i="25"/>
  <c r="G1850" i="25" s="1"/>
  <c r="F1851" i="25"/>
  <c r="G1851" i="25" s="1"/>
  <c r="F1852" i="25"/>
  <c r="G1852" i="25" s="1"/>
  <c r="F1853" i="25"/>
  <c r="G1853" i="25" s="1"/>
  <c r="F1854" i="25"/>
  <c r="G1854" i="25" s="1"/>
  <c r="F1855" i="25"/>
  <c r="G1855" i="25" s="1"/>
  <c r="F1856" i="25"/>
  <c r="G1856" i="25" s="1"/>
  <c r="F1857" i="25"/>
  <c r="G1857" i="25" s="1"/>
  <c r="F1858" i="25"/>
  <c r="G1858" i="25" s="1"/>
  <c r="F1859" i="25"/>
  <c r="G1859" i="25" s="1"/>
  <c r="F1860" i="25"/>
  <c r="G1860" i="25" s="1"/>
  <c r="F1861" i="25"/>
  <c r="G1861" i="25" s="1"/>
  <c r="F1862" i="25"/>
  <c r="G1862" i="25" s="1"/>
  <c r="F1863" i="25"/>
  <c r="G1863" i="25" s="1"/>
  <c r="F1864" i="25"/>
  <c r="G1864" i="25" s="1"/>
  <c r="F1865" i="25"/>
  <c r="G1865" i="25" s="1"/>
  <c r="F1866" i="25"/>
  <c r="G1866" i="25" s="1"/>
  <c r="F1867" i="25"/>
  <c r="G1867" i="25" s="1"/>
  <c r="F1868" i="25"/>
  <c r="G1868" i="25" s="1"/>
  <c r="F1869" i="25"/>
  <c r="G1869" i="25" s="1"/>
  <c r="F1870" i="25"/>
  <c r="G1870" i="25" s="1"/>
  <c r="F1871" i="25"/>
  <c r="G1871" i="25" s="1"/>
  <c r="F1872" i="25"/>
  <c r="G1872" i="25" s="1"/>
  <c r="F1873" i="25"/>
  <c r="G1873" i="25" s="1"/>
  <c r="F1874" i="25"/>
  <c r="G1874" i="25" s="1"/>
  <c r="F1875" i="25"/>
  <c r="G1875" i="25" s="1"/>
  <c r="F1876" i="25"/>
  <c r="G1876" i="25" s="1"/>
  <c r="F1877" i="25"/>
  <c r="G1877" i="25" s="1"/>
  <c r="F1878" i="25"/>
  <c r="G1878" i="25" s="1"/>
  <c r="F1879" i="25"/>
  <c r="G1879" i="25" s="1"/>
  <c r="F1880" i="25"/>
  <c r="G1880" i="25" s="1"/>
  <c r="F1881" i="25"/>
  <c r="G1881" i="25" s="1"/>
  <c r="F1882" i="25"/>
  <c r="G1882" i="25" s="1"/>
  <c r="F1883" i="25"/>
  <c r="G1883" i="25" s="1"/>
  <c r="F1884" i="25"/>
  <c r="G1884" i="25" s="1"/>
  <c r="F1885" i="25"/>
  <c r="G1885" i="25" s="1"/>
  <c r="F1886" i="25"/>
  <c r="G1886" i="25" s="1"/>
  <c r="F1887" i="25"/>
  <c r="G1887" i="25" s="1"/>
  <c r="F1888" i="25"/>
  <c r="G1888" i="25" s="1"/>
  <c r="F1889" i="25"/>
  <c r="G1889" i="25" s="1"/>
  <c r="F1890" i="25"/>
  <c r="G1890" i="25" s="1"/>
  <c r="F1891" i="25"/>
  <c r="G1891" i="25" s="1"/>
  <c r="F1892" i="25"/>
  <c r="G1892" i="25" s="1"/>
  <c r="F1893" i="25"/>
  <c r="G1893" i="25" s="1"/>
  <c r="F1894" i="25"/>
  <c r="G1894" i="25" s="1"/>
  <c r="F1895" i="25"/>
  <c r="G1895" i="25" s="1"/>
  <c r="F1896" i="25"/>
  <c r="G1896" i="25" s="1"/>
  <c r="F1897" i="25"/>
  <c r="G1897" i="25" s="1"/>
  <c r="F1898" i="25"/>
  <c r="G1898" i="25" s="1"/>
  <c r="F1899" i="25"/>
  <c r="G1899" i="25" s="1"/>
  <c r="F1900" i="25"/>
  <c r="G1900" i="25" s="1"/>
  <c r="F1901" i="25"/>
  <c r="G1901" i="25" s="1"/>
  <c r="F1902" i="25"/>
  <c r="G1902" i="25" s="1"/>
  <c r="F1903" i="25"/>
  <c r="G1903" i="25" s="1"/>
  <c r="F1904" i="25"/>
  <c r="G1904" i="25" s="1"/>
  <c r="F1905" i="25"/>
  <c r="G1905" i="25" s="1"/>
  <c r="F1906" i="25"/>
  <c r="G1906" i="25" s="1"/>
  <c r="F1907" i="25"/>
  <c r="G1907" i="25" s="1"/>
  <c r="F1908" i="25"/>
  <c r="G1908" i="25" s="1"/>
  <c r="F1909" i="25"/>
  <c r="G1909" i="25" s="1"/>
  <c r="F1910" i="25"/>
  <c r="G1910" i="25" s="1"/>
  <c r="F1911" i="25"/>
  <c r="G1911" i="25" s="1"/>
  <c r="F1912" i="25"/>
  <c r="G1912" i="25" s="1"/>
  <c r="F1913" i="25"/>
  <c r="G1913" i="25" s="1"/>
  <c r="F1914" i="25"/>
  <c r="G1914" i="25" s="1"/>
  <c r="F1915" i="25"/>
  <c r="G1915" i="25" s="1"/>
  <c r="F1916" i="25"/>
  <c r="G1916" i="25" s="1"/>
  <c r="F1917" i="25"/>
  <c r="G1917" i="25" s="1"/>
  <c r="F1918" i="25"/>
  <c r="G1918" i="25" s="1"/>
  <c r="F1919" i="25"/>
  <c r="G1919" i="25" s="1"/>
  <c r="F1920" i="25"/>
  <c r="G1920" i="25" s="1"/>
  <c r="F1921" i="25"/>
  <c r="G1921" i="25" s="1"/>
  <c r="F1922" i="25"/>
  <c r="G1922" i="25" s="1"/>
  <c r="F1923" i="25"/>
  <c r="G1923" i="25" s="1"/>
  <c r="F1924" i="25"/>
  <c r="G1924" i="25" s="1"/>
  <c r="F1925" i="25"/>
  <c r="G1925" i="25" s="1"/>
  <c r="F1926" i="25"/>
  <c r="G1926" i="25" s="1"/>
  <c r="F1927" i="25"/>
  <c r="G1927" i="25" s="1"/>
  <c r="F1928" i="25"/>
  <c r="G1928" i="25" s="1"/>
  <c r="F1929" i="25"/>
  <c r="G1929" i="25" s="1"/>
  <c r="F1930" i="25"/>
  <c r="G1930" i="25" s="1"/>
  <c r="F1931" i="25"/>
  <c r="G1931" i="25" s="1"/>
  <c r="F1932" i="25"/>
  <c r="G1932" i="25" s="1"/>
  <c r="F1933" i="25"/>
  <c r="G1933" i="25" s="1"/>
  <c r="F1934" i="25"/>
  <c r="G1934" i="25" s="1"/>
  <c r="F1935" i="25"/>
  <c r="G1935" i="25" s="1"/>
  <c r="F1936" i="25"/>
  <c r="G1936" i="25" s="1"/>
  <c r="F1937" i="25"/>
  <c r="G1937" i="25" s="1"/>
  <c r="F1938" i="25"/>
  <c r="G1938" i="25" s="1"/>
  <c r="F1939" i="25"/>
  <c r="G1939" i="25" s="1"/>
  <c r="F1940" i="25"/>
  <c r="G1940" i="25" s="1"/>
  <c r="F1941" i="25"/>
  <c r="G1941" i="25" s="1"/>
  <c r="F1942" i="25"/>
  <c r="G1942" i="25" s="1"/>
  <c r="F1943" i="25"/>
  <c r="G1943" i="25" s="1"/>
  <c r="F1944" i="25"/>
  <c r="G1944" i="25" s="1"/>
  <c r="F1945" i="25"/>
  <c r="G1945" i="25" s="1"/>
  <c r="F1946" i="25"/>
  <c r="G1946" i="25" s="1"/>
  <c r="F1947" i="25"/>
  <c r="G1947" i="25" s="1"/>
  <c r="F1948" i="25"/>
  <c r="G1948" i="25" s="1"/>
  <c r="F1949" i="25"/>
  <c r="G1949" i="25" s="1"/>
  <c r="F1950" i="25"/>
  <c r="G1950" i="25" s="1"/>
  <c r="F1951" i="25"/>
  <c r="G1951" i="25" s="1"/>
  <c r="F1952" i="25"/>
  <c r="G1952" i="25" s="1"/>
  <c r="F1953" i="25"/>
  <c r="G1953" i="25" s="1"/>
  <c r="F1954" i="25"/>
  <c r="G1954" i="25" s="1"/>
  <c r="F1955" i="25"/>
  <c r="G1955" i="25" s="1"/>
  <c r="F1956" i="25"/>
  <c r="G1956" i="25" s="1"/>
  <c r="F1957" i="25"/>
  <c r="G1957" i="25" s="1"/>
  <c r="F1958" i="25"/>
  <c r="G1958" i="25" s="1"/>
  <c r="F1959" i="25"/>
  <c r="G1959" i="25" s="1"/>
  <c r="F1960" i="25"/>
  <c r="G1960" i="25" s="1"/>
  <c r="F1961" i="25"/>
  <c r="G1961" i="25" s="1"/>
  <c r="F1962" i="25"/>
  <c r="G1962" i="25" s="1"/>
  <c r="F1963" i="25"/>
  <c r="G1963" i="25" s="1"/>
  <c r="F1964" i="25"/>
  <c r="G1964" i="25" s="1"/>
  <c r="F1965" i="25"/>
  <c r="G1965" i="25" s="1"/>
  <c r="F1966" i="25"/>
  <c r="G1966" i="25" s="1"/>
  <c r="F1967" i="25"/>
  <c r="G1967" i="25" s="1"/>
  <c r="F1968" i="25"/>
  <c r="G1968" i="25" s="1"/>
  <c r="F1969" i="25"/>
  <c r="G1969" i="25" s="1"/>
  <c r="F1970" i="25"/>
  <c r="G1970" i="25" s="1"/>
  <c r="F1971" i="25"/>
  <c r="G1971" i="25" s="1"/>
  <c r="F1972" i="25"/>
  <c r="G1972" i="25" s="1"/>
  <c r="F1973" i="25"/>
  <c r="G1973" i="25" s="1"/>
  <c r="F1974" i="25"/>
  <c r="G1974" i="25" s="1"/>
  <c r="F1975" i="25"/>
  <c r="G1975" i="25" s="1"/>
  <c r="F1976" i="25"/>
  <c r="G1976" i="25" s="1"/>
  <c r="F1977" i="25"/>
  <c r="G1977" i="25" s="1"/>
  <c r="F1978" i="25"/>
  <c r="G1978" i="25" s="1"/>
  <c r="F1979" i="25"/>
  <c r="G1979" i="25" s="1"/>
  <c r="F1980" i="25"/>
  <c r="G1980" i="25" s="1"/>
  <c r="F1981" i="25"/>
  <c r="G1981" i="25" s="1"/>
  <c r="F1982" i="25"/>
  <c r="G1982" i="25" s="1"/>
  <c r="F1983" i="25"/>
  <c r="G1983" i="25" s="1"/>
  <c r="F1984" i="25"/>
  <c r="G1984" i="25" s="1"/>
  <c r="F1985" i="25"/>
  <c r="G1985" i="25" s="1"/>
  <c r="F1986" i="25"/>
  <c r="G1986" i="25" s="1"/>
  <c r="F1987" i="25"/>
  <c r="G1987" i="25" s="1"/>
  <c r="F1988" i="25"/>
  <c r="G1988" i="25" s="1"/>
  <c r="F1989" i="25"/>
  <c r="G1989" i="25" s="1"/>
  <c r="F1990" i="25"/>
  <c r="G1990" i="25" s="1"/>
  <c r="F1991" i="25"/>
  <c r="G1991" i="25" s="1"/>
  <c r="F1992" i="25"/>
  <c r="G1992" i="25" s="1"/>
  <c r="F1993" i="25"/>
  <c r="G1993" i="25" s="1"/>
  <c r="F1994" i="25"/>
  <c r="G1994" i="25" s="1"/>
  <c r="F1995" i="25"/>
  <c r="G1995" i="25" s="1"/>
  <c r="F1996" i="25"/>
  <c r="G1996" i="25" s="1"/>
  <c r="F1997" i="25"/>
  <c r="G1997" i="25" s="1"/>
  <c r="F1998" i="25"/>
  <c r="G1998" i="25" s="1"/>
  <c r="F1999" i="25"/>
  <c r="G1999" i="25" s="1"/>
  <c r="F2000" i="25"/>
  <c r="G2000" i="25" s="1"/>
  <c r="F2001" i="25"/>
  <c r="G2001" i="25" s="1"/>
  <c r="F2002" i="25"/>
  <c r="G2002" i="25" s="1"/>
  <c r="F2003" i="25"/>
  <c r="G2003" i="25" s="1"/>
  <c r="F2004" i="25"/>
  <c r="G2004" i="25" s="1"/>
  <c r="F2005" i="25"/>
  <c r="G2005" i="25" s="1"/>
  <c r="F2006" i="25"/>
  <c r="G2006" i="25" s="1"/>
  <c r="F2007" i="25"/>
  <c r="G2007" i="25" s="1"/>
  <c r="F2008" i="25"/>
  <c r="G2008" i="25" s="1"/>
  <c r="F2009" i="25"/>
  <c r="G2009" i="25" s="1"/>
  <c r="F2010" i="25"/>
  <c r="G2010" i="25" s="1"/>
  <c r="F2011" i="25"/>
  <c r="G2011" i="25" s="1"/>
  <c r="F2012" i="25"/>
  <c r="G2012" i="25" s="1"/>
  <c r="F2013" i="25"/>
  <c r="G2013" i="25" s="1"/>
  <c r="F2014" i="25"/>
  <c r="G2014" i="25" s="1"/>
  <c r="F2015" i="25"/>
  <c r="G2015" i="25" s="1"/>
  <c r="F2016" i="25"/>
  <c r="G2016" i="25" s="1"/>
  <c r="F2017" i="25"/>
  <c r="G2017" i="25" s="1"/>
  <c r="F2018" i="25"/>
  <c r="G2018" i="25" s="1"/>
  <c r="F2019" i="25"/>
  <c r="G2019" i="25" s="1"/>
  <c r="F2020" i="25"/>
  <c r="G2020" i="25" s="1"/>
  <c r="F2021" i="25"/>
  <c r="G2021" i="25" s="1"/>
  <c r="F2022" i="25"/>
  <c r="G2022" i="25" s="1"/>
  <c r="F2023" i="25"/>
  <c r="G2023" i="25" s="1"/>
  <c r="F2024" i="25"/>
  <c r="G2024" i="25" s="1"/>
  <c r="F2025" i="25"/>
  <c r="G2025" i="25" s="1"/>
  <c r="F2026" i="25"/>
  <c r="G2026" i="25" s="1"/>
  <c r="F2027" i="25"/>
  <c r="G2027" i="25" s="1"/>
  <c r="F2028" i="25"/>
  <c r="G2028" i="25" s="1"/>
  <c r="F2029" i="25"/>
  <c r="G2029" i="25" s="1"/>
  <c r="F2030" i="25"/>
  <c r="G2030" i="25" s="1"/>
  <c r="F2031" i="25"/>
  <c r="G2031" i="25" s="1"/>
  <c r="F2032" i="25"/>
  <c r="G2032" i="25" s="1"/>
  <c r="F2033" i="25"/>
  <c r="G2033" i="25" s="1"/>
  <c r="F2034" i="25"/>
  <c r="G2034" i="25" s="1"/>
  <c r="F2035" i="25"/>
  <c r="G2035" i="25" s="1"/>
  <c r="F2036" i="25"/>
  <c r="G2036" i="25" s="1"/>
  <c r="F2037" i="25"/>
  <c r="G2037" i="25" s="1"/>
  <c r="F2038" i="25"/>
  <c r="G2038" i="25" s="1"/>
  <c r="F2039" i="25"/>
  <c r="G2039" i="25" s="1"/>
  <c r="F2040" i="25"/>
  <c r="G2040" i="25" s="1"/>
  <c r="F2041" i="25"/>
  <c r="G2041" i="25" s="1"/>
  <c r="F2042" i="25"/>
  <c r="G2042" i="25" s="1"/>
  <c r="F2043" i="25"/>
  <c r="G2043" i="25" s="1"/>
  <c r="F2044" i="25"/>
  <c r="G2044" i="25" s="1"/>
  <c r="F2045" i="25"/>
  <c r="G2045" i="25" s="1"/>
  <c r="F2046" i="25"/>
  <c r="G2046" i="25" s="1"/>
  <c r="F2047" i="25"/>
  <c r="G2047" i="25" s="1"/>
  <c r="F2048" i="25"/>
  <c r="G2048" i="25" s="1"/>
  <c r="F2049" i="25"/>
  <c r="G2049" i="25" s="1"/>
  <c r="F2050" i="25"/>
  <c r="G2050" i="25" s="1"/>
  <c r="F2051" i="25"/>
  <c r="G2051" i="25" s="1"/>
  <c r="F2052" i="25"/>
  <c r="G2052" i="25" s="1"/>
  <c r="F2053" i="25"/>
  <c r="G2053" i="25" s="1"/>
  <c r="F2054" i="25"/>
  <c r="G2054" i="25" s="1"/>
  <c r="F2055" i="25"/>
  <c r="G2055" i="25" s="1"/>
  <c r="F2056" i="25"/>
  <c r="G2056" i="25" s="1"/>
  <c r="F2057" i="25"/>
  <c r="G2057" i="25" s="1"/>
  <c r="F2058" i="25"/>
  <c r="G2058" i="25" s="1"/>
  <c r="F2059" i="25"/>
  <c r="G2059" i="25" s="1"/>
  <c r="F2060" i="25"/>
  <c r="G2060" i="25" s="1"/>
  <c r="F2061" i="25"/>
  <c r="G2061" i="25" s="1"/>
  <c r="F2062" i="25"/>
  <c r="G2062" i="25" s="1"/>
  <c r="F2063" i="25"/>
  <c r="G2063" i="25" s="1"/>
  <c r="F2064" i="25"/>
  <c r="G2064" i="25" s="1"/>
  <c r="F2065" i="25"/>
  <c r="G2065" i="25" s="1"/>
  <c r="F2066" i="25"/>
  <c r="G2066" i="25" s="1"/>
  <c r="F2067" i="25"/>
  <c r="G2067" i="25" s="1"/>
  <c r="F2068" i="25"/>
  <c r="G2068" i="25" s="1"/>
  <c r="F2069" i="25"/>
  <c r="G2069" i="25" s="1"/>
  <c r="F2070" i="25"/>
  <c r="G2070" i="25" s="1"/>
  <c r="F2071" i="25"/>
  <c r="G2071" i="25" s="1"/>
  <c r="F2072" i="25"/>
  <c r="G2072" i="25" s="1"/>
  <c r="F2073" i="25"/>
  <c r="G2073" i="25" s="1"/>
  <c r="F2074" i="25"/>
  <c r="G2074" i="25" s="1"/>
  <c r="F2075" i="25"/>
  <c r="G2075" i="25" s="1"/>
  <c r="F2076" i="25"/>
  <c r="G2076" i="25" s="1"/>
  <c r="F2077" i="25"/>
  <c r="G2077" i="25" s="1"/>
  <c r="F2078" i="25"/>
  <c r="G2078" i="25" s="1"/>
  <c r="F2079" i="25"/>
  <c r="G2079" i="25" s="1"/>
  <c r="F2080" i="25"/>
  <c r="G2080" i="25" s="1"/>
  <c r="F2081" i="25"/>
  <c r="G2081" i="25" s="1"/>
  <c r="F2082" i="25"/>
  <c r="G2082" i="25" s="1"/>
  <c r="F2083" i="25"/>
  <c r="G2083" i="25" s="1"/>
  <c r="F2084" i="25"/>
  <c r="G2084" i="25" s="1"/>
  <c r="F2085" i="25"/>
  <c r="G2085" i="25" s="1"/>
  <c r="F2086" i="25"/>
  <c r="G2086" i="25" s="1"/>
  <c r="F2087" i="25"/>
  <c r="G2087" i="25" s="1"/>
  <c r="F2088" i="25"/>
  <c r="G2088" i="25" s="1"/>
  <c r="F2089" i="25"/>
  <c r="G2089" i="25" s="1"/>
  <c r="F2090" i="25"/>
  <c r="G2090" i="25" s="1"/>
  <c r="F2091" i="25"/>
  <c r="G2091" i="25" s="1"/>
  <c r="F2092" i="25"/>
  <c r="G2092" i="25" s="1"/>
  <c r="F2093" i="25"/>
  <c r="G2093" i="25" s="1"/>
  <c r="F2094" i="25"/>
  <c r="G2094" i="25" s="1"/>
  <c r="F2095" i="25"/>
  <c r="G2095" i="25" s="1"/>
  <c r="F2096" i="25"/>
  <c r="G2096" i="25" s="1"/>
  <c r="F2097" i="25"/>
  <c r="G2097" i="25" s="1"/>
  <c r="F2098" i="25"/>
  <c r="G2098" i="25" s="1"/>
  <c r="F2099" i="25"/>
  <c r="G2099" i="25" s="1"/>
  <c r="F2100" i="25"/>
  <c r="G2100" i="25" s="1"/>
  <c r="F2101" i="25"/>
  <c r="G2101" i="25" s="1"/>
  <c r="F2102" i="25"/>
  <c r="G2102" i="25" s="1"/>
  <c r="F2103" i="25"/>
  <c r="G2103" i="25" s="1"/>
  <c r="F2104" i="25"/>
  <c r="G2104" i="25" s="1"/>
  <c r="F2105" i="25"/>
  <c r="G2105" i="25" s="1"/>
  <c r="F2106" i="25"/>
  <c r="G2106" i="25" s="1"/>
  <c r="F2107" i="25"/>
  <c r="G2107" i="25" s="1"/>
  <c r="F2108" i="25"/>
  <c r="G2108" i="25" s="1"/>
  <c r="F2109" i="25"/>
  <c r="G2109" i="25" s="1"/>
  <c r="F2110" i="25"/>
  <c r="G2110" i="25" s="1"/>
  <c r="F2111" i="25"/>
  <c r="G2111" i="25" s="1"/>
  <c r="F2112" i="25"/>
  <c r="G2112" i="25" s="1"/>
  <c r="F2113" i="25"/>
  <c r="G2113" i="25" s="1"/>
  <c r="F2114" i="25"/>
  <c r="G2114" i="25" s="1"/>
  <c r="F2115" i="25"/>
  <c r="G2115" i="25" s="1"/>
  <c r="F2116" i="25"/>
  <c r="G2116" i="25" s="1"/>
  <c r="F2117" i="25"/>
  <c r="G2117" i="25" s="1"/>
  <c r="F2118" i="25"/>
  <c r="G2118" i="25" s="1"/>
  <c r="F2119" i="25"/>
  <c r="G2119" i="25" s="1"/>
  <c r="F2120" i="25"/>
  <c r="G2120" i="25" s="1"/>
  <c r="F2121" i="25"/>
  <c r="G2121" i="25" s="1"/>
  <c r="F2122" i="25"/>
  <c r="G2122" i="25" s="1"/>
  <c r="F2123" i="25"/>
  <c r="G2123" i="25" s="1"/>
  <c r="F2124" i="25"/>
  <c r="G2124" i="25" s="1"/>
  <c r="F2125" i="25"/>
  <c r="G2125" i="25" s="1"/>
  <c r="F2126" i="25"/>
  <c r="G2126" i="25" s="1"/>
  <c r="F2127" i="25"/>
  <c r="G2127" i="25" s="1"/>
  <c r="F2128" i="25"/>
  <c r="G2128" i="25" s="1"/>
  <c r="F2129" i="25"/>
  <c r="G2129" i="25" s="1"/>
  <c r="F2130" i="25"/>
  <c r="G2130" i="25" s="1"/>
  <c r="F2131" i="25"/>
  <c r="G2131" i="25" s="1"/>
  <c r="F2132" i="25"/>
  <c r="G2132" i="25" s="1"/>
  <c r="F2133" i="25"/>
  <c r="G2133" i="25" s="1"/>
  <c r="F2134" i="25"/>
  <c r="G2134" i="25" s="1"/>
  <c r="F2135" i="25"/>
  <c r="G2135" i="25" s="1"/>
  <c r="F2136" i="25"/>
  <c r="G2136" i="25" s="1"/>
  <c r="F2137" i="25"/>
  <c r="G2137" i="25" s="1"/>
  <c r="F2138" i="25"/>
  <c r="G2138" i="25" s="1"/>
  <c r="F2139" i="25"/>
  <c r="G2139" i="25" s="1"/>
  <c r="F2140" i="25"/>
  <c r="G2140" i="25" s="1"/>
  <c r="F2141" i="25"/>
  <c r="G2141" i="25" s="1"/>
  <c r="F2142" i="25"/>
  <c r="G2142" i="25" s="1"/>
  <c r="F2143" i="25"/>
  <c r="G2143" i="25" s="1"/>
  <c r="F2144" i="25"/>
  <c r="G2144" i="25" s="1"/>
  <c r="F2145" i="25"/>
  <c r="G2145" i="25" s="1"/>
  <c r="F2146" i="25"/>
  <c r="G2146" i="25" s="1"/>
  <c r="F2147" i="25"/>
  <c r="G2147" i="25" s="1"/>
  <c r="F2148" i="25"/>
  <c r="G2148" i="25" s="1"/>
  <c r="F2149" i="25"/>
  <c r="G2149" i="25" s="1"/>
  <c r="F2150" i="25"/>
  <c r="G2150" i="25" s="1"/>
  <c r="F2151" i="25"/>
  <c r="G2151" i="25" s="1"/>
  <c r="F2152" i="25"/>
  <c r="G2152" i="25" s="1"/>
  <c r="F2153" i="25"/>
  <c r="G2153" i="25" s="1"/>
  <c r="F2154" i="25"/>
  <c r="G2154" i="25" s="1"/>
  <c r="F2155" i="25"/>
  <c r="G2155" i="25" s="1"/>
  <c r="F2156" i="25"/>
  <c r="G2156" i="25" s="1"/>
  <c r="F2157" i="25"/>
  <c r="G2157" i="25" s="1"/>
  <c r="F2158" i="25"/>
  <c r="G2158" i="25" s="1"/>
  <c r="F2159" i="25"/>
  <c r="G2159" i="25" s="1"/>
  <c r="F2160" i="25"/>
  <c r="G2160" i="25" s="1"/>
  <c r="F2161" i="25"/>
  <c r="G2161" i="25" s="1"/>
  <c r="F2162" i="25"/>
  <c r="G2162" i="25" s="1"/>
  <c r="F2163" i="25"/>
  <c r="G2163" i="25" s="1"/>
  <c r="F2164" i="25"/>
  <c r="G2164" i="25" s="1"/>
  <c r="F2165" i="25"/>
  <c r="G2165" i="25" s="1"/>
  <c r="F2166" i="25"/>
  <c r="G2166" i="25" s="1"/>
  <c r="F2167" i="25"/>
  <c r="G2167" i="25" s="1"/>
  <c r="F2168" i="25"/>
  <c r="G2168" i="25" s="1"/>
  <c r="F2169" i="25"/>
  <c r="G2169" i="25" s="1"/>
  <c r="F2170" i="25"/>
  <c r="G2170" i="25" s="1"/>
  <c r="F2171" i="25"/>
  <c r="G2171" i="25" s="1"/>
  <c r="F2172" i="25"/>
  <c r="G2172" i="25" s="1"/>
  <c r="F2173" i="25"/>
  <c r="G2173" i="25" s="1"/>
  <c r="F2174" i="25"/>
  <c r="G2174" i="25" s="1"/>
  <c r="F2175" i="25"/>
  <c r="G2175" i="25" s="1"/>
  <c r="F2176" i="25"/>
  <c r="G2176" i="25" s="1"/>
  <c r="F2177" i="25"/>
  <c r="G2177" i="25" s="1"/>
  <c r="F2178" i="25"/>
  <c r="G2178" i="25" s="1"/>
  <c r="F2179" i="25"/>
  <c r="G2179" i="25" s="1"/>
  <c r="F2180" i="25"/>
  <c r="G2180" i="25" s="1"/>
  <c r="F2181" i="25"/>
  <c r="G2181" i="25" s="1"/>
  <c r="F2182" i="25"/>
  <c r="G2182" i="25" s="1"/>
  <c r="F2183" i="25"/>
  <c r="G2183" i="25" s="1"/>
  <c r="F2184" i="25"/>
  <c r="G2184" i="25" s="1"/>
  <c r="F2185" i="25"/>
  <c r="G2185" i="25" s="1"/>
  <c r="F2186" i="25"/>
  <c r="G2186" i="25" s="1"/>
  <c r="F2187" i="25"/>
  <c r="G2187" i="25" s="1"/>
  <c r="F2188" i="25"/>
  <c r="G2188" i="25" s="1"/>
  <c r="F2189" i="25"/>
  <c r="G2189" i="25" s="1"/>
  <c r="F2190" i="25"/>
  <c r="G2190" i="25" s="1"/>
  <c r="F2191" i="25"/>
  <c r="G2191" i="25" s="1"/>
  <c r="F2192" i="25"/>
  <c r="G2192" i="25" s="1"/>
  <c r="F2193" i="25"/>
  <c r="G2193" i="25" s="1"/>
  <c r="F2194" i="25"/>
  <c r="G2194" i="25" s="1"/>
  <c r="F2195" i="25"/>
  <c r="G2195" i="25" s="1"/>
  <c r="F2196" i="25"/>
  <c r="G2196" i="25" s="1"/>
  <c r="F2197" i="25"/>
  <c r="G2197" i="25" s="1"/>
  <c r="F2198" i="25"/>
  <c r="G2198" i="25" s="1"/>
  <c r="F2199" i="25"/>
  <c r="G2199" i="25" s="1"/>
  <c r="F2200" i="25"/>
  <c r="G2200" i="25" s="1"/>
  <c r="F2201" i="25"/>
  <c r="G2201" i="25" s="1"/>
  <c r="F2202" i="25"/>
  <c r="G2202" i="25" s="1"/>
  <c r="F2203" i="25"/>
  <c r="G2203" i="25" s="1"/>
  <c r="F2204" i="25"/>
  <c r="G2204" i="25" s="1"/>
  <c r="F2205" i="25"/>
  <c r="G2205" i="25" s="1"/>
  <c r="F2206" i="25"/>
  <c r="G2206" i="25" s="1"/>
  <c r="F2207" i="25"/>
  <c r="G2207" i="25" s="1"/>
  <c r="F2208" i="25"/>
  <c r="G2208" i="25" s="1"/>
  <c r="F2209" i="25"/>
  <c r="G2209" i="25" s="1"/>
  <c r="F2210" i="25"/>
  <c r="G2210" i="25" s="1"/>
  <c r="F2211" i="25"/>
  <c r="G2211" i="25" s="1"/>
  <c r="F2212" i="25"/>
  <c r="G2212" i="25" s="1"/>
  <c r="F2213" i="25"/>
  <c r="G2213" i="25" s="1"/>
  <c r="F2214" i="25"/>
  <c r="G2214" i="25" s="1"/>
  <c r="F2215" i="25"/>
  <c r="G2215" i="25" s="1"/>
  <c r="F2216" i="25"/>
  <c r="G2216" i="25" s="1"/>
  <c r="F2217" i="25"/>
  <c r="G2217" i="25" s="1"/>
  <c r="F2218" i="25"/>
  <c r="G2218" i="25" s="1"/>
  <c r="F2219" i="25"/>
  <c r="G2219" i="25" s="1"/>
  <c r="F2220" i="25"/>
  <c r="G2220" i="25" s="1"/>
  <c r="F2221" i="25"/>
  <c r="G2221" i="25" s="1"/>
  <c r="F2222" i="25"/>
  <c r="G2222" i="25" s="1"/>
  <c r="F2223" i="25"/>
  <c r="G2223" i="25" s="1"/>
  <c r="F2224" i="25"/>
  <c r="G2224" i="25" s="1"/>
  <c r="F2225" i="25"/>
  <c r="G2225" i="25" s="1"/>
  <c r="F2226" i="25"/>
  <c r="G2226" i="25" s="1"/>
  <c r="F2227" i="25"/>
  <c r="G2227" i="25" s="1"/>
  <c r="F2228" i="25"/>
  <c r="G2228" i="25" s="1"/>
  <c r="F2229" i="25"/>
  <c r="G2229" i="25" s="1"/>
  <c r="F2230" i="25"/>
  <c r="G2230" i="25" s="1"/>
  <c r="F2231" i="25"/>
  <c r="G2231" i="25" s="1"/>
  <c r="F2232" i="25"/>
  <c r="G2232" i="25" s="1"/>
  <c r="F2233" i="25"/>
  <c r="G2233" i="25" s="1"/>
  <c r="F2234" i="25"/>
  <c r="G2234" i="25" s="1"/>
  <c r="F2235" i="25"/>
  <c r="G2235" i="25" s="1"/>
  <c r="F2236" i="25"/>
  <c r="G2236" i="25" s="1"/>
  <c r="F2237" i="25"/>
  <c r="G2237" i="25" s="1"/>
  <c r="F2238" i="25"/>
  <c r="G2238" i="25" s="1"/>
  <c r="F2239" i="25"/>
  <c r="G2239" i="25" s="1"/>
  <c r="F2240" i="25"/>
  <c r="G2240" i="25" s="1"/>
  <c r="F2241" i="25"/>
  <c r="G2241" i="25" s="1"/>
  <c r="F2242" i="25"/>
  <c r="G2242" i="25" s="1"/>
  <c r="F2243" i="25"/>
  <c r="G2243" i="25" s="1"/>
  <c r="F2244" i="25"/>
  <c r="G2244" i="25" s="1"/>
  <c r="F2245" i="25"/>
  <c r="G2245" i="25" s="1"/>
  <c r="F2246" i="25"/>
  <c r="G2246" i="25" s="1"/>
  <c r="F2247" i="25"/>
  <c r="G2247" i="25" s="1"/>
  <c r="F2248" i="25"/>
  <c r="G2248" i="25" s="1"/>
  <c r="F2249" i="25"/>
  <c r="G2249" i="25" s="1"/>
  <c r="F2250" i="25"/>
  <c r="G2250" i="25" s="1"/>
  <c r="F2251" i="25"/>
  <c r="G2251" i="25" s="1"/>
  <c r="F2252" i="25"/>
  <c r="G2252" i="25" s="1"/>
  <c r="F2253" i="25"/>
  <c r="G2253" i="25" s="1"/>
  <c r="F2254" i="25"/>
  <c r="G2254" i="25" s="1"/>
  <c r="F2255" i="25"/>
  <c r="G2255" i="25" s="1"/>
  <c r="F2256" i="25"/>
  <c r="G2256" i="25" s="1"/>
  <c r="F2257" i="25"/>
  <c r="G2257" i="25" s="1"/>
  <c r="F2258" i="25"/>
  <c r="G2258" i="25" s="1"/>
  <c r="F2259" i="25"/>
  <c r="G2259" i="25" s="1"/>
  <c r="F2260" i="25"/>
  <c r="G2260" i="25" s="1"/>
  <c r="F2261" i="25"/>
  <c r="G2261" i="25" s="1"/>
  <c r="F2262" i="25"/>
  <c r="G2262" i="25" s="1"/>
  <c r="F2263" i="25"/>
  <c r="G2263" i="25" s="1"/>
  <c r="F2264" i="25"/>
  <c r="G2264" i="25" s="1"/>
  <c r="F2265" i="25"/>
  <c r="G2265" i="25" s="1"/>
  <c r="F2266" i="25"/>
  <c r="G2266" i="25" s="1"/>
  <c r="F2267" i="25"/>
  <c r="G2267" i="25" s="1"/>
  <c r="F2268" i="25"/>
  <c r="G2268" i="25" s="1"/>
  <c r="F2269" i="25"/>
  <c r="G2269" i="25" s="1"/>
  <c r="F2270" i="25"/>
  <c r="G2270" i="25" s="1"/>
  <c r="F2271" i="25"/>
  <c r="G2271" i="25" s="1"/>
  <c r="F2272" i="25"/>
  <c r="G2272" i="25" s="1"/>
  <c r="F2273" i="25"/>
  <c r="G2273" i="25" s="1"/>
  <c r="F2274" i="25"/>
  <c r="G2274" i="25" s="1"/>
  <c r="F2275" i="25"/>
  <c r="G2275" i="25" s="1"/>
  <c r="F2276" i="25"/>
  <c r="G2276" i="25" s="1"/>
  <c r="F2277" i="25"/>
  <c r="G2277" i="25" s="1"/>
  <c r="F2278" i="25"/>
  <c r="G2278" i="25" s="1"/>
  <c r="F2279" i="25"/>
  <c r="G2279" i="25" s="1"/>
  <c r="F2280" i="25"/>
  <c r="G2280" i="25" s="1"/>
  <c r="F2281" i="25"/>
  <c r="G2281" i="25" s="1"/>
  <c r="F2282" i="25"/>
  <c r="G2282" i="25" s="1"/>
  <c r="F2283" i="25"/>
  <c r="G2283" i="25" s="1"/>
  <c r="F2284" i="25"/>
  <c r="G2284" i="25" s="1"/>
  <c r="F2285" i="25"/>
  <c r="G2285" i="25" s="1"/>
  <c r="F2286" i="25"/>
  <c r="G2286" i="25" s="1"/>
  <c r="F2287" i="25"/>
  <c r="G2287" i="25" s="1"/>
  <c r="F2288" i="25"/>
  <c r="G2288" i="25" s="1"/>
  <c r="F2289" i="25"/>
  <c r="G2289" i="25" s="1"/>
  <c r="F2290" i="25"/>
  <c r="G2290" i="25" s="1"/>
  <c r="F2291" i="25"/>
  <c r="G2291" i="25" s="1"/>
  <c r="F2292" i="25"/>
  <c r="G2292" i="25" s="1"/>
  <c r="F2293" i="25"/>
  <c r="G2293" i="25" s="1"/>
  <c r="F2294" i="25"/>
  <c r="G2294" i="25" s="1"/>
  <c r="F2295" i="25"/>
  <c r="G2295" i="25" s="1"/>
  <c r="F2296" i="25"/>
  <c r="G2296" i="25" s="1"/>
  <c r="F2297" i="25"/>
  <c r="G2297" i="25" s="1"/>
  <c r="F2298" i="25"/>
  <c r="G2298" i="25" s="1"/>
  <c r="F2299" i="25"/>
  <c r="G2299" i="25" s="1"/>
  <c r="F2300" i="25"/>
  <c r="G2300" i="25" s="1"/>
  <c r="F2301" i="25"/>
  <c r="G2301" i="25" s="1"/>
  <c r="F2302" i="25"/>
  <c r="G2302" i="25" s="1"/>
  <c r="F2303" i="25"/>
  <c r="G2303" i="25" s="1"/>
  <c r="F2304" i="25"/>
  <c r="G2304" i="25" s="1"/>
  <c r="F2305" i="25"/>
  <c r="G2305" i="25" s="1"/>
  <c r="F2306" i="25"/>
  <c r="G2306" i="25" s="1"/>
  <c r="F2307" i="25"/>
  <c r="G2307" i="25" s="1"/>
  <c r="F2308" i="25"/>
  <c r="G2308" i="25" s="1"/>
  <c r="F2309" i="25"/>
  <c r="G2309" i="25" s="1"/>
  <c r="F2310" i="25"/>
  <c r="G2310" i="25" s="1"/>
  <c r="F2311" i="25"/>
  <c r="G2311" i="25" s="1"/>
  <c r="F2312" i="25"/>
  <c r="G2312" i="25" s="1"/>
  <c r="F2313" i="25"/>
  <c r="G2313" i="25" s="1"/>
  <c r="F2314" i="25"/>
  <c r="G2314" i="25" s="1"/>
  <c r="F2315" i="25"/>
  <c r="G2315" i="25" s="1"/>
  <c r="F2316" i="25"/>
  <c r="G2316" i="25" s="1"/>
  <c r="F2317" i="25"/>
  <c r="G2317" i="25" s="1"/>
  <c r="F2318" i="25"/>
  <c r="G2318" i="25" s="1"/>
  <c r="F2319" i="25"/>
  <c r="G2319" i="25" s="1"/>
  <c r="F2320" i="25"/>
  <c r="G2320" i="25" s="1"/>
  <c r="F2321" i="25"/>
  <c r="G2321" i="25" s="1"/>
  <c r="F2322" i="25"/>
  <c r="G2322" i="25" s="1"/>
  <c r="F2323" i="25"/>
  <c r="G2323" i="25" s="1"/>
  <c r="F2324" i="25"/>
  <c r="G2324" i="25" s="1"/>
  <c r="F2325" i="25"/>
  <c r="G2325" i="25" s="1"/>
  <c r="F2326" i="25"/>
  <c r="G2326" i="25" s="1"/>
  <c r="F2327" i="25"/>
  <c r="G2327" i="25" s="1"/>
  <c r="F2328" i="25"/>
  <c r="G2328" i="25" s="1"/>
  <c r="F2329" i="25"/>
  <c r="G2329" i="25" s="1"/>
  <c r="F2330" i="25"/>
  <c r="G2330" i="25" s="1"/>
  <c r="F2331" i="25"/>
  <c r="G2331" i="25" s="1"/>
  <c r="F2332" i="25"/>
  <c r="G2332" i="25" s="1"/>
  <c r="F2333" i="25"/>
  <c r="G2333" i="25" s="1"/>
  <c r="F2334" i="25"/>
  <c r="G2334" i="25" s="1"/>
  <c r="F2335" i="25"/>
  <c r="G2335" i="25" s="1"/>
  <c r="F2336" i="25"/>
  <c r="G2336" i="25" s="1"/>
  <c r="F2337" i="25"/>
  <c r="G2337" i="25" s="1"/>
  <c r="F2338" i="25"/>
  <c r="G2338" i="25" s="1"/>
  <c r="F2339" i="25"/>
  <c r="G2339" i="25" s="1"/>
  <c r="F2340" i="25"/>
  <c r="G2340" i="25" s="1"/>
  <c r="F2341" i="25"/>
  <c r="G2341" i="25" s="1"/>
  <c r="F2342" i="25"/>
  <c r="G2342" i="25" s="1"/>
  <c r="F2343" i="25"/>
  <c r="G2343" i="25" s="1"/>
  <c r="F2344" i="25"/>
  <c r="G2344" i="25" s="1"/>
  <c r="F2345" i="25"/>
  <c r="G2345" i="25" s="1"/>
  <c r="F2346" i="25"/>
  <c r="G2346" i="25" s="1"/>
  <c r="F2347" i="25"/>
  <c r="G2347" i="25" s="1"/>
  <c r="F2348" i="25"/>
  <c r="G2348" i="25" s="1"/>
  <c r="F2349" i="25"/>
  <c r="G2349" i="25" s="1"/>
  <c r="F2350" i="25"/>
  <c r="G2350" i="25" s="1"/>
  <c r="F2351" i="25"/>
  <c r="G2351" i="25" s="1"/>
  <c r="F2352" i="25"/>
  <c r="G2352" i="25" s="1"/>
  <c r="F2353" i="25"/>
  <c r="G2353" i="25" s="1"/>
  <c r="F2354" i="25"/>
  <c r="G2354" i="25" s="1"/>
  <c r="F2355" i="25"/>
  <c r="G2355" i="25" s="1"/>
  <c r="F2356" i="25"/>
  <c r="G2356" i="25" s="1"/>
  <c r="F2357" i="25"/>
  <c r="G2357" i="25" s="1"/>
  <c r="F2358" i="25"/>
  <c r="G2358" i="25" s="1"/>
  <c r="F2359" i="25"/>
  <c r="G2359" i="25" s="1"/>
  <c r="F2360" i="25"/>
  <c r="G2360" i="25" s="1"/>
  <c r="F2361" i="25"/>
  <c r="G2361" i="25" s="1"/>
  <c r="F2362" i="25"/>
  <c r="G2362" i="25" s="1"/>
  <c r="F2363" i="25"/>
  <c r="G2363" i="25" s="1"/>
  <c r="F2364" i="25"/>
  <c r="G2364" i="25" s="1"/>
  <c r="F2365" i="25"/>
  <c r="G2365" i="25" s="1"/>
  <c r="F2366" i="25"/>
  <c r="G2366" i="25" s="1"/>
  <c r="F2367" i="25"/>
  <c r="G2367" i="25" s="1"/>
  <c r="F2368" i="25"/>
  <c r="G2368" i="25" s="1"/>
  <c r="F2369" i="25"/>
  <c r="G2369" i="25" s="1"/>
  <c r="F2370" i="25"/>
  <c r="G2370" i="25" s="1"/>
  <c r="F2371" i="25"/>
  <c r="G2371" i="25" s="1"/>
  <c r="F2372" i="25"/>
  <c r="G2372" i="25" s="1"/>
  <c r="F2373" i="25"/>
  <c r="G2373" i="25" s="1"/>
  <c r="F2374" i="25"/>
  <c r="G2374" i="25" s="1"/>
  <c r="F2375" i="25"/>
  <c r="G2375" i="25" s="1"/>
  <c r="F2376" i="25"/>
  <c r="G2376" i="25" s="1"/>
  <c r="F2377" i="25"/>
  <c r="G2377" i="25" s="1"/>
  <c r="F2378" i="25"/>
  <c r="G2378" i="25" s="1"/>
  <c r="F2379" i="25"/>
  <c r="G2379" i="25" s="1"/>
  <c r="F2380" i="25"/>
  <c r="G2380" i="25" s="1"/>
  <c r="F2381" i="25"/>
  <c r="G2381" i="25" s="1"/>
  <c r="F2382" i="25"/>
  <c r="G2382" i="25" s="1"/>
  <c r="F2383" i="25"/>
  <c r="G2383" i="25" s="1"/>
  <c r="F2384" i="25"/>
  <c r="G2384" i="25" s="1"/>
  <c r="F2385" i="25"/>
  <c r="G2385" i="25" s="1"/>
  <c r="F2386" i="25"/>
  <c r="G2386" i="25" s="1"/>
  <c r="F2387" i="25"/>
  <c r="G2387" i="25" s="1"/>
  <c r="F2388" i="25"/>
  <c r="G2388" i="25" s="1"/>
  <c r="F2389" i="25"/>
  <c r="G2389" i="25" s="1"/>
  <c r="F2390" i="25"/>
  <c r="G2390" i="25" s="1"/>
  <c r="F2391" i="25"/>
  <c r="G2391" i="25" s="1"/>
  <c r="F2392" i="25"/>
  <c r="G2392" i="25" s="1"/>
  <c r="F2393" i="25"/>
  <c r="G2393" i="25" s="1"/>
  <c r="F2394" i="25"/>
  <c r="G2394" i="25" s="1"/>
  <c r="F2395" i="25"/>
  <c r="G2395" i="25" s="1"/>
  <c r="F2396" i="25"/>
  <c r="G2396" i="25" s="1"/>
  <c r="F2397" i="25"/>
  <c r="G2397" i="25" s="1"/>
  <c r="F2398" i="25"/>
  <c r="G2398" i="25" s="1"/>
  <c r="F2399" i="25"/>
  <c r="G2399" i="25" s="1"/>
  <c r="F2400" i="25"/>
  <c r="G2400" i="25" s="1"/>
  <c r="F2401" i="25"/>
  <c r="G2401" i="25" s="1"/>
  <c r="F2402" i="25"/>
  <c r="G2402" i="25" s="1"/>
  <c r="F2403" i="25"/>
  <c r="G2403" i="25" s="1"/>
  <c r="F2404" i="25"/>
  <c r="G2404" i="25" s="1"/>
  <c r="F2405" i="25"/>
  <c r="G2405" i="25" s="1"/>
  <c r="F2406" i="25"/>
  <c r="G2406" i="25" s="1"/>
  <c r="F2407" i="25"/>
  <c r="G2407" i="25" s="1"/>
  <c r="F2408" i="25"/>
  <c r="G2408" i="25" s="1"/>
  <c r="F2409" i="25"/>
  <c r="G2409" i="25" s="1"/>
  <c r="F2410" i="25"/>
  <c r="G2410" i="25" s="1"/>
  <c r="F2411" i="25"/>
  <c r="G2411" i="25" s="1"/>
  <c r="F2412" i="25"/>
  <c r="G2412" i="25" s="1"/>
  <c r="F2413" i="25"/>
  <c r="G2413" i="25" s="1"/>
  <c r="F2414" i="25"/>
  <c r="G2414" i="25" s="1"/>
  <c r="F2415" i="25"/>
  <c r="G2415" i="25" s="1"/>
  <c r="F2416" i="25"/>
  <c r="G2416" i="25" s="1"/>
  <c r="F2417" i="25"/>
  <c r="G2417" i="25" s="1"/>
  <c r="F2418" i="25"/>
  <c r="G2418" i="25" s="1"/>
  <c r="F2419" i="25"/>
  <c r="G2419" i="25" s="1"/>
  <c r="F2420" i="25"/>
  <c r="G2420" i="25" s="1"/>
  <c r="F2421" i="25"/>
  <c r="G2421" i="25" s="1"/>
  <c r="F2422" i="25"/>
  <c r="G2422" i="25" s="1"/>
  <c r="F2423" i="25"/>
  <c r="G2423" i="25" s="1"/>
  <c r="F2424" i="25"/>
  <c r="G2424" i="25" s="1"/>
  <c r="F2425" i="25"/>
  <c r="G2425" i="25" s="1"/>
  <c r="F2426" i="25"/>
  <c r="G2426" i="25" s="1"/>
  <c r="F2427" i="25"/>
  <c r="G2427" i="25" s="1"/>
  <c r="F2428" i="25"/>
  <c r="G2428" i="25" s="1"/>
  <c r="F2429" i="25"/>
  <c r="G2429" i="25" s="1"/>
  <c r="F2430" i="25"/>
  <c r="G2430" i="25" s="1"/>
  <c r="F2431" i="25"/>
  <c r="G2431" i="25" s="1"/>
  <c r="F2432" i="25"/>
  <c r="G2432" i="25" s="1"/>
  <c r="F2433" i="25"/>
  <c r="G2433" i="25" s="1"/>
  <c r="F2434" i="25"/>
  <c r="G2434" i="25" s="1"/>
  <c r="F2435" i="25"/>
  <c r="G2435" i="25" s="1"/>
  <c r="F2436" i="25"/>
  <c r="G2436" i="25" s="1"/>
  <c r="F2437" i="25"/>
  <c r="G2437" i="25" s="1"/>
  <c r="F2438" i="25"/>
  <c r="G2438" i="25" s="1"/>
  <c r="F2439" i="25"/>
  <c r="G2439" i="25" s="1"/>
  <c r="F2440" i="25"/>
  <c r="G2440" i="25" s="1"/>
  <c r="F2441" i="25"/>
  <c r="G2441" i="25" s="1"/>
  <c r="F2442" i="25"/>
  <c r="G2442" i="25" s="1"/>
  <c r="F2443" i="25"/>
  <c r="G2443" i="25" s="1"/>
  <c r="F2444" i="25"/>
  <c r="G2444" i="25" s="1"/>
  <c r="F2445" i="25"/>
  <c r="G2445" i="25" s="1"/>
  <c r="F2446" i="25"/>
  <c r="G2446" i="25" s="1"/>
  <c r="F2447" i="25"/>
  <c r="G2447" i="25" s="1"/>
  <c r="F2448" i="25"/>
  <c r="G2448" i="25" s="1"/>
  <c r="F2449" i="25"/>
  <c r="G2449" i="25" s="1"/>
  <c r="F2450" i="25"/>
  <c r="G2450" i="25" s="1"/>
  <c r="F2451" i="25"/>
  <c r="G2451" i="25" s="1"/>
  <c r="F2452" i="25"/>
  <c r="G2452" i="25" s="1"/>
  <c r="F2453" i="25"/>
  <c r="G2453" i="25" s="1"/>
  <c r="F2454" i="25"/>
  <c r="G2454" i="25" s="1"/>
  <c r="F2455" i="25"/>
  <c r="G2455" i="25" s="1"/>
  <c r="F2456" i="25"/>
  <c r="G2456" i="25" s="1"/>
  <c r="F2457" i="25"/>
  <c r="G2457" i="25" s="1"/>
  <c r="F2458" i="25"/>
  <c r="G2458" i="25" s="1"/>
  <c r="F2459" i="25"/>
  <c r="G2459" i="25" s="1"/>
  <c r="F2460" i="25"/>
  <c r="G2460" i="25" s="1"/>
  <c r="F2461" i="25"/>
  <c r="G2461" i="25" s="1"/>
  <c r="F2462" i="25"/>
  <c r="G2462" i="25" s="1"/>
  <c r="F2463" i="25"/>
  <c r="G2463" i="25" s="1"/>
  <c r="F2464" i="25"/>
  <c r="G2464" i="25" s="1"/>
  <c r="F2465" i="25"/>
  <c r="G2465" i="25" s="1"/>
  <c r="F2466" i="25"/>
  <c r="G2466" i="25" s="1"/>
  <c r="F2467" i="25"/>
  <c r="G2467" i="25" s="1"/>
  <c r="F2468" i="25"/>
  <c r="G2468" i="25" s="1"/>
  <c r="F2469" i="25"/>
  <c r="G2469" i="25" s="1"/>
  <c r="F2470" i="25"/>
  <c r="G2470" i="25" s="1"/>
  <c r="F2471" i="25"/>
  <c r="G2471" i="25" s="1"/>
  <c r="F2472" i="25"/>
  <c r="G2472" i="25" s="1"/>
  <c r="F2473" i="25"/>
  <c r="G2473" i="25" s="1"/>
  <c r="F2474" i="25"/>
  <c r="G2474" i="25" s="1"/>
  <c r="F2475" i="25"/>
  <c r="G2475" i="25" s="1"/>
  <c r="F2476" i="25"/>
  <c r="G2476" i="25" s="1"/>
  <c r="F2477" i="25"/>
  <c r="G2477" i="25" s="1"/>
  <c r="F2478" i="25"/>
  <c r="G2478" i="25" s="1"/>
  <c r="F2479" i="25"/>
  <c r="G2479" i="25" s="1"/>
  <c r="F2480" i="25"/>
  <c r="G2480" i="25" s="1"/>
  <c r="F2481" i="25"/>
  <c r="G2481" i="25" s="1"/>
  <c r="F2482" i="25"/>
  <c r="G2482" i="25" s="1"/>
  <c r="F2483" i="25"/>
  <c r="G2483" i="25" s="1"/>
  <c r="F2484" i="25"/>
  <c r="G2484" i="25" s="1"/>
  <c r="F2485" i="25"/>
  <c r="G2485" i="25" s="1"/>
  <c r="F2486" i="25"/>
  <c r="G2486" i="25" s="1"/>
  <c r="F2487" i="25"/>
  <c r="G2487" i="25" s="1"/>
  <c r="F2488" i="25"/>
  <c r="G2488" i="25" s="1"/>
  <c r="F2489" i="25"/>
  <c r="G2489" i="25" s="1"/>
  <c r="F2490" i="25"/>
  <c r="G2490" i="25" s="1"/>
  <c r="F2491" i="25"/>
  <c r="G2491" i="25" s="1"/>
  <c r="F2492" i="25"/>
  <c r="G2492" i="25" s="1"/>
  <c r="F2493" i="25"/>
  <c r="G2493" i="25" s="1"/>
  <c r="F2494" i="25"/>
  <c r="G2494" i="25" s="1"/>
  <c r="F2495" i="25"/>
  <c r="G2495" i="25" s="1"/>
  <c r="F2496" i="25"/>
  <c r="G2496" i="25" s="1"/>
  <c r="F2497" i="25"/>
  <c r="G2497" i="25" s="1"/>
  <c r="F2498" i="25"/>
  <c r="G2498" i="25" s="1"/>
  <c r="F2499" i="25"/>
  <c r="G2499" i="25" s="1"/>
  <c r="F2500" i="25"/>
  <c r="G2500" i="25" s="1"/>
  <c r="F2501" i="25"/>
  <c r="G2501" i="25" s="1"/>
  <c r="F2502" i="25"/>
  <c r="G2502" i="25" s="1"/>
  <c r="F2503" i="25"/>
  <c r="G2503" i="25" s="1"/>
  <c r="F2504" i="25"/>
  <c r="G2504" i="25" s="1"/>
  <c r="F2505" i="25"/>
  <c r="G2505" i="25" s="1"/>
  <c r="F2506" i="25"/>
  <c r="G2506" i="25" s="1"/>
  <c r="F2507" i="25"/>
  <c r="G2507" i="25" s="1"/>
  <c r="F2508" i="25"/>
  <c r="G2508" i="25" s="1"/>
  <c r="F2509" i="25"/>
  <c r="G2509" i="25" s="1"/>
  <c r="F2510" i="25"/>
  <c r="G2510" i="25" s="1"/>
  <c r="F2511" i="25"/>
  <c r="G2511" i="25" s="1"/>
  <c r="F2512" i="25"/>
  <c r="G2512" i="25" s="1"/>
  <c r="F2513" i="25"/>
  <c r="G2513" i="25" s="1"/>
  <c r="F2514" i="25"/>
  <c r="G2514" i="25" s="1"/>
  <c r="F2515" i="25"/>
  <c r="G2515" i="25" s="1"/>
  <c r="F2516" i="25"/>
  <c r="G2516" i="25" s="1"/>
  <c r="F2517" i="25"/>
  <c r="G2517" i="25" s="1"/>
  <c r="F2518" i="25"/>
  <c r="G2518" i="25" s="1"/>
  <c r="F2519" i="25"/>
  <c r="G2519" i="25" s="1"/>
  <c r="F2520" i="25"/>
  <c r="G2520" i="25" s="1"/>
  <c r="F2521" i="25"/>
  <c r="G2521" i="25" s="1"/>
  <c r="F2522" i="25"/>
  <c r="G2522" i="25" s="1"/>
  <c r="F2523" i="25"/>
  <c r="G2523" i="25" s="1"/>
  <c r="F2524" i="25"/>
  <c r="G2524" i="25" s="1"/>
  <c r="F2525" i="25"/>
  <c r="G2525" i="25" s="1"/>
  <c r="F2526" i="25"/>
  <c r="G2526" i="25" s="1"/>
  <c r="F2527" i="25"/>
  <c r="G2527" i="25" s="1"/>
  <c r="F2528" i="25"/>
  <c r="G2528" i="25" s="1"/>
  <c r="F2529" i="25"/>
  <c r="G2529" i="25" s="1"/>
  <c r="F2530" i="25"/>
  <c r="G2530" i="25" s="1"/>
  <c r="F2531" i="25"/>
  <c r="G2531" i="25" s="1"/>
  <c r="F2532" i="25"/>
  <c r="G2532" i="25" s="1"/>
  <c r="F2533" i="25"/>
  <c r="G2533" i="25" s="1"/>
  <c r="F2534" i="25"/>
  <c r="G2534" i="25" s="1"/>
  <c r="F2535" i="25"/>
  <c r="G2535" i="25" s="1"/>
  <c r="F2536" i="25"/>
  <c r="G2536" i="25" s="1"/>
  <c r="F2537" i="25"/>
  <c r="G2537" i="25" s="1"/>
  <c r="F2538" i="25"/>
  <c r="G2538" i="25" s="1"/>
  <c r="F2539" i="25"/>
  <c r="G2539" i="25" s="1"/>
  <c r="F2540" i="25"/>
  <c r="G2540" i="25" s="1"/>
  <c r="F2541" i="25"/>
  <c r="G2541" i="25" s="1"/>
  <c r="F2542" i="25"/>
  <c r="G2542" i="25" s="1"/>
  <c r="F2543" i="25"/>
  <c r="G2543" i="25" s="1"/>
  <c r="F2544" i="25"/>
  <c r="G2544" i="25" s="1"/>
  <c r="F2545" i="25"/>
  <c r="G2545" i="25" s="1"/>
  <c r="F2546" i="25"/>
  <c r="G2546" i="25" s="1"/>
  <c r="F2547" i="25"/>
  <c r="G2547" i="25" s="1"/>
  <c r="F2548" i="25"/>
  <c r="G2548" i="25" s="1"/>
  <c r="F2549" i="25"/>
  <c r="G2549" i="25" s="1"/>
  <c r="F2550" i="25"/>
  <c r="G2550" i="25" s="1"/>
  <c r="F2551" i="25"/>
  <c r="G2551" i="25" s="1"/>
  <c r="F2552" i="25"/>
  <c r="G2552" i="25" s="1"/>
  <c r="F2553" i="25"/>
  <c r="G2553" i="25" s="1"/>
  <c r="F2554" i="25"/>
  <c r="G2554" i="25" s="1"/>
  <c r="F2555" i="25"/>
  <c r="G2555" i="25" s="1"/>
  <c r="F2556" i="25"/>
  <c r="G2556" i="25" s="1"/>
  <c r="F2557" i="25"/>
  <c r="G2557" i="25" s="1"/>
  <c r="F2558" i="25"/>
  <c r="G2558" i="25" s="1"/>
  <c r="F2559" i="25"/>
  <c r="G2559" i="25" s="1"/>
  <c r="F2560" i="25"/>
  <c r="G2560" i="25" s="1"/>
  <c r="F2561" i="25"/>
  <c r="G2561" i="25" s="1"/>
  <c r="F2562" i="25"/>
  <c r="G2562" i="25" s="1"/>
  <c r="F2563" i="25"/>
  <c r="G2563" i="25" s="1"/>
  <c r="F2564" i="25"/>
  <c r="G2564" i="25" s="1"/>
  <c r="F2565" i="25"/>
  <c r="G2565" i="25" s="1"/>
  <c r="F2566" i="25"/>
  <c r="G2566" i="25" s="1"/>
  <c r="F2567" i="25"/>
  <c r="G2567" i="25" s="1"/>
  <c r="F2568" i="25"/>
  <c r="G2568" i="25" s="1"/>
  <c r="F2569" i="25"/>
  <c r="G2569" i="25" s="1"/>
  <c r="F2570" i="25"/>
  <c r="G2570" i="25" s="1"/>
  <c r="F2571" i="25"/>
  <c r="G2571" i="25" s="1"/>
  <c r="F2572" i="25"/>
  <c r="G2572" i="25" s="1"/>
  <c r="F2573" i="25"/>
  <c r="G2573" i="25" s="1"/>
  <c r="F2574" i="25"/>
  <c r="G2574" i="25" s="1"/>
  <c r="F2575" i="25"/>
  <c r="G2575" i="25" s="1"/>
  <c r="F2576" i="25"/>
  <c r="G2576" i="25" s="1"/>
  <c r="F2577" i="25"/>
  <c r="G2577" i="25" s="1"/>
  <c r="F2578" i="25"/>
  <c r="G2578" i="25" s="1"/>
  <c r="F2579" i="25"/>
  <c r="G2579" i="25" s="1"/>
  <c r="F2580" i="25"/>
  <c r="G2580" i="25" s="1"/>
  <c r="F2581" i="25"/>
  <c r="G2581" i="25" s="1"/>
  <c r="F2582" i="25"/>
  <c r="G2582" i="25" s="1"/>
  <c r="F2583" i="25"/>
  <c r="G2583" i="25" s="1"/>
  <c r="F2584" i="25"/>
  <c r="G2584" i="25" s="1"/>
  <c r="F2585" i="25"/>
  <c r="G2585" i="25" s="1"/>
  <c r="F2586" i="25"/>
  <c r="G2586" i="25" s="1"/>
  <c r="F2587" i="25"/>
  <c r="G2587" i="25" s="1"/>
  <c r="F2588" i="25"/>
  <c r="G2588" i="25" s="1"/>
  <c r="F2589" i="25"/>
  <c r="G2589" i="25" s="1"/>
  <c r="F2590" i="25"/>
  <c r="G2590" i="25" s="1"/>
  <c r="F2591" i="25"/>
  <c r="G2591" i="25" s="1"/>
  <c r="F2592" i="25"/>
  <c r="G2592" i="25" s="1"/>
  <c r="F2593" i="25"/>
  <c r="G2593" i="25" s="1"/>
  <c r="F2594" i="25"/>
  <c r="G2594" i="25" s="1"/>
  <c r="F2595" i="25"/>
  <c r="G2595" i="25" s="1"/>
  <c r="F2596" i="25"/>
  <c r="G2596" i="25" s="1"/>
  <c r="F2597" i="25"/>
  <c r="G2597" i="25" s="1"/>
  <c r="F2598" i="25"/>
  <c r="G2598" i="25" s="1"/>
  <c r="F2599" i="25"/>
  <c r="G2599" i="25" s="1"/>
  <c r="F2600" i="25"/>
  <c r="G2600" i="25" s="1"/>
  <c r="F2601" i="25"/>
  <c r="G2601" i="25" s="1"/>
  <c r="F2602" i="25"/>
  <c r="G2602" i="25" s="1"/>
  <c r="F2603" i="25"/>
  <c r="G2603" i="25" s="1"/>
  <c r="F2604" i="25"/>
  <c r="G2604" i="25" s="1"/>
  <c r="F2605" i="25"/>
  <c r="G2605" i="25" s="1"/>
  <c r="F2606" i="25"/>
  <c r="G2606" i="25" s="1"/>
  <c r="F2607" i="25"/>
  <c r="G2607" i="25" s="1"/>
  <c r="F2608" i="25"/>
  <c r="G2608" i="25" s="1"/>
  <c r="F2609" i="25"/>
  <c r="G2609" i="25" s="1"/>
  <c r="F2610" i="25"/>
  <c r="G2610" i="25" s="1"/>
  <c r="F2611" i="25"/>
  <c r="G2611" i="25" s="1"/>
  <c r="F2612" i="25"/>
  <c r="G2612" i="25" s="1"/>
  <c r="F2613" i="25"/>
  <c r="G2613" i="25" s="1"/>
  <c r="F2614" i="25"/>
  <c r="G2614" i="25" s="1"/>
  <c r="F2615" i="25"/>
  <c r="G2615" i="25" s="1"/>
  <c r="F2616" i="25"/>
  <c r="G2616" i="25" s="1"/>
  <c r="F2617" i="25"/>
  <c r="G2617" i="25" s="1"/>
  <c r="F2618" i="25"/>
  <c r="G2618" i="25" s="1"/>
  <c r="F2619" i="25"/>
  <c r="G2619" i="25" s="1"/>
  <c r="F2620" i="25"/>
  <c r="G2620" i="25" s="1"/>
  <c r="F2621" i="25"/>
  <c r="G2621" i="25" s="1"/>
  <c r="F2622" i="25"/>
  <c r="G2622" i="25" s="1"/>
  <c r="F2623" i="25"/>
  <c r="G2623" i="25" s="1"/>
  <c r="F2624" i="25"/>
  <c r="G2624" i="25" s="1"/>
  <c r="F2625" i="25"/>
  <c r="G2625" i="25" s="1"/>
  <c r="F2626" i="25"/>
  <c r="G2626" i="25" s="1"/>
  <c r="F2627" i="25"/>
  <c r="G2627" i="25" s="1"/>
  <c r="F2628" i="25"/>
  <c r="G2628" i="25" s="1"/>
  <c r="F2629" i="25"/>
  <c r="G2629" i="25" s="1"/>
  <c r="F2630" i="25"/>
  <c r="G2630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<sst xmlns="http://schemas.openxmlformats.org/spreadsheetml/2006/main" count="222" uniqueCount="121">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</sst>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5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8.7678279167640871E-3</c:v>
                </c:pt>
                <c:pt idx="1">
                  <c:v>8.7858021437357235E-3</c:v>
                </c:pt>
                <c:pt idx="2">
                  <c:v>8.711307276845345E-3</c:v>
                </c:pt>
                <c:pt idx="3">
                  <c:v>8.771929824561403E-3</c:v>
                </c:pt>
                <c:pt idx="4">
                  <c:v>8.7280344466426161E-3</c:v>
                </c:pt>
                <c:pt idx="5">
                  <c:v>8.8162689549782531E-3</c:v>
                </c:pt>
                <c:pt idx="6">
                  <c:v>8.8121254846669009E-3</c:v>
                </c:pt>
                <c:pt idx="7">
                  <c:v>8.9745123848270925E-3</c:v>
                </c:pt>
                <c:pt idx="8">
                  <c:v>8.9036623731228118E-3</c:v>
                </c:pt>
                <c:pt idx="9">
                  <c:v>8.8573959255978749E-3</c:v>
                </c:pt>
                <c:pt idx="10">
                  <c:v>8.8116078247077491E-3</c:v>
                </c:pt>
                <c:pt idx="11">
                  <c:v>8.7102955693629872E-3</c:v>
                </c:pt>
                <c:pt idx="12">
                  <c:v>8.7275266189561877E-3</c:v>
                </c:pt>
                <c:pt idx="13">
                  <c:v>8.8704908338261383E-3</c:v>
                </c:pt>
                <c:pt idx="14">
                  <c:v>8.7888908419757432E-3</c:v>
                </c:pt>
                <c:pt idx="15">
                  <c:v>8.9530858302494937E-3</c:v>
                </c:pt>
                <c:pt idx="16">
                  <c:v>8.9089505256280815E-3</c:v>
                </c:pt>
                <c:pt idx="17">
                  <c:v>8.8152327221438648E-3</c:v>
                </c:pt>
                <c:pt idx="18">
                  <c:v>8.8297621850718152E-3</c:v>
                </c:pt>
                <c:pt idx="19">
                  <c:v>8.8804688887573272E-3</c:v>
                </c:pt>
                <c:pt idx="20">
                  <c:v>8.785287571746514E-3</c:v>
                </c:pt>
                <c:pt idx="21">
                  <c:v>8.7499270839409664E-3</c:v>
                </c:pt>
                <c:pt idx="22">
                  <c:v>9.0552369453667375E-3</c:v>
                </c:pt>
                <c:pt idx="23">
                  <c:v>9.0356002650442743E-3</c:v>
                </c:pt>
                <c:pt idx="24">
                  <c:v>9.060706735125339E-3</c:v>
                </c:pt>
                <c:pt idx="25">
                  <c:v>9.1973756821386969E-3</c:v>
                </c:pt>
                <c:pt idx="26">
                  <c:v>9.1296409007912346E-3</c:v>
                </c:pt>
                <c:pt idx="27">
                  <c:v>9.1698251620002443E-3</c:v>
                </c:pt>
                <c:pt idx="28">
                  <c:v>8.8162689549782531E-3</c:v>
                </c:pt>
                <c:pt idx="29">
                  <c:v>8.7657784011220194E-3</c:v>
                </c:pt>
                <c:pt idx="30">
                  <c:v>8.7270188503607172E-3</c:v>
                </c:pt>
                <c:pt idx="31">
                  <c:v>9.0361445783132526E-3</c:v>
                </c:pt>
                <c:pt idx="32">
                  <c:v>9.2018894546346854E-3</c:v>
                </c:pt>
                <c:pt idx="33">
                  <c:v>9.3202435690319368E-3</c:v>
                </c:pt>
                <c:pt idx="34">
                  <c:v>9.1052567682408641E-3</c:v>
                </c:pt>
                <c:pt idx="35">
                  <c:v>9.0777051561365275E-3</c:v>
                </c:pt>
                <c:pt idx="36">
                  <c:v>8.8683930471798525E-3</c:v>
                </c:pt>
                <c:pt idx="37">
                  <c:v>8.6870909827995602E-3</c:v>
                </c:pt>
                <c:pt idx="38">
                  <c:v>8.3556149732620308E-3</c:v>
                </c:pt>
                <c:pt idx="39">
                  <c:v>8.3542188805346695E-3</c:v>
                </c:pt>
                <c:pt idx="40">
                  <c:v>8.3463164923213897E-3</c:v>
                </c:pt>
                <c:pt idx="41">
                  <c:v>8.3826981110986919E-3</c:v>
                </c:pt>
                <c:pt idx="42">
                  <c:v>8.2667401488013235E-3</c:v>
                </c:pt>
                <c:pt idx="43">
                  <c:v>8.158825129181398E-3</c:v>
                </c:pt>
                <c:pt idx="44">
                  <c:v>8.1690447663653187E-3</c:v>
                </c:pt>
                <c:pt idx="45">
                  <c:v>8.1028522039757987E-3</c:v>
                </c:pt>
                <c:pt idx="46">
                  <c:v>8.1019768823592971E-3</c:v>
                </c:pt>
                <c:pt idx="47">
                  <c:v>8.1358138525790529E-3</c:v>
                </c:pt>
                <c:pt idx="48">
                  <c:v>8.1138097041164054E-3</c:v>
                </c:pt>
                <c:pt idx="49">
                  <c:v>8.0545561939537134E-3</c:v>
                </c:pt>
                <c:pt idx="50">
                  <c:v>8.4047739115817779E-3</c:v>
                </c:pt>
                <c:pt idx="51">
                  <c:v>8.4397681877004457E-3</c:v>
                </c:pt>
                <c:pt idx="52">
                  <c:v>8.4793668739400786E-3</c:v>
                </c:pt>
                <c:pt idx="53">
                  <c:v>8.3537536199599013E-3</c:v>
                </c:pt>
                <c:pt idx="54">
                  <c:v>8.5333940152463299E-3</c:v>
                </c:pt>
                <c:pt idx="55">
                  <c:v>8.6231675768899119E-3</c:v>
                </c:pt>
                <c:pt idx="56">
                  <c:v>8.6735283913496018E-3</c:v>
                </c:pt>
                <c:pt idx="57">
                  <c:v>8.6695179748006012E-3</c:v>
                </c:pt>
                <c:pt idx="58">
                  <c:v>8.505812305075135E-3</c:v>
                </c:pt>
                <c:pt idx="59">
                  <c:v>8.4803256445047485E-3</c:v>
                </c:pt>
                <c:pt idx="60">
                  <c:v>8.600917431192661E-3</c:v>
                </c:pt>
                <c:pt idx="61">
                  <c:v>8.5724082752314558E-3</c:v>
                </c:pt>
                <c:pt idx="62">
                  <c:v>8.5984522785898538E-3</c:v>
                </c:pt>
                <c:pt idx="63">
                  <c:v>8.5900813194364906E-3</c:v>
                </c:pt>
                <c:pt idx="64">
                  <c:v>8.5910652920962206E-3</c:v>
                </c:pt>
                <c:pt idx="65">
                  <c:v>8.6435403941454419E-3</c:v>
                </c:pt>
                <c:pt idx="66">
                  <c:v>8.7489063867016627E-3</c:v>
                </c:pt>
                <c:pt idx="67">
                  <c:v>8.7611704923777813E-3</c:v>
                </c:pt>
                <c:pt idx="68">
                  <c:v>8.7786036167846904E-3</c:v>
                </c:pt>
                <c:pt idx="69">
                  <c:v>8.8788919142890974E-3</c:v>
                </c:pt>
                <c:pt idx="70">
                  <c:v>8.947211452430659E-3</c:v>
                </c:pt>
                <c:pt idx="71">
                  <c:v>8.9782725803555403E-3</c:v>
                </c:pt>
                <c:pt idx="72">
                  <c:v>8.9466778003101516E-3</c:v>
                </c:pt>
                <c:pt idx="73">
                  <c:v>9.0122566690699346E-3</c:v>
                </c:pt>
                <c:pt idx="74">
                  <c:v>9.1379835516296071E-3</c:v>
                </c:pt>
                <c:pt idx="75">
                  <c:v>9.2216894135005532E-3</c:v>
                </c:pt>
                <c:pt idx="76">
                  <c:v>9.0887057682985939E-3</c:v>
                </c:pt>
                <c:pt idx="77">
                  <c:v>9.0519582402993175E-3</c:v>
                </c:pt>
                <c:pt idx="78">
                  <c:v>9.1363138019247159E-3</c:v>
                </c:pt>
                <c:pt idx="79">
                  <c:v>9.3029025055817414E-3</c:v>
                </c:pt>
                <c:pt idx="80">
                  <c:v>9.2948320733672075E-3</c:v>
                </c:pt>
                <c:pt idx="81">
                  <c:v>9.0230991337824831E-3</c:v>
                </c:pt>
                <c:pt idx="82">
                  <c:v>9.0459534434929444E-3</c:v>
                </c:pt>
                <c:pt idx="83">
                  <c:v>9.1202042925761541E-3</c:v>
                </c:pt>
                <c:pt idx="84">
                  <c:v>9.0193013047922561E-3</c:v>
                </c:pt>
                <c:pt idx="85">
                  <c:v>9.1703857675612885E-3</c:v>
                </c:pt>
                <c:pt idx="86">
                  <c:v>9.1152163344676712E-3</c:v>
                </c:pt>
                <c:pt idx="87">
                  <c:v>9.1793647879566728E-3</c:v>
                </c:pt>
                <c:pt idx="88">
                  <c:v>9.286200705751254E-3</c:v>
                </c:pt>
                <c:pt idx="89">
                  <c:v>8.9557585527494168E-3</c:v>
                </c:pt>
                <c:pt idx="90">
                  <c:v>8.8946869070208739E-3</c:v>
                </c:pt>
                <c:pt idx="91">
                  <c:v>8.9804226785607372E-3</c:v>
                </c:pt>
                <c:pt idx="92">
                  <c:v>8.8406907526374732E-3</c:v>
                </c:pt>
                <c:pt idx="93">
                  <c:v>8.7945590994371482E-3</c:v>
                </c:pt>
                <c:pt idx="94">
                  <c:v>8.8978526515600901E-3</c:v>
                </c:pt>
                <c:pt idx="95">
                  <c:v>8.9514829623440952E-3</c:v>
                </c:pt>
                <c:pt idx="96">
                  <c:v>8.9820359281437123E-3</c:v>
                </c:pt>
                <c:pt idx="97">
                  <c:v>9.0650873270079167E-3</c:v>
                </c:pt>
                <c:pt idx="98">
                  <c:v>9.0182167979318221E-3</c:v>
                </c:pt>
                <c:pt idx="99">
                  <c:v>8.8495575221238937E-3</c:v>
                </c:pt>
                <c:pt idx="100">
                  <c:v>9.0127981734062362E-3</c:v>
                </c:pt>
                <c:pt idx="101">
                  <c:v>8.8318417333961372E-3</c:v>
                </c:pt>
                <c:pt idx="102">
                  <c:v>8.7194094053362793E-3</c:v>
                </c:pt>
                <c:pt idx="103">
                  <c:v>8.6241591444834124E-3</c:v>
                </c:pt>
                <c:pt idx="104">
                  <c:v>8.5704490915323953E-3</c:v>
                </c:pt>
                <c:pt idx="105">
                  <c:v>8.7260034904013961E-3</c:v>
                </c:pt>
                <c:pt idx="106">
                  <c:v>9.1945568223611631E-3</c:v>
                </c:pt>
                <c:pt idx="107">
                  <c:v>9.4738836607086464E-3</c:v>
                </c:pt>
                <c:pt idx="108">
                  <c:v>9.3277781232510414E-3</c:v>
                </c:pt>
                <c:pt idx="109">
                  <c:v>9.2552600728080456E-3</c:v>
                </c:pt>
                <c:pt idx="110">
                  <c:v>9.0596122485957602E-3</c:v>
                </c:pt>
                <c:pt idx="111">
                  <c:v>9.0947674771115015E-3</c:v>
                </c:pt>
                <c:pt idx="112">
                  <c:v>8.9392133492252682E-3</c:v>
                </c:pt>
                <c:pt idx="113">
                  <c:v>8.771929824561403E-3</c:v>
                </c:pt>
                <c:pt idx="114">
                  <c:v>8.9386806507359504E-3</c:v>
                </c:pt>
                <c:pt idx="115">
                  <c:v>9.0639917819807844E-3</c:v>
                </c:pt>
                <c:pt idx="116">
                  <c:v>9.1074681238615673E-3</c:v>
                </c:pt>
                <c:pt idx="117">
                  <c:v>9.0810025426807123E-3</c:v>
                </c:pt>
                <c:pt idx="118">
                  <c:v>8.9158345221112684E-3</c:v>
                </c:pt>
                <c:pt idx="119">
                  <c:v>9.0628965017219513E-3</c:v>
                </c:pt>
                <c:pt idx="120">
                  <c:v>9.0421363554162408E-3</c:v>
                </c:pt>
                <c:pt idx="121">
                  <c:v>8.9955022488755615E-3</c:v>
                </c:pt>
                <c:pt idx="122">
                  <c:v>9.1569501251449852E-3</c:v>
                </c:pt>
                <c:pt idx="123">
                  <c:v>9.262117937635074E-3</c:v>
                </c:pt>
                <c:pt idx="124">
                  <c:v>8.1265237231981004E-3</c:v>
                </c:pt>
                <c:pt idx="125">
                  <c:v>8.1468947797205E-3</c:v>
                </c:pt>
                <c:pt idx="126">
                  <c:v>8.0785483470047232E-3</c:v>
                </c:pt>
                <c:pt idx="127">
                  <c:v>8.1295728847476708E-3</c:v>
                </c:pt>
                <c:pt idx="128">
                  <c:v>8.2330588980367315E-3</c:v>
                </c:pt>
                <c:pt idx="129">
                  <c:v>8.4218709510235808E-3</c:v>
                </c:pt>
                <c:pt idx="130">
                  <c:v>8.8399292805657562E-3</c:v>
                </c:pt>
                <c:pt idx="131">
                  <c:v>8.8052018423191557E-3</c:v>
                </c:pt>
                <c:pt idx="132">
                  <c:v>8.9377793056033012E-3</c:v>
                </c:pt>
                <c:pt idx="133">
                  <c:v>8.7271750805585392E-3</c:v>
                </c:pt>
                <c:pt idx="134">
                  <c:v>8.8525706503234606E-3</c:v>
                </c:pt>
                <c:pt idx="135">
                  <c:v>8.8706925963834872E-3</c:v>
                </c:pt>
                <c:pt idx="136">
                  <c:v>8.7748903138710772E-3</c:v>
                </c:pt>
                <c:pt idx="137">
                  <c:v>9.038448167976082E-3</c:v>
                </c:pt>
                <c:pt idx="138">
                  <c:v>8.9470061940812116E-3</c:v>
                </c:pt>
                <c:pt idx="139">
                  <c:v>8.9187705817782657E-3</c:v>
                </c:pt>
                <c:pt idx="140">
                  <c:v>8.9636626904778319E-3</c:v>
                </c:pt>
                <c:pt idx="141">
                  <c:v>8.9704664642561421E-3</c:v>
                </c:pt>
                <c:pt idx="142">
                  <c:v>9.1247280129149993E-3</c:v>
                </c:pt>
                <c:pt idx="143">
                  <c:v>9.0788462881486141E-3</c:v>
                </c:pt>
                <c:pt idx="144">
                  <c:v>8.9990308735982284E-3</c:v>
                </c:pt>
                <c:pt idx="145">
                  <c:v>8.7418465469706139E-3</c:v>
                </c:pt>
                <c:pt idx="146">
                  <c:v>8.5650283304783241E-3</c:v>
                </c:pt>
                <c:pt idx="147">
                  <c:v>8.3887203974962899E-3</c:v>
                </c:pt>
                <c:pt idx="148">
                  <c:v>8.504513934318985E-3</c:v>
                </c:pt>
                <c:pt idx="149">
                  <c:v>8.4751287567638063E-3</c:v>
                </c:pt>
                <c:pt idx="150">
                  <c:v>8.4591358667360748E-3</c:v>
                </c:pt>
                <c:pt idx="151">
                  <c:v>8.6522462562396013E-3</c:v>
                </c:pt>
                <c:pt idx="152">
                  <c:v>8.4939562234563858E-3</c:v>
                </c:pt>
                <c:pt idx="153">
                  <c:v>8.3692783106933625E-3</c:v>
                </c:pt>
                <c:pt idx="154">
                  <c:v>8.2581628763816559E-3</c:v>
                </c:pt>
                <c:pt idx="155">
                  <c:v>8.299284984678244E-3</c:v>
                </c:pt>
                <c:pt idx="156">
                  <c:v>8.433891267678734E-3</c:v>
                </c:pt>
                <c:pt idx="157">
                  <c:v>8.7926952992898218E-3</c:v>
                </c:pt>
                <c:pt idx="158">
                  <c:v>8.7760750691959766E-3</c:v>
                </c:pt>
                <c:pt idx="159">
                  <c:v>8.6608927381745509E-3</c:v>
                </c:pt>
                <c:pt idx="160">
                  <c:v>8.6395959327440694E-3</c:v>
                </c:pt>
                <c:pt idx="161">
                  <c:v>8.7465518401399454E-3</c:v>
                </c:pt>
                <c:pt idx="162">
                  <c:v>8.8237290436435217E-3</c:v>
                </c:pt>
                <c:pt idx="163">
                  <c:v>8.9261191980225217E-3</c:v>
                </c:pt>
                <c:pt idx="164">
                  <c:v>9.0529247910863513E-3</c:v>
                </c:pt>
                <c:pt idx="165">
                  <c:v>8.7671971944968986E-3</c:v>
                </c:pt>
                <c:pt idx="166">
                  <c:v>8.6770791616606596E-3</c:v>
                </c:pt>
                <c:pt idx="167">
                  <c:v>8.8767497439399129E-3</c:v>
                </c:pt>
                <c:pt idx="168">
                  <c:v>8.7512622012790309E-3</c:v>
                </c:pt>
                <c:pt idx="169">
                  <c:v>9.1157702825888781E-3</c:v>
                </c:pt>
                <c:pt idx="170">
                  <c:v>9.761958399038824E-3</c:v>
                </c:pt>
                <c:pt idx="171">
                  <c:v>9.5440863372733276E-3</c:v>
                </c:pt>
                <c:pt idx="172">
                  <c:v>9.429856376033656E-3</c:v>
                </c:pt>
                <c:pt idx="173">
                  <c:v>9.7254432557791586E-3</c:v>
                </c:pt>
                <c:pt idx="174">
                  <c:v>9.9130700015250886E-3</c:v>
                </c:pt>
                <c:pt idx="175">
                  <c:v>8.821932681867534E-3</c:v>
                </c:pt>
                <c:pt idx="176">
                  <c:v>8.5123101100052379E-3</c:v>
                </c:pt>
                <c:pt idx="177">
                  <c:v>8.6218331343679531E-3</c:v>
                </c:pt>
                <c:pt idx="178">
                  <c:v>8.4812108559498955E-3</c:v>
                </c:pt>
                <c:pt idx="179">
                  <c:v>8.6012968109037986E-3</c:v>
                </c:pt>
                <c:pt idx="180">
                  <c:v>8.5712401925232429E-3</c:v>
                </c:pt>
                <c:pt idx="181">
                  <c:v>8.5357846355876548E-3</c:v>
                </c:pt>
                <c:pt idx="182">
                  <c:v>8.7032201914708437E-3</c:v>
                </c:pt>
                <c:pt idx="183">
                  <c:v>8.8309218123768761E-3</c:v>
                </c:pt>
                <c:pt idx="184">
                  <c:v>9.0009000900090012E-3</c:v>
                </c:pt>
                <c:pt idx="185">
                  <c:v>8.7760750691959766E-3</c:v>
                </c:pt>
                <c:pt idx="186">
                  <c:v>8.6424677569472159E-3</c:v>
                </c:pt>
                <c:pt idx="187">
                  <c:v>8.6788170104813416E-3</c:v>
                </c:pt>
                <c:pt idx="188">
                  <c:v>8.9408528198074277E-3</c:v>
                </c:pt>
                <c:pt idx="189">
                  <c:v>8.7459634015069985E-3</c:v>
                </c:pt>
                <c:pt idx="190">
                  <c:v>8.9126559714794995E-3</c:v>
                </c:pt>
                <c:pt idx="191">
                  <c:v>8.8888888888888889E-3</c:v>
                </c:pt>
                <c:pt idx="192">
                  <c:v>8.9175469886129781E-3</c:v>
                </c:pt>
                <c:pt idx="193">
                  <c:v>8.8213340571351023E-3</c:v>
                </c:pt>
                <c:pt idx="194">
                  <c:v>8.5195622255717935E-3</c:v>
                </c:pt>
                <c:pt idx="195">
                  <c:v>8.4093408370528502E-3</c:v>
                </c:pt>
                <c:pt idx="196">
                  <c:v>8.4006462035541192E-3</c:v>
                </c:pt>
                <c:pt idx="197">
                  <c:v>8.5893624050214744E-3</c:v>
                </c:pt>
                <c:pt idx="198">
                  <c:v>8.76660597477915E-3</c:v>
                </c:pt>
                <c:pt idx="199">
                  <c:v>8.6121232196091427E-3</c:v>
                </c:pt>
                <c:pt idx="200">
                  <c:v>8.5380270589780639E-3</c:v>
                </c:pt>
                <c:pt idx="201">
                  <c:v>8.7014725568942443E-3</c:v>
                </c:pt>
                <c:pt idx="202">
                  <c:v>8.7483176312247654E-3</c:v>
                </c:pt>
                <c:pt idx="203">
                  <c:v>8.6637787404198596E-3</c:v>
                </c:pt>
                <c:pt idx="204">
                  <c:v>8.6979793924795937E-3</c:v>
                </c:pt>
                <c:pt idx="205">
                  <c:v>8.5956096270827821E-3</c:v>
                </c:pt>
                <c:pt idx="206">
                  <c:v>8.500065385118348E-3</c:v>
                </c:pt>
                <c:pt idx="207">
                  <c:v>8.2702461988676135E-3</c:v>
                </c:pt>
                <c:pt idx="208">
                  <c:v>8.2644628099173556E-3</c:v>
                </c:pt>
                <c:pt idx="209">
                  <c:v>8.1668551325543414E-3</c:v>
                </c:pt>
                <c:pt idx="210">
                  <c:v>8.1133370779504464E-3</c:v>
                </c:pt>
                <c:pt idx="211">
                  <c:v>8.0750357165041298E-3</c:v>
                </c:pt>
                <c:pt idx="212">
                  <c:v>7.8148482116020442E-3</c:v>
                </c:pt>
                <c:pt idx="213">
                  <c:v>7.9118738969021964E-3</c:v>
                </c:pt>
                <c:pt idx="214">
                  <c:v>8.2024102467032622E-3</c:v>
                </c:pt>
                <c:pt idx="215">
                  <c:v>8.1047381546134663E-3</c:v>
                </c:pt>
                <c:pt idx="216">
                  <c:v>8.2887018617699565E-3</c:v>
                </c:pt>
                <c:pt idx="217">
                  <c:v>8.2813097209835651E-3</c:v>
                </c:pt>
                <c:pt idx="218">
                  <c:v>8.1550718273634033E-3</c:v>
                </c:pt>
                <c:pt idx="219">
                  <c:v>8.3051172299239764E-3</c:v>
                </c:pt>
                <c:pt idx="220">
                  <c:v>8.2760376878023931E-3</c:v>
                </c:pt>
                <c:pt idx="221">
                  <c:v>8.2346234243364791E-3</c:v>
                </c:pt>
                <c:pt idx="222">
                  <c:v>8.1305897804740766E-3</c:v>
                </c:pt>
                <c:pt idx="223">
                  <c:v>7.8535612879840518E-3</c:v>
                </c:pt>
                <c:pt idx="224">
                  <c:v>7.9936051159072742E-3</c:v>
                </c:pt>
                <c:pt idx="225">
                  <c:v>8.0039404014283968E-3</c:v>
                </c:pt>
                <c:pt idx="226">
                  <c:v>7.8768783325254485E-3</c:v>
                </c:pt>
                <c:pt idx="227">
                  <c:v>7.6687116564417178E-3</c:v>
                </c:pt>
                <c:pt idx="228">
                  <c:v>7.6394194041252876E-3</c:v>
                </c:pt>
                <c:pt idx="229">
                  <c:v>7.5379798214078629E-3</c:v>
                </c:pt>
                <c:pt idx="230">
                  <c:v>7.5673787764130628E-3</c:v>
                </c:pt>
                <c:pt idx="231">
                  <c:v>7.4519919747778737E-3</c:v>
                </c:pt>
                <c:pt idx="232">
                  <c:v>7.4002390846473511E-3</c:v>
                </c:pt>
                <c:pt idx="233">
                  <c:v>7.5066404896639337E-3</c:v>
                </c:pt>
                <c:pt idx="234">
                  <c:v>7.4686889578306336E-3</c:v>
                </c:pt>
                <c:pt idx="235">
                  <c:v>7.6673547626069007E-3</c:v>
                </c:pt>
                <c:pt idx="236">
                  <c:v>7.4708350094822139E-3</c:v>
                </c:pt>
                <c:pt idx="237">
                  <c:v>7.4451635072447162E-3</c:v>
                </c:pt>
                <c:pt idx="238">
                  <c:v>7.4579771671160582E-3</c:v>
                </c:pt>
                <c:pt idx="239">
                  <c:v>7.2158081705150983E-3</c:v>
                </c:pt>
                <c:pt idx="240">
                  <c:v>7.2694738019347983E-3</c:v>
                </c:pt>
                <c:pt idx="241">
                  <c:v>7.2326694113719813E-3</c:v>
                </c:pt>
                <c:pt idx="242">
                  <c:v>7.1213366201040807E-3</c:v>
                </c:pt>
                <c:pt idx="243">
                  <c:v>7.1322762934108736E-3</c:v>
                </c:pt>
                <c:pt idx="244">
                  <c:v>7.3251817208542288E-3</c:v>
                </c:pt>
                <c:pt idx="245">
                  <c:v>7.3704501644177352E-3</c:v>
                </c:pt>
                <c:pt idx="246">
                  <c:v>7.4209384632948966E-3</c:v>
                </c:pt>
                <c:pt idx="247">
                  <c:v>7.2959928162532267E-3</c:v>
                </c:pt>
                <c:pt idx="248">
                  <c:v>7.1982281284606875E-3</c:v>
                </c:pt>
                <c:pt idx="249">
                  <c:v>7.3758865248226956E-3</c:v>
                </c:pt>
                <c:pt idx="250">
                  <c:v>7.3272460827415184E-3</c:v>
                </c:pt>
                <c:pt idx="251">
                  <c:v>7.5687005123428047E-3</c:v>
                </c:pt>
                <c:pt idx="252">
                  <c:v>7.4481494213360843E-3</c:v>
                </c:pt>
                <c:pt idx="253">
                  <c:v>7.6116868669125837E-3</c:v>
                </c:pt>
                <c:pt idx="254">
                  <c:v>7.7468565639711578E-3</c:v>
                </c:pt>
                <c:pt idx="255">
                  <c:v>7.4794315632011965E-3</c:v>
                </c:pt>
                <c:pt idx="256">
                  <c:v>7.3429733393583375E-3</c:v>
                </c:pt>
                <c:pt idx="257">
                  <c:v>7.3041914821890108E-3</c:v>
                </c:pt>
                <c:pt idx="258">
                  <c:v>7.2585147962032385E-3</c:v>
                </c:pt>
                <c:pt idx="259">
                  <c:v>7.2829131652661066E-3</c:v>
                </c:pt>
                <c:pt idx="260">
                  <c:v>7.460545193687231E-3</c:v>
                </c:pt>
                <c:pt idx="261">
                  <c:v>7.4622581941335168E-3</c:v>
                </c:pt>
                <c:pt idx="262">
                  <c:v>7.5629763220664385E-3</c:v>
                </c:pt>
                <c:pt idx="263">
                  <c:v>7.4747010119595222E-3</c:v>
                </c:pt>
                <c:pt idx="264">
                  <c:v>7.64166470726546E-3</c:v>
                </c:pt>
                <c:pt idx="265">
                  <c:v>7.4884792626728116E-3</c:v>
                </c:pt>
                <c:pt idx="266">
                  <c:v>7.4451635072447162E-3</c:v>
                </c:pt>
                <c:pt idx="267">
                  <c:v>7.6845776437902708E-3</c:v>
                </c:pt>
                <c:pt idx="268">
                  <c:v>7.9166920406796171E-3</c:v>
                </c:pt>
                <c:pt idx="269">
                  <c:v>8.0241960372816508E-3</c:v>
                </c:pt>
                <c:pt idx="270">
                  <c:v>8.1848517282629221E-3</c:v>
                </c:pt>
                <c:pt idx="271">
                  <c:v>8.2597369591460718E-3</c:v>
                </c:pt>
                <c:pt idx="272">
                  <c:v>8.2242044663756574E-3</c:v>
                </c:pt>
                <c:pt idx="273">
                  <c:v>8.2382762991128015E-3</c:v>
                </c:pt>
                <c:pt idx="274">
                  <c:v>8.3349362056805796E-3</c:v>
                </c:pt>
                <c:pt idx="275">
                  <c:v>8.0500340578363982E-3</c:v>
                </c:pt>
                <c:pt idx="276">
                  <c:v>7.8082767733797824E-3</c:v>
                </c:pt>
                <c:pt idx="277">
                  <c:v>7.5894681534240185E-3</c:v>
                </c:pt>
                <c:pt idx="278">
                  <c:v>7.4807227529059732E-3</c:v>
                </c:pt>
                <c:pt idx="279">
                  <c:v>7.6018946260452613E-3</c:v>
                </c:pt>
                <c:pt idx="280">
                  <c:v>7.6918525531033677E-3</c:v>
                </c:pt>
                <c:pt idx="281">
                  <c:v>7.5275043427909675E-3</c:v>
                </c:pt>
                <c:pt idx="282">
                  <c:v>7.7834989821578254E-3</c:v>
                </c:pt>
                <c:pt idx="283">
                  <c:v>7.6054525244252033E-3</c:v>
                </c:pt>
                <c:pt idx="284">
                  <c:v>7.5537478210342826E-3</c:v>
                </c:pt>
                <c:pt idx="285">
                  <c:v>7.836045810729355E-3</c:v>
                </c:pt>
                <c:pt idx="286">
                  <c:v>7.9739925167147153E-3</c:v>
                </c:pt>
                <c:pt idx="287">
                  <c:v>7.9730144127568223E-3</c:v>
                </c:pt>
                <c:pt idx="288">
                  <c:v>7.9754601226993873E-3</c:v>
                </c:pt>
                <c:pt idx="289">
                  <c:v>7.9970472440944879E-3</c:v>
                </c:pt>
                <c:pt idx="290">
                  <c:v>8.1951711529975428E-3</c:v>
                </c:pt>
                <c:pt idx="291">
                  <c:v>8.18330605564648E-3</c:v>
                </c:pt>
                <c:pt idx="292">
                  <c:v>7.811091750285405E-3</c:v>
                </c:pt>
                <c:pt idx="293">
                  <c:v>7.8549848942598196E-3</c:v>
                </c:pt>
                <c:pt idx="294">
                  <c:v>7.8630617552773244E-3</c:v>
                </c:pt>
                <c:pt idx="295">
                  <c:v>7.9715477066470437E-3</c:v>
                </c:pt>
                <c:pt idx="296">
                  <c:v>8.1300813008130073E-3</c:v>
                </c:pt>
                <c:pt idx="297">
                  <c:v>7.9926221948970182E-3</c:v>
                </c:pt>
                <c:pt idx="298">
                  <c:v>8.034114084419999E-3</c:v>
                </c:pt>
                <c:pt idx="299">
                  <c:v>7.6827610661308436E-3</c:v>
                </c:pt>
                <c:pt idx="300">
                  <c:v>7.5823855351414412E-3</c:v>
                </c:pt>
                <c:pt idx="301">
                  <c:v>7.3504466809906138E-3</c:v>
                </c:pt>
                <c:pt idx="302">
                  <c:v>7.422633321913898E-3</c:v>
                </c:pt>
                <c:pt idx="303">
                  <c:v>7.4426060571363148E-3</c:v>
                </c:pt>
                <c:pt idx="304">
                  <c:v>7.3342736248236959E-3</c:v>
                </c:pt>
                <c:pt idx="305">
                  <c:v>7.170040262533782E-3</c:v>
                </c:pt>
                <c:pt idx="306">
                  <c:v>7.2841373900375418E-3</c:v>
                </c:pt>
                <c:pt idx="307">
                  <c:v>7.3458778324009726E-3</c:v>
                </c:pt>
                <c:pt idx="308">
                  <c:v>7.2102052135330002E-3</c:v>
                </c:pt>
                <c:pt idx="309">
                  <c:v>7.1448200054960165E-3</c:v>
                </c:pt>
                <c:pt idx="310">
                  <c:v>7.0376786487656995E-3</c:v>
                </c:pt>
                <c:pt idx="311">
                  <c:v>6.9229949941420812E-3</c:v>
                </c:pt>
                <c:pt idx="312">
                  <c:v>6.9915026352586861E-3</c:v>
                </c:pt>
                <c:pt idx="313">
                  <c:v>7.1112083584049012E-3</c:v>
                </c:pt>
                <c:pt idx="314">
                  <c:v>6.9407367859049655E-3</c:v>
                </c:pt>
                <c:pt idx="315">
                  <c:v>6.8594343604896583E-3</c:v>
                </c:pt>
                <c:pt idx="316">
                  <c:v>6.9182055239210265E-3</c:v>
                </c:pt>
                <c:pt idx="317">
                  <c:v>6.7532467532467532E-3</c:v>
                </c:pt>
                <c:pt idx="318">
                  <c:v>6.4970763156579538E-3</c:v>
                </c:pt>
                <c:pt idx="319">
                  <c:v>6.5679785782852525E-3</c:v>
                </c:pt>
                <c:pt idx="320">
                  <c:v>6.7927683143484173E-3</c:v>
                </c:pt>
                <c:pt idx="321">
                  <c:v>6.9002123142250533E-3</c:v>
                </c:pt>
                <c:pt idx="322">
                  <c:v>6.8877821341528029E-3</c:v>
                </c:pt>
                <c:pt idx="323">
                  <c:v>6.8023651300298258E-3</c:v>
                </c:pt>
                <c:pt idx="324">
                  <c:v>6.8932605122222811E-3</c:v>
                </c:pt>
                <c:pt idx="325">
                  <c:v>6.79489859920552E-3</c:v>
                </c:pt>
                <c:pt idx="326">
                  <c:v>6.7609735801955487E-3</c:v>
                </c:pt>
                <c:pt idx="327">
                  <c:v>6.8648677192797167E-3</c:v>
                </c:pt>
                <c:pt idx="328">
                  <c:v>6.8626933431874572E-3</c:v>
                </c:pt>
                <c:pt idx="329">
                  <c:v>6.8576251516590187E-3</c:v>
                </c:pt>
                <c:pt idx="330">
                  <c:v>6.7980965329707691E-3</c:v>
                </c:pt>
                <c:pt idx="331">
                  <c:v>6.6030069077610727E-3</c:v>
                </c:pt>
                <c:pt idx="332">
                  <c:v>6.6765959632273638E-3</c:v>
                </c:pt>
                <c:pt idx="333">
                  <c:v>6.636038795303726E-3</c:v>
                </c:pt>
                <c:pt idx="334">
                  <c:v>6.7121024370094999E-3</c:v>
                </c:pt>
                <c:pt idx="335">
                  <c:v>6.7736556898707802E-3</c:v>
                </c:pt>
                <c:pt idx="336">
                  <c:v>6.8743059594944741E-3</c:v>
                </c:pt>
                <c:pt idx="337">
                  <c:v>7.0399653417090877E-3</c:v>
                </c:pt>
                <c:pt idx="338">
                  <c:v>7.0160289276269636E-3</c:v>
                </c:pt>
                <c:pt idx="339">
                  <c:v>6.8703096924215201E-3</c:v>
                </c:pt>
                <c:pt idx="340">
                  <c:v>6.8572634244118578E-3</c:v>
                </c:pt>
                <c:pt idx="341">
                  <c:v>7.1668779976845481E-3</c:v>
                </c:pt>
                <c:pt idx="342">
                  <c:v>6.9115848795789254E-3</c:v>
                </c:pt>
                <c:pt idx="343">
                  <c:v>6.6043487096118679E-3</c:v>
                </c:pt>
                <c:pt idx="344">
                  <c:v>6.637055189666616E-3</c:v>
                </c:pt>
                <c:pt idx="345">
                  <c:v>6.6302851022593976E-3</c:v>
                </c:pt>
                <c:pt idx="346">
                  <c:v>6.7518437727225513E-3</c:v>
                </c:pt>
                <c:pt idx="347">
                  <c:v>6.7131422669765043E-3</c:v>
                </c:pt>
                <c:pt idx="348">
                  <c:v>6.6765959632273638E-3</c:v>
                </c:pt>
                <c:pt idx="349">
                  <c:v>6.8080649384655674E-3</c:v>
                </c:pt>
                <c:pt idx="350">
                  <c:v>6.9496418261520369E-3</c:v>
                </c:pt>
                <c:pt idx="351">
                  <c:v>6.8385060494476598E-3</c:v>
                </c:pt>
                <c:pt idx="352">
                  <c:v>6.79489859920552E-3</c:v>
                </c:pt>
                <c:pt idx="353">
                  <c:v>6.7333091624799304E-3</c:v>
                </c:pt>
                <c:pt idx="354">
                  <c:v>6.6635911630529504E-3</c:v>
                </c:pt>
                <c:pt idx="355">
                  <c:v>6.5736245954692565E-3</c:v>
                </c:pt>
                <c:pt idx="356">
                  <c:v>6.6181336863004635E-3</c:v>
                </c:pt>
                <c:pt idx="357">
                  <c:v>6.5369336752652491E-3</c:v>
                </c:pt>
                <c:pt idx="358">
                  <c:v>6.5205397000551741E-3</c:v>
                </c:pt>
                <c:pt idx="359">
                  <c:v>6.4264175194028378E-3</c:v>
                </c:pt>
                <c:pt idx="360">
                  <c:v>6.4580228514654744E-3</c:v>
                </c:pt>
                <c:pt idx="361">
                  <c:v>6.4896166134185305E-3</c:v>
                </c:pt>
                <c:pt idx="362">
                  <c:v>6.5149844642678166E-3</c:v>
                </c:pt>
                <c:pt idx="363">
                  <c:v>6.4702369102130211E-3</c:v>
                </c:pt>
                <c:pt idx="364">
                  <c:v>6.4302319829846171E-3</c:v>
                </c:pt>
                <c:pt idx="365">
                  <c:v>6.5369336752652491E-3</c:v>
                </c:pt>
                <c:pt idx="366">
                  <c:v>6.5068321737824725E-3</c:v>
                </c:pt>
                <c:pt idx="367">
                  <c:v>6.6564260112647209E-3</c:v>
                </c:pt>
                <c:pt idx="368">
                  <c:v>6.9274219332835984E-3</c:v>
                </c:pt>
                <c:pt idx="369">
                  <c:v>6.8478718921196795E-3</c:v>
                </c:pt>
                <c:pt idx="370">
                  <c:v>6.6581306017925741E-3</c:v>
                </c:pt>
                <c:pt idx="371">
                  <c:v>6.4977257959714105E-3</c:v>
                </c:pt>
                <c:pt idx="372">
                  <c:v>6.4892926670992862E-3</c:v>
                </c:pt>
                <c:pt idx="373">
                  <c:v>6.4369182016240836E-3</c:v>
                </c:pt>
                <c:pt idx="374">
                  <c:v>6.4812045069299034E-3</c:v>
                </c:pt>
                <c:pt idx="375">
                  <c:v>4.9333991119881598E-3</c:v>
                </c:pt>
                <c:pt idx="376">
                  <c:v>4.8501309535357454E-3</c:v>
                </c:pt>
                <c:pt idx="377">
                  <c:v>4.830917874396135E-3</c:v>
                </c:pt>
                <c:pt idx="378">
                  <c:v>4.6990273013486211E-3</c:v>
                </c:pt>
                <c:pt idx="379">
                  <c:v>4.6992481203007516E-3</c:v>
                </c:pt>
                <c:pt idx="380">
                  <c:v>4.7036688617121359E-3</c:v>
                </c:pt>
                <c:pt idx="381">
                  <c:v>4.7373158368468424E-3</c:v>
                </c:pt>
                <c:pt idx="382">
                  <c:v>4.599392880139822E-3</c:v>
                </c:pt>
                <c:pt idx="383">
                  <c:v>4.6176579239009972E-3</c:v>
                </c:pt>
                <c:pt idx="384">
                  <c:v>4.4420753375977251E-3</c:v>
                </c:pt>
                <c:pt idx="385">
                  <c:v>4.2729564585736873E-3</c:v>
                </c:pt>
                <c:pt idx="386">
                  <c:v>4.0978568208826782E-3</c:v>
                </c:pt>
                <c:pt idx="387">
                  <c:v>4.0789688366780876E-3</c:v>
                </c:pt>
                <c:pt idx="388">
                  <c:v>4.048091324940291E-3</c:v>
                </c:pt>
                <c:pt idx="389">
                  <c:v>4.0941658137154556E-3</c:v>
                </c:pt>
                <c:pt idx="390">
                  <c:v>4.0566305626546593E-3</c:v>
                </c:pt>
                <c:pt idx="391">
                  <c:v>4.1235412972660925E-3</c:v>
                </c:pt>
                <c:pt idx="392">
                  <c:v>4.1395868692304513E-3</c:v>
                </c:pt>
                <c:pt idx="393">
                  <c:v>4.2080457835381255E-3</c:v>
                </c:pt>
                <c:pt idx="394">
                  <c:v>4.2687612054981647E-3</c:v>
                </c:pt>
                <c:pt idx="395">
                  <c:v>4.2678502838120434E-3</c:v>
                </c:pt>
                <c:pt idx="396">
                  <c:v>4.2953481379665818E-3</c:v>
                </c:pt>
                <c:pt idx="397">
                  <c:v>4.3088590141330575E-3</c:v>
                </c:pt>
                <c:pt idx="398">
                  <c:v>4.3846187573990444E-3</c:v>
                </c:pt>
                <c:pt idx="399">
                  <c:v>4.3036667240488897E-3</c:v>
                </c:pt>
                <c:pt idx="400">
                  <c:v>4.3205875999135883E-3</c:v>
                </c:pt>
                <c:pt idx="401">
                  <c:v>4.3448036148766075E-3</c:v>
                </c:pt>
                <c:pt idx="402">
                  <c:v>4.3550213396045638E-3</c:v>
                </c:pt>
                <c:pt idx="403">
                  <c:v>4.430660168365087E-3</c:v>
                </c:pt>
                <c:pt idx="404">
                  <c:v>4.4849082836255997E-3</c:v>
                </c:pt>
                <c:pt idx="405">
                  <c:v>4.4776787713249446E-3</c:v>
                </c:pt>
                <c:pt idx="406">
                  <c:v>4.4804874770375015E-3</c:v>
                </c:pt>
                <c:pt idx="407">
                  <c:v>4.552490212146044E-3</c:v>
                </c:pt>
                <c:pt idx="408">
                  <c:v>4.5036930282831922E-3</c:v>
                </c:pt>
                <c:pt idx="409">
                  <c:v>4.473272198613285E-3</c:v>
                </c:pt>
                <c:pt idx="410">
                  <c:v>4.5595476928688679E-3</c:v>
                </c:pt>
                <c:pt idx="411">
                  <c:v>4.4808890083792626E-3</c:v>
                </c:pt>
                <c:pt idx="412">
                  <c:v>4.4710721631047124E-3</c:v>
                </c:pt>
                <c:pt idx="413">
                  <c:v>4.45751983596327E-3</c:v>
                </c:pt>
                <c:pt idx="414">
                  <c:v>4.4163759219184731E-3</c:v>
                </c:pt>
                <c:pt idx="415">
                  <c:v>4.4338033164848809E-3</c:v>
                </c:pt>
                <c:pt idx="416">
                  <c:v>4.5071438229593907E-3</c:v>
                </c:pt>
                <c:pt idx="417">
                  <c:v>4.5417385775274773E-3</c:v>
                </c:pt>
                <c:pt idx="418">
                  <c:v>4.6283439785244837E-3</c:v>
                </c:pt>
                <c:pt idx="419">
                  <c:v>4.611482591653217E-3</c:v>
                </c:pt>
                <c:pt idx="420">
                  <c:v>4.6362835551022304E-3</c:v>
                </c:pt>
                <c:pt idx="421">
                  <c:v>4.6172315079878101E-3</c:v>
                </c:pt>
                <c:pt idx="422">
                  <c:v>4.5409136318227223E-3</c:v>
                </c:pt>
                <c:pt idx="423">
                  <c:v>4.5913682277318639E-3</c:v>
                </c:pt>
                <c:pt idx="424">
                  <c:v>4.6140358971992809E-3</c:v>
                </c:pt>
                <c:pt idx="425">
                  <c:v>4.5920007347201169E-3</c:v>
                </c:pt>
                <c:pt idx="426">
                  <c:v>4.7364183204660635E-3</c:v>
                </c:pt>
                <c:pt idx="427">
                  <c:v>4.7125353440150806E-3</c:v>
                </c:pt>
                <c:pt idx="428">
                  <c:v>4.6816479400749065E-3</c:v>
                </c:pt>
                <c:pt idx="429">
                  <c:v>4.6253469010175763E-3</c:v>
                </c:pt>
                <c:pt idx="430">
                  <c:v>4.7021206564160437E-3</c:v>
                </c:pt>
                <c:pt idx="431">
                  <c:v>4.7714476572191999E-3</c:v>
                </c:pt>
                <c:pt idx="432">
                  <c:v>4.7501425042751283E-3</c:v>
                </c:pt>
                <c:pt idx="433">
                  <c:v>4.7276853252647497E-3</c:v>
                </c:pt>
                <c:pt idx="434">
                  <c:v>4.7959330487746393E-3</c:v>
                </c:pt>
                <c:pt idx="435">
                  <c:v>4.7934042757166138E-3</c:v>
                </c:pt>
                <c:pt idx="436">
                  <c:v>4.8470747903640154E-3</c:v>
                </c:pt>
                <c:pt idx="437">
                  <c:v>4.891410682840931E-3</c:v>
                </c:pt>
                <c:pt idx="438">
                  <c:v>4.9326690672322794E-3</c:v>
                </c:pt>
                <c:pt idx="439">
                  <c:v>4.9451092869152412E-3</c:v>
                </c:pt>
                <c:pt idx="440">
                  <c:v>4.9902689754977797E-3</c:v>
                </c:pt>
                <c:pt idx="441">
                  <c:v>5.064316823660488E-3</c:v>
                </c:pt>
                <c:pt idx="442">
                  <c:v>5.0722799898554397E-3</c:v>
                </c:pt>
                <c:pt idx="443">
                  <c:v>5.0594485201113076E-3</c:v>
                </c:pt>
                <c:pt idx="444">
                  <c:v>5.0535678188801296E-3</c:v>
                </c:pt>
                <c:pt idx="445">
                  <c:v>5.0248731219536711E-3</c:v>
                </c:pt>
                <c:pt idx="446">
                  <c:v>5.1077740320768211E-3</c:v>
                </c:pt>
                <c:pt idx="447">
                  <c:v>5.0900946757609688E-3</c:v>
                </c:pt>
                <c:pt idx="448">
                  <c:v>5.16288915276989E-3</c:v>
                </c:pt>
                <c:pt idx="449">
                  <c:v>5.0970997502421123E-3</c:v>
                </c:pt>
                <c:pt idx="450">
                  <c:v>5.1509220150406923E-3</c:v>
                </c:pt>
                <c:pt idx="451">
                  <c:v>5.1284681265705932E-3</c:v>
                </c:pt>
                <c:pt idx="452">
                  <c:v>5.1875291798516368E-3</c:v>
                </c:pt>
                <c:pt idx="453">
                  <c:v>5.0556117290192111E-3</c:v>
                </c:pt>
                <c:pt idx="454">
                  <c:v>4.8844820006838279E-3</c:v>
                </c:pt>
                <c:pt idx="455">
                  <c:v>4.8849592105905913E-3</c:v>
                </c:pt>
                <c:pt idx="456">
                  <c:v>4.9664762850757391E-3</c:v>
                </c:pt>
                <c:pt idx="457">
                  <c:v>4.9748768717974229E-3</c:v>
                </c:pt>
                <c:pt idx="458">
                  <c:v>5.0347397039573055E-3</c:v>
                </c:pt>
                <c:pt idx="459">
                  <c:v>5.0380371807143935E-3</c:v>
                </c:pt>
                <c:pt idx="460">
                  <c:v>4.9316960102579275E-3</c:v>
                </c:pt>
                <c:pt idx="461">
                  <c:v>4.9029221415963914E-3</c:v>
                </c:pt>
                <c:pt idx="462">
                  <c:v>4.9127978383689506E-3</c:v>
                </c:pt>
                <c:pt idx="463">
                  <c:v>4.8780487804878049E-3</c:v>
                </c:pt>
                <c:pt idx="464">
                  <c:v>4.830917874396135E-3</c:v>
                </c:pt>
                <c:pt idx="465">
                  <c:v>4.8538976798369084E-3</c:v>
                </c:pt>
                <c:pt idx="466">
                  <c:v>4.7771461329002051E-3</c:v>
                </c:pt>
                <c:pt idx="467">
                  <c:v>4.8120879649679992E-3</c:v>
                </c:pt>
                <c:pt idx="468">
                  <c:v>4.7689446325528163E-3</c:v>
                </c:pt>
                <c:pt idx="469">
                  <c:v>4.7796577765032025E-3</c:v>
                </c:pt>
                <c:pt idx="470">
                  <c:v>4.8440224762642901E-3</c:v>
                </c:pt>
                <c:pt idx="471">
                  <c:v>4.8885412592882286E-3</c:v>
                </c:pt>
                <c:pt idx="472">
                  <c:v>4.8569624556802178E-3</c:v>
                </c:pt>
                <c:pt idx="473">
                  <c:v>4.9062898636051417E-3</c:v>
                </c:pt>
                <c:pt idx="474">
                  <c:v>4.9014802470346043E-3</c:v>
                </c:pt>
                <c:pt idx="475">
                  <c:v>4.8916499535293255E-3</c:v>
                </c:pt>
                <c:pt idx="476">
                  <c:v>4.878286745694912E-3</c:v>
                </c:pt>
                <c:pt idx="477">
                  <c:v>4.8433186419334527E-3</c:v>
                </c:pt>
                <c:pt idx="478">
                  <c:v>4.8297512678097078E-3</c:v>
                </c:pt>
                <c:pt idx="479">
                  <c:v>4.8440224762642901E-3</c:v>
                </c:pt>
                <c:pt idx="480">
                  <c:v>4.9181134116952734E-3</c:v>
                </c:pt>
                <c:pt idx="481">
                  <c:v>4.8402710551790898E-3</c:v>
                </c:pt>
                <c:pt idx="482">
                  <c:v>4.8832893837288801E-3</c:v>
                </c:pt>
                <c:pt idx="483">
                  <c:v>4.9632717887631529E-3</c:v>
                </c:pt>
                <c:pt idx="484">
                  <c:v>5.0040032025620495E-3</c:v>
                </c:pt>
                <c:pt idx="485">
                  <c:v>5.0655995137024465E-3</c:v>
                </c:pt>
                <c:pt idx="486">
                  <c:v>5.0311933990742604E-3</c:v>
                </c:pt>
                <c:pt idx="487">
                  <c:v>5.0070098137392346E-3</c:v>
                </c:pt>
                <c:pt idx="488">
                  <c:v>4.9534376857539135E-3</c:v>
                </c:pt>
                <c:pt idx="489">
                  <c:v>4.9058084772370487E-3</c:v>
                </c:pt>
                <c:pt idx="490">
                  <c:v>4.883050930221202E-3</c:v>
                </c:pt>
                <c:pt idx="491">
                  <c:v>4.8995590396864281E-3</c:v>
                </c:pt>
                <c:pt idx="492">
                  <c:v>4.9478007025876994E-3</c:v>
                </c:pt>
                <c:pt idx="493">
                  <c:v>4.9333991119881598E-3</c:v>
                </c:pt>
                <c:pt idx="494">
                  <c:v>4.8990789731530471E-3</c:v>
                </c:pt>
                <c:pt idx="495">
                  <c:v>4.9195651104442361E-3</c:v>
                </c:pt>
                <c:pt idx="496">
                  <c:v>4.953683063357606E-3</c:v>
                </c:pt>
                <c:pt idx="497">
                  <c:v>4.9795837068021117E-3</c:v>
                </c:pt>
                <c:pt idx="498">
                  <c:v>4.9118326047448303E-3</c:v>
                </c:pt>
                <c:pt idx="499">
                  <c:v>4.9865363518500055E-3</c:v>
                </c:pt>
                <c:pt idx="500">
                  <c:v>5.0494849525348417E-3</c:v>
                </c:pt>
                <c:pt idx="501">
                  <c:v>4.9972515116685819E-3</c:v>
                </c:pt>
                <c:pt idx="502">
                  <c:v>5.0548450689986346E-3</c:v>
                </c:pt>
                <c:pt idx="503">
                  <c:v>5.0080128205128201E-3</c:v>
                </c:pt>
                <c:pt idx="504">
                  <c:v>4.9940071913703553E-3</c:v>
                </c:pt>
                <c:pt idx="505">
                  <c:v>4.9682034976152624E-3</c:v>
                </c:pt>
                <c:pt idx="506">
                  <c:v>5.0173097185289249E-3</c:v>
                </c:pt>
                <c:pt idx="507">
                  <c:v>5.0421015479251751E-3</c:v>
                </c:pt>
                <c:pt idx="508">
                  <c:v>5.0632911392405064E-3</c:v>
                </c:pt>
                <c:pt idx="509">
                  <c:v>5.077173030056864E-3</c:v>
                </c:pt>
                <c:pt idx="510">
                  <c:v>5.065856129685917E-3</c:v>
                </c:pt>
                <c:pt idx="511">
                  <c:v>5.1541078239356764E-3</c:v>
                </c:pt>
                <c:pt idx="512">
                  <c:v>5.1894135962636222E-3</c:v>
                </c:pt>
                <c:pt idx="513">
                  <c:v>5.2828992551112054E-3</c:v>
                </c:pt>
                <c:pt idx="514">
                  <c:v>5.3659583601631247E-3</c:v>
                </c:pt>
                <c:pt idx="515">
                  <c:v>5.3194318846747166E-3</c:v>
                </c:pt>
                <c:pt idx="516">
                  <c:v>5.3453068206115026E-3</c:v>
                </c:pt>
                <c:pt idx="517">
                  <c:v>5.341024408481547E-3</c:v>
                </c:pt>
                <c:pt idx="518">
                  <c:v>5.394325169921243E-3</c:v>
                </c:pt>
                <c:pt idx="519">
                  <c:v>5.3728777133032453E-3</c:v>
                </c:pt>
                <c:pt idx="520">
                  <c:v>5.358482477762298E-3</c:v>
                </c:pt>
                <c:pt idx="521">
                  <c:v>5.3590568060021436E-3</c:v>
                </c:pt>
                <c:pt idx="522">
                  <c:v>5.3940341981768168E-3</c:v>
                </c:pt>
                <c:pt idx="523">
                  <c:v>5.3636558678395192E-3</c:v>
                </c:pt>
                <c:pt idx="524">
                  <c:v>5.4315354950844599E-3</c:v>
                </c:pt>
                <c:pt idx="525">
                  <c:v>5.3858997145473158E-3</c:v>
                </c:pt>
                <c:pt idx="526">
                  <c:v>5.4177050601365261E-3</c:v>
                </c:pt>
                <c:pt idx="527">
                  <c:v>5.4884742041712408E-3</c:v>
                </c:pt>
                <c:pt idx="528">
                  <c:v>5.4914881933003845E-3</c:v>
                </c:pt>
                <c:pt idx="529">
                  <c:v>5.6596298602071427E-3</c:v>
                </c:pt>
                <c:pt idx="530">
                  <c:v>5.7438253877082138E-3</c:v>
                </c:pt>
                <c:pt idx="531">
                  <c:v>5.7110222729868645E-3</c:v>
                </c:pt>
                <c:pt idx="532">
                  <c:v>5.7077625570776261E-3</c:v>
                </c:pt>
                <c:pt idx="533">
                  <c:v>5.7530778966747211E-3</c:v>
                </c:pt>
                <c:pt idx="534">
                  <c:v>5.7820179242555657E-3</c:v>
                </c:pt>
                <c:pt idx="535">
                  <c:v>5.7408576841380104E-3</c:v>
                </c:pt>
                <c:pt idx="536">
                  <c:v>5.6599501924383061E-3</c:v>
                </c:pt>
                <c:pt idx="537">
                  <c:v>5.7250815824125495E-3</c:v>
                </c:pt>
                <c:pt idx="538">
                  <c:v>5.7038558065252111E-3</c:v>
                </c:pt>
                <c:pt idx="539">
                  <c:v>5.6618729475710564E-3</c:v>
                </c:pt>
                <c:pt idx="540">
                  <c:v>5.6689342403628117E-3</c:v>
                </c:pt>
                <c:pt idx="541">
                  <c:v>5.6811725940234059E-3</c:v>
                </c:pt>
                <c:pt idx="542">
                  <c:v>5.6882821387940841E-3</c:v>
                </c:pt>
                <c:pt idx="543">
                  <c:v>5.838393274170948E-3</c:v>
                </c:pt>
                <c:pt idx="544">
                  <c:v>5.8785491740638409E-3</c:v>
                </c:pt>
                <c:pt idx="545">
                  <c:v>5.8730251952780876E-3</c:v>
                </c:pt>
                <c:pt idx="546">
                  <c:v>5.8041673921875913E-3</c:v>
                </c:pt>
                <c:pt idx="547">
                  <c:v>5.8530875036581801E-3</c:v>
                </c:pt>
                <c:pt idx="548">
                  <c:v>5.9509640561771007E-3</c:v>
                </c:pt>
                <c:pt idx="549">
                  <c:v>5.8744052164718327E-3</c:v>
                </c:pt>
                <c:pt idx="550">
                  <c:v>5.8421452357305609E-3</c:v>
                </c:pt>
                <c:pt idx="551">
                  <c:v>5.8292043136111919E-3</c:v>
                </c:pt>
                <c:pt idx="552">
                  <c:v>5.9694364851957974E-3</c:v>
                </c:pt>
                <c:pt idx="553">
                  <c:v>5.751754285056942E-3</c:v>
                </c:pt>
                <c:pt idx="554">
                  <c:v>5.7547332681130228E-3</c:v>
                </c:pt>
                <c:pt idx="555">
                  <c:v>5.7064597123944304E-3</c:v>
                </c:pt>
                <c:pt idx="556">
                  <c:v>5.779344622319829E-3</c:v>
                </c:pt>
                <c:pt idx="557">
                  <c:v>5.7300022920009162E-3</c:v>
                </c:pt>
                <c:pt idx="558">
                  <c:v>5.8234334963894714E-3</c:v>
                </c:pt>
                <c:pt idx="559">
                  <c:v>5.8910162002945507E-3</c:v>
                </c:pt>
                <c:pt idx="560">
                  <c:v>5.8892815076560653E-3</c:v>
                </c:pt>
                <c:pt idx="561">
                  <c:v>5.863726984871585E-3</c:v>
                </c:pt>
                <c:pt idx="562">
                  <c:v>5.9147098834802158E-3</c:v>
                </c:pt>
                <c:pt idx="563">
                  <c:v>5.8771672054069935E-3</c:v>
                </c:pt>
                <c:pt idx="564">
                  <c:v>5.9262771127177906E-3</c:v>
                </c:pt>
                <c:pt idx="565">
                  <c:v>5.9488399762046406E-3</c:v>
                </c:pt>
                <c:pt idx="566">
                  <c:v>5.9655192984549308E-3</c:v>
                </c:pt>
                <c:pt idx="567">
                  <c:v>6.0441220912662444E-3</c:v>
                </c:pt>
                <c:pt idx="568">
                  <c:v>6.13195977434388E-3</c:v>
                </c:pt>
                <c:pt idx="569">
                  <c:v>6.1173303970147429E-3</c:v>
                </c:pt>
                <c:pt idx="570">
                  <c:v>6.1534674789243743E-3</c:v>
                </c:pt>
                <c:pt idx="571">
                  <c:v>6.2558648733187366E-3</c:v>
                </c:pt>
                <c:pt idx="572">
                  <c:v>6.2500000000000003E-3</c:v>
                </c:pt>
                <c:pt idx="573">
                  <c:v>6.3339244996199646E-3</c:v>
                </c:pt>
                <c:pt idx="574">
                  <c:v>6.4143681847338031E-3</c:v>
                </c:pt>
                <c:pt idx="575">
                  <c:v>6.3127327820213372E-3</c:v>
                </c:pt>
                <c:pt idx="576">
                  <c:v>6.333523339033505E-3</c:v>
                </c:pt>
                <c:pt idx="577">
                  <c:v>6.3500127000254009E-3</c:v>
                </c:pt>
                <c:pt idx="578">
                  <c:v>6.3678043810494146E-3</c:v>
                </c:pt>
                <c:pt idx="579">
                  <c:v>6.3135298945640513E-3</c:v>
                </c:pt>
                <c:pt idx="580">
                  <c:v>6.4040986231187957E-3</c:v>
                </c:pt>
                <c:pt idx="581">
                  <c:v>6.5410779696493983E-3</c:v>
                </c:pt>
                <c:pt idx="582">
                  <c:v>6.4337643955478347E-3</c:v>
                </c:pt>
                <c:pt idx="583">
                  <c:v>6.4086131761086906E-3</c:v>
                </c:pt>
                <c:pt idx="584">
                  <c:v>6.4254963695945513E-3</c:v>
                </c:pt>
                <c:pt idx="585">
                  <c:v>6.5308254963427374E-3</c:v>
                </c:pt>
                <c:pt idx="586">
                  <c:v>6.5608187901850159E-3</c:v>
                </c:pt>
                <c:pt idx="587">
                  <c:v>6.4032784785810343E-3</c:v>
                </c:pt>
                <c:pt idx="588">
                  <c:v>6.450364445591176E-3</c:v>
                </c:pt>
                <c:pt idx="589">
                  <c:v>6.4582795143373808E-3</c:v>
                </c:pt>
                <c:pt idx="590">
                  <c:v>6.5543684865963167E-3</c:v>
                </c:pt>
                <c:pt idx="591">
                  <c:v>6.5634024678393275E-3</c:v>
                </c:pt>
                <c:pt idx="592">
                  <c:v>6.6185717122245018E-3</c:v>
                </c:pt>
                <c:pt idx="593">
                  <c:v>6.6604502464366593E-3</c:v>
                </c:pt>
                <c:pt idx="594">
                  <c:v>6.8894247330347916E-3</c:v>
                </c:pt>
                <c:pt idx="595">
                  <c:v>6.8643602416254799E-3</c:v>
                </c:pt>
                <c:pt idx="596">
                  <c:v>6.9444444444444441E-3</c:v>
                </c:pt>
                <c:pt idx="597">
                  <c:v>6.6970265202250202E-3</c:v>
                </c:pt>
                <c:pt idx="598">
                  <c:v>6.3673989175421835E-3</c:v>
                </c:pt>
                <c:pt idx="599">
                  <c:v>6.3415562178958714E-3</c:v>
                </c:pt>
                <c:pt idx="600">
                  <c:v>6.4416387528987368E-3</c:v>
                </c:pt>
                <c:pt idx="601">
                  <c:v>6.3905930470347649E-3</c:v>
                </c:pt>
                <c:pt idx="602">
                  <c:v>6.2873310279786222E-3</c:v>
                </c:pt>
                <c:pt idx="603">
                  <c:v>6.2688064192577726E-3</c:v>
                </c:pt>
                <c:pt idx="604">
                  <c:v>6.243756243756244E-3</c:v>
                </c:pt>
                <c:pt idx="605">
                  <c:v>6.2500000000000003E-3</c:v>
                </c:pt>
                <c:pt idx="606">
                  <c:v>5.9541530217326593E-3</c:v>
                </c:pt>
                <c:pt idx="607">
                  <c:v>5.920663114268798E-3</c:v>
                </c:pt>
                <c:pt idx="608">
                  <c:v>6.0125060125060126E-3</c:v>
                </c:pt>
                <c:pt idx="609">
                  <c:v>5.9984404054945709E-3</c:v>
                </c:pt>
                <c:pt idx="610">
                  <c:v>6.0812454390659207E-3</c:v>
                </c:pt>
                <c:pt idx="611">
                  <c:v>6.2258747354003233E-3</c:v>
                </c:pt>
                <c:pt idx="612">
                  <c:v>6.2566476881686789E-3</c:v>
                </c:pt>
                <c:pt idx="613">
                  <c:v>6.2492188476440443E-3</c:v>
                </c:pt>
                <c:pt idx="614">
                  <c:v>6.2782521346057257E-3</c:v>
                </c:pt>
                <c:pt idx="615">
                  <c:v>6.3641570673964231E-3</c:v>
                </c:pt>
                <c:pt idx="616">
                  <c:v>6.442053726728081E-3</c:v>
                </c:pt>
                <c:pt idx="617">
                  <c:v>6.353643814727747E-3</c:v>
                </c:pt>
                <c:pt idx="618">
                  <c:v>6.4275613832112093E-3</c:v>
                </c:pt>
                <c:pt idx="619">
                  <c:v>6.4829821717990272E-3</c:v>
                </c:pt>
                <c:pt idx="620">
                  <c:v>6.3885517153261353E-3</c:v>
                </c:pt>
                <c:pt idx="621">
                  <c:v>6.5295461965393401E-3</c:v>
                </c:pt>
                <c:pt idx="622">
                  <c:v>6.2613486945087967E-3</c:v>
                </c:pt>
                <c:pt idx="623">
                  <c:v>6.1980909879757037E-3</c:v>
                </c:pt>
                <c:pt idx="624">
                  <c:v>6.1225739300802056E-3</c:v>
                </c:pt>
                <c:pt idx="625">
                  <c:v>6.0805058980907207E-3</c:v>
                </c:pt>
                <c:pt idx="626">
                  <c:v>6.1214495592556315E-3</c:v>
                </c:pt>
                <c:pt idx="627">
                  <c:v>6.1511964077012983E-3</c:v>
                </c:pt>
                <c:pt idx="628">
                  <c:v>4.9517207229512255E-3</c:v>
                </c:pt>
                <c:pt idx="629">
                  <c:v>4.970178926441352E-3</c:v>
                </c:pt>
                <c:pt idx="630">
                  <c:v>4.9397962334053729E-3</c:v>
                </c:pt>
                <c:pt idx="631">
                  <c:v>4.8157958102576452E-3</c:v>
                </c:pt>
                <c:pt idx="632">
                  <c:v>4.72282897455576E-3</c:v>
                </c:pt>
                <c:pt idx="633">
                  <c:v>4.758788888227946E-3</c:v>
                </c:pt>
                <c:pt idx="634">
                  <c:v>4.7904191616766467E-3</c:v>
                </c:pt>
                <c:pt idx="635">
                  <c:v>4.7861202512713133E-3</c:v>
                </c:pt>
                <c:pt idx="636">
                  <c:v>4.8564317367814002E-3</c:v>
                </c:pt>
                <c:pt idx="637">
                  <c:v>4.8902744666544408E-3</c:v>
                </c:pt>
                <c:pt idx="638">
                  <c:v>4.8338368580060423E-3</c:v>
                </c:pt>
                <c:pt idx="639">
                  <c:v>4.8700310464479214E-3</c:v>
                </c:pt>
                <c:pt idx="640">
                  <c:v>4.9043648847474251E-3</c:v>
                </c:pt>
                <c:pt idx="641">
                  <c:v>4.9264117248599059E-3</c:v>
                </c:pt>
                <c:pt idx="642">
                  <c:v>4.9776007964161279E-3</c:v>
                </c:pt>
                <c:pt idx="643">
                  <c:v>5.0046918986549893E-3</c:v>
                </c:pt>
                <c:pt idx="644">
                  <c:v>4.9434591855650988E-3</c:v>
                </c:pt>
                <c:pt idx="645">
                  <c:v>4.9738870927629941E-3</c:v>
                </c:pt>
                <c:pt idx="646">
                  <c:v>4.8890790197396571E-3</c:v>
                </c:pt>
                <c:pt idx="647">
                  <c:v>4.9170251997541492E-3</c:v>
                </c:pt>
                <c:pt idx="648">
                  <c:v>4.9806997883202588E-3</c:v>
                </c:pt>
                <c:pt idx="649">
                  <c:v>4.9394912324030628E-3</c:v>
                </c:pt>
                <c:pt idx="650">
                  <c:v>5.0156739811912229E-3</c:v>
                </c:pt>
                <c:pt idx="651">
                  <c:v>5.0147307716416978E-3</c:v>
                </c:pt>
                <c:pt idx="652">
                  <c:v>5.0594485201113084E-3</c:v>
                </c:pt>
                <c:pt idx="653">
                  <c:v>5.0409577819785769E-3</c:v>
                </c:pt>
                <c:pt idx="654">
                  <c:v>5.0317630039625133E-3</c:v>
                </c:pt>
                <c:pt idx="655">
                  <c:v>5.0489113284947935E-3</c:v>
                </c:pt>
                <c:pt idx="656">
                  <c:v>5.0648939537828435E-3</c:v>
                </c:pt>
                <c:pt idx="657">
                  <c:v>5.0932705163302993E-3</c:v>
                </c:pt>
                <c:pt idx="658">
                  <c:v>5.0330292544825423E-3</c:v>
                </c:pt>
                <c:pt idx="659">
                  <c:v>4.95785820525533E-3</c:v>
                </c:pt>
                <c:pt idx="660">
                  <c:v>4.9881531363012849E-3</c:v>
                </c:pt>
                <c:pt idx="661">
                  <c:v>4.9544807084907416E-3</c:v>
                </c:pt>
                <c:pt idx="662">
                  <c:v>4.9940695424183787E-3</c:v>
                </c:pt>
                <c:pt idx="663">
                  <c:v>4.9670930088165904E-3</c:v>
                </c:pt>
                <c:pt idx="664">
                  <c:v>4.8679566751855911E-3</c:v>
                </c:pt>
                <c:pt idx="665">
                  <c:v>4.8134777376654635E-3</c:v>
                </c:pt>
                <c:pt idx="666">
                  <c:v>4.8102940292225364E-3</c:v>
                </c:pt>
                <c:pt idx="667">
                  <c:v>4.8929663608562697E-3</c:v>
                </c:pt>
                <c:pt idx="668">
                  <c:v>4.8358822462673031E-3</c:v>
                </c:pt>
                <c:pt idx="669">
                  <c:v>4.8399782200980101E-3</c:v>
                </c:pt>
                <c:pt idx="670">
                  <c:v>4.825672578115575E-3</c:v>
                </c:pt>
                <c:pt idx="671">
                  <c:v>4.8429081663538959E-3</c:v>
                </c:pt>
                <c:pt idx="672">
                  <c:v>4.8499545316762665E-3</c:v>
                </c:pt>
                <c:pt idx="673">
                  <c:v>4.921259842519685E-3</c:v>
                </c:pt>
                <c:pt idx="674">
                  <c:v>4.8426150121065378E-3</c:v>
                </c:pt>
                <c:pt idx="675">
                  <c:v>4.7267355982274746E-3</c:v>
                </c:pt>
                <c:pt idx="676">
                  <c:v>4.6811000585137508E-3</c:v>
                </c:pt>
                <c:pt idx="677">
                  <c:v>4.5884714654430749E-3</c:v>
                </c:pt>
                <c:pt idx="678">
                  <c:v>4.9037636385926208E-3</c:v>
                </c:pt>
                <c:pt idx="679">
                  <c:v>4.9112898274909457E-3</c:v>
                </c:pt>
                <c:pt idx="680">
                  <c:v>5.0457269000315358E-3</c:v>
                </c:pt>
                <c:pt idx="681">
                  <c:v>4.9630870401389665E-3</c:v>
                </c:pt>
                <c:pt idx="682">
                  <c:v>5.0412754426870003E-3</c:v>
                </c:pt>
                <c:pt idx="683">
                  <c:v>4.9239859666399951E-3</c:v>
                </c:pt>
                <c:pt idx="684">
                  <c:v>4.9850448654037895E-3</c:v>
                </c:pt>
                <c:pt idx="685">
                  <c:v>4.8932656431586027E-3</c:v>
                </c:pt>
                <c:pt idx="686">
                  <c:v>4.926715112698609E-3</c:v>
                </c:pt>
                <c:pt idx="687">
                  <c:v>4.9633949621541136E-3</c:v>
                </c:pt>
                <c:pt idx="688">
                  <c:v>5.0097063059678128E-3</c:v>
                </c:pt>
                <c:pt idx="689">
                  <c:v>5.0003125195324707E-3</c:v>
                </c:pt>
                <c:pt idx="690">
                  <c:v>4.8914704983185568E-3</c:v>
                </c:pt>
                <c:pt idx="691">
                  <c:v>4.9082765813853613E-3</c:v>
                </c:pt>
                <c:pt idx="692">
                  <c:v>4.8881828180373952E-3</c:v>
                </c:pt>
                <c:pt idx="693">
                  <c:v>4.8390999274135014E-3</c:v>
                </c:pt>
                <c:pt idx="694">
                  <c:v>4.7463660634826463E-3</c:v>
                </c:pt>
                <c:pt idx="695">
                  <c:v>4.8358822462673031E-3</c:v>
                </c:pt>
                <c:pt idx="696">
                  <c:v>4.9028620457191889E-3</c:v>
                </c:pt>
                <c:pt idx="697">
                  <c:v>5.0028140829216439E-3</c:v>
                </c:pt>
                <c:pt idx="698">
                  <c:v>4.9529470034670627E-3</c:v>
                </c:pt>
                <c:pt idx="699">
                  <c:v>4.8944631385744886E-3</c:v>
                </c:pt>
                <c:pt idx="700">
                  <c:v>4.8914704983185568E-3</c:v>
                </c:pt>
                <c:pt idx="701">
                  <c:v>4.877156617691886E-3</c:v>
                </c:pt>
                <c:pt idx="702">
                  <c:v>4.837636814416158E-3</c:v>
                </c:pt>
                <c:pt idx="703">
                  <c:v>4.9236829148202859E-3</c:v>
                </c:pt>
                <c:pt idx="704">
                  <c:v>4.9590875278948676E-3</c:v>
                </c:pt>
                <c:pt idx="705">
                  <c:v>4.9738870927629941E-3</c:v>
                </c:pt>
                <c:pt idx="706">
                  <c:v>5.0639321433092804E-3</c:v>
                </c:pt>
                <c:pt idx="707">
                  <c:v>5.0210255444674574E-3</c:v>
                </c:pt>
                <c:pt idx="708">
                  <c:v>4.9532536685034986E-3</c:v>
                </c:pt>
                <c:pt idx="709">
                  <c:v>4.9698701621420146E-3</c:v>
                </c:pt>
                <c:pt idx="710">
                  <c:v>4.9729595325418039E-3</c:v>
                </c:pt>
                <c:pt idx="711">
                  <c:v>4.9853555181653894E-3</c:v>
                </c:pt>
                <c:pt idx="712">
                  <c:v>4.9612403100775197E-3</c:v>
                </c:pt>
                <c:pt idx="713">
                  <c:v>4.9297510475720977E-3</c:v>
                </c:pt>
                <c:pt idx="714">
                  <c:v>4.9732686808404824E-3</c:v>
                </c:pt>
                <c:pt idx="715">
                  <c:v>5.0444542531054926E-3</c:v>
                </c:pt>
                <c:pt idx="716">
                  <c:v>5.0600885515496522E-3</c:v>
                </c:pt>
                <c:pt idx="717">
                  <c:v>5.0342961424705811E-3</c:v>
                </c:pt>
                <c:pt idx="718">
                  <c:v>5.2113868803335293E-3</c:v>
                </c:pt>
                <c:pt idx="719">
                  <c:v>5.0877639277537518E-3</c:v>
                </c:pt>
                <c:pt idx="720">
                  <c:v>5.0377833753148613E-3</c:v>
                </c:pt>
                <c:pt idx="721">
                  <c:v>4.8388072340168151E-3</c:v>
                </c:pt>
                <c:pt idx="722">
                  <c:v>4.9367479173094723E-3</c:v>
                </c:pt>
                <c:pt idx="723">
                  <c:v>4.9968769519050599E-3</c:v>
                </c:pt>
                <c:pt idx="724">
                  <c:v>5.0000000000000001E-3</c:v>
                </c:pt>
                <c:pt idx="725">
                  <c:v>5.0122172796190712E-3</c:v>
                </c:pt>
                <c:pt idx="726">
                  <c:v>5.0075112669003509E-3</c:v>
                </c:pt>
                <c:pt idx="727">
                  <c:v>5.0447723546474966E-3</c:v>
                </c:pt>
                <c:pt idx="728">
                  <c:v>5.1033426894615984E-3</c:v>
                </c:pt>
                <c:pt idx="729">
                  <c:v>5.0514617667487532E-3</c:v>
                </c:pt>
                <c:pt idx="730">
                  <c:v>5.0460451621042015E-3</c:v>
                </c:pt>
                <c:pt idx="731">
                  <c:v>5.0447723546474966E-3</c:v>
                </c:pt>
                <c:pt idx="732">
                  <c:v>4.9946931385403013E-3</c:v>
                </c:pt>
                <c:pt idx="733">
                  <c:v>5.0819463854656338E-3</c:v>
                </c:pt>
                <c:pt idx="734">
                  <c:v>5.0939191340337473E-3</c:v>
                </c:pt>
                <c:pt idx="735">
                  <c:v>5.0355636684081325E-3</c:v>
                </c:pt>
                <c:pt idx="736">
                  <c:v>5.0200803212851405E-3</c:v>
                </c:pt>
                <c:pt idx="737">
                  <c:v>5.0978143121136812E-3</c:v>
                </c:pt>
                <c:pt idx="738">
                  <c:v>5.0604086279967108E-3</c:v>
                </c:pt>
                <c:pt idx="739">
                  <c:v>5.0352467270896274E-3</c:v>
                </c:pt>
                <c:pt idx="740">
                  <c:v>4.958780140085539E-3</c:v>
                </c:pt>
                <c:pt idx="741">
                  <c:v>5.0722799898554405E-3</c:v>
                </c:pt>
                <c:pt idx="742">
                  <c:v>5.1400668208686721E-3</c:v>
                </c:pt>
                <c:pt idx="743">
                  <c:v>5.1776584039867979E-3</c:v>
                </c:pt>
                <c:pt idx="744">
                  <c:v>5.2742616033755272E-3</c:v>
                </c:pt>
                <c:pt idx="745">
                  <c:v>5.365166655489236E-3</c:v>
                </c:pt>
                <c:pt idx="746">
                  <c:v>5.4204214377667863E-3</c:v>
                </c:pt>
                <c:pt idx="747">
                  <c:v>5.4802027675023984E-3</c:v>
                </c:pt>
                <c:pt idx="748">
                  <c:v>5.4451402123604688E-3</c:v>
                </c:pt>
                <c:pt idx="749">
                  <c:v>5.54708084870337E-3</c:v>
                </c:pt>
                <c:pt idx="750">
                  <c:v>5.5528562504338179E-3</c:v>
                </c:pt>
                <c:pt idx="751">
                  <c:v>5.5130590586451658E-3</c:v>
                </c:pt>
                <c:pt idx="752">
                  <c:v>5.5168609061444045E-3</c:v>
                </c:pt>
                <c:pt idx="753">
                  <c:v>5.4805782010002059E-3</c:v>
                </c:pt>
                <c:pt idx="754">
                  <c:v>5.5302087653808932E-3</c:v>
                </c:pt>
                <c:pt idx="755">
                  <c:v>5.596753882748007E-3</c:v>
                </c:pt>
                <c:pt idx="756">
                  <c:v>5.5975370836831798E-3</c:v>
                </c:pt>
                <c:pt idx="757">
                  <c:v>5.6980056980056983E-3</c:v>
                </c:pt>
                <c:pt idx="758">
                  <c:v>5.7841081628226447E-3</c:v>
                </c:pt>
                <c:pt idx="759">
                  <c:v>5.8351568198395341E-3</c:v>
                </c:pt>
                <c:pt idx="760">
                  <c:v>5.810575246949448E-3</c:v>
                </c:pt>
                <c:pt idx="761">
                  <c:v>5.7632735393703628E-3</c:v>
                </c:pt>
                <c:pt idx="762">
                  <c:v>5.778676683039584E-3</c:v>
                </c:pt>
                <c:pt idx="763">
                  <c:v>5.7720057720057729E-3</c:v>
                </c:pt>
                <c:pt idx="764">
                  <c:v>5.8114194391980243E-3</c:v>
                </c:pt>
                <c:pt idx="765">
                  <c:v>5.8313288140535028E-3</c:v>
                </c:pt>
                <c:pt idx="766">
                  <c:v>5.8377116170461188E-3</c:v>
                </c:pt>
                <c:pt idx="767">
                  <c:v>6.0615244734050621E-3</c:v>
                </c:pt>
                <c:pt idx="768">
                  <c:v>6.0304537916478218E-3</c:v>
                </c:pt>
                <c:pt idx="769">
                  <c:v>5.9123494198507131E-3</c:v>
                </c:pt>
                <c:pt idx="770">
                  <c:v>5.956813104988831E-3</c:v>
                </c:pt>
                <c:pt idx="771">
                  <c:v>5.7924842516834402E-3</c:v>
                </c:pt>
                <c:pt idx="772">
                  <c:v>5.8419745874105453E-3</c:v>
                </c:pt>
                <c:pt idx="773">
                  <c:v>5.822416302765648E-3</c:v>
                </c:pt>
                <c:pt idx="774">
                  <c:v>5.822416302765648E-3</c:v>
                </c:pt>
                <c:pt idx="775">
                  <c:v>5.8483807295854964E-3</c:v>
                </c:pt>
                <c:pt idx="776">
                  <c:v>5.8719906048150319E-3</c:v>
                </c:pt>
                <c:pt idx="777">
                  <c:v>6.0015003750937736E-3</c:v>
                </c:pt>
                <c:pt idx="778">
                  <c:v>5.9670321473856945E-3</c:v>
                </c:pt>
                <c:pt idx="779">
                  <c:v>6.1040744697085309E-3</c:v>
                </c:pt>
                <c:pt idx="780">
                  <c:v>5.7179615467085991E-3</c:v>
                </c:pt>
                <c:pt idx="781">
                  <c:v>5.763688760806916E-3</c:v>
                </c:pt>
                <c:pt idx="782">
                  <c:v>5.661712668082095E-3</c:v>
                </c:pt>
                <c:pt idx="783">
                  <c:v>5.6733564995390404E-3</c:v>
                </c:pt>
                <c:pt idx="784">
                  <c:v>5.6931397665812697E-3</c:v>
                </c:pt>
                <c:pt idx="785">
                  <c:v>5.6128534343646954E-3</c:v>
                </c:pt>
                <c:pt idx="786">
                  <c:v>5.6545094713033655E-3</c:v>
                </c:pt>
                <c:pt idx="787">
                  <c:v>5.7828538383692353E-3</c:v>
                </c:pt>
                <c:pt idx="788">
                  <c:v>5.7392926321830845E-3</c:v>
                </c:pt>
                <c:pt idx="789">
                  <c:v>5.7924842516834402E-3</c:v>
                </c:pt>
                <c:pt idx="790">
                  <c:v>5.897965202005309E-3</c:v>
                </c:pt>
                <c:pt idx="791">
                  <c:v>6.1326178612495221E-3</c:v>
                </c:pt>
                <c:pt idx="792">
                  <c:v>6.148643455537622E-3</c:v>
                </c:pt>
                <c:pt idx="793">
                  <c:v>6.1382644057392773E-3</c:v>
                </c:pt>
                <c:pt idx="794">
                  <c:v>5.9997000149992503E-3</c:v>
                </c:pt>
                <c:pt idx="795">
                  <c:v>5.9550394521363705E-3</c:v>
                </c:pt>
                <c:pt idx="796">
                  <c:v>6.0873535230558523E-3</c:v>
                </c:pt>
                <c:pt idx="797">
                  <c:v>6.2750019609381135E-3</c:v>
                </c:pt>
                <c:pt idx="798">
                  <c:v>6.3476949932555742E-3</c:v>
                </c:pt>
                <c:pt idx="799">
                  <c:v>6.502479070145493E-3</c:v>
                </c:pt>
                <c:pt idx="800">
                  <c:v>6.4510926538182403E-3</c:v>
                </c:pt>
                <c:pt idx="801">
                  <c:v>6.3296146847060687E-3</c:v>
                </c:pt>
                <c:pt idx="802">
                  <c:v>6.3760261417071815E-3</c:v>
                </c:pt>
                <c:pt idx="803">
                  <c:v>6.4391500321957507E-3</c:v>
                </c:pt>
                <c:pt idx="804">
                  <c:v>6.3648659400111392E-3</c:v>
                </c:pt>
                <c:pt idx="805">
                  <c:v>6.0929169840060931E-3</c:v>
                </c:pt>
                <c:pt idx="806">
                  <c:v>6.2774639045825491E-3</c:v>
                </c:pt>
                <c:pt idx="807">
                  <c:v>6.2730337959695757E-3</c:v>
                </c:pt>
                <c:pt idx="808">
                  <c:v>6.1866831644884386E-3</c:v>
                </c:pt>
                <c:pt idx="809">
                  <c:v>6.3719633612106738E-3</c:v>
                </c:pt>
                <c:pt idx="810">
                  <c:v>6.5040650406504065E-3</c:v>
                </c:pt>
                <c:pt idx="811">
                  <c:v>6.2784492230419089E-3</c:v>
                </c:pt>
                <c:pt idx="812">
                  <c:v>6.353744738305139E-3</c:v>
                </c:pt>
                <c:pt idx="813">
                  <c:v>6.470397929472663E-3</c:v>
                </c:pt>
                <c:pt idx="814">
                  <c:v>6.358795008345919E-3</c:v>
                </c:pt>
                <c:pt idx="815">
                  <c:v>6.4153969526864474E-3</c:v>
                </c:pt>
                <c:pt idx="816">
                  <c:v>6.2799277808305212E-3</c:v>
                </c:pt>
                <c:pt idx="817">
                  <c:v>6.1199510403916772E-3</c:v>
                </c:pt>
                <c:pt idx="818">
                  <c:v>6.2769713613181639E-3</c:v>
                </c:pt>
                <c:pt idx="819">
                  <c:v>6.4615136095630401E-3</c:v>
                </c:pt>
                <c:pt idx="820">
                  <c:v>6.2588014395243315E-3</c:v>
                </c:pt>
                <c:pt idx="821">
                  <c:v>6.5067100447336315E-3</c:v>
                </c:pt>
                <c:pt idx="822">
                  <c:v>6.2135922330097092E-3</c:v>
                </c:pt>
                <c:pt idx="823">
                  <c:v>6.2868369351669947E-3</c:v>
                </c:pt>
                <c:pt idx="824">
                  <c:v>6.3436682261517729E-3</c:v>
                </c:pt>
                <c:pt idx="825">
                  <c:v>6.3096458711254834E-3</c:v>
                </c:pt>
                <c:pt idx="826">
                  <c:v>6.9801937003751858E-3</c:v>
                </c:pt>
                <c:pt idx="827">
                  <c:v>6.8947685943290529E-3</c:v>
                </c:pt>
                <c:pt idx="828">
                  <c:v>7.1479628305932815E-3</c:v>
                </c:pt>
                <c:pt idx="829">
                  <c:v>6.7975189055994563E-3</c:v>
                </c:pt>
                <c:pt idx="830">
                  <c:v>6.856359273225917E-3</c:v>
                </c:pt>
                <c:pt idx="831">
                  <c:v>7.1575556947302502E-3</c:v>
                </c:pt>
                <c:pt idx="832">
                  <c:v>6.7848358917818683E-3</c:v>
                </c:pt>
                <c:pt idx="833">
                  <c:v>7.3930320672765931E-3</c:v>
                </c:pt>
                <c:pt idx="834">
                  <c:v>7.7101002313030072E-3</c:v>
                </c:pt>
                <c:pt idx="835">
                  <c:v>8.6337146557306284E-3</c:v>
                </c:pt>
                <c:pt idx="836">
                  <c:v>7.9255002972062616E-3</c:v>
                </c:pt>
                <c:pt idx="837">
                  <c:v>7.8178442294537295E-3</c:v>
                </c:pt>
                <c:pt idx="838">
                  <c:v>7.5600075600075608E-3</c:v>
                </c:pt>
                <c:pt idx="839">
                  <c:v>7.20396217919856E-3</c:v>
                </c:pt>
                <c:pt idx="840">
                  <c:v>7.4738415545590429E-3</c:v>
                </c:pt>
                <c:pt idx="841">
                  <c:v>6.3755180108383807E-3</c:v>
                </c:pt>
                <c:pt idx="842">
                  <c:v>6.6511473229132027E-3</c:v>
                </c:pt>
                <c:pt idx="843">
                  <c:v>6.1410915790281722E-3</c:v>
                </c:pt>
                <c:pt idx="844">
                  <c:v>6.0277275467148887E-3</c:v>
                </c:pt>
                <c:pt idx="845">
                  <c:v>6.1671292013567684E-3</c:v>
                </c:pt>
                <c:pt idx="846">
                  <c:v>5.8372856621670922E-3</c:v>
                </c:pt>
                <c:pt idx="847">
                  <c:v>5.7323015190599031E-3</c:v>
                </c:pt>
                <c:pt idx="848">
                  <c:v>5.5702548391588919E-3</c:v>
                </c:pt>
                <c:pt idx="849">
                  <c:v>5.8292043136111919E-3</c:v>
                </c:pt>
                <c:pt idx="850">
                  <c:v>5.7591246130588155E-3</c:v>
                </c:pt>
                <c:pt idx="851">
                  <c:v>6.0046536065450733E-3</c:v>
                </c:pt>
                <c:pt idx="852">
                  <c:v>5.9723777528928714E-3</c:v>
                </c:pt>
                <c:pt idx="853">
                  <c:v>5.8758721997796545E-3</c:v>
                </c:pt>
                <c:pt idx="854">
                  <c:v>5.9338377095386448E-3</c:v>
                </c:pt>
                <c:pt idx="855">
                  <c:v>5.7807645061059331E-3</c:v>
                </c:pt>
                <c:pt idx="856">
                  <c:v>5.6246923996343956E-3</c:v>
                </c:pt>
                <c:pt idx="857">
                  <c:v>5.5729710902124698E-3</c:v>
                </c:pt>
                <c:pt idx="858">
                  <c:v>5.5532417048452035E-3</c:v>
                </c:pt>
                <c:pt idx="859">
                  <c:v>5.5690915419422211E-3</c:v>
                </c:pt>
                <c:pt idx="860">
                  <c:v>5.549004647291393E-3</c:v>
                </c:pt>
                <c:pt idx="861">
                  <c:v>5.5195253208224094E-3</c:v>
                </c:pt>
                <c:pt idx="862">
                  <c:v>5.5951881382011476E-3</c:v>
                </c:pt>
                <c:pt idx="863">
                  <c:v>5.5543983892244672E-3</c:v>
                </c:pt>
                <c:pt idx="864">
                  <c:v>5.6120659417748155E-3</c:v>
                </c:pt>
                <c:pt idx="865">
                  <c:v>5.7595392368610509E-3</c:v>
                </c:pt>
                <c:pt idx="866">
                  <c:v>5.7566381233359722E-3</c:v>
                </c:pt>
                <c:pt idx="867">
                  <c:v>5.8017260134890138E-3</c:v>
                </c:pt>
                <c:pt idx="868">
                  <c:v>5.7566381233359722E-3</c:v>
                </c:pt>
                <c:pt idx="869">
                  <c:v>5.9031877213695395E-3</c:v>
                </c:pt>
                <c:pt idx="870">
                  <c:v>5.9608076894419196E-3</c:v>
                </c:pt>
                <c:pt idx="871">
                  <c:v>5.7958414837354201E-3</c:v>
                </c:pt>
                <c:pt idx="872">
                  <c:v>5.7757562630856981E-3</c:v>
                </c:pt>
                <c:pt idx="873">
                  <c:v>5.7861999132070019E-3</c:v>
                </c:pt>
                <c:pt idx="874">
                  <c:v>5.884083553986467E-3</c:v>
                </c:pt>
                <c:pt idx="875">
                  <c:v>5.8689751302178862E-3</c:v>
                </c:pt>
                <c:pt idx="876">
                  <c:v>5.7828538383692353E-3</c:v>
                </c:pt>
                <c:pt idx="877">
                  <c:v>5.6537102473498239E-3</c:v>
                </c:pt>
                <c:pt idx="878">
                  <c:v>5.6365814133727899E-3</c:v>
                </c:pt>
                <c:pt idx="879">
                  <c:v>5.7077625570776261E-3</c:v>
                </c:pt>
                <c:pt idx="880">
                  <c:v>5.7454754380925023E-3</c:v>
                </c:pt>
                <c:pt idx="881">
                  <c:v>4.7350945575285117E-3</c:v>
                </c:pt>
                <c:pt idx="882">
                  <c:v>4.7789028921104391E-3</c:v>
                </c:pt>
                <c:pt idx="883">
                  <c:v>4.8055087539374411E-3</c:v>
                </c:pt>
                <c:pt idx="884">
                  <c:v>4.838828649406211E-3</c:v>
                </c:pt>
                <c:pt idx="885">
                  <c:v>4.8571005479046353E-3</c:v>
                </c:pt>
                <c:pt idx="886">
                  <c:v>4.9215995198439496E-3</c:v>
                </c:pt>
                <c:pt idx="887">
                  <c:v>4.9109148076059289E-3</c:v>
                </c:pt>
                <c:pt idx="888">
                  <c:v>4.927514459550815E-3</c:v>
                </c:pt>
                <c:pt idx="889">
                  <c:v>4.8896839594514017E-3</c:v>
                </c:pt>
                <c:pt idx="890">
                  <c:v>4.890413001341882E-3</c:v>
                </c:pt>
                <c:pt idx="891">
                  <c:v>4.956554590102003E-3</c:v>
                </c:pt>
                <c:pt idx="892">
                  <c:v>4.9618031918916873E-3</c:v>
                </c:pt>
                <c:pt idx="893">
                  <c:v>4.9230769230769232E-3</c:v>
                </c:pt>
                <c:pt idx="894">
                  <c:v>4.9312185221378636E-3</c:v>
                </c:pt>
                <c:pt idx="895">
                  <c:v>4.9352994282275062E-3</c:v>
                </c:pt>
                <c:pt idx="896">
                  <c:v>4.9558056961547178E-3</c:v>
                </c:pt>
                <c:pt idx="897">
                  <c:v>4.9442267108833282E-3</c:v>
                </c:pt>
                <c:pt idx="898">
                  <c:v>5.0955414012738851E-3</c:v>
                </c:pt>
                <c:pt idx="899">
                  <c:v>5.1657610835498862E-3</c:v>
                </c:pt>
                <c:pt idx="900">
                  <c:v>5.161290322580646E-3</c:v>
                </c:pt>
                <c:pt idx="901">
                  <c:v>5.187411039063736E-3</c:v>
                </c:pt>
                <c:pt idx="902">
                  <c:v>5.2711932503013261E-3</c:v>
                </c:pt>
                <c:pt idx="903">
                  <c:v>5.2762808654387523E-3</c:v>
                </c:pt>
                <c:pt idx="904">
                  <c:v>5.309161540951764E-3</c:v>
                </c:pt>
                <c:pt idx="905">
                  <c:v>5.3428897214530058E-3</c:v>
                </c:pt>
                <c:pt idx="906">
                  <c:v>5.4112018477274603E-3</c:v>
                </c:pt>
                <c:pt idx="907">
                  <c:v>5.3894183371672698E-3</c:v>
                </c:pt>
                <c:pt idx="908">
                  <c:v>5.4616601448672052E-3</c:v>
                </c:pt>
                <c:pt idx="909">
                  <c:v>5.4785368297978962E-3</c:v>
                </c:pt>
                <c:pt idx="910">
                  <c:v>5.4426283912718827E-3</c:v>
                </c:pt>
                <c:pt idx="911">
                  <c:v>5.4707697439746478E-3</c:v>
                </c:pt>
                <c:pt idx="912">
                  <c:v>5.4430799867241954E-3</c:v>
                </c:pt>
                <c:pt idx="913">
                  <c:v>5.3934062320151284E-3</c:v>
                </c:pt>
                <c:pt idx="914">
                  <c:v>5.38190171466076E-3</c:v>
                </c:pt>
                <c:pt idx="915">
                  <c:v>5.4390183235220966E-3</c:v>
                </c:pt>
                <c:pt idx="916">
                  <c:v>5.4753359485852603E-3</c:v>
                </c:pt>
                <c:pt idx="917">
                  <c:v>5.4566627848943606E-3</c:v>
                </c:pt>
                <c:pt idx="918">
                  <c:v>5.4867848778855808E-3</c:v>
                </c:pt>
                <c:pt idx="919">
                  <c:v>5.4516745616222063E-3</c:v>
                </c:pt>
                <c:pt idx="920">
                  <c:v>5.5218855218855225E-3</c:v>
                </c:pt>
                <c:pt idx="921">
                  <c:v>5.5630936227951157E-3</c:v>
                </c:pt>
                <c:pt idx="922">
                  <c:v>5.6430107526881726E-3</c:v>
                </c:pt>
                <c:pt idx="923">
                  <c:v>5.6333190210390727E-3</c:v>
                </c:pt>
                <c:pt idx="924">
                  <c:v>5.5972696245733793E-3</c:v>
                </c:pt>
                <c:pt idx="925">
                  <c:v>5.6054003247030674E-3</c:v>
                </c:pt>
                <c:pt idx="926">
                  <c:v>5.5659256745291029E-3</c:v>
                </c:pt>
                <c:pt idx="927">
                  <c:v>5.4201437660084282E-3</c:v>
                </c:pt>
                <c:pt idx="928">
                  <c:v>5.400510414094015E-3</c:v>
                </c:pt>
                <c:pt idx="929">
                  <c:v>5.4553014553014555E-3</c:v>
                </c:pt>
                <c:pt idx="930">
                  <c:v>5.2580955434434118E-3</c:v>
                </c:pt>
                <c:pt idx="931">
                  <c:v>5.2337641614807725E-3</c:v>
                </c:pt>
                <c:pt idx="932">
                  <c:v>5.1282051282051282E-3</c:v>
                </c:pt>
                <c:pt idx="933">
                  <c:v>5.1410658307210035E-3</c:v>
                </c:pt>
                <c:pt idx="934">
                  <c:v>5.1997463538363984E-3</c:v>
                </c:pt>
                <c:pt idx="935">
                  <c:v>5.2425477503396474E-3</c:v>
                </c:pt>
                <c:pt idx="936">
                  <c:v>5.2750080411707945E-3</c:v>
                </c:pt>
                <c:pt idx="937">
                  <c:v>5.3355022366815778E-3</c:v>
                </c:pt>
                <c:pt idx="938">
                  <c:v>5.3858784893267659E-3</c:v>
                </c:pt>
                <c:pt idx="939">
                  <c:v>5.3415845615177922E-3</c:v>
                </c:pt>
                <c:pt idx="940">
                  <c:v>5.1878212732305263E-3</c:v>
                </c:pt>
                <c:pt idx="941">
                  <c:v>5.1201998126756167E-3</c:v>
                </c:pt>
                <c:pt idx="942">
                  <c:v>5.1062504864949022E-3</c:v>
                </c:pt>
                <c:pt idx="943">
                  <c:v>5.1278042679590401E-3</c:v>
                </c:pt>
                <c:pt idx="944">
                  <c:v>5.0967290808794962E-3</c:v>
                </c:pt>
                <c:pt idx="945">
                  <c:v>5.1820838928825341E-3</c:v>
                </c:pt>
                <c:pt idx="946">
                  <c:v>5.1062504864949022E-3</c:v>
                </c:pt>
                <c:pt idx="947">
                  <c:v>5.1487324385840992E-3</c:v>
                </c:pt>
                <c:pt idx="948">
                  <c:v>5.188641936249308E-3</c:v>
                </c:pt>
                <c:pt idx="949">
                  <c:v>5.2320944329239116E-3</c:v>
                </c:pt>
                <c:pt idx="950">
                  <c:v>5.2034583961291349E-3</c:v>
                </c:pt>
                <c:pt idx="951">
                  <c:v>5.1633215269578907E-3</c:v>
                </c:pt>
                <c:pt idx="952">
                  <c:v>5.2784036047634373E-3</c:v>
                </c:pt>
                <c:pt idx="953">
                  <c:v>5.3642979802109737E-3</c:v>
                </c:pt>
                <c:pt idx="954">
                  <c:v>5.2429667519181588E-3</c:v>
                </c:pt>
                <c:pt idx="955">
                  <c:v>5.2652700858816922E-3</c:v>
                </c:pt>
                <c:pt idx="956">
                  <c:v>5.2945924132364814E-3</c:v>
                </c:pt>
                <c:pt idx="957">
                  <c:v>5.2038711724575601E-3</c:v>
                </c:pt>
                <c:pt idx="958">
                  <c:v>5.2572527648661648E-3</c:v>
                </c:pt>
                <c:pt idx="959">
                  <c:v>5.2459016393442623E-3</c:v>
                </c:pt>
                <c:pt idx="960">
                  <c:v>5.2446434282059484E-3</c:v>
                </c:pt>
                <c:pt idx="961">
                  <c:v>5.2220983919758004E-3</c:v>
                </c:pt>
                <c:pt idx="962">
                  <c:v>5.2788283576084335E-3</c:v>
                </c:pt>
                <c:pt idx="963">
                  <c:v>5.3229470950989944E-3</c:v>
                </c:pt>
                <c:pt idx="964">
                  <c:v>5.3586015356967814E-3</c:v>
                </c:pt>
                <c:pt idx="965">
                  <c:v>5.4831160147107991E-3</c:v>
                </c:pt>
                <c:pt idx="966">
                  <c:v>5.4205916377458273E-3</c:v>
                </c:pt>
                <c:pt idx="967">
                  <c:v>5.3907469800312273E-3</c:v>
                </c:pt>
                <c:pt idx="968">
                  <c:v>5.4349627174813588E-3</c:v>
                </c:pt>
                <c:pt idx="969">
                  <c:v>5.3320328375193043E-3</c:v>
                </c:pt>
                <c:pt idx="970">
                  <c:v>5.1792199589452076E-3</c:v>
                </c:pt>
                <c:pt idx="971">
                  <c:v>5.1078408471540914E-3</c:v>
                </c:pt>
                <c:pt idx="972">
                  <c:v>5.1221987975325995E-3</c:v>
                </c:pt>
                <c:pt idx="973">
                  <c:v>5.1414687671447606E-3</c:v>
                </c:pt>
                <c:pt idx="974">
                  <c:v>5.1637279596977326E-3</c:v>
                </c:pt>
                <c:pt idx="975">
                  <c:v>5.1890523651320995E-3</c:v>
                </c:pt>
                <c:pt idx="976">
                  <c:v>5.1784022734449008E-3</c:v>
                </c:pt>
                <c:pt idx="977">
                  <c:v>5.2158702393257537E-3</c:v>
                </c:pt>
                <c:pt idx="978">
                  <c:v>5.2379431491536253E-3</c:v>
                </c:pt>
                <c:pt idx="979">
                  <c:v>5.1980982567353404E-3</c:v>
                </c:pt>
                <c:pt idx="980">
                  <c:v>5.330299829365402E-3</c:v>
                </c:pt>
                <c:pt idx="981">
                  <c:v>5.1800379027163619E-3</c:v>
                </c:pt>
                <c:pt idx="982">
                  <c:v>5.1394547163898466E-3</c:v>
                </c:pt>
                <c:pt idx="983">
                  <c:v>5.2042840142800476E-3</c:v>
                </c:pt>
                <c:pt idx="984">
                  <c:v>5.1755424063116371E-3</c:v>
                </c:pt>
                <c:pt idx="985">
                  <c:v>5.2325117651750817E-3</c:v>
                </c:pt>
                <c:pt idx="986">
                  <c:v>5.3040103492884867E-3</c:v>
                </c:pt>
                <c:pt idx="987">
                  <c:v>5.3863207159865339E-3</c:v>
                </c:pt>
                <c:pt idx="988">
                  <c:v>5.260625501202887E-3</c:v>
                </c:pt>
                <c:pt idx="989">
                  <c:v>5.2920296869958059E-3</c:v>
                </c:pt>
                <c:pt idx="990">
                  <c:v>5.2450627648516837E-3</c:v>
                </c:pt>
                <c:pt idx="991">
                  <c:v>5.285633712029651E-3</c:v>
                </c:pt>
                <c:pt idx="992">
                  <c:v>5.4264207130449169E-3</c:v>
                </c:pt>
                <c:pt idx="993">
                  <c:v>5.4138813237600064E-3</c:v>
                </c:pt>
                <c:pt idx="994">
                  <c:v>5.8274851203695488E-3</c:v>
                </c:pt>
                <c:pt idx="995">
                  <c:v>5.6376761773805437E-3</c:v>
                </c:pt>
                <c:pt idx="996">
                  <c:v>5.6698357821953326E-3</c:v>
                </c:pt>
                <c:pt idx="997">
                  <c:v>5.7098093828879797E-3</c:v>
                </c:pt>
                <c:pt idx="998">
                  <c:v>5.6654287935054837E-3</c:v>
                </c:pt>
                <c:pt idx="999">
                  <c:v>5.6771960190393775E-3</c:v>
                </c:pt>
                <c:pt idx="1000">
                  <c:v>5.6988967074971765E-3</c:v>
                </c:pt>
                <c:pt idx="1001">
                  <c:v>5.7217618839947668E-3</c:v>
                </c:pt>
                <c:pt idx="1002">
                  <c:v>5.6826056826056832E-3</c:v>
                </c:pt>
                <c:pt idx="1003">
                  <c:v>5.6580990167327929E-3</c:v>
                </c:pt>
                <c:pt idx="1004">
                  <c:v>5.6580990167327929E-3</c:v>
                </c:pt>
                <c:pt idx="1005">
                  <c:v>5.7498466123236044E-3</c:v>
                </c:pt>
                <c:pt idx="1006">
                  <c:v>5.7073255611623458E-3</c:v>
                </c:pt>
                <c:pt idx="1007">
                  <c:v>5.7705840957072482E-3</c:v>
                </c:pt>
                <c:pt idx="1008">
                  <c:v>5.7807543179414873E-3</c:v>
                </c:pt>
                <c:pt idx="1009">
                  <c:v>5.7761732851985565E-3</c:v>
                </c:pt>
                <c:pt idx="1010">
                  <c:v>5.7894272350189745E-3</c:v>
                </c:pt>
                <c:pt idx="1011">
                  <c:v>5.7367730651508532E-3</c:v>
                </c:pt>
                <c:pt idx="1012">
                  <c:v>5.7257571790171949E-3</c:v>
                </c:pt>
                <c:pt idx="1013">
                  <c:v>5.7919830478544944E-3</c:v>
                </c:pt>
                <c:pt idx="1014">
                  <c:v>5.7493426818580199E-3</c:v>
                </c:pt>
                <c:pt idx="1015">
                  <c:v>5.7453144158346467E-3</c:v>
                </c:pt>
                <c:pt idx="1016">
                  <c:v>5.6875325125715281E-3</c:v>
                </c:pt>
                <c:pt idx="1017">
                  <c:v>5.7247578322715768E-3</c:v>
                </c:pt>
                <c:pt idx="1018">
                  <c:v>5.7761732851985565E-3</c:v>
                </c:pt>
                <c:pt idx="1019">
                  <c:v>5.7802449555026877E-3</c:v>
                </c:pt>
                <c:pt idx="1020">
                  <c:v>5.817665838949982E-3</c:v>
                </c:pt>
                <c:pt idx="1021">
                  <c:v>5.8027421494913755E-3</c:v>
                </c:pt>
                <c:pt idx="1022">
                  <c:v>5.7614614438784477E-3</c:v>
                </c:pt>
                <c:pt idx="1023">
                  <c:v>5.7812637701595134E-3</c:v>
                </c:pt>
                <c:pt idx="1024">
                  <c:v>5.8114812189936221E-3</c:v>
                </c:pt>
                <c:pt idx="1025">
                  <c:v>5.8068513764716299E-3</c:v>
                </c:pt>
                <c:pt idx="1026">
                  <c:v>5.7402870143507178E-3</c:v>
                </c:pt>
                <c:pt idx="1027">
                  <c:v>5.7858528841065451E-3</c:v>
                </c:pt>
                <c:pt idx="1028">
                  <c:v>5.920043317390127E-3</c:v>
                </c:pt>
                <c:pt idx="1029">
                  <c:v>5.9211120137196496E-3</c:v>
                </c:pt>
                <c:pt idx="1030">
                  <c:v>5.962010360810688E-3</c:v>
                </c:pt>
                <c:pt idx="1031">
                  <c:v>5.8865757358219674E-3</c:v>
                </c:pt>
                <c:pt idx="1032">
                  <c:v>5.9549745824255635E-3</c:v>
                </c:pt>
                <c:pt idx="1033">
                  <c:v>5.9517328978406824E-3</c:v>
                </c:pt>
                <c:pt idx="1034">
                  <c:v>5.9603852444121393E-3</c:v>
                </c:pt>
                <c:pt idx="1035">
                  <c:v>6.0244283221599785E-3</c:v>
                </c:pt>
                <c:pt idx="1036">
                  <c:v>6.0460829493087561E-3</c:v>
                </c:pt>
                <c:pt idx="1037">
                  <c:v>6.0673325934147244E-3</c:v>
                </c:pt>
                <c:pt idx="1038">
                  <c:v>6.310726310726311E-3</c:v>
                </c:pt>
                <c:pt idx="1039">
                  <c:v>6.4918357248886695E-3</c:v>
                </c:pt>
                <c:pt idx="1040">
                  <c:v>6.4106322681520573E-3</c:v>
                </c:pt>
                <c:pt idx="1041">
                  <c:v>6.4854176964903604E-3</c:v>
                </c:pt>
                <c:pt idx="1042">
                  <c:v>6.4301117427955305E-3</c:v>
                </c:pt>
                <c:pt idx="1043">
                  <c:v>6.4062499999999996E-3</c:v>
                </c:pt>
                <c:pt idx="1044">
                  <c:v>6.3757410827096905E-3</c:v>
                </c:pt>
                <c:pt idx="1045">
                  <c:v>6.3726442587915292E-3</c:v>
                </c:pt>
                <c:pt idx="1046">
                  <c:v>6.4075014651299089E-3</c:v>
                </c:pt>
                <c:pt idx="1047">
                  <c:v>6.4175308158873024E-3</c:v>
                </c:pt>
                <c:pt idx="1048">
                  <c:v>6.4332646856918706E-3</c:v>
                </c:pt>
                <c:pt idx="1049">
                  <c:v>6.3732633828815699E-3</c:v>
                </c:pt>
                <c:pt idx="1050">
                  <c:v>6.4414768263943442E-3</c:v>
                </c:pt>
                <c:pt idx="1051">
                  <c:v>6.4790123456790125E-3</c:v>
                </c:pt>
                <c:pt idx="1052">
                  <c:v>6.4726196349284663E-3</c:v>
                </c:pt>
                <c:pt idx="1053">
                  <c:v>6.4131391142829208E-3</c:v>
                </c:pt>
                <c:pt idx="1054">
                  <c:v>6.4522474672961544E-3</c:v>
                </c:pt>
                <c:pt idx="1055">
                  <c:v>6.4402120557628117E-3</c:v>
                </c:pt>
                <c:pt idx="1056">
                  <c:v>6.4713426062937753E-3</c:v>
                </c:pt>
                <c:pt idx="1057">
                  <c:v>6.34859189006097E-3</c:v>
                </c:pt>
                <c:pt idx="1058">
                  <c:v>6.3228915662650606E-3</c:v>
                </c:pt>
                <c:pt idx="1059">
                  <c:v>6.3596703829374695E-3</c:v>
                </c:pt>
                <c:pt idx="1060">
                  <c:v>6.4446409273995484E-3</c:v>
                </c:pt>
                <c:pt idx="1061">
                  <c:v>6.4414768263943442E-3</c:v>
                </c:pt>
                <c:pt idx="1062">
                  <c:v>6.4783725064191189E-3</c:v>
                </c:pt>
                <c:pt idx="1063">
                  <c:v>6.3473633284954045E-3</c:v>
                </c:pt>
                <c:pt idx="1064">
                  <c:v>6.4421093980163019E-3</c:v>
                </c:pt>
                <c:pt idx="1065">
                  <c:v>6.4886251236399607E-3</c:v>
                </c:pt>
                <c:pt idx="1066">
                  <c:v>6.4332646856918706E-3</c:v>
                </c:pt>
                <c:pt idx="1067">
                  <c:v>6.5521374350779064E-3</c:v>
                </c:pt>
                <c:pt idx="1068">
                  <c:v>6.6242552761789355E-3</c:v>
                </c:pt>
                <c:pt idx="1069">
                  <c:v>6.6952439273321087E-3</c:v>
                </c:pt>
                <c:pt idx="1070">
                  <c:v>6.6149037007159428E-3</c:v>
                </c:pt>
                <c:pt idx="1071">
                  <c:v>6.4783725064191189E-3</c:v>
                </c:pt>
                <c:pt idx="1072">
                  <c:v>6.4522474672961544E-3</c:v>
                </c:pt>
                <c:pt idx="1073">
                  <c:v>6.4911933504848609E-3</c:v>
                </c:pt>
                <c:pt idx="1074">
                  <c:v>6.4738971676699892E-3</c:v>
                </c:pt>
                <c:pt idx="1075">
                  <c:v>6.4656022077666086E-3</c:v>
                </c:pt>
                <c:pt idx="1076">
                  <c:v>6.4169030617235645E-3</c:v>
                </c:pt>
                <c:pt idx="1077">
                  <c:v>6.4238151194672931E-3</c:v>
                </c:pt>
                <c:pt idx="1078">
                  <c:v>6.4326338497744653E-3</c:v>
                </c:pt>
                <c:pt idx="1079">
                  <c:v>6.4238151194672931E-3</c:v>
                </c:pt>
                <c:pt idx="1080">
                  <c:v>6.4288514308114466E-3</c:v>
                </c:pt>
                <c:pt idx="1081">
                  <c:v>6.4605081741185739E-3</c:v>
                </c:pt>
                <c:pt idx="1082">
                  <c:v>6.5163405185258766E-3</c:v>
                </c:pt>
                <c:pt idx="1083">
                  <c:v>6.6002615957339774E-3</c:v>
                </c:pt>
                <c:pt idx="1084">
                  <c:v>6.6585464880227372E-3</c:v>
                </c:pt>
                <c:pt idx="1085">
                  <c:v>6.6383323213924312E-3</c:v>
                </c:pt>
                <c:pt idx="1086">
                  <c:v>6.6986623098131319E-3</c:v>
                </c:pt>
                <c:pt idx="1087">
                  <c:v>6.6986623098131319E-3</c:v>
                </c:pt>
                <c:pt idx="1088">
                  <c:v>6.583701324769169E-3</c:v>
                </c:pt>
                <c:pt idx="1089">
                  <c:v>6.6598984771573605E-3</c:v>
                </c:pt>
                <c:pt idx="1090">
                  <c:v>6.6450567260940034E-3</c:v>
                </c:pt>
                <c:pt idx="1091">
                  <c:v>6.7096246292318714E-3</c:v>
                </c:pt>
                <c:pt idx="1092">
                  <c:v>6.7691672685997323E-3</c:v>
                </c:pt>
                <c:pt idx="1093">
                  <c:v>6.8191268191268193E-3</c:v>
                </c:pt>
                <c:pt idx="1094">
                  <c:v>6.7677705560713914E-3</c:v>
                </c:pt>
                <c:pt idx="1095">
                  <c:v>6.8511749347258486E-3</c:v>
                </c:pt>
                <c:pt idx="1096">
                  <c:v>6.9249445793307298E-3</c:v>
                </c:pt>
                <c:pt idx="1097">
                  <c:v>7.0987988312953146E-3</c:v>
                </c:pt>
                <c:pt idx="1098">
                  <c:v>7.0880605078336044E-3</c:v>
                </c:pt>
                <c:pt idx="1099">
                  <c:v>6.9661250929170648E-3</c:v>
                </c:pt>
                <c:pt idx="1100">
                  <c:v>6.8490290248486114E-3</c:v>
                </c:pt>
                <c:pt idx="1101">
                  <c:v>6.8425993532909152E-3</c:v>
                </c:pt>
                <c:pt idx="1102">
                  <c:v>6.8511749347258486E-3</c:v>
                </c:pt>
                <c:pt idx="1103">
                  <c:v>6.9616894831794549E-3</c:v>
                </c:pt>
                <c:pt idx="1104">
                  <c:v>6.9936034115138596E-3</c:v>
                </c:pt>
                <c:pt idx="1105">
                  <c:v>7.0167932399187085E-3</c:v>
                </c:pt>
                <c:pt idx="1106">
                  <c:v>6.9498887594024797E-3</c:v>
                </c:pt>
                <c:pt idx="1107">
                  <c:v>6.9337279357361802E-3</c:v>
                </c:pt>
                <c:pt idx="1108">
                  <c:v>7.0182946399914414E-3</c:v>
                </c:pt>
                <c:pt idx="1109">
                  <c:v>6.9498887594024797E-3</c:v>
                </c:pt>
                <c:pt idx="1110">
                  <c:v>6.9118111895479931E-3</c:v>
                </c:pt>
                <c:pt idx="1111">
                  <c:v>6.8784733144594736E-3</c:v>
                </c:pt>
                <c:pt idx="1112">
                  <c:v>7.0340982200300236E-3</c:v>
                </c:pt>
                <c:pt idx="1113">
                  <c:v>7.4334277620396599E-3</c:v>
                </c:pt>
                <c:pt idx="1114">
                  <c:v>7.4962861387270026E-3</c:v>
                </c:pt>
                <c:pt idx="1115">
                  <c:v>7.6040338472238332E-3</c:v>
                </c:pt>
                <c:pt idx="1116">
                  <c:v>7.5549925141080278E-3</c:v>
                </c:pt>
                <c:pt idx="1117">
                  <c:v>7.6093260642616876E-3</c:v>
                </c:pt>
                <c:pt idx="1118">
                  <c:v>7.4902945878054352E-3</c:v>
                </c:pt>
                <c:pt idx="1119">
                  <c:v>7.5082980428064555E-3</c:v>
                </c:pt>
                <c:pt idx="1120">
                  <c:v>7.5428308612165117E-3</c:v>
                </c:pt>
                <c:pt idx="1121">
                  <c:v>7.5281156759238015E-3</c:v>
                </c:pt>
                <c:pt idx="1122">
                  <c:v>7.613741875580316E-3</c:v>
                </c:pt>
                <c:pt idx="1123">
                  <c:v>7.7094840756845697E-3</c:v>
                </c:pt>
                <c:pt idx="1124">
                  <c:v>7.7715910437152003E-3</c:v>
                </c:pt>
                <c:pt idx="1125">
                  <c:v>7.8421996413628216E-3</c:v>
                </c:pt>
                <c:pt idx="1126">
                  <c:v>7.7458968000944624E-3</c:v>
                </c:pt>
                <c:pt idx="1127">
                  <c:v>7.8412622519722693E-3</c:v>
                </c:pt>
                <c:pt idx="1128">
                  <c:v>7.8384514278886375E-3</c:v>
                </c:pt>
                <c:pt idx="1129">
                  <c:v>7.8011654180045187E-3</c:v>
                </c:pt>
                <c:pt idx="1130">
                  <c:v>7.7550537888639321E-3</c:v>
                </c:pt>
                <c:pt idx="1131">
                  <c:v>7.7863501483679525E-3</c:v>
                </c:pt>
                <c:pt idx="1132">
                  <c:v>6.0569643071746188E-3</c:v>
                </c:pt>
                <c:pt idx="1133">
                  <c:v>5.9426954368588612E-3</c:v>
                </c:pt>
                <c:pt idx="1134">
                  <c:v>5.9644970414201182E-3</c:v>
                </c:pt>
                <c:pt idx="1135">
                  <c:v>5.8563792702765512E-3</c:v>
                </c:pt>
                <c:pt idx="1136">
                  <c:v>5.8672875436554129E-3</c:v>
                </c:pt>
                <c:pt idx="1137">
                  <c:v>5.8448335845993271E-3</c:v>
                </c:pt>
                <c:pt idx="1138">
                  <c:v>5.8238964640628605E-3</c:v>
                </c:pt>
                <c:pt idx="1139">
                  <c:v>5.9106368007505574E-3</c:v>
                </c:pt>
                <c:pt idx="1140">
                  <c:v>5.946201038225578E-3</c:v>
                </c:pt>
                <c:pt idx="1141">
                  <c:v>6.1794997547817559E-3</c:v>
                </c:pt>
                <c:pt idx="1142">
                  <c:v>5.9659090909090903E-3</c:v>
                </c:pt>
                <c:pt idx="1143">
                  <c:v>5.8919803600654659E-3</c:v>
                </c:pt>
                <c:pt idx="1144">
                  <c:v>5.9652029826014917E-3</c:v>
                </c:pt>
                <c:pt idx="1145">
                  <c:v>5.9765208110992528E-3</c:v>
                </c:pt>
                <c:pt idx="1146">
                  <c:v>6.0781476121562952E-3</c:v>
                </c:pt>
                <c:pt idx="1147">
                  <c:v>6.3572149344096876E-3</c:v>
                </c:pt>
                <c:pt idx="1148">
                  <c:v>6.1704211557296763E-3</c:v>
                </c:pt>
                <c:pt idx="1149">
                  <c:v>6.1150206260616354E-3</c:v>
                </c:pt>
                <c:pt idx="1150">
                  <c:v>6.0402684563758387E-3</c:v>
                </c:pt>
                <c:pt idx="1151">
                  <c:v>5.9301094246381929E-3</c:v>
                </c:pt>
                <c:pt idx="1152">
                  <c:v>5.93360018836826E-3</c:v>
                </c:pt>
                <c:pt idx="1153">
                  <c:v>5.6981345392877331E-3</c:v>
                </c:pt>
                <c:pt idx="1154">
                  <c:v>5.542115680668573E-3</c:v>
                </c:pt>
                <c:pt idx="1155">
                  <c:v>5.554943238179213E-3</c:v>
                </c:pt>
                <c:pt idx="1156">
                  <c:v>5.6124721603563474E-3</c:v>
                </c:pt>
                <c:pt idx="1157">
                  <c:v>5.6680161943319833E-3</c:v>
                </c:pt>
                <c:pt idx="1158">
                  <c:v>5.7214212736973547E-3</c:v>
                </c:pt>
                <c:pt idx="1159">
                  <c:v>5.5746045791394763E-3</c:v>
                </c:pt>
                <c:pt idx="1160">
                  <c:v>5.5647565419012926E-3</c:v>
                </c:pt>
                <c:pt idx="1161">
                  <c:v>5.3863417762103245E-3</c:v>
                </c:pt>
                <c:pt idx="1162">
                  <c:v>5.3691275167785232E-3</c:v>
                </c:pt>
                <c:pt idx="1163">
                  <c:v>5.4327907728791642E-3</c:v>
                </c:pt>
                <c:pt idx="1164">
                  <c:v>5.4310344827586208E-3</c:v>
                </c:pt>
                <c:pt idx="1165">
                  <c:v>5.5875831485587583E-3</c:v>
                </c:pt>
                <c:pt idx="1166">
                  <c:v>5.630026809651475E-3</c:v>
                </c:pt>
                <c:pt idx="1167">
                  <c:v>5.6476916181084722E-3</c:v>
                </c:pt>
                <c:pt idx="1168">
                  <c:v>5.6833558863328823E-3</c:v>
                </c:pt>
                <c:pt idx="1169">
                  <c:v>5.7007125890736346E-3</c:v>
                </c:pt>
                <c:pt idx="1170">
                  <c:v>5.5937846836847955E-3</c:v>
                </c:pt>
                <c:pt idx="1171">
                  <c:v>5.4622304107510566E-3</c:v>
                </c:pt>
                <c:pt idx="1172">
                  <c:v>5.5009823182711193E-3</c:v>
                </c:pt>
                <c:pt idx="1173">
                  <c:v>5.4498269896193774E-3</c:v>
                </c:pt>
                <c:pt idx="1174">
                  <c:v>5.3520229372411594E-3</c:v>
                </c:pt>
                <c:pt idx="1175">
                  <c:v>5.3372868791697553E-3</c:v>
                </c:pt>
                <c:pt idx="1176">
                  <c:v>5.2902277736958121E-3</c:v>
                </c:pt>
                <c:pt idx="1177">
                  <c:v>5.3108535300316123E-3</c:v>
                </c:pt>
                <c:pt idx="1178">
                  <c:v>5.2946738102741886E-3</c:v>
                </c:pt>
                <c:pt idx="1179">
                  <c:v>5.4333764553686935E-3</c:v>
                </c:pt>
                <c:pt idx="1180">
                  <c:v>5.4357204486626407E-3</c:v>
                </c:pt>
                <c:pt idx="1181">
                  <c:v>5.4327907728791642E-3</c:v>
                </c:pt>
                <c:pt idx="1182">
                  <c:v>5.3474801061007956E-3</c:v>
                </c:pt>
                <c:pt idx="1183">
                  <c:v>5.5906821963394339E-3</c:v>
                </c:pt>
                <c:pt idx="1184">
                  <c:v>5.5888223552894205E-3</c:v>
                </c:pt>
                <c:pt idx="1185">
                  <c:v>5.6218627997769097E-3</c:v>
                </c:pt>
                <c:pt idx="1186">
                  <c:v>5.6724817107484532E-3</c:v>
                </c:pt>
                <c:pt idx="1187">
                  <c:v>5.5709074831435832E-3</c:v>
                </c:pt>
                <c:pt idx="1188">
                  <c:v>5.6775937816830012E-3</c:v>
                </c:pt>
                <c:pt idx="1189">
                  <c:v>5.5100032797638573E-3</c:v>
                </c:pt>
                <c:pt idx="1190">
                  <c:v>5.4310344827586208E-3</c:v>
                </c:pt>
                <c:pt idx="1191">
                  <c:v>5.5100032797638573E-3</c:v>
                </c:pt>
                <c:pt idx="1192">
                  <c:v>5.4884024828487426E-3</c:v>
                </c:pt>
                <c:pt idx="1193">
                  <c:v>5.4316197866149368E-3</c:v>
                </c:pt>
                <c:pt idx="1194">
                  <c:v>5.4895980829974943E-3</c:v>
                </c:pt>
                <c:pt idx="1195">
                  <c:v>5.5950266429840145E-3</c:v>
                </c:pt>
                <c:pt idx="1196">
                  <c:v>5.6692913385826766E-3</c:v>
                </c:pt>
                <c:pt idx="1197">
                  <c:v>5.7931034482758617E-3</c:v>
                </c:pt>
                <c:pt idx="1198">
                  <c:v>5.623117259846034E-3</c:v>
                </c:pt>
                <c:pt idx="1199">
                  <c:v>5.4457050243111836E-3</c:v>
                </c:pt>
                <c:pt idx="1200">
                  <c:v>5.5100032797638573E-3</c:v>
                </c:pt>
                <c:pt idx="1201">
                  <c:v>5.4812398042414353E-3</c:v>
                </c:pt>
                <c:pt idx="1202">
                  <c:v>5.534204458109147E-3</c:v>
                </c:pt>
                <c:pt idx="1203">
                  <c:v>5.3886453544317332E-3</c:v>
                </c:pt>
                <c:pt idx="1204">
                  <c:v>5.4884024828487426E-3</c:v>
                </c:pt>
                <c:pt idx="1205">
                  <c:v>5.498581715033821E-3</c:v>
                </c:pt>
                <c:pt idx="1206">
                  <c:v>5.5045871559633031E-3</c:v>
                </c:pt>
                <c:pt idx="1207">
                  <c:v>5.5263157894736839E-3</c:v>
                </c:pt>
                <c:pt idx="1208">
                  <c:v>5.5776892430278889E-3</c:v>
                </c:pt>
                <c:pt idx="1209">
                  <c:v>5.5838688233990691E-3</c:v>
                </c:pt>
                <c:pt idx="1210">
                  <c:v>5.6218627997769097E-3</c:v>
                </c:pt>
                <c:pt idx="1211">
                  <c:v>5.6105977958365799E-3</c:v>
                </c:pt>
                <c:pt idx="1212">
                  <c:v>5.5962691538974018E-3</c:v>
                </c:pt>
                <c:pt idx="1213">
                  <c:v>5.6578356533453075E-3</c:v>
                </c:pt>
                <c:pt idx="1214">
                  <c:v>5.6514913657770794E-3</c:v>
                </c:pt>
                <c:pt idx="1215">
                  <c:v>5.7078142695356745E-3</c:v>
                </c:pt>
                <c:pt idx="1216">
                  <c:v>5.6622851365015162E-3</c:v>
                </c:pt>
                <c:pt idx="1217">
                  <c:v>5.6187290969899667E-3</c:v>
                </c:pt>
                <c:pt idx="1218">
                  <c:v>5.6763149003266128E-3</c:v>
                </c:pt>
                <c:pt idx="1219">
                  <c:v>5.7116953762466009E-3</c:v>
                </c:pt>
                <c:pt idx="1220">
                  <c:v>5.6712051310903568E-3</c:v>
                </c:pt>
                <c:pt idx="1221">
                  <c:v>5.6356927205635692E-3</c:v>
                </c:pt>
                <c:pt idx="1222">
                  <c:v>5.61622464898596E-3</c:v>
                </c:pt>
                <c:pt idx="1223">
                  <c:v>5.6591062205254882E-3</c:v>
                </c:pt>
                <c:pt idx="1224">
                  <c:v>5.6018672890963657E-3</c:v>
                </c:pt>
                <c:pt idx="1225">
                  <c:v>5.5629139072847682E-3</c:v>
                </c:pt>
                <c:pt idx="1226">
                  <c:v>5.6118472330475445E-3</c:v>
                </c:pt>
                <c:pt idx="1227">
                  <c:v>5.6105977958365799E-3</c:v>
                </c:pt>
                <c:pt idx="1228">
                  <c:v>5.6281407035175882E-3</c:v>
                </c:pt>
                <c:pt idx="1229">
                  <c:v>5.6388453792794811E-3</c:v>
                </c:pt>
                <c:pt idx="1230">
                  <c:v>5.6250000000000007E-3</c:v>
                </c:pt>
                <c:pt idx="1231">
                  <c:v>5.6206088992974239E-3</c:v>
                </c:pt>
                <c:pt idx="1232">
                  <c:v>5.6206088992974239E-3</c:v>
                </c:pt>
                <c:pt idx="1233">
                  <c:v>5.4729069388641544E-3</c:v>
                </c:pt>
                <c:pt idx="1234">
                  <c:v>5.4687500000000005E-3</c:v>
                </c:pt>
                <c:pt idx="1235">
                  <c:v>5.5100032797638573E-3</c:v>
                </c:pt>
                <c:pt idx="1236">
                  <c:v>5.5057898186585096E-3</c:v>
                </c:pt>
                <c:pt idx="1237">
                  <c:v>5.5476059438635114E-3</c:v>
                </c:pt>
                <c:pt idx="1238">
                  <c:v>5.5160337090948888E-3</c:v>
                </c:pt>
                <c:pt idx="1239">
                  <c:v>5.5226824457593688E-3</c:v>
                </c:pt>
                <c:pt idx="1240">
                  <c:v>5.4961832061068703E-3</c:v>
                </c:pt>
                <c:pt idx="1241">
                  <c:v>5.4545454545454541E-3</c:v>
                </c:pt>
                <c:pt idx="1242">
                  <c:v>5.4059851978976725E-3</c:v>
                </c:pt>
                <c:pt idx="1243">
                  <c:v>5.44923775543302E-3</c:v>
                </c:pt>
                <c:pt idx="1244">
                  <c:v>5.4439403758911216E-3</c:v>
                </c:pt>
                <c:pt idx="1245">
                  <c:v>5.5003819709702065E-3</c:v>
                </c:pt>
                <c:pt idx="1246">
                  <c:v>5.5124138685333042E-3</c:v>
                </c:pt>
                <c:pt idx="1247">
                  <c:v>5.8591025342943507E-3</c:v>
                </c:pt>
                <c:pt idx="1248">
                  <c:v>5.8279370952821459E-3</c:v>
                </c:pt>
                <c:pt idx="1249">
                  <c:v>5.9652029826014917E-3</c:v>
                </c:pt>
                <c:pt idx="1250">
                  <c:v>5.915492957746479E-3</c:v>
                </c:pt>
                <c:pt idx="1251">
                  <c:v>5.8919803600654659E-3</c:v>
                </c:pt>
                <c:pt idx="1252">
                  <c:v>5.8851004203643162E-3</c:v>
                </c:pt>
                <c:pt idx="1253">
                  <c:v>6.0359281437125751E-3</c:v>
                </c:pt>
                <c:pt idx="1254">
                  <c:v>6.0028585040495476E-3</c:v>
                </c:pt>
                <c:pt idx="1255">
                  <c:v>5.9092507914175162E-3</c:v>
                </c:pt>
                <c:pt idx="1256">
                  <c:v>5.9002575509248421E-3</c:v>
                </c:pt>
                <c:pt idx="1257">
                  <c:v>5.863874345549738E-3</c:v>
                </c:pt>
                <c:pt idx="1258">
                  <c:v>5.8761804826862546E-3</c:v>
                </c:pt>
                <c:pt idx="1259">
                  <c:v>5.9588555213998581E-3</c:v>
                </c:pt>
                <c:pt idx="1260">
                  <c:v>5.8509403296958442E-3</c:v>
                </c:pt>
                <c:pt idx="1261">
                  <c:v>5.8968058968058967E-3</c:v>
                </c:pt>
                <c:pt idx="1262">
                  <c:v>5.9644970414201182E-3</c:v>
                </c:pt>
                <c:pt idx="1263">
                  <c:v>5.8455114822546974E-3</c:v>
                </c:pt>
                <c:pt idx="1264">
                  <c:v>5.7606583609555381E-3</c:v>
                </c:pt>
                <c:pt idx="1265">
                  <c:v>5.8024407091871975E-3</c:v>
                </c:pt>
                <c:pt idx="1266">
                  <c:v>5.8502611723737661E-3</c:v>
                </c:pt>
                <c:pt idx="1267">
                  <c:v>5.8556988497734403E-3</c:v>
                </c:pt>
                <c:pt idx="1268">
                  <c:v>5.8844133099824865E-3</c:v>
                </c:pt>
                <c:pt idx="1269">
                  <c:v>5.9161873459326218E-3</c:v>
                </c:pt>
                <c:pt idx="1270">
                  <c:v>5.9412943534127077E-3</c:v>
                </c:pt>
                <c:pt idx="1271">
                  <c:v>6.0460652591170826E-3</c:v>
                </c:pt>
                <c:pt idx="1272">
                  <c:v>5.9992857993096055E-3</c:v>
                </c:pt>
                <c:pt idx="1273">
                  <c:v>5.9504132231404955E-3</c:v>
                </c:pt>
                <c:pt idx="1274">
                  <c:v>5.872756933115824E-3</c:v>
                </c:pt>
                <c:pt idx="1275">
                  <c:v>5.7917720064353025E-3</c:v>
                </c:pt>
                <c:pt idx="1276">
                  <c:v>5.7931034482758617E-3</c:v>
                </c:pt>
                <c:pt idx="1277">
                  <c:v>5.776504297994269E-3</c:v>
                </c:pt>
                <c:pt idx="1278">
                  <c:v>5.6673788372877537E-3</c:v>
                </c:pt>
                <c:pt idx="1279">
                  <c:v>5.6502242152466371E-3</c:v>
                </c:pt>
                <c:pt idx="1280">
                  <c:v>5.7175269427112872E-3</c:v>
                </c:pt>
                <c:pt idx="1281">
                  <c:v>5.7692307692307696E-3</c:v>
                </c:pt>
                <c:pt idx="1282">
                  <c:v>5.7831325301204812E-3</c:v>
                </c:pt>
                <c:pt idx="1283">
                  <c:v>5.7891109579600274E-3</c:v>
                </c:pt>
                <c:pt idx="1284">
                  <c:v>5.8077898133210414E-3</c:v>
                </c:pt>
                <c:pt idx="1285">
                  <c:v>5.8837263600280184E-3</c:v>
                </c:pt>
                <c:pt idx="1286">
                  <c:v>5.8968058968058967E-3</c:v>
                </c:pt>
                <c:pt idx="1287">
                  <c:v>5.946201038225578E-3</c:v>
                </c:pt>
                <c:pt idx="1288">
                  <c:v>5.9023304836631927E-3</c:v>
                </c:pt>
                <c:pt idx="1289">
                  <c:v>5.9002575509248421E-3</c:v>
                </c:pt>
                <c:pt idx="1290">
                  <c:v>6.021505376344086E-3</c:v>
                </c:pt>
                <c:pt idx="1291">
                  <c:v>5.9680284191829481E-3</c:v>
                </c:pt>
                <c:pt idx="1292">
                  <c:v>6.0613349368610937E-3</c:v>
                </c:pt>
                <c:pt idx="1293">
                  <c:v>6.0236643958408035E-3</c:v>
                </c:pt>
                <c:pt idx="1294">
                  <c:v>5.9469026548672563E-3</c:v>
                </c:pt>
                <c:pt idx="1295">
                  <c:v>5.9377945334590015E-3</c:v>
                </c:pt>
                <c:pt idx="1296">
                  <c:v>5.9729793789997637E-3</c:v>
                </c:pt>
                <c:pt idx="1297">
                  <c:v>5.9030217849613499E-3</c:v>
                </c:pt>
                <c:pt idx="1298">
                  <c:v>5.9715639810426534E-3</c:v>
                </c:pt>
                <c:pt idx="1299">
                  <c:v>6.0759493670886075E-3</c:v>
                </c:pt>
                <c:pt idx="1300">
                  <c:v>6.0832830416415211E-3</c:v>
                </c:pt>
                <c:pt idx="1301">
                  <c:v>6.0708263069139973E-3</c:v>
                </c:pt>
                <c:pt idx="1302">
                  <c:v>5.9957173447537475E-3</c:v>
                </c:pt>
                <c:pt idx="1303">
                  <c:v>5.9680284191829481E-3</c:v>
                </c:pt>
                <c:pt idx="1304">
                  <c:v>6.0388209920920208E-3</c:v>
                </c:pt>
                <c:pt idx="1305">
                  <c:v>6.1217053321996843E-3</c:v>
                </c:pt>
                <c:pt idx="1306">
                  <c:v>6.1463414634146344E-3</c:v>
                </c:pt>
                <c:pt idx="1307">
                  <c:v>6.13511868533171E-3</c:v>
                </c:pt>
                <c:pt idx="1308">
                  <c:v>6.1794997547817559E-3</c:v>
                </c:pt>
                <c:pt idx="1309">
                  <c:v>6.2702164717591442E-3</c:v>
                </c:pt>
                <c:pt idx="1310">
                  <c:v>6.3078848560700869E-3</c:v>
                </c:pt>
                <c:pt idx="1311">
                  <c:v>6.0431654676258986E-3</c:v>
                </c:pt>
                <c:pt idx="1312">
                  <c:v>6.037374221370388E-3</c:v>
                </c:pt>
                <c:pt idx="1313">
                  <c:v>5.9405940594059407E-3</c:v>
                </c:pt>
                <c:pt idx="1314">
                  <c:v>5.9483063849876073E-3</c:v>
                </c:pt>
                <c:pt idx="1315">
                  <c:v>5.9595601277048606E-3</c:v>
                </c:pt>
                <c:pt idx="1316">
                  <c:v>5.9751037344398343E-3</c:v>
                </c:pt>
                <c:pt idx="1317">
                  <c:v>5.9085580304806566E-3</c:v>
                </c:pt>
                <c:pt idx="1318">
                  <c:v>5.898186073727326E-3</c:v>
                </c:pt>
                <c:pt idx="1319">
                  <c:v>5.9009483667017918E-3</c:v>
                </c:pt>
                <c:pt idx="1320">
                  <c:v>5.8625101779690592E-3</c:v>
                </c:pt>
                <c:pt idx="1321">
                  <c:v>5.8830395704447293E-3</c:v>
                </c:pt>
                <c:pt idx="1322">
                  <c:v>5.9715639810426534E-3</c:v>
                </c:pt>
                <c:pt idx="1323">
                  <c:v>6.0308723226038061E-3</c:v>
                </c:pt>
                <c:pt idx="1324">
                  <c:v>6.0028585040495476E-3</c:v>
                </c:pt>
                <c:pt idx="1325">
                  <c:v>6.0671722643553631E-3</c:v>
                </c:pt>
                <c:pt idx="1326">
                  <c:v>6.0657118786857618E-3</c:v>
                </c:pt>
                <c:pt idx="1327">
                  <c:v>6.1561011359472333E-3</c:v>
                </c:pt>
                <c:pt idx="1328">
                  <c:v>6.2245276028158577E-3</c:v>
                </c:pt>
                <c:pt idx="1329">
                  <c:v>6.0344827586206896E-3</c:v>
                </c:pt>
                <c:pt idx="1330">
                  <c:v>6.0832830416415211E-3</c:v>
                </c:pt>
                <c:pt idx="1331">
                  <c:v>6.0818148907928081E-3</c:v>
                </c:pt>
                <c:pt idx="1332">
                  <c:v>6.2061322497229407E-3</c:v>
                </c:pt>
                <c:pt idx="1333">
                  <c:v>6.0352053646269901E-3</c:v>
                </c:pt>
                <c:pt idx="1334">
                  <c:v>6.2222222222222219E-3</c:v>
                </c:pt>
                <c:pt idx="1335">
                  <c:v>6.1568531639384317E-3</c:v>
                </c:pt>
                <c:pt idx="1336">
                  <c:v>6.019347903977069E-3</c:v>
                </c:pt>
                <c:pt idx="1337">
                  <c:v>6.2531017369727056E-3</c:v>
                </c:pt>
                <c:pt idx="1338">
                  <c:v>6.1418474287106995E-3</c:v>
                </c:pt>
                <c:pt idx="1339">
                  <c:v>5.9928656361474437E-3</c:v>
                </c:pt>
                <c:pt idx="1340">
                  <c:v>5.9532246633593197E-3</c:v>
                </c:pt>
                <c:pt idx="1341">
                  <c:v>6.0613349368610937E-3</c:v>
                </c:pt>
                <c:pt idx="1342">
                  <c:v>5.9574468085106386E-3</c:v>
                </c:pt>
                <c:pt idx="1343">
                  <c:v>5.951115834218916E-3</c:v>
                </c:pt>
                <c:pt idx="1344">
                  <c:v>5.9751037344398343E-3</c:v>
                </c:pt>
                <c:pt idx="1345">
                  <c:v>5.9581510816881424E-3</c:v>
                </c:pt>
                <c:pt idx="1346">
                  <c:v>5.9708565335860686E-3</c:v>
                </c:pt>
                <c:pt idx="1347">
                  <c:v>5.9630856601987697E-3</c:v>
                </c:pt>
                <c:pt idx="1348">
                  <c:v>6.1061303610370722E-3</c:v>
                </c:pt>
                <c:pt idx="1349">
                  <c:v>6.1643835616438354E-3</c:v>
                </c:pt>
                <c:pt idx="1350">
                  <c:v>6.1832903938167094E-3</c:v>
                </c:pt>
                <c:pt idx="1351">
                  <c:v>6.1545976309683725E-3</c:v>
                </c:pt>
                <c:pt idx="1352">
                  <c:v>6.2007874015748031E-3</c:v>
                </c:pt>
                <c:pt idx="1353">
                  <c:v>6.2655395325708603E-3</c:v>
                </c:pt>
                <c:pt idx="1354">
                  <c:v>6.2329953005194165E-3</c:v>
                </c:pt>
                <c:pt idx="1355">
                  <c:v>6.1711766866658505E-3</c:v>
                </c:pt>
                <c:pt idx="1356">
                  <c:v>6.0504201680672267E-3</c:v>
                </c:pt>
                <c:pt idx="1357">
                  <c:v>6.0876917502113775E-3</c:v>
                </c:pt>
                <c:pt idx="1358">
                  <c:v>6.2407132243684988E-3</c:v>
                </c:pt>
                <c:pt idx="1359">
                  <c:v>6.2608695652173916E-3</c:v>
                </c:pt>
                <c:pt idx="1360">
                  <c:v>6.2725575606720606E-3</c:v>
                </c:pt>
                <c:pt idx="1361">
                  <c:v>6.3213345039508338E-3</c:v>
                </c:pt>
                <c:pt idx="1362">
                  <c:v>6.4203821656050953E-3</c:v>
                </c:pt>
                <c:pt idx="1363">
                  <c:v>6.7687348912167612E-3</c:v>
                </c:pt>
                <c:pt idx="1364">
                  <c:v>6.881485527034408E-3</c:v>
                </c:pt>
                <c:pt idx="1365">
                  <c:v>6.8861866375187868E-3</c:v>
                </c:pt>
                <c:pt idx="1366">
                  <c:v>6.966136834830685E-3</c:v>
                </c:pt>
                <c:pt idx="1367">
                  <c:v>7.0479653195357284E-3</c:v>
                </c:pt>
                <c:pt idx="1368">
                  <c:v>6.8237205523964256E-3</c:v>
                </c:pt>
                <c:pt idx="1369">
                  <c:v>6.8786679404940635E-3</c:v>
                </c:pt>
                <c:pt idx="1370">
                  <c:v>6.8264932954083708E-3</c:v>
                </c:pt>
                <c:pt idx="1371">
                  <c:v>6.5642094295389423E-3</c:v>
                </c:pt>
                <c:pt idx="1372">
                  <c:v>6.476484194294526E-3</c:v>
                </c:pt>
                <c:pt idx="1373">
                  <c:v>6.5684869021243319E-3</c:v>
                </c:pt>
                <c:pt idx="1374">
                  <c:v>6.4326738991703899E-3</c:v>
                </c:pt>
                <c:pt idx="1375">
                  <c:v>6.3652437484213184E-3</c:v>
                </c:pt>
                <c:pt idx="1376">
                  <c:v>6.292920464477463E-3</c:v>
                </c:pt>
                <c:pt idx="1377">
                  <c:v>6.3596214511041013E-3</c:v>
                </c:pt>
                <c:pt idx="1378">
                  <c:v>6.4343163538873992E-3</c:v>
                </c:pt>
                <c:pt idx="1379">
                  <c:v>6.4956824333032605E-3</c:v>
                </c:pt>
                <c:pt idx="1380">
                  <c:v>6.5049044914816728E-3</c:v>
                </c:pt>
                <c:pt idx="1381">
                  <c:v>6.5779169929522313E-3</c:v>
                </c:pt>
                <c:pt idx="1382">
                  <c:v>6.6029084239486446E-3</c:v>
                </c:pt>
                <c:pt idx="1383">
                  <c:v>5.4708870652598676E-3</c:v>
                </c:pt>
                <c:pt idx="1384">
                  <c:v>5.5599682287529777E-3</c:v>
                </c:pt>
                <c:pt idx="1385">
                  <c:v>5.5710306406685237E-3</c:v>
                </c:pt>
                <c:pt idx="1386">
                  <c:v>5.6307816061134195E-3</c:v>
                </c:pt>
                <c:pt idx="1387">
                  <c:v>5.6825869300500612E-3</c:v>
                </c:pt>
                <c:pt idx="1388">
                  <c:v>5.5917986952469714E-3</c:v>
                </c:pt>
                <c:pt idx="1389">
                  <c:v>5.6573275862068966E-3</c:v>
                </c:pt>
                <c:pt idx="1390">
                  <c:v>5.7251908396946565E-3</c:v>
                </c:pt>
                <c:pt idx="1391">
                  <c:v>5.7907072935337095E-3</c:v>
                </c:pt>
                <c:pt idx="1392">
                  <c:v>5.8252427184466021E-3</c:v>
                </c:pt>
                <c:pt idx="1393">
                  <c:v>5.8520273094607774E-3</c:v>
                </c:pt>
                <c:pt idx="1394">
                  <c:v>5.8300943920044411E-3</c:v>
                </c:pt>
                <c:pt idx="1395">
                  <c:v>5.8019063406547864E-3</c:v>
                </c:pt>
                <c:pt idx="1396">
                  <c:v>5.7971014492753615E-3</c:v>
                </c:pt>
                <c:pt idx="1397">
                  <c:v>5.8059165053912076E-3</c:v>
                </c:pt>
                <c:pt idx="1398">
                  <c:v>5.8341436310598693E-3</c:v>
                </c:pt>
                <c:pt idx="1399">
                  <c:v>5.8107360265633647E-3</c:v>
                </c:pt>
                <c:pt idx="1400">
                  <c:v>5.776371888323477E-3</c:v>
                </c:pt>
                <c:pt idx="1401">
                  <c:v>5.7692307692307696E-3</c:v>
                </c:pt>
                <c:pt idx="1402">
                  <c:v>5.7827344072697235E-3</c:v>
                </c:pt>
                <c:pt idx="1403">
                  <c:v>5.8365758754863814E-3</c:v>
                </c:pt>
                <c:pt idx="1404">
                  <c:v>5.8528428093645481E-3</c:v>
                </c:pt>
                <c:pt idx="1405">
                  <c:v>5.8027079303675051E-3</c:v>
                </c:pt>
                <c:pt idx="1406">
                  <c:v>5.8147584106327003E-3</c:v>
                </c:pt>
                <c:pt idx="1407">
                  <c:v>5.8520273094607774E-3</c:v>
                </c:pt>
                <c:pt idx="1408">
                  <c:v>5.8430717863105176E-3</c:v>
                </c:pt>
                <c:pt idx="1409">
                  <c:v>5.8626465661641538E-3</c:v>
                </c:pt>
                <c:pt idx="1410">
                  <c:v>5.9179935183880511E-3</c:v>
                </c:pt>
                <c:pt idx="1411">
                  <c:v>5.9280169371912494E-3</c:v>
                </c:pt>
                <c:pt idx="1412">
                  <c:v>5.9138270909602931E-3</c:v>
                </c:pt>
                <c:pt idx="1413">
                  <c:v>5.8091286307053944E-3</c:v>
                </c:pt>
                <c:pt idx="1414">
                  <c:v>5.8651026392961877E-3</c:v>
                </c:pt>
                <c:pt idx="1415">
                  <c:v>5.8831769155343883E-3</c:v>
                </c:pt>
                <c:pt idx="1416">
                  <c:v>5.8708414872798431E-3</c:v>
                </c:pt>
                <c:pt idx="1417">
                  <c:v>5.8914293729835877E-3</c:v>
                </c:pt>
                <c:pt idx="1418">
                  <c:v>5.9096665259603214E-3</c:v>
                </c:pt>
                <c:pt idx="1419">
                  <c:v>5.8856502242152463E-3</c:v>
                </c:pt>
                <c:pt idx="1420">
                  <c:v>5.9196617336152212E-3</c:v>
                </c:pt>
                <c:pt idx="1421">
                  <c:v>5.933041390026839E-3</c:v>
                </c:pt>
                <c:pt idx="1422">
                  <c:v>5.9650617809970177E-3</c:v>
                </c:pt>
                <c:pt idx="1423">
                  <c:v>6.0327492099971269E-3</c:v>
                </c:pt>
                <c:pt idx="1424">
                  <c:v>6.0085836909871239E-3</c:v>
                </c:pt>
                <c:pt idx="1425">
                  <c:v>6.0975609756097563E-3</c:v>
                </c:pt>
                <c:pt idx="1426">
                  <c:v>6.0755099088673518E-3</c:v>
                </c:pt>
                <c:pt idx="1427">
                  <c:v>6.0606060606060606E-3</c:v>
                </c:pt>
                <c:pt idx="1428">
                  <c:v>6.042296072507552E-3</c:v>
                </c:pt>
                <c:pt idx="1429">
                  <c:v>6.1358655953250539E-3</c:v>
                </c:pt>
                <c:pt idx="1430">
                  <c:v>6.0249605508535366E-3</c:v>
                </c:pt>
                <c:pt idx="1431">
                  <c:v>6.1144271364099575E-3</c:v>
                </c:pt>
                <c:pt idx="1432">
                  <c:v>6.2397860644777892E-3</c:v>
                </c:pt>
                <c:pt idx="1433">
                  <c:v>6.5106185087583316E-3</c:v>
                </c:pt>
                <c:pt idx="1434">
                  <c:v>6.581009088060169E-3</c:v>
                </c:pt>
                <c:pt idx="1435">
                  <c:v>6.6413662239089176E-3</c:v>
                </c:pt>
                <c:pt idx="1436">
                  <c:v>6.5573770491803279E-3</c:v>
                </c:pt>
                <c:pt idx="1437">
                  <c:v>6.5892689049262621E-3</c:v>
                </c:pt>
                <c:pt idx="1438">
                  <c:v>6.5237651444547996E-3</c:v>
                </c:pt>
                <c:pt idx="1439">
                  <c:v>6.4635272391505069E-3</c:v>
                </c:pt>
                <c:pt idx="1440">
                  <c:v>6.4338235294117644E-3</c:v>
                </c:pt>
                <c:pt idx="1441">
                  <c:v>6.369426751592357E-3</c:v>
                </c:pt>
                <c:pt idx="1442">
                  <c:v>6.4043915827996338E-3</c:v>
                </c:pt>
                <c:pt idx="1443">
                  <c:v>6.4063453325198284E-3</c:v>
                </c:pt>
                <c:pt idx="1444">
                  <c:v>6.3820088132502655E-3</c:v>
                </c:pt>
                <c:pt idx="1445">
                  <c:v>6.3917211992086448E-3</c:v>
                </c:pt>
                <c:pt idx="1446">
                  <c:v>6.4180929095354524E-3</c:v>
                </c:pt>
                <c:pt idx="1447">
                  <c:v>6.4704976120782626E-3</c:v>
                </c:pt>
                <c:pt idx="1448">
                  <c:v>6.5339141257000615E-3</c:v>
                </c:pt>
                <c:pt idx="1449">
                  <c:v>6.5635255508673229E-3</c:v>
                </c:pt>
                <c:pt idx="1450">
                  <c:v>6.5903028401067005E-3</c:v>
                </c:pt>
                <c:pt idx="1451">
                  <c:v>6.5882352941176465E-3</c:v>
                </c:pt>
                <c:pt idx="1452">
                  <c:v>6.5882352941176465E-3</c:v>
                </c:pt>
                <c:pt idx="1453">
                  <c:v>6.6068900424728644E-3</c:v>
                </c:pt>
                <c:pt idx="1454">
                  <c:v>6.6048120773706549E-3</c:v>
                </c:pt>
                <c:pt idx="1455">
                  <c:v>6.5882352941176465E-3</c:v>
                </c:pt>
                <c:pt idx="1456">
                  <c:v>6.6329753632343646E-3</c:v>
                </c:pt>
                <c:pt idx="1457">
                  <c:v>6.6445182724252485E-3</c:v>
                </c:pt>
                <c:pt idx="1458">
                  <c:v>6.631927996210327E-3</c:v>
                </c:pt>
                <c:pt idx="1459">
                  <c:v>6.5965132715564622E-3</c:v>
                </c:pt>
                <c:pt idx="1460">
                  <c:v>6.5461346633416458E-3</c:v>
                </c:pt>
                <c:pt idx="1461">
                  <c:v>6.5379825653798258E-3</c:v>
                </c:pt>
                <c:pt idx="1462">
                  <c:v>6.5136476426798998E-3</c:v>
                </c:pt>
                <c:pt idx="1463">
                  <c:v>6.4834825563445508E-3</c:v>
                </c:pt>
                <c:pt idx="1464">
                  <c:v>6.4417177914110422E-3</c:v>
                </c:pt>
                <c:pt idx="1465">
                  <c:v>6.4417177914110422E-3</c:v>
                </c:pt>
                <c:pt idx="1466">
                  <c:v>6.4367816091954024E-3</c:v>
                </c:pt>
                <c:pt idx="1467">
                  <c:v>6.4338235294117644E-3</c:v>
                </c:pt>
                <c:pt idx="1468">
                  <c:v>6.4220183486238527E-3</c:v>
                </c:pt>
                <c:pt idx="1469">
                  <c:v>6.4338235294117644E-3</c:v>
                </c:pt>
                <c:pt idx="1470">
                  <c:v>6.4914992272024725E-3</c:v>
                </c:pt>
                <c:pt idx="1471">
                  <c:v>6.476484194294526E-3</c:v>
                </c:pt>
                <c:pt idx="1472">
                  <c:v>6.6256507335541882E-3</c:v>
                </c:pt>
                <c:pt idx="1473">
                  <c:v>6.6487256609149906E-3</c:v>
                </c:pt>
                <c:pt idx="1474">
                  <c:v>6.6804517257833627E-3</c:v>
                </c:pt>
                <c:pt idx="1475">
                  <c:v>6.6985645933014346E-3</c:v>
                </c:pt>
                <c:pt idx="1476">
                  <c:v>6.7807555699063611E-3</c:v>
                </c:pt>
                <c:pt idx="1477">
                  <c:v>6.8292682926829268E-3</c:v>
                </c:pt>
                <c:pt idx="1478">
                  <c:v>6.8248293792655184E-3</c:v>
                </c:pt>
                <c:pt idx="1479">
                  <c:v>6.8481982716451983E-3</c:v>
                </c:pt>
                <c:pt idx="1480">
                  <c:v>6.8415051311288477E-3</c:v>
                </c:pt>
                <c:pt idx="1481">
                  <c:v>6.8448500651890481E-3</c:v>
                </c:pt>
                <c:pt idx="1482">
                  <c:v>6.8181818181818179E-3</c:v>
                </c:pt>
                <c:pt idx="1483">
                  <c:v>6.8459657701711489E-3</c:v>
                </c:pt>
                <c:pt idx="1484">
                  <c:v>6.9135802469135798E-3</c:v>
                </c:pt>
                <c:pt idx="1485">
                  <c:v>6.8965517241379309E-3</c:v>
                </c:pt>
                <c:pt idx="1486">
                  <c:v>6.8292682926829268E-3</c:v>
                </c:pt>
                <c:pt idx="1487">
                  <c:v>6.8818613796493523E-3</c:v>
                </c:pt>
                <c:pt idx="1488">
                  <c:v>6.9147184721764891E-3</c:v>
                </c:pt>
                <c:pt idx="1489">
                  <c:v>7.0316423907584129E-3</c:v>
                </c:pt>
                <c:pt idx="1490">
                  <c:v>7.030465349849347E-3</c:v>
                </c:pt>
                <c:pt idx="1491">
                  <c:v>6.9067587567834231E-3</c:v>
                </c:pt>
                <c:pt idx="1492">
                  <c:v>7.0000000000000001E-3</c:v>
                </c:pt>
                <c:pt idx="1493">
                  <c:v>6.7928190198932557E-3</c:v>
                </c:pt>
                <c:pt idx="1494">
                  <c:v>6.7611075338055377E-3</c:v>
                </c:pt>
                <c:pt idx="1495">
                  <c:v>6.7437379576107898E-3</c:v>
                </c:pt>
                <c:pt idx="1496">
                  <c:v>6.8248293792655184E-3</c:v>
                </c:pt>
                <c:pt idx="1497">
                  <c:v>6.7448209410631114E-3</c:v>
                </c:pt>
                <c:pt idx="1498">
                  <c:v>6.7178502879078686E-3</c:v>
                </c:pt>
                <c:pt idx="1499">
                  <c:v>6.7513261533515513E-3</c:v>
                </c:pt>
                <c:pt idx="1500">
                  <c:v>6.7731011127237541E-3</c:v>
                </c:pt>
                <c:pt idx="1501">
                  <c:v>6.7676442152755393E-3</c:v>
                </c:pt>
                <c:pt idx="1502">
                  <c:v>6.8537859007832894E-3</c:v>
                </c:pt>
                <c:pt idx="1503">
                  <c:v>6.6361194501501023E-3</c:v>
                </c:pt>
                <c:pt idx="1504">
                  <c:v>6.6497783407219761E-3</c:v>
                </c:pt>
                <c:pt idx="1505">
                  <c:v>6.6932270916334659E-3</c:v>
                </c:pt>
                <c:pt idx="1506">
                  <c:v>6.7286126241589226E-3</c:v>
                </c:pt>
                <c:pt idx="1507">
                  <c:v>6.7243035542747355E-3</c:v>
                </c:pt>
                <c:pt idx="1508">
                  <c:v>6.6592674805771362E-3</c:v>
                </c:pt>
                <c:pt idx="1509">
                  <c:v>6.6298342541436456E-3</c:v>
                </c:pt>
                <c:pt idx="1510">
                  <c:v>6.6613798572561457E-3</c:v>
                </c:pt>
                <c:pt idx="1511">
                  <c:v>6.7135549872122755E-3</c:v>
                </c:pt>
                <c:pt idx="1512">
                  <c:v>6.7513261533515513E-3</c:v>
                </c:pt>
                <c:pt idx="1513">
                  <c:v>6.7232271490315354E-3</c:v>
                </c:pt>
                <c:pt idx="1514">
                  <c:v>6.7103371145550402E-3</c:v>
                </c:pt>
                <c:pt idx="1515">
                  <c:v>6.7972163780547013E-3</c:v>
                </c:pt>
                <c:pt idx="1516">
                  <c:v>6.71462829736211E-3</c:v>
                </c:pt>
                <c:pt idx="1517">
                  <c:v>6.7017711823839157E-3</c:v>
                </c:pt>
                <c:pt idx="1518">
                  <c:v>6.7329272202629039E-3</c:v>
                </c:pt>
                <c:pt idx="1519">
                  <c:v>6.7199999999999994E-3</c:v>
                </c:pt>
                <c:pt idx="1520">
                  <c:v>6.6719618745035734E-3</c:v>
                </c:pt>
                <c:pt idx="1521">
                  <c:v>6.6921606118546841E-3</c:v>
                </c:pt>
                <c:pt idx="1522">
                  <c:v>6.6964285714285711E-3</c:v>
                </c:pt>
                <c:pt idx="1523">
                  <c:v>6.6900286715514488E-3</c:v>
                </c:pt>
                <c:pt idx="1524">
                  <c:v>6.6131317902692489E-3</c:v>
                </c:pt>
                <c:pt idx="1525">
                  <c:v>6.6666666666666662E-3</c:v>
                </c:pt>
                <c:pt idx="1526">
                  <c:v>6.6666666666666662E-3</c:v>
                </c:pt>
                <c:pt idx="1527">
                  <c:v>6.6634935744883383E-3</c:v>
                </c:pt>
                <c:pt idx="1528">
                  <c:v>6.71462829736211E-3</c:v>
                </c:pt>
                <c:pt idx="1529">
                  <c:v>6.7318480525725274E-3</c:v>
                </c:pt>
                <c:pt idx="1530">
                  <c:v>6.7491563554555678E-3</c:v>
                </c:pt>
                <c:pt idx="1531">
                  <c:v>6.7785668173014841E-3</c:v>
                </c:pt>
                <c:pt idx="1532">
                  <c:v>6.790622473726758E-3</c:v>
                </c:pt>
                <c:pt idx="1533">
                  <c:v>6.7103371145550402E-3</c:v>
                </c:pt>
                <c:pt idx="1534">
                  <c:v>6.7114093959731542E-3</c:v>
                </c:pt>
                <c:pt idx="1535">
                  <c:v>6.6392665191274108E-3</c:v>
                </c:pt>
                <c:pt idx="1536">
                  <c:v>6.6687837408701172E-3</c:v>
                </c:pt>
                <c:pt idx="1537">
                  <c:v>6.7017711823839157E-3</c:v>
                </c:pt>
                <c:pt idx="1538">
                  <c:v>6.7199999999999994E-3</c:v>
                </c:pt>
                <c:pt idx="1539">
                  <c:v>6.7049808429118767E-3</c:v>
                </c:pt>
                <c:pt idx="1540">
                  <c:v>6.7437379576107898E-3</c:v>
                </c:pt>
                <c:pt idx="1541">
                  <c:v>6.7459042724060392E-3</c:v>
                </c:pt>
                <c:pt idx="1542">
                  <c:v>6.7081935793004309E-3</c:v>
                </c:pt>
                <c:pt idx="1543">
                  <c:v>6.7114093959731542E-3</c:v>
                </c:pt>
                <c:pt idx="1544">
                  <c:v>6.7415730337078653E-3</c:v>
                </c:pt>
                <c:pt idx="1545">
                  <c:v>6.8370503011557868E-3</c:v>
                </c:pt>
                <c:pt idx="1546">
                  <c:v>6.9640192339578836E-3</c:v>
                </c:pt>
                <c:pt idx="1547">
                  <c:v>6.9640192339578836E-3</c:v>
                </c:pt>
                <c:pt idx="1548">
                  <c:v>7.0105157736604909E-3</c:v>
                </c:pt>
                <c:pt idx="1549">
                  <c:v>7.0316423907584129E-3</c:v>
                </c:pt>
                <c:pt idx="1550">
                  <c:v>6.9617105917454004E-3</c:v>
                </c:pt>
                <c:pt idx="1551">
                  <c:v>7.0000000000000001E-3</c:v>
                </c:pt>
                <c:pt idx="1552">
                  <c:v>7.0140280561122237E-3</c:v>
                </c:pt>
                <c:pt idx="1553">
                  <c:v>7.0328198258539851E-3</c:v>
                </c:pt>
                <c:pt idx="1554">
                  <c:v>7.0116861435726213E-3</c:v>
                </c:pt>
                <c:pt idx="1555">
                  <c:v>7.0671378091872791E-3</c:v>
                </c:pt>
                <c:pt idx="1556">
                  <c:v>7.1416425777928918E-3</c:v>
                </c:pt>
                <c:pt idx="1557">
                  <c:v>7.0623843954935256E-3</c:v>
                </c:pt>
                <c:pt idx="1558">
                  <c:v>7.1343638525564806E-3</c:v>
                </c:pt>
                <c:pt idx="1559">
                  <c:v>7.5553157042633559E-3</c:v>
                </c:pt>
                <c:pt idx="1560">
                  <c:v>7.4375774747653623E-3</c:v>
                </c:pt>
                <c:pt idx="1561">
                  <c:v>7.462686567164179E-3</c:v>
                </c:pt>
                <c:pt idx="1562">
                  <c:v>7.4852967385492779E-3</c:v>
                </c:pt>
                <c:pt idx="1563">
                  <c:v>7.4388947927736451E-3</c:v>
                </c:pt>
                <c:pt idx="1564">
                  <c:v>7.5580349109231598E-3</c:v>
                </c:pt>
                <c:pt idx="1565">
                  <c:v>7.6197387518142238E-3</c:v>
                </c:pt>
                <c:pt idx="1566">
                  <c:v>7.6377523186033818E-3</c:v>
                </c:pt>
                <c:pt idx="1567">
                  <c:v>7.7505074737036356E-3</c:v>
                </c:pt>
                <c:pt idx="1568">
                  <c:v>7.7362313501565666E-3</c:v>
                </c:pt>
                <c:pt idx="1569">
                  <c:v>7.7994428969359328E-3</c:v>
                </c:pt>
                <c:pt idx="1570">
                  <c:v>7.8431372549019607E-3</c:v>
                </c:pt>
                <c:pt idx="1571">
                  <c:v>7.8504672897196266E-3</c:v>
                </c:pt>
                <c:pt idx="1572">
                  <c:v>7.9096045197740109E-3</c:v>
                </c:pt>
                <c:pt idx="1573">
                  <c:v>7.8917700112739568E-3</c:v>
                </c:pt>
                <c:pt idx="1574">
                  <c:v>7.9470198675496689E-3</c:v>
                </c:pt>
                <c:pt idx="1575">
                  <c:v>7.9635949943117172E-3</c:v>
                </c:pt>
                <c:pt idx="1576">
                  <c:v>7.9939094023601057E-3</c:v>
                </c:pt>
                <c:pt idx="1577">
                  <c:v>7.9741788494399075E-3</c:v>
                </c:pt>
                <c:pt idx="1578">
                  <c:v>7.9741788494399075E-3</c:v>
                </c:pt>
                <c:pt idx="1579">
                  <c:v>7.9772079772079778E-3</c:v>
                </c:pt>
                <c:pt idx="1580">
                  <c:v>7.899191273274403E-3</c:v>
                </c:pt>
                <c:pt idx="1581">
                  <c:v>7.8695896571107371E-3</c:v>
                </c:pt>
                <c:pt idx="1582">
                  <c:v>7.8548718907798763E-3</c:v>
                </c:pt>
                <c:pt idx="1583">
                  <c:v>7.8037904124860641E-3</c:v>
                </c:pt>
                <c:pt idx="1584">
                  <c:v>7.7548005908419501E-3</c:v>
                </c:pt>
                <c:pt idx="1585">
                  <c:v>7.7821011673151752E-3</c:v>
                </c:pt>
                <c:pt idx="1586">
                  <c:v>7.7994428969359328E-3</c:v>
                </c:pt>
                <c:pt idx="1587">
                  <c:v>7.8066914498141262E-3</c:v>
                </c:pt>
                <c:pt idx="1588">
                  <c:v>7.796547243363653E-3</c:v>
                </c:pt>
                <c:pt idx="1589">
                  <c:v>7.8666416932009729E-3</c:v>
                </c:pt>
                <c:pt idx="1590">
                  <c:v>7.7376565954310975E-3</c:v>
                </c:pt>
                <c:pt idx="1591">
                  <c:v>7.7777777777777776E-3</c:v>
                </c:pt>
                <c:pt idx="1592">
                  <c:v>7.7163329046481717E-3</c:v>
                </c:pt>
                <c:pt idx="1593">
                  <c:v>7.7376565954310975E-3</c:v>
                </c:pt>
                <c:pt idx="1594">
                  <c:v>7.8622238861849481E-3</c:v>
                </c:pt>
                <c:pt idx="1595">
                  <c:v>7.8416728902165785E-3</c:v>
                </c:pt>
                <c:pt idx="1596">
                  <c:v>7.874015748031496E-3</c:v>
                </c:pt>
                <c:pt idx="1597">
                  <c:v>7.8226857887874843E-3</c:v>
                </c:pt>
                <c:pt idx="1598">
                  <c:v>7.9245283018867917E-3</c:v>
                </c:pt>
                <c:pt idx="1599">
                  <c:v>7.9140757490107402E-3</c:v>
                </c:pt>
                <c:pt idx="1600">
                  <c:v>7.9125847776940466E-3</c:v>
                </c:pt>
                <c:pt idx="1601">
                  <c:v>7.8622238861849481E-3</c:v>
                </c:pt>
                <c:pt idx="1602">
                  <c:v>7.8695896571107371E-3</c:v>
                </c:pt>
                <c:pt idx="1603">
                  <c:v>7.7936537390981622E-3</c:v>
                </c:pt>
                <c:pt idx="1604">
                  <c:v>7.878446820483961E-3</c:v>
                </c:pt>
                <c:pt idx="1605">
                  <c:v>7.8023407022106634E-3</c:v>
                </c:pt>
                <c:pt idx="1606">
                  <c:v>7.7951002227171487E-3</c:v>
                </c:pt>
                <c:pt idx="1607">
                  <c:v>7.8387458006718928E-3</c:v>
                </c:pt>
                <c:pt idx="1608">
                  <c:v>7.8681153990258525E-3</c:v>
                </c:pt>
                <c:pt idx="1609">
                  <c:v>7.8548718907798763E-3</c:v>
                </c:pt>
                <c:pt idx="1610">
                  <c:v>7.9984764806703482E-3</c:v>
                </c:pt>
                <c:pt idx="1611">
                  <c:v>7.9575596816976128E-3</c:v>
                </c:pt>
                <c:pt idx="1612">
                  <c:v>7.6155938349954672E-3</c:v>
                </c:pt>
                <c:pt idx="1613">
                  <c:v>7.6335877862595417E-3</c:v>
                </c:pt>
                <c:pt idx="1614">
                  <c:v>7.6169749727965173E-3</c:v>
                </c:pt>
                <c:pt idx="1615">
                  <c:v>7.5363359052574913E-3</c:v>
                </c:pt>
                <c:pt idx="1616">
                  <c:v>7.5053609721229446E-3</c:v>
                </c:pt>
                <c:pt idx="1617">
                  <c:v>7.5053609721229446E-3</c:v>
                </c:pt>
                <c:pt idx="1618">
                  <c:v>7.502679528403001E-3</c:v>
                </c:pt>
                <c:pt idx="1619">
                  <c:v>7.530930607853684E-3</c:v>
                </c:pt>
                <c:pt idx="1620">
                  <c:v>7.5107296137339047E-3</c:v>
                </c:pt>
                <c:pt idx="1621">
                  <c:v>7.5403949730700175E-3</c:v>
                </c:pt>
                <c:pt idx="1622">
                  <c:v>7.5921908893709323E-3</c:v>
                </c:pt>
                <c:pt idx="1623">
                  <c:v>7.6447033127047693E-3</c:v>
                </c:pt>
                <c:pt idx="1624">
                  <c:v>7.7390823659480371E-3</c:v>
                </c:pt>
                <c:pt idx="1625">
                  <c:v>7.6852698993595606E-3</c:v>
                </c:pt>
                <c:pt idx="1626">
                  <c:v>7.8008915304606232E-3</c:v>
                </c:pt>
                <c:pt idx="1627">
                  <c:v>7.7777777777777776E-3</c:v>
                </c:pt>
                <c:pt idx="1628">
                  <c:v>7.8095946448493861E-3</c:v>
                </c:pt>
                <c:pt idx="1629">
                  <c:v>7.813953488372093E-3</c:v>
                </c:pt>
                <c:pt idx="1630">
                  <c:v>7.7821011673151752E-3</c:v>
                </c:pt>
                <c:pt idx="1631">
                  <c:v>7.8504672897196266E-3</c:v>
                </c:pt>
                <c:pt idx="1632">
                  <c:v>7.8799249530956857E-3</c:v>
                </c:pt>
                <c:pt idx="1633">
                  <c:v>7.1401728673431046E-3</c:v>
                </c:pt>
                <c:pt idx="1634">
                  <c:v>7.0710829921845925E-3</c:v>
                </c:pt>
                <c:pt idx="1635">
                  <c:v>7.1174377224199285E-3</c:v>
                </c:pt>
                <c:pt idx="1636">
                  <c:v>7.1281185518664416E-3</c:v>
                </c:pt>
                <c:pt idx="1637">
                  <c:v>7.046170962358613E-3</c:v>
                </c:pt>
                <c:pt idx="1638">
                  <c:v>7.0435588507877659E-3</c:v>
                </c:pt>
                <c:pt idx="1639">
                  <c:v>7.0240295748613679E-3</c:v>
                </c:pt>
                <c:pt idx="1640">
                  <c:v>7.046170962358613E-3</c:v>
                </c:pt>
                <c:pt idx="1641">
                  <c:v>7.0227314729255225E-3</c:v>
                </c:pt>
                <c:pt idx="1642">
                  <c:v>7.0908751632767306E-3</c:v>
                </c:pt>
                <c:pt idx="1643">
                  <c:v>7.0988230898561553E-3</c:v>
                </c:pt>
                <c:pt idx="1644">
                  <c:v>7.0869078701976881E-3</c:v>
                </c:pt>
                <c:pt idx="1645">
                  <c:v>7.110778443113773E-3</c:v>
                </c:pt>
                <c:pt idx="1646">
                  <c:v>7.0737155621742372E-3</c:v>
                </c:pt>
                <c:pt idx="1647">
                  <c:v>7.0658237262923021E-3</c:v>
                </c:pt>
                <c:pt idx="1648">
                  <c:v>7.1348103642508449E-3</c:v>
                </c:pt>
                <c:pt idx="1649">
                  <c:v>7.1536144578313258E-3</c:v>
                </c:pt>
                <c:pt idx="1650">
                  <c:v>7.1563088512241052E-3</c:v>
                </c:pt>
                <c:pt idx="1651">
                  <c:v>7.2532926130941021E-3</c:v>
                </c:pt>
                <c:pt idx="1652">
                  <c:v>7.2436141822340835E-3</c:v>
                </c:pt>
                <c:pt idx="1653">
                  <c:v>7.2629969418960246E-3</c:v>
                </c:pt>
                <c:pt idx="1654">
                  <c:v>7.474429583005507E-3</c:v>
                </c:pt>
                <c:pt idx="1655">
                  <c:v>7.4436826640548485E-3</c:v>
                </c:pt>
                <c:pt idx="1656">
                  <c:v>7.462686567164179E-3</c:v>
                </c:pt>
                <c:pt idx="1657">
                  <c:v>7.323183657737522E-3</c:v>
                </c:pt>
                <c:pt idx="1658">
                  <c:v>7.3529411764705881E-3</c:v>
                </c:pt>
                <c:pt idx="1659">
                  <c:v>7.4131876706984004E-3</c:v>
                </c:pt>
                <c:pt idx="1660">
                  <c:v>7.5667064914376747E-3</c:v>
                </c:pt>
                <c:pt idx="1661">
                  <c:v>7.6274588518667205E-3</c:v>
                </c:pt>
                <c:pt idx="1662">
                  <c:v>7.7393075356415476E-3</c:v>
                </c:pt>
                <c:pt idx="1663">
                  <c:v>7.7298616761594802E-3</c:v>
                </c:pt>
                <c:pt idx="1664">
                  <c:v>7.5426756649464074E-3</c:v>
                </c:pt>
                <c:pt idx="1665">
                  <c:v>7.5322101090188305E-3</c:v>
                </c:pt>
                <c:pt idx="1666">
                  <c:v>7.5772681954137588E-3</c:v>
                </c:pt>
                <c:pt idx="1667">
                  <c:v>7.5727381426863296E-3</c:v>
                </c:pt>
                <c:pt idx="1668">
                  <c:v>7.5727381426863296E-3</c:v>
                </c:pt>
                <c:pt idx="1669">
                  <c:v>7.6566592786620992E-3</c:v>
                </c:pt>
                <c:pt idx="1670">
                  <c:v>7.6E-3</c:v>
                </c:pt>
                <c:pt idx="1671">
                  <c:v>7.6167568651032275E-3</c:v>
                </c:pt>
                <c:pt idx="1672">
                  <c:v>7.7220077220077222E-3</c:v>
                </c:pt>
                <c:pt idx="1673">
                  <c:v>7.7805077805077798E-3</c:v>
                </c:pt>
                <c:pt idx="1674">
                  <c:v>7.7314343845371319E-3</c:v>
                </c:pt>
                <c:pt idx="1675">
                  <c:v>7.7614379084967322E-3</c:v>
                </c:pt>
                <c:pt idx="1676">
                  <c:v>7.508397549891326E-3</c:v>
                </c:pt>
                <c:pt idx="1677">
                  <c:v>7.4378547660990408E-3</c:v>
                </c:pt>
                <c:pt idx="1678">
                  <c:v>7.4509803921568628E-3</c:v>
                </c:pt>
                <c:pt idx="1679">
                  <c:v>7.5501688853566468E-3</c:v>
                </c:pt>
                <c:pt idx="1680">
                  <c:v>7.6030412164865956E-3</c:v>
                </c:pt>
                <c:pt idx="1681">
                  <c:v>7.6091309571485787E-3</c:v>
                </c:pt>
                <c:pt idx="1682">
                  <c:v>7.763023493360572E-3</c:v>
                </c:pt>
                <c:pt idx="1683">
                  <c:v>7.5833167032528436E-3</c:v>
                </c:pt>
                <c:pt idx="1684">
                  <c:v>8.0423280423280417E-3</c:v>
                </c:pt>
                <c:pt idx="1685">
                  <c:v>7.9497907949790808E-3</c:v>
                </c:pt>
                <c:pt idx="1686">
                  <c:v>7.8253706754530476E-3</c:v>
                </c:pt>
                <c:pt idx="1687">
                  <c:v>7.7916752101701865E-3</c:v>
                </c:pt>
                <c:pt idx="1688">
                  <c:v>7.7916752101701865E-3</c:v>
                </c:pt>
                <c:pt idx="1689">
                  <c:v>7.6015203040608118E-3</c:v>
                </c:pt>
                <c:pt idx="1690">
                  <c:v>7.446600039192632E-3</c:v>
                </c:pt>
                <c:pt idx="1691">
                  <c:v>7.4597565763643509E-3</c:v>
                </c:pt>
                <c:pt idx="1692">
                  <c:v>7.4074074074074077E-3</c:v>
                </c:pt>
                <c:pt idx="1693">
                  <c:v>7.4349442379182161E-3</c:v>
                </c:pt>
                <c:pt idx="1694">
                  <c:v>7.4422248335291813E-3</c:v>
                </c:pt>
                <c:pt idx="1695">
                  <c:v>7.5954427343593841E-3</c:v>
                </c:pt>
                <c:pt idx="1696">
                  <c:v>7.5727381426863296E-3</c:v>
                </c:pt>
                <c:pt idx="1697">
                  <c:v>7.4480595844766753E-3</c:v>
                </c:pt>
                <c:pt idx="1698">
                  <c:v>7.390120575651497E-3</c:v>
                </c:pt>
                <c:pt idx="1699">
                  <c:v>7.4568288854003142E-3</c:v>
                </c:pt>
                <c:pt idx="1700">
                  <c:v>7.2119946858986532E-3</c:v>
                </c:pt>
                <c:pt idx="1701">
                  <c:v>7.3288331726133072E-3</c:v>
                </c:pt>
                <c:pt idx="1702">
                  <c:v>7.3572120038722169E-3</c:v>
                </c:pt>
                <c:pt idx="1703">
                  <c:v>7.282483710233806E-3</c:v>
                </c:pt>
                <c:pt idx="1704">
                  <c:v>7.2643853947619956E-3</c:v>
                </c:pt>
                <c:pt idx="1705">
                  <c:v>7.2574484339190219E-3</c:v>
                </c:pt>
                <c:pt idx="1706">
                  <c:v>7.306287252451452E-3</c:v>
                </c:pt>
                <c:pt idx="1707">
                  <c:v>7.4480595844766753E-3</c:v>
                </c:pt>
                <c:pt idx="1708">
                  <c:v>7.3429951690821256E-3</c:v>
                </c:pt>
                <c:pt idx="1709">
                  <c:v>7.3260073260073269E-3</c:v>
                </c:pt>
                <c:pt idx="1710">
                  <c:v>7.4204256981058384E-3</c:v>
                </c:pt>
                <c:pt idx="1711">
                  <c:v>7.3772083090662011E-3</c:v>
                </c:pt>
                <c:pt idx="1712">
                  <c:v>7.3600619794693001E-3</c:v>
                </c:pt>
                <c:pt idx="1713">
                  <c:v>7.4422248335291813E-3</c:v>
                </c:pt>
                <c:pt idx="1714">
                  <c:v>7.5098814229249012E-3</c:v>
                </c:pt>
                <c:pt idx="1715">
                  <c:v>7.551669316375199E-3</c:v>
                </c:pt>
                <c:pt idx="1716">
                  <c:v>7.5232627202534152E-3</c:v>
                </c:pt>
                <c:pt idx="1717">
                  <c:v>7.49211356466877E-3</c:v>
                </c:pt>
                <c:pt idx="1718">
                  <c:v>7.5173095944609299E-3</c:v>
                </c:pt>
                <c:pt idx="1719">
                  <c:v>7.551669316375199E-3</c:v>
                </c:pt>
                <c:pt idx="1720">
                  <c:v>7.4291300097751711E-3</c:v>
                </c:pt>
                <c:pt idx="1721">
                  <c:v>7.5411788053185158E-3</c:v>
                </c:pt>
                <c:pt idx="1722">
                  <c:v>7.3915580626337293E-3</c:v>
                </c:pt>
                <c:pt idx="1723">
                  <c:v>7.3020753266717911E-3</c:v>
                </c:pt>
                <c:pt idx="1724">
                  <c:v>7.408851627997661E-3</c:v>
                </c:pt>
                <c:pt idx="1725">
                  <c:v>7.4131876706984004E-3</c:v>
                </c:pt>
                <c:pt idx="1726">
                  <c:v>7.4349442379182161E-3</c:v>
                </c:pt>
                <c:pt idx="1727">
                  <c:v>7.436399217221135E-3</c:v>
                </c:pt>
                <c:pt idx="1728">
                  <c:v>7.4876847290640397E-3</c:v>
                </c:pt>
                <c:pt idx="1729">
                  <c:v>7.4862096138691887E-3</c:v>
                </c:pt>
                <c:pt idx="1730">
                  <c:v>7.4862096138691887E-3</c:v>
                </c:pt>
                <c:pt idx="1731">
                  <c:v>7.5292252823459483E-3</c:v>
                </c:pt>
                <c:pt idx="1732">
                  <c:v>7.5054315623148326E-3</c:v>
                </c:pt>
                <c:pt idx="1733">
                  <c:v>7.4146341463414639E-3</c:v>
                </c:pt>
                <c:pt idx="1734">
                  <c:v>7.4175287917236004E-3</c:v>
                </c:pt>
                <c:pt idx="1735">
                  <c:v>7.2325846973734301E-3</c:v>
                </c:pt>
                <c:pt idx="1736">
                  <c:v>7.2671638936699177E-3</c:v>
                </c:pt>
                <c:pt idx="1737">
                  <c:v>7.2657743785850869E-3</c:v>
                </c:pt>
                <c:pt idx="1738">
                  <c:v>7.2950662315223649E-3</c:v>
                </c:pt>
                <c:pt idx="1739">
                  <c:v>7.2546773577701409E-3</c:v>
                </c:pt>
                <c:pt idx="1740">
                  <c:v>7.310504040015391E-3</c:v>
                </c:pt>
                <c:pt idx="1741">
                  <c:v>7.2978682542730938E-3</c:v>
                </c:pt>
                <c:pt idx="1742">
                  <c:v>7.3344914109245317E-3</c:v>
                </c:pt>
                <c:pt idx="1743">
                  <c:v>7.461221284115453E-3</c:v>
                </c:pt>
                <c:pt idx="1744">
                  <c:v>7.480314960629922E-3</c:v>
                </c:pt>
                <c:pt idx="1745">
                  <c:v>7.4378547660990408E-3</c:v>
                </c:pt>
                <c:pt idx="1746">
                  <c:v>7.3915580626337293E-3</c:v>
                </c:pt>
                <c:pt idx="1747">
                  <c:v>7.4204256981058384E-3</c:v>
                </c:pt>
                <c:pt idx="1748">
                  <c:v>7.6427996781979089E-3</c:v>
                </c:pt>
                <c:pt idx="1749">
                  <c:v>7.5396825396825398E-3</c:v>
                </c:pt>
                <c:pt idx="1750">
                  <c:v>7.5292252823459483E-3</c:v>
                </c:pt>
                <c:pt idx="1751">
                  <c:v>7.5908909308829405E-3</c:v>
                </c:pt>
                <c:pt idx="1752">
                  <c:v>7.6228686058174523E-3</c:v>
                </c:pt>
                <c:pt idx="1753">
                  <c:v>7.612179487179487E-3</c:v>
                </c:pt>
                <c:pt idx="1754">
                  <c:v>7.6015203040608118E-3</c:v>
                </c:pt>
                <c:pt idx="1755">
                  <c:v>7.5606844409072827E-3</c:v>
                </c:pt>
                <c:pt idx="1756">
                  <c:v>7.578779417630634E-3</c:v>
                </c:pt>
                <c:pt idx="1757">
                  <c:v>7.5621890547263679E-3</c:v>
                </c:pt>
                <c:pt idx="1758">
                  <c:v>7.6969819728580115E-3</c:v>
                </c:pt>
                <c:pt idx="1759">
                  <c:v>7.6427996781979089E-3</c:v>
                </c:pt>
                <c:pt idx="1760">
                  <c:v>7.6489533011272143E-3</c:v>
                </c:pt>
                <c:pt idx="1761">
                  <c:v>7.6030412164865956E-3</c:v>
                </c:pt>
                <c:pt idx="1762">
                  <c:v>7.7251473876804233E-3</c:v>
                </c:pt>
                <c:pt idx="1763">
                  <c:v>7.7757315326376104E-3</c:v>
                </c:pt>
                <c:pt idx="1764">
                  <c:v>7.8691240422447718E-3</c:v>
                </c:pt>
                <c:pt idx="1765">
                  <c:v>7.8350515463917522E-3</c:v>
                </c:pt>
                <c:pt idx="1766">
                  <c:v>7.9681274900398405E-3</c:v>
                </c:pt>
                <c:pt idx="1767">
                  <c:v>7.9018506966105212E-3</c:v>
                </c:pt>
                <c:pt idx="1768">
                  <c:v>8.0000000000000002E-3</c:v>
                </c:pt>
                <c:pt idx="1769">
                  <c:v>8.0084299262381444E-3</c:v>
                </c:pt>
                <c:pt idx="1770">
                  <c:v>8.0067425200168567E-3</c:v>
                </c:pt>
                <c:pt idx="1771">
                  <c:v>8.0440304826418282E-3</c:v>
                </c:pt>
                <c:pt idx="1772">
                  <c:v>8.1861266695389921E-3</c:v>
                </c:pt>
                <c:pt idx="1773">
                  <c:v>8.3663584324086306E-3</c:v>
                </c:pt>
                <c:pt idx="1774">
                  <c:v>8.1702859600086015E-3</c:v>
                </c:pt>
                <c:pt idx="1775">
                  <c:v>7.9331941544885185E-3</c:v>
                </c:pt>
                <c:pt idx="1776">
                  <c:v>8.0287344179167559E-3</c:v>
                </c:pt>
                <c:pt idx="1777">
                  <c:v>8.0355254810742238E-3</c:v>
                </c:pt>
                <c:pt idx="1778">
                  <c:v>8.1006182050735454E-3</c:v>
                </c:pt>
                <c:pt idx="1779">
                  <c:v>8.1826012058570201E-3</c:v>
                </c:pt>
                <c:pt idx="1780">
                  <c:v>8.0406263224714353E-3</c:v>
                </c:pt>
                <c:pt idx="1781">
                  <c:v>8.0474375264718342E-3</c:v>
                </c:pt>
                <c:pt idx="1782">
                  <c:v>8.0525535070989623E-3</c:v>
                </c:pt>
                <c:pt idx="1783">
                  <c:v>8.2268889369993513E-3</c:v>
                </c:pt>
                <c:pt idx="1784">
                  <c:v>8.0185693184216082E-3</c:v>
                </c:pt>
                <c:pt idx="1785">
                  <c:v>7.8936435396759451E-3</c:v>
                </c:pt>
                <c:pt idx="1786">
                  <c:v>7.8431372549019607E-3</c:v>
                </c:pt>
                <c:pt idx="1787">
                  <c:v>7.8593588417786974E-3</c:v>
                </c:pt>
                <c:pt idx="1788">
                  <c:v>7.8496178475521601E-3</c:v>
                </c:pt>
                <c:pt idx="1789">
                  <c:v>7.9282286668057589E-3</c:v>
                </c:pt>
                <c:pt idx="1790">
                  <c:v>7.8952836068979845E-3</c:v>
                </c:pt>
                <c:pt idx="1791">
                  <c:v>7.9414838035527686E-3</c:v>
                </c:pt>
                <c:pt idx="1792">
                  <c:v>8.0134964150147623E-3</c:v>
                </c:pt>
                <c:pt idx="1793">
                  <c:v>8.0542602797795682E-3</c:v>
                </c:pt>
                <c:pt idx="1794">
                  <c:v>8.0287344179167559E-3</c:v>
                </c:pt>
                <c:pt idx="1795">
                  <c:v>8.0851063829787233E-3</c:v>
                </c:pt>
                <c:pt idx="1796">
                  <c:v>8.0355254810742238E-3</c:v>
                </c:pt>
                <c:pt idx="1797">
                  <c:v>8.1896551724137939E-3</c:v>
                </c:pt>
                <c:pt idx="1798">
                  <c:v>8.0747981300467488E-3</c:v>
                </c:pt>
                <c:pt idx="1799">
                  <c:v>8.1843635580443677E-3</c:v>
                </c:pt>
                <c:pt idx="1800">
                  <c:v>8.0919931856899482E-3</c:v>
                </c:pt>
                <c:pt idx="1801">
                  <c:v>8.172043010752689E-3</c:v>
                </c:pt>
                <c:pt idx="1802">
                  <c:v>8.1248663673294842E-3</c:v>
                </c:pt>
                <c:pt idx="1803">
                  <c:v>8.1914205647768915E-3</c:v>
                </c:pt>
                <c:pt idx="1804">
                  <c:v>8.2162162162162169E-3</c:v>
                </c:pt>
                <c:pt idx="1805">
                  <c:v>8.2608695652173908E-3</c:v>
                </c:pt>
                <c:pt idx="1806">
                  <c:v>8.1615120274914094E-3</c:v>
                </c:pt>
                <c:pt idx="1807">
                  <c:v>8.0000000000000002E-3</c:v>
                </c:pt>
                <c:pt idx="1808">
                  <c:v>8.0270384452893959E-3</c:v>
                </c:pt>
                <c:pt idx="1809">
                  <c:v>7.8772802653399674E-3</c:v>
                </c:pt>
                <c:pt idx="1810">
                  <c:v>8.0765143464399582E-3</c:v>
                </c:pt>
                <c:pt idx="1811">
                  <c:v>7.8920041536863963E-3</c:v>
                </c:pt>
                <c:pt idx="1812">
                  <c:v>7.9117218405163441E-3</c:v>
                </c:pt>
                <c:pt idx="1813">
                  <c:v>8.0799489687433546E-3</c:v>
                </c:pt>
                <c:pt idx="1814">
                  <c:v>8.0525535070989623E-3</c:v>
                </c:pt>
                <c:pt idx="1815">
                  <c:v>8.0067425200168567E-3</c:v>
                </c:pt>
                <c:pt idx="1816">
                  <c:v>7.9815164881327453E-3</c:v>
                </c:pt>
                <c:pt idx="1817">
                  <c:v>8.0304311073541839E-3</c:v>
                </c:pt>
                <c:pt idx="1818">
                  <c:v>7.8125E-3</c:v>
                </c:pt>
                <c:pt idx="1819">
                  <c:v>7.8447563996696945E-3</c:v>
                </c:pt>
                <c:pt idx="1820">
                  <c:v>7.8399009696719629E-3</c:v>
                </c:pt>
                <c:pt idx="1821">
                  <c:v>7.8253706754530476E-3</c:v>
                </c:pt>
                <c:pt idx="1822">
                  <c:v>7.8237595223388922E-3</c:v>
                </c:pt>
                <c:pt idx="1823">
                  <c:v>7.8985657867387243E-3</c:v>
                </c:pt>
                <c:pt idx="1824">
                  <c:v>7.9714705265366056E-3</c:v>
                </c:pt>
                <c:pt idx="1825">
                  <c:v>8.0000000000000002E-3</c:v>
                </c:pt>
                <c:pt idx="1826">
                  <c:v>8.0833865135077655E-3</c:v>
                </c:pt>
                <c:pt idx="1827">
                  <c:v>8.1422755517463041E-3</c:v>
                </c:pt>
                <c:pt idx="1828">
                  <c:v>8.0954409884959524E-3</c:v>
                </c:pt>
                <c:pt idx="1829">
                  <c:v>8.0525535070989623E-3</c:v>
                </c:pt>
                <c:pt idx="1830">
                  <c:v>8.0389253226147653E-3</c:v>
                </c:pt>
                <c:pt idx="1831">
                  <c:v>8.2878953107960746E-3</c:v>
                </c:pt>
                <c:pt idx="1832">
                  <c:v>8.304195804195804E-3</c:v>
                </c:pt>
                <c:pt idx="1833">
                  <c:v>8.4463214047566116E-3</c:v>
                </c:pt>
                <c:pt idx="1834">
                  <c:v>8.5720730882021205E-3</c:v>
                </c:pt>
                <c:pt idx="1835">
                  <c:v>8.6324398000908673E-3</c:v>
                </c:pt>
                <c:pt idx="1836">
                  <c:v>8.8126159554730993E-3</c:v>
                </c:pt>
                <c:pt idx="1837">
                  <c:v>9.0090090090090089E-3</c:v>
                </c:pt>
                <c:pt idx="1838">
                  <c:v>8.9453860640301332E-3</c:v>
                </c:pt>
                <c:pt idx="1839">
                  <c:v>8.9118198874296433E-3</c:v>
                </c:pt>
                <c:pt idx="1840">
                  <c:v>8.8888888888888889E-3</c:v>
                </c:pt>
                <c:pt idx="1841">
                  <c:v>9.130225852955311E-3</c:v>
                </c:pt>
                <c:pt idx="1842">
                  <c:v>9.3000489476260401E-3</c:v>
                </c:pt>
                <c:pt idx="1843">
                  <c:v>9.5669687814702916E-3</c:v>
                </c:pt>
                <c:pt idx="1844">
                  <c:v>9.3919920909540291E-3</c:v>
                </c:pt>
                <c:pt idx="1845">
                  <c:v>9.3320235756385074E-3</c:v>
                </c:pt>
                <c:pt idx="1846">
                  <c:v>9.198741224885015E-3</c:v>
                </c:pt>
                <c:pt idx="1847">
                  <c:v>9.0757105326009085E-3</c:v>
                </c:pt>
                <c:pt idx="1848">
                  <c:v>9.5214232022049622E-3</c:v>
                </c:pt>
                <c:pt idx="1849">
                  <c:v>9.3919920909540291E-3</c:v>
                </c:pt>
                <c:pt idx="1850">
                  <c:v>9.4456872980362913E-3</c:v>
                </c:pt>
                <c:pt idx="1851">
                  <c:v>9.2233009708737861E-3</c:v>
                </c:pt>
                <c:pt idx="1852">
                  <c:v>9.31372549019608E-3</c:v>
                </c:pt>
                <c:pt idx="1853">
                  <c:v>9.2502434274586171E-3</c:v>
                </c:pt>
                <c:pt idx="1854">
                  <c:v>9.1083413231064243E-3</c:v>
                </c:pt>
                <c:pt idx="1855">
                  <c:v>9.026128266033254E-3</c:v>
                </c:pt>
                <c:pt idx="1856">
                  <c:v>9.2547491475888938E-3</c:v>
                </c:pt>
                <c:pt idx="1857">
                  <c:v>8.9707271010387168E-3</c:v>
                </c:pt>
                <c:pt idx="1858">
                  <c:v>8.8578088578088587E-3</c:v>
                </c:pt>
                <c:pt idx="1859">
                  <c:v>8.9686098654708519E-3</c:v>
                </c:pt>
                <c:pt idx="1860">
                  <c:v>8.9686098654708519E-3</c:v>
                </c:pt>
                <c:pt idx="1861">
                  <c:v>8.8847322889876075E-3</c:v>
                </c:pt>
                <c:pt idx="1862">
                  <c:v>9.0843891943581164E-3</c:v>
                </c:pt>
                <c:pt idx="1863">
                  <c:v>9.043312708234174E-3</c:v>
                </c:pt>
                <c:pt idx="1864">
                  <c:v>9.0909090909090922E-3</c:v>
                </c:pt>
                <c:pt idx="1865">
                  <c:v>9.3989611674499141E-3</c:v>
                </c:pt>
                <c:pt idx="1866">
                  <c:v>9.3989611674499141E-3</c:v>
                </c:pt>
                <c:pt idx="1867">
                  <c:v>9.6544715447154476E-3</c:v>
                </c:pt>
                <c:pt idx="1868">
                  <c:v>9.6618357487922718E-3</c:v>
                </c:pt>
                <c:pt idx="1869">
                  <c:v>9.5333667837431014E-3</c:v>
                </c:pt>
                <c:pt idx="1870">
                  <c:v>9.4550883304304559E-3</c:v>
                </c:pt>
                <c:pt idx="1871">
                  <c:v>9.288682473722807E-3</c:v>
                </c:pt>
                <c:pt idx="1872">
                  <c:v>9.1478093403948007E-3</c:v>
                </c:pt>
                <c:pt idx="1873">
                  <c:v>9.198741224885015E-3</c:v>
                </c:pt>
                <c:pt idx="1874">
                  <c:v>9.1083413231064243E-3</c:v>
                </c:pt>
                <c:pt idx="1875">
                  <c:v>8.8454376163873364E-3</c:v>
                </c:pt>
                <c:pt idx="1876">
                  <c:v>8.826945412311266E-3</c:v>
                </c:pt>
                <c:pt idx="1877">
                  <c:v>8.8702147525676935E-3</c:v>
                </c:pt>
                <c:pt idx="1878">
                  <c:v>8.8064889918887598E-3</c:v>
                </c:pt>
                <c:pt idx="1879">
                  <c:v>8.6619557784362901E-3</c:v>
                </c:pt>
                <c:pt idx="1880">
                  <c:v>8.7962962962962951E-3</c:v>
                </c:pt>
                <c:pt idx="1881">
                  <c:v>8.755760368663594E-3</c:v>
                </c:pt>
                <c:pt idx="1882">
                  <c:v>8.820798514391829E-3</c:v>
                </c:pt>
                <c:pt idx="1883">
                  <c:v>8.6777803151404428E-3</c:v>
                </c:pt>
                <c:pt idx="1884">
                  <c:v>8.7983329474415374E-3</c:v>
                </c:pt>
                <c:pt idx="1885">
                  <c:v>7.6532964499769476E-3</c:v>
                </c:pt>
                <c:pt idx="1886">
                  <c:v>7.5232268298209837E-3</c:v>
                </c:pt>
                <c:pt idx="1887">
                  <c:v>7.6763005780346822E-3</c:v>
                </c:pt>
                <c:pt idx="1888">
                  <c:v>7.3826995774961095E-3</c:v>
                </c:pt>
                <c:pt idx="1889">
                  <c:v>7.4472857783759536E-3</c:v>
                </c:pt>
                <c:pt idx="1890">
                  <c:v>7.2362685265911072E-3</c:v>
                </c:pt>
                <c:pt idx="1891">
                  <c:v>7.1305841924398624E-3</c:v>
                </c:pt>
                <c:pt idx="1892">
                  <c:v>6.9137859225322784E-3</c:v>
                </c:pt>
                <c:pt idx="1893">
                  <c:v>6.9152259945844622E-3</c:v>
                </c:pt>
                <c:pt idx="1894">
                  <c:v>7.0234821239686905E-3</c:v>
                </c:pt>
                <c:pt idx="1895">
                  <c:v>6.928213689482471E-3</c:v>
                </c:pt>
                <c:pt idx="1896">
                  <c:v>6.8794032324906761E-3</c:v>
                </c:pt>
                <c:pt idx="1897">
                  <c:v>6.8694392716739088E-3</c:v>
                </c:pt>
                <c:pt idx="1898">
                  <c:v>6.9311064718162842E-3</c:v>
                </c:pt>
                <c:pt idx="1899">
                  <c:v>6.8979846249740285E-3</c:v>
                </c:pt>
                <c:pt idx="1900">
                  <c:v>6.919549812421843E-3</c:v>
                </c:pt>
                <c:pt idx="1901">
                  <c:v>6.9572506286672258E-3</c:v>
                </c:pt>
                <c:pt idx="1902">
                  <c:v>7.0130967469370512E-3</c:v>
                </c:pt>
                <c:pt idx="1903">
                  <c:v>7.1244635193133052E-3</c:v>
                </c:pt>
                <c:pt idx="1904">
                  <c:v>7.1046436978386487E-3</c:v>
                </c:pt>
                <c:pt idx="1905">
                  <c:v>7.0503291569335314E-3</c:v>
                </c:pt>
                <c:pt idx="1906">
                  <c:v>7.0683414945710036E-3</c:v>
                </c:pt>
                <c:pt idx="1907">
                  <c:v>7.12599270229663E-3</c:v>
                </c:pt>
                <c:pt idx="1908">
                  <c:v>7.2441632118699553E-3</c:v>
                </c:pt>
                <c:pt idx="1909">
                  <c:v>7.2017353579175705E-3</c:v>
                </c:pt>
                <c:pt idx="1910">
                  <c:v>7.3435080734350813E-3</c:v>
                </c:pt>
                <c:pt idx="1911">
                  <c:v>7.2268175881584681E-3</c:v>
                </c:pt>
                <c:pt idx="1912">
                  <c:v>7.2315399695055552E-3</c:v>
                </c:pt>
                <c:pt idx="1913">
                  <c:v>7.1459319845027982E-3</c:v>
                </c:pt>
                <c:pt idx="1914">
                  <c:v>7.3451327433628321E-3</c:v>
                </c:pt>
                <c:pt idx="1915">
                  <c:v>7.1598015958593926E-3</c:v>
                </c:pt>
                <c:pt idx="1916">
                  <c:v>7.0623271644331001E-3</c:v>
                </c:pt>
                <c:pt idx="1917">
                  <c:v>7.1092077087794433E-3</c:v>
                </c:pt>
                <c:pt idx="1918">
                  <c:v>7.051826677994903E-3</c:v>
                </c:pt>
                <c:pt idx="1919">
                  <c:v>7.0683414945710036E-3</c:v>
                </c:pt>
                <c:pt idx="1920">
                  <c:v>7.0743660771361606E-3</c:v>
                </c:pt>
                <c:pt idx="1921">
                  <c:v>7.06984667802385E-3</c:v>
                </c:pt>
                <c:pt idx="1922">
                  <c:v>7.0160608622147087E-3</c:v>
                </c:pt>
                <c:pt idx="1923">
                  <c:v>7.0788912579957362E-3</c:v>
                </c:pt>
                <c:pt idx="1924">
                  <c:v>7.0368800339126753E-3</c:v>
                </c:pt>
                <c:pt idx="1925">
                  <c:v>7.253659602359624E-3</c:v>
                </c:pt>
                <c:pt idx="1926">
                  <c:v>7.3289183222958066E-3</c:v>
                </c:pt>
                <c:pt idx="1927">
                  <c:v>7.4024526198439239E-3</c:v>
                </c:pt>
                <c:pt idx="1928">
                  <c:v>7.4556478778351675E-3</c:v>
                </c:pt>
                <c:pt idx="1929">
                  <c:v>7.364685004436558E-3</c:v>
                </c:pt>
                <c:pt idx="1930">
                  <c:v>7.2362685265911072E-3</c:v>
                </c:pt>
                <c:pt idx="1931">
                  <c:v>7.2489082969432322E-3</c:v>
                </c:pt>
                <c:pt idx="1932">
                  <c:v>7.2221013704589958E-3</c:v>
                </c:pt>
                <c:pt idx="1933">
                  <c:v>7.3031236251649805E-3</c:v>
                </c:pt>
                <c:pt idx="1934">
                  <c:v>7.1321160042964564E-3</c:v>
                </c:pt>
                <c:pt idx="1935">
                  <c:v>7.1198799056401462E-3</c:v>
                </c:pt>
                <c:pt idx="1936">
                  <c:v>7.5045207956600359E-3</c:v>
                </c:pt>
                <c:pt idx="1937">
                  <c:v>7.7191350848639859E-3</c:v>
                </c:pt>
                <c:pt idx="1938">
                  <c:v>7.6234213547646396E-3</c:v>
                </c:pt>
                <c:pt idx="1939">
                  <c:v>7.6603599446239037E-3</c:v>
                </c:pt>
                <c:pt idx="1940">
                  <c:v>7.767898923724848E-3</c:v>
                </c:pt>
                <c:pt idx="1941">
                  <c:v>7.8394332939787491E-3</c:v>
                </c:pt>
                <c:pt idx="1942">
                  <c:v>7.8044193700047022E-3</c:v>
                </c:pt>
                <c:pt idx="1943">
                  <c:v>8.1372549019607856E-3</c:v>
                </c:pt>
                <c:pt idx="1944">
                  <c:v>7.9692750840134434E-3</c:v>
                </c:pt>
                <c:pt idx="1945">
                  <c:v>7.7048038988164307E-3</c:v>
                </c:pt>
                <c:pt idx="1946">
                  <c:v>7.5833714024668803E-3</c:v>
                </c:pt>
                <c:pt idx="1947">
                  <c:v>7.5574778055998186E-3</c:v>
                </c:pt>
                <c:pt idx="1948">
                  <c:v>7.7209302325581403E-3</c:v>
                </c:pt>
                <c:pt idx="1949">
                  <c:v>7.8338839075035391E-3</c:v>
                </c:pt>
                <c:pt idx="1950">
                  <c:v>7.8449905482041588E-3</c:v>
                </c:pt>
                <c:pt idx="1951">
                  <c:v>7.7733551861390781E-3</c:v>
                </c:pt>
                <c:pt idx="1952">
                  <c:v>7.7570093457943936E-3</c:v>
                </c:pt>
                <c:pt idx="1953">
                  <c:v>7.6816288755205929E-3</c:v>
                </c:pt>
                <c:pt idx="1954">
                  <c:v>7.7806421373330208E-3</c:v>
                </c:pt>
                <c:pt idx="1955">
                  <c:v>8.0212611741966658E-3</c:v>
                </c:pt>
                <c:pt idx="1956">
                  <c:v>7.7479579929988331E-3</c:v>
                </c:pt>
                <c:pt idx="1957">
                  <c:v>7.7173407717340773E-3</c:v>
                </c:pt>
                <c:pt idx="1958">
                  <c:v>8.0406878178735774E-3</c:v>
                </c:pt>
                <c:pt idx="1959">
                  <c:v>8.0621661000485675E-3</c:v>
                </c:pt>
                <c:pt idx="1960">
                  <c:v>8.373266078184111E-3</c:v>
                </c:pt>
                <c:pt idx="1961">
                  <c:v>8.3083083083083081E-3</c:v>
                </c:pt>
                <c:pt idx="1962">
                  <c:v>7.8099270759821229E-3</c:v>
                </c:pt>
                <c:pt idx="1963">
                  <c:v>7.616425785730672E-3</c:v>
                </c:pt>
                <c:pt idx="1964">
                  <c:v>7.4909747292418779E-3</c:v>
                </c:pt>
                <c:pt idx="1965">
                  <c:v>7.5062174994347738E-3</c:v>
                </c:pt>
                <c:pt idx="1966">
                  <c:v>7.4606741573033713E-3</c:v>
                </c:pt>
                <c:pt idx="1967">
                  <c:v>7.3581560283687954E-3</c:v>
                </c:pt>
                <c:pt idx="1968">
                  <c:v>7.2158226472505988E-3</c:v>
                </c:pt>
                <c:pt idx="1969">
                  <c:v>7.4589979779824764E-3</c:v>
                </c:pt>
                <c:pt idx="1970">
                  <c:v>7.3679538393253436E-3</c:v>
                </c:pt>
                <c:pt idx="1971">
                  <c:v>7.4657072183494499E-3</c:v>
                </c:pt>
                <c:pt idx="1972">
                  <c:v>7.3777777777777782E-3</c:v>
                </c:pt>
                <c:pt idx="1973">
                  <c:v>7.4875958502480825E-3</c:v>
                </c:pt>
                <c:pt idx="1974">
                  <c:v>7.5540386803185436E-3</c:v>
                </c:pt>
                <c:pt idx="1975">
                  <c:v>7.3958565382045002E-3</c:v>
                </c:pt>
                <c:pt idx="1976">
                  <c:v>7.5437400590774835E-3</c:v>
                </c:pt>
                <c:pt idx="1977">
                  <c:v>7.4556478778351675E-3</c:v>
                </c:pt>
                <c:pt idx="1978">
                  <c:v>7.3581560283687954E-3</c:v>
                </c:pt>
                <c:pt idx="1979">
                  <c:v>7.5488858572078229E-3</c:v>
                </c:pt>
                <c:pt idx="1980">
                  <c:v>7.399153108981503E-3</c:v>
                </c:pt>
                <c:pt idx="1981">
                  <c:v>7.2520751419833992E-3</c:v>
                </c:pt>
                <c:pt idx="1982">
                  <c:v>7.2394243349324034E-3</c:v>
                </c:pt>
                <c:pt idx="1983">
                  <c:v>7.5028248587570628E-3</c:v>
                </c:pt>
                <c:pt idx="1984">
                  <c:v>7.8007518796992482E-3</c:v>
                </c:pt>
                <c:pt idx="1985">
                  <c:v>7.6269239604870205E-3</c:v>
                </c:pt>
                <c:pt idx="1986">
                  <c:v>7.3745002221235001E-3</c:v>
                </c:pt>
                <c:pt idx="1987">
                  <c:v>7.1582578697714531E-3</c:v>
                </c:pt>
                <c:pt idx="1988">
                  <c:v>6.9296597787518273E-3</c:v>
                </c:pt>
                <c:pt idx="1989">
                  <c:v>6.9557930023046314E-3</c:v>
                </c:pt>
                <c:pt idx="1990">
                  <c:v>6.8186485931402757E-3</c:v>
                </c:pt>
                <c:pt idx="1991">
                  <c:v>6.9938908784495475E-3</c:v>
                </c:pt>
                <c:pt idx="1992">
                  <c:v>6.9660092320604286E-3</c:v>
                </c:pt>
                <c:pt idx="1993">
                  <c:v>6.9368992895946519E-3</c:v>
                </c:pt>
                <c:pt idx="1994">
                  <c:v>6.8865380626426057E-3</c:v>
                </c:pt>
                <c:pt idx="1995">
                  <c:v>6.8609216780326516E-3</c:v>
                </c:pt>
                <c:pt idx="1996">
                  <c:v>6.8722831711860895E-3</c:v>
                </c:pt>
                <c:pt idx="1997">
                  <c:v>6.8765534382767193E-3</c:v>
                </c:pt>
                <c:pt idx="1998">
                  <c:v>6.8298703970376467E-3</c:v>
                </c:pt>
                <c:pt idx="1999">
                  <c:v>6.7963152507676565E-3</c:v>
                </c:pt>
                <c:pt idx="2000">
                  <c:v>6.8481848184818494E-3</c:v>
                </c:pt>
                <c:pt idx="2001">
                  <c:v>6.7782768476929364E-3</c:v>
                </c:pt>
                <c:pt idx="2002">
                  <c:v>6.8383110195674567E-3</c:v>
                </c:pt>
                <c:pt idx="2003">
                  <c:v>6.8595041322314053E-3</c:v>
                </c:pt>
                <c:pt idx="2004">
                  <c:v>6.7963152507676565E-3</c:v>
                </c:pt>
                <c:pt idx="2005">
                  <c:v>6.7097817299919165E-3</c:v>
                </c:pt>
                <c:pt idx="2006">
                  <c:v>6.7084259446352802E-3</c:v>
                </c:pt>
                <c:pt idx="2007">
                  <c:v>6.6599799398194583E-3</c:v>
                </c:pt>
                <c:pt idx="2008">
                  <c:v>6.6373450619752099E-3</c:v>
                </c:pt>
                <c:pt idx="2009">
                  <c:v>6.7589576547231276E-3</c:v>
                </c:pt>
                <c:pt idx="2010">
                  <c:v>6.7782768476929364E-3</c:v>
                </c:pt>
                <c:pt idx="2011">
                  <c:v>6.9456066945606703E-3</c:v>
                </c:pt>
                <c:pt idx="2012">
                  <c:v>6.9166666666666673E-3</c:v>
                </c:pt>
                <c:pt idx="2013">
                  <c:v>7.0473360220759925E-3</c:v>
                </c:pt>
                <c:pt idx="2014">
                  <c:v>6.9953645174884119E-3</c:v>
                </c:pt>
                <c:pt idx="2015">
                  <c:v>7.0578231292517009E-3</c:v>
                </c:pt>
                <c:pt idx="2016">
                  <c:v>7.06984667802385E-3</c:v>
                </c:pt>
                <c:pt idx="2017">
                  <c:v>7.1290530384367622E-3</c:v>
                </c:pt>
                <c:pt idx="2018">
                  <c:v>7.1428571428571435E-3</c:v>
                </c:pt>
                <c:pt idx="2019">
                  <c:v>6.9340016708437759E-3</c:v>
                </c:pt>
                <c:pt idx="2020">
                  <c:v>6.8595041322314053E-3</c:v>
                </c:pt>
                <c:pt idx="2021">
                  <c:v>6.8722831711860895E-3</c:v>
                </c:pt>
                <c:pt idx="2022">
                  <c:v>6.8552550072269259E-3</c:v>
                </c:pt>
                <c:pt idx="2023">
                  <c:v>6.8851099128992123E-3</c:v>
                </c:pt>
                <c:pt idx="2024">
                  <c:v>7.0533248353516044E-3</c:v>
                </c:pt>
                <c:pt idx="2025">
                  <c:v>6.8284656519950644E-3</c:v>
                </c:pt>
                <c:pt idx="2026">
                  <c:v>5.994944023113037E-3</c:v>
                </c:pt>
                <c:pt idx="2027">
                  <c:v>6.6787366727016698E-3</c:v>
                </c:pt>
                <c:pt idx="2028">
                  <c:v>6.5781652466811976E-3</c:v>
                </c:pt>
                <c:pt idx="2029">
                  <c:v>6.6109119872560735E-3</c:v>
                </c:pt>
                <c:pt idx="2030">
                  <c:v>6.6082802547770703E-3</c:v>
                </c:pt>
                <c:pt idx="2031">
                  <c:v>6.5742574257425749E-3</c:v>
                </c:pt>
                <c:pt idx="2032">
                  <c:v>6.6175004983057605E-3</c:v>
                </c:pt>
                <c:pt idx="2033">
                  <c:v>6.6787366727016698E-3</c:v>
                </c:pt>
                <c:pt idx="2034">
                  <c:v>6.7383803531560786E-3</c:v>
                </c:pt>
                <c:pt idx="2035">
                  <c:v>6.7644661776691123E-3</c:v>
                </c:pt>
                <c:pt idx="2036">
                  <c:v>6.6573090034088636E-3</c:v>
                </c:pt>
                <c:pt idx="2037">
                  <c:v>6.6814248339706183E-3</c:v>
                </c:pt>
                <c:pt idx="2038">
                  <c:v>6.7424857839155162E-3</c:v>
                </c:pt>
                <c:pt idx="2039">
                  <c:v>6.8032786885245909E-3</c:v>
                </c:pt>
                <c:pt idx="2040">
                  <c:v>6.7741277290348911E-3</c:v>
                </c:pt>
                <c:pt idx="2041">
                  <c:v>6.7893660531697349E-3</c:v>
                </c:pt>
                <c:pt idx="2042">
                  <c:v>6.7003027245206865E-3</c:v>
                </c:pt>
                <c:pt idx="2043">
                  <c:v>6.696248487293264E-3</c:v>
                </c:pt>
                <c:pt idx="2044">
                  <c:v>6.6693451185214948E-3</c:v>
                </c:pt>
                <c:pt idx="2045">
                  <c:v>6.6706851516978097E-3</c:v>
                </c:pt>
                <c:pt idx="2046">
                  <c:v>6.7603339442068831E-3</c:v>
                </c:pt>
                <c:pt idx="2047">
                  <c:v>6.7138523761375128E-3</c:v>
                </c:pt>
                <c:pt idx="2048">
                  <c:v>6.9238790406673618E-3</c:v>
                </c:pt>
                <c:pt idx="2049">
                  <c:v>6.9703968087339915E-3</c:v>
                </c:pt>
                <c:pt idx="2050">
                  <c:v>6.9456066945606703E-3</c:v>
                </c:pt>
                <c:pt idx="2051">
                  <c:v>7.0219966159052452E-3</c:v>
                </c:pt>
                <c:pt idx="2052">
                  <c:v>6.9968387776606954E-3</c:v>
                </c:pt>
                <c:pt idx="2053">
                  <c:v>7.1046436978386487E-3</c:v>
                </c:pt>
                <c:pt idx="2054">
                  <c:v>7.1413207141320717E-3</c:v>
                </c:pt>
                <c:pt idx="2055">
                  <c:v>7.1737251512532414E-3</c:v>
                </c:pt>
                <c:pt idx="2056">
                  <c:v>7.2775098640946957E-3</c:v>
                </c:pt>
                <c:pt idx="2057">
                  <c:v>7.2838964458095661E-3</c:v>
                </c:pt>
                <c:pt idx="2058">
                  <c:v>7.2032978954220004E-3</c:v>
                </c:pt>
                <c:pt idx="2059">
                  <c:v>7.2331154684095863E-3</c:v>
                </c:pt>
                <c:pt idx="2060">
                  <c:v>7.2870939420544342E-3</c:v>
                </c:pt>
                <c:pt idx="2061">
                  <c:v>7.3305365422830652E-3</c:v>
                </c:pt>
                <c:pt idx="2062">
                  <c:v>7.2679509632224172E-3</c:v>
                </c:pt>
                <c:pt idx="2063">
                  <c:v>7.3127753303964763E-3</c:v>
                </c:pt>
                <c:pt idx="2064">
                  <c:v>7.4422775162519619E-3</c:v>
                </c:pt>
                <c:pt idx="2065">
                  <c:v>7.4741107609185052E-3</c:v>
                </c:pt>
                <c:pt idx="2066">
                  <c:v>7.341884122069881E-3</c:v>
                </c:pt>
                <c:pt idx="2067">
                  <c:v>7.2600043734966117E-3</c:v>
                </c:pt>
                <c:pt idx="2068">
                  <c:v>7.0894725603245787E-3</c:v>
                </c:pt>
                <c:pt idx="2069">
                  <c:v>6.9296597787518273E-3</c:v>
                </c:pt>
                <c:pt idx="2070">
                  <c:v>7.0563230605738582E-3</c:v>
                </c:pt>
                <c:pt idx="2071">
                  <c:v>7.0593238358494584E-3</c:v>
                </c:pt>
                <c:pt idx="2072">
                  <c:v>6.983592763988221E-3</c:v>
                </c:pt>
                <c:pt idx="2073">
                  <c:v>7.0578231292517009E-3</c:v>
                </c:pt>
                <c:pt idx="2074">
                  <c:v>7.0985674577720764E-3</c:v>
                </c:pt>
                <c:pt idx="2075">
                  <c:v>7.0428510818837508E-3</c:v>
                </c:pt>
                <c:pt idx="2076">
                  <c:v>7.0638297872340433E-3</c:v>
                </c:pt>
                <c:pt idx="2077">
                  <c:v>7.0788912579957362E-3</c:v>
                </c:pt>
                <c:pt idx="2078">
                  <c:v>7.1153021860265765E-3</c:v>
                </c:pt>
                <c:pt idx="2079">
                  <c:v>7.0383718465126142E-3</c:v>
                </c:pt>
                <c:pt idx="2080">
                  <c:v>7.1321160042964564E-3</c:v>
                </c:pt>
                <c:pt idx="2081">
                  <c:v>7.1845920796364425E-3</c:v>
                </c:pt>
                <c:pt idx="2082">
                  <c:v>7.1613459879206216E-3</c:v>
                </c:pt>
                <c:pt idx="2083">
                  <c:v>7.1659831642564217E-3</c:v>
                </c:pt>
                <c:pt idx="2084">
                  <c:v>7.1397849462365593E-3</c:v>
                </c:pt>
                <c:pt idx="2085">
                  <c:v>7.1752755565161006E-3</c:v>
                </c:pt>
                <c:pt idx="2086">
                  <c:v>7.1721754158565569E-3</c:v>
                </c:pt>
                <c:pt idx="2087">
                  <c:v>7.0758738277919868E-3</c:v>
                </c:pt>
                <c:pt idx="2088">
                  <c:v>7.1830376460406756E-3</c:v>
                </c:pt>
                <c:pt idx="2089">
                  <c:v>7.2001734981565826E-3</c:v>
                </c:pt>
                <c:pt idx="2090">
                  <c:v>7.1752755565161006E-3</c:v>
                </c:pt>
                <c:pt idx="2091">
                  <c:v>7.0608251807741385E-3</c:v>
                </c:pt>
                <c:pt idx="2092">
                  <c:v>7.0413573700954411E-3</c:v>
                </c:pt>
                <c:pt idx="2093">
                  <c:v>7.0130967469370512E-3</c:v>
                </c:pt>
                <c:pt idx="2094">
                  <c:v>7.0027420375448225E-3</c:v>
                </c:pt>
                <c:pt idx="2095">
                  <c:v>6.9880025257840457E-3</c:v>
                </c:pt>
                <c:pt idx="2096">
                  <c:v>7.0413573700954411E-3</c:v>
                </c:pt>
                <c:pt idx="2097">
                  <c:v>7.0668369518944243E-3</c:v>
                </c:pt>
                <c:pt idx="2098">
                  <c:v>7.1474703982777176E-3</c:v>
                </c:pt>
                <c:pt idx="2099">
                  <c:v>7.0879590093936807E-3</c:v>
                </c:pt>
                <c:pt idx="2100">
                  <c:v>7.2158226472505988E-3</c:v>
                </c:pt>
                <c:pt idx="2101">
                  <c:v>7.2647702407002187E-3</c:v>
                </c:pt>
                <c:pt idx="2102">
                  <c:v>7.1721754158565569E-3</c:v>
                </c:pt>
                <c:pt idx="2103">
                  <c:v>7.2520751419833992E-3</c:v>
                </c:pt>
                <c:pt idx="2104">
                  <c:v>7.1459319845027982E-3</c:v>
                </c:pt>
                <c:pt idx="2105">
                  <c:v>7.1814838849232109E-3</c:v>
                </c:pt>
                <c:pt idx="2106">
                  <c:v>7.1336484744305975E-3</c:v>
                </c:pt>
                <c:pt idx="2107">
                  <c:v>7.0175438596491229E-3</c:v>
                </c:pt>
                <c:pt idx="2108">
                  <c:v>7.2032978954220004E-3</c:v>
                </c:pt>
                <c:pt idx="2109">
                  <c:v>7.1214071214071219E-3</c:v>
                </c:pt>
                <c:pt idx="2110">
                  <c:v>7.2615923009623799E-3</c:v>
                </c:pt>
                <c:pt idx="2111">
                  <c:v>7.3127753303964763E-3</c:v>
                </c:pt>
                <c:pt idx="2112">
                  <c:v>7.2838964458095661E-3</c:v>
                </c:pt>
                <c:pt idx="2113">
                  <c:v>7.2807017543859648E-3</c:v>
                </c:pt>
                <c:pt idx="2114">
                  <c:v>7.2727272727272736E-3</c:v>
                </c:pt>
                <c:pt idx="2115">
                  <c:v>7.2410032715376224E-3</c:v>
                </c:pt>
                <c:pt idx="2116">
                  <c:v>7.1861471861471857E-3</c:v>
                </c:pt>
                <c:pt idx="2117">
                  <c:v>7.3031236251649805E-3</c:v>
                </c:pt>
                <c:pt idx="2118">
                  <c:v>7.2504913736623723E-3</c:v>
                </c:pt>
                <c:pt idx="2119">
                  <c:v>7.253659602359624E-3</c:v>
                </c:pt>
                <c:pt idx="2120">
                  <c:v>7.560920063766797E-3</c:v>
                </c:pt>
                <c:pt idx="2121">
                  <c:v>7.7443433636575701E-3</c:v>
                </c:pt>
                <c:pt idx="2122">
                  <c:v>7.6042143838754017E-3</c:v>
                </c:pt>
                <c:pt idx="2123">
                  <c:v>7.6497695852534566E-3</c:v>
                </c:pt>
                <c:pt idx="2124">
                  <c:v>7.6392084675563736E-3</c:v>
                </c:pt>
                <c:pt idx="2125">
                  <c:v>7.6321839080459777E-3</c:v>
                </c:pt>
                <c:pt idx="2126">
                  <c:v>7.6532964499769476E-3</c:v>
                </c:pt>
                <c:pt idx="2127">
                  <c:v>7.7697168265855382E-3</c:v>
                </c:pt>
                <c:pt idx="2128">
                  <c:v>7.6638965835641743E-3</c:v>
                </c:pt>
                <c:pt idx="2129">
                  <c:v>7.7012294131292049E-3</c:v>
                </c:pt>
                <c:pt idx="2130">
                  <c:v>7.6674364896073908E-3</c:v>
                </c:pt>
                <c:pt idx="2131">
                  <c:v>7.5300521660240415E-3</c:v>
                </c:pt>
                <c:pt idx="2132">
                  <c:v>7.5249320036264739E-3</c:v>
                </c:pt>
                <c:pt idx="2133">
                  <c:v>7.4589979779824764E-3</c:v>
                </c:pt>
                <c:pt idx="2134">
                  <c:v>7.5028248587570628E-3</c:v>
                </c:pt>
                <c:pt idx="2135">
                  <c:v>7.6216712580348947E-3</c:v>
                </c:pt>
                <c:pt idx="2136">
                  <c:v>6.5128900949796469E-3</c:v>
                </c:pt>
                <c:pt idx="2137">
                  <c:v>6.7070330693991612E-3</c:v>
                </c:pt>
                <c:pt idx="2138">
                  <c:v>6.6930048803160577E-3</c:v>
                </c:pt>
                <c:pt idx="2139">
                  <c:v>6.7274001401541684E-3</c:v>
                </c:pt>
                <c:pt idx="2140">
                  <c:v>6.6328880700138176E-3</c:v>
                </c:pt>
                <c:pt idx="2141">
                  <c:v>6.5084745762711864E-3</c:v>
                </c:pt>
                <c:pt idx="2142">
                  <c:v>6.5187867813490267E-3</c:v>
                </c:pt>
                <c:pt idx="2143">
                  <c:v>6.6191680073546307E-3</c:v>
                </c:pt>
                <c:pt idx="2144">
                  <c:v>6.7558057705840949E-3</c:v>
                </c:pt>
                <c:pt idx="2145">
                  <c:v>6.6898954703832753E-3</c:v>
                </c:pt>
                <c:pt idx="2146">
                  <c:v>6.6497344724082193E-3</c:v>
                </c:pt>
                <c:pt idx="2147">
                  <c:v>6.6930048803160577E-3</c:v>
                </c:pt>
                <c:pt idx="2148">
                  <c:v>6.6435986159169543E-3</c:v>
                </c:pt>
                <c:pt idx="2149">
                  <c:v>6.5439672801635993E-3</c:v>
                </c:pt>
                <c:pt idx="2150">
                  <c:v>6.5158371040723974E-3</c:v>
                </c:pt>
                <c:pt idx="2151">
                  <c:v>6.5693430656934299E-3</c:v>
                </c:pt>
                <c:pt idx="2152">
                  <c:v>6.7023504770770299E-3</c:v>
                </c:pt>
                <c:pt idx="2153">
                  <c:v>6.6344160331720803E-3</c:v>
                </c:pt>
                <c:pt idx="2154">
                  <c:v>6.6191680073546307E-3</c:v>
                </c:pt>
                <c:pt idx="2155">
                  <c:v>6.6743916570104287E-3</c:v>
                </c:pt>
                <c:pt idx="2156">
                  <c:v>7.0021881838074392E-3</c:v>
                </c:pt>
                <c:pt idx="2157">
                  <c:v>7.0501835985312114E-3</c:v>
                </c:pt>
                <c:pt idx="2158">
                  <c:v>6.8998562529947287E-3</c:v>
                </c:pt>
                <c:pt idx="2159">
                  <c:v>6.8949006463969349E-3</c:v>
                </c:pt>
                <c:pt idx="2160">
                  <c:v>6.7164179104477603E-3</c:v>
                </c:pt>
                <c:pt idx="2161">
                  <c:v>6.7336918400748179E-3</c:v>
                </c:pt>
                <c:pt idx="2162">
                  <c:v>6.5723413966225462E-3</c:v>
                </c:pt>
                <c:pt idx="2163">
                  <c:v>6.5306122448979586E-3</c:v>
                </c:pt>
                <c:pt idx="2164">
                  <c:v>6.5484311050477487E-3</c:v>
                </c:pt>
                <c:pt idx="2165">
                  <c:v>6.5454545454545453E-3</c:v>
                </c:pt>
                <c:pt idx="2166">
                  <c:v>6.4171122994652399E-3</c:v>
                </c:pt>
                <c:pt idx="2167">
                  <c:v>6.4371926687527932E-3</c:v>
                </c:pt>
                <c:pt idx="2168">
                  <c:v>6.4908722109533468E-3</c:v>
                </c:pt>
                <c:pt idx="2169">
                  <c:v>6.4099710661028259E-3</c:v>
                </c:pt>
                <c:pt idx="2170">
                  <c:v>6.447280053727333E-3</c:v>
                </c:pt>
                <c:pt idx="2171">
                  <c:v>6.5588704167615581E-3</c:v>
                </c:pt>
                <c:pt idx="2172">
                  <c:v>6.460296096904441E-3</c:v>
                </c:pt>
                <c:pt idx="2173">
                  <c:v>6.5648506952359241E-3</c:v>
                </c:pt>
                <c:pt idx="2174">
                  <c:v>6.6743916570104287E-3</c:v>
                </c:pt>
                <c:pt idx="2175">
                  <c:v>6.6359447004608295E-3</c:v>
                </c:pt>
                <c:pt idx="2176">
                  <c:v>6.5173116089613037E-3</c:v>
                </c:pt>
                <c:pt idx="2177">
                  <c:v>6.5114175898711279E-3</c:v>
                </c:pt>
                <c:pt idx="2178">
                  <c:v>6.6759388038942968E-3</c:v>
                </c:pt>
                <c:pt idx="2179">
                  <c:v>6.6604995374653095E-3</c:v>
                </c:pt>
                <c:pt idx="2180">
                  <c:v>6.754221388367729E-3</c:v>
                </c:pt>
                <c:pt idx="2181">
                  <c:v>6.587374199451052E-3</c:v>
                </c:pt>
                <c:pt idx="2182">
                  <c:v>7.1713147410358566E-3</c:v>
                </c:pt>
                <c:pt idx="2183">
                  <c:v>7.1588366890380315E-3</c:v>
                </c:pt>
                <c:pt idx="2184">
                  <c:v>7.2525812138000498E-3</c:v>
                </c:pt>
                <c:pt idx="2185">
                  <c:v>7.3338426279602742E-3</c:v>
                </c:pt>
                <c:pt idx="2186">
                  <c:v>7.3619631901840491E-3</c:v>
                </c:pt>
                <c:pt idx="2187">
                  <c:v>7.6352067868504766E-3</c:v>
                </c:pt>
                <c:pt idx="2188">
                  <c:v>7.7502691065662E-3</c:v>
                </c:pt>
                <c:pt idx="2189">
                  <c:v>7.7170418006430866E-3</c:v>
                </c:pt>
                <c:pt idx="2190">
                  <c:v>7.8645548880393219E-3</c:v>
                </c:pt>
                <c:pt idx="2191">
                  <c:v>7.7816806268576058E-3</c:v>
                </c:pt>
                <c:pt idx="2192">
                  <c:v>7.8753076292042649E-3</c:v>
                </c:pt>
                <c:pt idx="2193">
                  <c:v>7.8731547293603068E-3</c:v>
                </c:pt>
                <c:pt idx="2194">
                  <c:v>7.9756300193852114E-3</c:v>
                </c:pt>
                <c:pt idx="2195">
                  <c:v>8.0245193647255492E-3</c:v>
                </c:pt>
                <c:pt idx="2196">
                  <c:v>7.9800498753117202E-3</c:v>
                </c:pt>
                <c:pt idx="2197">
                  <c:v>8.1332956791866709E-3</c:v>
                </c:pt>
                <c:pt idx="2198">
                  <c:v>8.1424936386768447E-3</c:v>
                </c:pt>
                <c:pt idx="2199">
                  <c:v>8.2121471343028218E-3</c:v>
                </c:pt>
                <c:pt idx="2200">
                  <c:v>8.167895632444697E-3</c:v>
                </c:pt>
                <c:pt idx="2201">
                  <c:v>8.0289935879565098E-3</c:v>
                </c:pt>
                <c:pt idx="2202">
                  <c:v>8.0967107112735453E-3</c:v>
                </c:pt>
                <c:pt idx="2203">
                  <c:v>7.8516902944383848E-3</c:v>
                </c:pt>
                <c:pt idx="2204">
                  <c:v>7.779578606158832E-3</c:v>
                </c:pt>
                <c:pt idx="2205">
                  <c:v>7.6697736351531293E-3</c:v>
                </c:pt>
                <c:pt idx="2206">
                  <c:v>7.8452737673658391E-3</c:v>
                </c:pt>
                <c:pt idx="2207">
                  <c:v>7.6473712161444505E-3</c:v>
                </c:pt>
                <c:pt idx="2208">
                  <c:v>7.6453411202548434E-3</c:v>
                </c:pt>
                <c:pt idx="2209">
                  <c:v>7.8027634787320513E-3</c:v>
                </c:pt>
                <c:pt idx="2210">
                  <c:v>7.901234567901233E-3</c:v>
                </c:pt>
                <c:pt idx="2211">
                  <c:v>7.794316644113666E-3</c:v>
                </c:pt>
                <c:pt idx="2212">
                  <c:v>7.8282141886382162E-3</c:v>
                </c:pt>
                <c:pt idx="2213">
                  <c:v>7.8624078624078605E-3</c:v>
                </c:pt>
                <c:pt idx="2214">
                  <c:v>7.9338842975206613E-3</c:v>
                </c:pt>
                <c:pt idx="2215">
                  <c:v>7.8731547293603068E-3</c:v>
                </c:pt>
                <c:pt idx="2216">
                  <c:v>8.0267558528428085E-3</c:v>
                </c:pt>
                <c:pt idx="2217">
                  <c:v>7.8645548880393219E-3</c:v>
                </c:pt>
                <c:pt idx="2218">
                  <c:v>7.7419354838709669E-3</c:v>
                </c:pt>
                <c:pt idx="2219">
                  <c:v>7.847411444141689E-3</c:v>
                </c:pt>
                <c:pt idx="2220">
                  <c:v>7.8581173260572987E-3</c:v>
                </c:pt>
                <c:pt idx="2221">
                  <c:v>7.8925733077555484E-3</c:v>
                </c:pt>
                <c:pt idx="2222">
                  <c:v>7.9404466501240677E-3</c:v>
                </c:pt>
                <c:pt idx="2223">
                  <c:v>7.9601990049751239E-3</c:v>
                </c:pt>
                <c:pt idx="2224">
                  <c:v>7.9404466501240677E-3</c:v>
                </c:pt>
                <c:pt idx="2225">
                  <c:v>7.9470198675496671E-3</c:v>
                </c:pt>
                <c:pt idx="2226">
                  <c:v>7.9601990049751239E-3</c:v>
                </c:pt>
                <c:pt idx="2227">
                  <c:v>7.9382579933847848E-3</c:v>
                </c:pt>
                <c:pt idx="2228">
                  <c:v>7.9911209766925628E-3</c:v>
                </c:pt>
                <c:pt idx="2229">
                  <c:v>8.110391439031259E-3</c:v>
                </c:pt>
                <c:pt idx="2230">
                  <c:v>8.0536912751677844E-3</c:v>
                </c:pt>
                <c:pt idx="2231">
                  <c:v>8.1172491544532124E-3</c:v>
                </c:pt>
                <c:pt idx="2232">
                  <c:v>8.1264108352144468E-3</c:v>
                </c:pt>
                <c:pt idx="2233">
                  <c:v>8.1517124257005375E-3</c:v>
                </c:pt>
                <c:pt idx="2234">
                  <c:v>8.1494057724957533E-3</c:v>
                </c:pt>
                <c:pt idx="2235">
                  <c:v>8.1981212638770271E-3</c:v>
                </c:pt>
                <c:pt idx="2236">
                  <c:v>8.2521489971346708E-3</c:v>
                </c:pt>
                <c:pt idx="2237">
                  <c:v>8.2545141874462592E-3</c:v>
                </c:pt>
                <c:pt idx="2238">
                  <c:v>8.2545141874462592E-3</c:v>
                </c:pt>
                <c:pt idx="2239">
                  <c:v>8.2782408738143135E-3</c:v>
                </c:pt>
                <c:pt idx="2240">
                  <c:v>8.3429895712630337E-3</c:v>
                </c:pt>
                <c:pt idx="2241">
                  <c:v>8.4880636604774528E-3</c:v>
                </c:pt>
                <c:pt idx="2242">
                  <c:v>8.5485307212822791E-3</c:v>
                </c:pt>
                <c:pt idx="2243">
                  <c:v>8.7087995161778033E-3</c:v>
                </c:pt>
                <c:pt idx="2244">
                  <c:v>8.7617888652266503E-3</c:v>
                </c:pt>
                <c:pt idx="2245">
                  <c:v>8.8751926040061616E-3</c:v>
                </c:pt>
                <c:pt idx="2246">
                  <c:v>8.8343558282208585E-3</c:v>
                </c:pt>
                <c:pt idx="2247">
                  <c:v>8.9108910891089101E-3</c:v>
                </c:pt>
                <c:pt idx="2248">
                  <c:v>9.0594526580685744E-3</c:v>
                </c:pt>
                <c:pt idx="2249">
                  <c:v>8.9164086687306496E-3</c:v>
                </c:pt>
                <c:pt idx="2250">
                  <c:v>8.9413225706302373E-3</c:v>
                </c:pt>
                <c:pt idx="2251">
                  <c:v>8.6642599277978322E-3</c:v>
                </c:pt>
                <c:pt idx="2252">
                  <c:v>8.7965791081246174E-3</c:v>
                </c:pt>
                <c:pt idx="2253">
                  <c:v>8.7511394712853231E-3</c:v>
                </c:pt>
                <c:pt idx="2254">
                  <c:v>8.6904043452021712E-3</c:v>
                </c:pt>
                <c:pt idx="2255">
                  <c:v>8.7193460490463202E-3</c:v>
                </c:pt>
                <c:pt idx="2256">
                  <c:v>8.7644552647595849E-3</c:v>
                </c:pt>
                <c:pt idx="2257">
                  <c:v>8.7751371115173671E-3</c:v>
                </c:pt>
                <c:pt idx="2258">
                  <c:v>8.7564609303739729E-3</c:v>
                </c:pt>
                <c:pt idx="2259">
                  <c:v>8.7697929354445779E-3</c:v>
                </c:pt>
                <c:pt idx="2260">
                  <c:v>8.7617888652266503E-3</c:v>
                </c:pt>
                <c:pt idx="2261">
                  <c:v>8.7671232876712323E-3</c:v>
                </c:pt>
                <c:pt idx="2262">
                  <c:v>8.8100336494340778E-3</c:v>
                </c:pt>
                <c:pt idx="2263">
                  <c:v>8.9413225706302373E-3</c:v>
                </c:pt>
                <c:pt idx="2264">
                  <c:v>8.8262335274287458E-3</c:v>
                </c:pt>
                <c:pt idx="2265">
                  <c:v>8.8916332201296692E-3</c:v>
                </c:pt>
                <c:pt idx="2266">
                  <c:v>8.7992667277726859E-3</c:v>
                </c:pt>
                <c:pt idx="2267">
                  <c:v>8.8971269694161255E-3</c:v>
                </c:pt>
                <c:pt idx="2268">
                  <c:v>8.8560885608856069E-3</c:v>
                </c:pt>
                <c:pt idx="2269">
                  <c:v>8.8724584103512007E-3</c:v>
                </c:pt>
                <c:pt idx="2270">
                  <c:v>8.8669950738916262E-3</c:v>
                </c:pt>
                <c:pt idx="2271">
                  <c:v>8.8452088452088441E-3</c:v>
                </c:pt>
                <c:pt idx="2272">
                  <c:v>8.7511394712853231E-3</c:v>
                </c:pt>
                <c:pt idx="2273">
                  <c:v>8.7965791081246174E-3</c:v>
                </c:pt>
                <c:pt idx="2274">
                  <c:v>8.8588126730236843E-3</c:v>
                </c:pt>
                <c:pt idx="2275">
                  <c:v>8.9246978617911355E-3</c:v>
                </c:pt>
                <c:pt idx="2276">
                  <c:v>8.8943792464484233E-3</c:v>
                </c:pt>
                <c:pt idx="2277">
                  <c:v>8.9330024813895764E-3</c:v>
                </c:pt>
                <c:pt idx="2278">
                  <c:v>8.8971269694161255E-3</c:v>
                </c:pt>
                <c:pt idx="2279">
                  <c:v>8.8971269694161255E-3</c:v>
                </c:pt>
                <c:pt idx="2280">
                  <c:v>8.8235294117647058E-3</c:v>
                </c:pt>
                <c:pt idx="2281">
                  <c:v>8.8724584103512007E-3</c:v>
                </c:pt>
                <c:pt idx="2282">
                  <c:v>8.847926267281106E-3</c:v>
                </c:pt>
                <c:pt idx="2283">
                  <c:v>8.7564609303739729E-3</c:v>
                </c:pt>
                <c:pt idx="2284">
                  <c:v>8.7778116427918301E-3</c:v>
                </c:pt>
                <c:pt idx="2285">
                  <c:v>8.9635854341736688E-3</c:v>
                </c:pt>
                <c:pt idx="2286">
                  <c:v>8.9663760896637607E-3</c:v>
                </c:pt>
                <c:pt idx="2287">
                  <c:v>9.002813379180994E-3</c:v>
                </c:pt>
                <c:pt idx="2288">
                  <c:v>8.9635854341736688E-3</c:v>
                </c:pt>
                <c:pt idx="2289">
                  <c:v>8.8615384615384606E-3</c:v>
                </c:pt>
                <c:pt idx="2290">
                  <c:v>8.9971883786316778E-3</c:v>
                </c:pt>
                <c:pt idx="2291">
                  <c:v>9.0737240075614359E-3</c:v>
                </c:pt>
                <c:pt idx="2292">
                  <c:v>9.1110408098702932E-3</c:v>
                </c:pt>
                <c:pt idx="2293">
                  <c:v>9.1807459356072676E-3</c:v>
                </c:pt>
                <c:pt idx="2294">
                  <c:v>9.2159999999999985E-3</c:v>
                </c:pt>
                <c:pt idx="2295">
                  <c:v>9.3143596377749018E-3</c:v>
                </c:pt>
                <c:pt idx="2296">
                  <c:v>9.3811074918566766E-3</c:v>
                </c:pt>
                <c:pt idx="2297">
                  <c:v>9.3749999999999997E-3</c:v>
                </c:pt>
                <c:pt idx="2298">
                  <c:v>9.4488188976377951E-3</c:v>
                </c:pt>
                <c:pt idx="2299">
                  <c:v>9.3811074918566766E-3</c:v>
                </c:pt>
                <c:pt idx="2300">
                  <c:v>9.4333442515558454E-3</c:v>
                </c:pt>
                <c:pt idx="2301">
                  <c:v>9.495548961424332E-3</c:v>
                </c:pt>
                <c:pt idx="2302">
                  <c:v>9.4674556213017735E-3</c:v>
                </c:pt>
                <c:pt idx="2303">
                  <c:v>9.5112285336855992E-3</c:v>
                </c:pt>
                <c:pt idx="2304">
                  <c:v>9.4550229809586325E-3</c:v>
                </c:pt>
                <c:pt idx="2305">
                  <c:v>9.4117647058823521E-3</c:v>
                </c:pt>
                <c:pt idx="2306">
                  <c:v>9.4550229809586325E-3</c:v>
                </c:pt>
                <c:pt idx="2307">
                  <c:v>9.3994778067885108E-3</c:v>
                </c:pt>
                <c:pt idx="2308">
                  <c:v>9.3719492352749741E-3</c:v>
                </c:pt>
                <c:pt idx="2309">
                  <c:v>9.3476144109055498E-3</c:v>
                </c:pt>
                <c:pt idx="2310">
                  <c:v>9.4302554027504912E-3</c:v>
                </c:pt>
                <c:pt idx="2311">
                  <c:v>9.4488188976377951E-3</c:v>
                </c:pt>
                <c:pt idx="2312">
                  <c:v>9.3964110929853177E-3</c:v>
                </c:pt>
                <c:pt idx="2313">
                  <c:v>9.3234056328909028E-3</c:v>
                </c:pt>
                <c:pt idx="2314">
                  <c:v>9.4333442515558454E-3</c:v>
                </c:pt>
                <c:pt idx="2315">
                  <c:v>9.3994778067885108E-3</c:v>
                </c:pt>
                <c:pt idx="2316">
                  <c:v>9.5018145826459913E-3</c:v>
                </c:pt>
                <c:pt idx="2317">
                  <c:v>9.5175148711169853E-3</c:v>
                </c:pt>
                <c:pt idx="2318">
                  <c:v>9.4333442515558454E-3</c:v>
                </c:pt>
                <c:pt idx="2319">
                  <c:v>9.4736842105263147E-3</c:v>
                </c:pt>
                <c:pt idx="2320">
                  <c:v>9.5490716180371346E-3</c:v>
                </c:pt>
                <c:pt idx="2321">
                  <c:v>9.6353295416527259E-3</c:v>
                </c:pt>
                <c:pt idx="2322">
                  <c:v>9.7992514460700907E-3</c:v>
                </c:pt>
                <c:pt idx="2323">
                  <c:v>9.6353295416527259E-3</c:v>
                </c:pt>
                <c:pt idx="2324">
                  <c:v>9.9207716155700985E-3</c:v>
                </c:pt>
                <c:pt idx="2325">
                  <c:v>1.0069930069930068E-2</c:v>
                </c:pt>
                <c:pt idx="2326">
                  <c:v>1.0094637223974762E-2</c:v>
                </c:pt>
                <c:pt idx="2327">
                  <c:v>1.0087565674255691E-2</c:v>
                </c:pt>
                <c:pt idx="2328">
                  <c:v>1.0112359550561797E-2</c:v>
                </c:pt>
                <c:pt idx="2329">
                  <c:v>1.0140845070422535E-2</c:v>
                </c:pt>
                <c:pt idx="2330">
                  <c:v>9.979209979209978E-3</c:v>
                </c:pt>
                <c:pt idx="2331">
                  <c:v>9.9105299380591871E-3</c:v>
                </c:pt>
                <c:pt idx="2332">
                  <c:v>9.8799313893653505E-3</c:v>
                </c:pt>
                <c:pt idx="2333">
                  <c:v>9.9310344827586196E-3</c:v>
                </c:pt>
                <c:pt idx="2334">
                  <c:v>9.822646657571623E-3</c:v>
                </c:pt>
                <c:pt idx="2335">
                  <c:v>9.7231600270087769E-3</c:v>
                </c:pt>
                <c:pt idx="2336">
                  <c:v>9.7231600270087769E-3</c:v>
                </c:pt>
                <c:pt idx="2337">
                  <c:v>9.812606473594547E-3</c:v>
                </c:pt>
                <c:pt idx="2338">
                  <c:v>9.9516240497581187E-3</c:v>
                </c:pt>
                <c:pt idx="2339">
                  <c:v>9.9276111685625626E-3</c:v>
                </c:pt>
                <c:pt idx="2340">
                  <c:v>9.8293515358361758E-3</c:v>
                </c:pt>
                <c:pt idx="2341">
                  <c:v>9.8596371105785681E-3</c:v>
                </c:pt>
                <c:pt idx="2342">
                  <c:v>9.8427887901572104E-3</c:v>
                </c:pt>
                <c:pt idx="2343">
                  <c:v>9.8833218943033627E-3</c:v>
                </c:pt>
                <c:pt idx="2344">
                  <c:v>9.8427887901572104E-3</c:v>
                </c:pt>
                <c:pt idx="2345">
                  <c:v>9.5712861415752741E-3</c:v>
                </c:pt>
                <c:pt idx="2346">
                  <c:v>9.6288866599799385E-3</c:v>
                </c:pt>
                <c:pt idx="2347">
                  <c:v>9.8360655737704909E-3</c:v>
                </c:pt>
                <c:pt idx="2348">
                  <c:v>9.8025867937372359E-3</c:v>
                </c:pt>
                <c:pt idx="2349">
                  <c:v>9.7892590074779053E-3</c:v>
                </c:pt>
                <c:pt idx="2350">
                  <c:v>9.8461538461538448E-3</c:v>
                </c:pt>
                <c:pt idx="2351">
                  <c:v>9.696969696969697E-3</c:v>
                </c:pt>
                <c:pt idx="2352">
                  <c:v>9.5112285336855992E-3</c:v>
                </c:pt>
                <c:pt idx="2353">
                  <c:v>9.4892915980230638E-3</c:v>
                </c:pt>
                <c:pt idx="2354">
                  <c:v>9.4179202092871152E-3</c:v>
                </c:pt>
                <c:pt idx="2355">
                  <c:v>9.3567251461988288E-3</c:v>
                </c:pt>
                <c:pt idx="2356">
                  <c:v>9.3749999999999997E-3</c:v>
                </c:pt>
                <c:pt idx="2357">
                  <c:v>9.3234056328909028E-3</c:v>
                </c:pt>
                <c:pt idx="2358">
                  <c:v>9.2933204259438521E-3</c:v>
                </c:pt>
                <c:pt idx="2359">
                  <c:v>9.2843326885880071E-3</c:v>
                </c:pt>
                <c:pt idx="2360">
                  <c:v>9.3749999999999997E-3</c:v>
                </c:pt>
                <c:pt idx="2361">
                  <c:v>9.4736842105263147E-3</c:v>
                </c:pt>
                <c:pt idx="2362">
                  <c:v>9.5585794888815127E-3</c:v>
                </c:pt>
                <c:pt idx="2363">
                  <c:v>9.696969696969697E-3</c:v>
                </c:pt>
                <c:pt idx="2364">
                  <c:v>9.7264437689969594E-3</c:v>
                </c:pt>
                <c:pt idx="2365">
                  <c:v>9.6096096096096092E-3</c:v>
                </c:pt>
                <c:pt idx="2366">
                  <c:v>9.6806722689075624E-3</c:v>
                </c:pt>
                <c:pt idx="2367">
                  <c:v>9.514370664023785E-3</c:v>
                </c:pt>
                <c:pt idx="2368">
                  <c:v>9.638554216867469E-3</c:v>
                </c:pt>
                <c:pt idx="2369">
                  <c:v>9.7067745197168837E-3</c:v>
                </c:pt>
                <c:pt idx="2370">
                  <c:v>9.5999999999999992E-3</c:v>
                </c:pt>
                <c:pt idx="2371">
                  <c:v>9.8867147270854782E-3</c:v>
                </c:pt>
                <c:pt idx="2372">
                  <c:v>9.2485549132947965E-3</c:v>
                </c:pt>
                <c:pt idx="2373">
                  <c:v>9.3811074918566766E-3</c:v>
                </c:pt>
                <c:pt idx="2374">
                  <c:v>9.5840266222961719E-3</c:v>
                </c:pt>
                <c:pt idx="2375">
                  <c:v>9.5585794888815127E-3</c:v>
                </c:pt>
                <c:pt idx="2376">
                  <c:v>9.5269599735362219E-3</c:v>
                </c:pt>
                <c:pt idx="2377">
                  <c:v>9.4830424761277558E-3</c:v>
                </c:pt>
                <c:pt idx="2378">
                  <c:v>9.4861660079051374E-3</c:v>
                </c:pt>
                <c:pt idx="2379">
                  <c:v>9.3902836648190394E-3</c:v>
                </c:pt>
                <c:pt idx="2380">
                  <c:v>9.3567251461988288E-3</c:v>
                </c:pt>
                <c:pt idx="2381">
                  <c:v>9.160305343511449E-3</c:v>
                </c:pt>
                <c:pt idx="2382">
                  <c:v>8.2908163265306128E-3</c:v>
                </c:pt>
                <c:pt idx="2383">
                  <c:v>8.2644628099173556E-3</c:v>
                </c:pt>
                <c:pt idx="2384">
                  <c:v>8.1915563957151872E-3</c:v>
                </c:pt>
                <c:pt idx="2385">
                  <c:v>8.2644628099173556E-3</c:v>
                </c:pt>
                <c:pt idx="2386">
                  <c:v>8.3146786056923581E-3</c:v>
                </c:pt>
                <c:pt idx="2387">
                  <c:v>8.1941380397100531E-3</c:v>
                </c:pt>
                <c:pt idx="2388">
                  <c:v>8.1250000000000003E-3</c:v>
                </c:pt>
                <c:pt idx="2389">
                  <c:v>8.1735303363722114E-3</c:v>
                </c:pt>
                <c:pt idx="2390">
                  <c:v>8.1632653061224497E-3</c:v>
                </c:pt>
                <c:pt idx="2391">
                  <c:v>8.1812460667086209E-3</c:v>
                </c:pt>
                <c:pt idx="2392">
                  <c:v>7.9901659496004925E-3</c:v>
                </c:pt>
                <c:pt idx="2393">
                  <c:v>8.135168961201502E-3</c:v>
                </c:pt>
                <c:pt idx="2394">
                  <c:v>8.1915563957151872E-3</c:v>
                </c:pt>
                <c:pt idx="2395">
                  <c:v>8.0996884735202498E-3</c:v>
                </c:pt>
                <c:pt idx="2396">
                  <c:v>8.130081300813009E-3</c:v>
                </c:pt>
                <c:pt idx="2397">
                  <c:v>8.1123244929797202E-3</c:v>
                </c:pt>
                <c:pt idx="2398">
                  <c:v>8.034610630407911E-3</c:v>
                </c:pt>
                <c:pt idx="2399">
                  <c:v>7.9535026001835429E-3</c:v>
                </c:pt>
                <c:pt idx="2400">
                  <c:v>7.9583715947352304E-3</c:v>
                </c:pt>
                <c:pt idx="2401">
                  <c:v>7.9583715947352304E-3</c:v>
                </c:pt>
                <c:pt idx="2402">
                  <c:v>7.9779073335378946E-3</c:v>
                </c:pt>
                <c:pt idx="2403">
                  <c:v>8.0321285140562259E-3</c:v>
                </c:pt>
                <c:pt idx="2404">
                  <c:v>8.0321285140562259E-3</c:v>
                </c:pt>
                <c:pt idx="2405">
                  <c:v>8.0296479308214937E-3</c:v>
                </c:pt>
                <c:pt idx="2406">
                  <c:v>8.0470442587434222E-3</c:v>
                </c:pt>
                <c:pt idx="2407">
                  <c:v>8.0820640348150449E-3</c:v>
                </c:pt>
                <c:pt idx="2408">
                  <c:v>8.2174462705436151E-3</c:v>
                </c:pt>
                <c:pt idx="2409">
                  <c:v>8.1250000000000003E-3</c:v>
                </c:pt>
                <c:pt idx="2410">
                  <c:v>8.2330588980367332E-3</c:v>
                </c:pt>
                <c:pt idx="2411">
                  <c:v>8.3413538658966956E-3</c:v>
                </c:pt>
                <c:pt idx="2412">
                  <c:v>8.362817626246381E-3</c:v>
                </c:pt>
                <c:pt idx="2413">
                  <c:v>8.2908163265306128E-3</c:v>
                </c:pt>
                <c:pt idx="2414">
                  <c:v>8.1889763779527565E-3</c:v>
                </c:pt>
                <c:pt idx="2415">
                  <c:v>8.2435003170577056E-3</c:v>
                </c:pt>
                <c:pt idx="2416">
                  <c:v>8.2697201017811698E-3</c:v>
                </c:pt>
                <c:pt idx="2417">
                  <c:v>8.3306632489586665E-3</c:v>
                </c:pt>
                <c:pt idx="2418">
                  <c:v>8.362817626246381E-3</c:v>
                </c:pt>
                <c:pt idx="2419">
                  <c:v>8.3467094703049763E-3</c:v>
                </c:pt>
                <c:pt idx="2420">
                  <c:v>8.3467094703049763E-3</c:v>
                </c:pt>
                <c:pt idx="2421">
                  <c:v>8.3120204603580571E-3</c:v>
                </c:pt>
                <c:pt idx="2422">
                  <c:v>8.2749840865690635E-3</c:v>
                </c:pt>
                <c:pt idx="2423">
                  <c:v>8.3093640140620012E-3</c:v>
                </c:pt>
                <c:pt idx="2424">
                  <c:v>8.2908163265306128E-3</c:v>
                </c:pt>
                <c:pt idx="2425">
                  <c:v>8.2330588980367332E-3</c:v>
                </c:pt>
                <c:pt idx="2426">
                  <c:v>8.2881734140898954E-3</c:v>
                </c:pt>
                <c:pt idx="2427">
                  <c:v>8.2749840865690635E-3</c:v>
                </c:pt>
                <c:pt idx="2428">
                  <c:v>8.2226438962681846E-3</c:v>
                </c:pt>
                <c:pt idx="2429">
                  <c:v>8.1735303363722114E-3</c:v>
                </c:pt>
                <c:pt idx="2430">
                  <c:v>8.2070707070707079E-3</c:v>
                </c:pt>
                <c:pt idx="2431">
                  <c:v>8.1967213114754103E-3</c:v>
                </c:pt>
                <c:pt idx="2432">
                  <c:v>8.1658291457286439E-3</c:v>
                </c:pt>
                <c:pt idx="2433">
                  <c:v>8.1838212149826887E-3</c:v>
                </c:pt>
                <c:pt idx="2434">
                  <c:v>8.23045267489712E-3</c:v>
                </c:pt>
                <c:pt idx="2435">
                  <c:v>8.3762886597938142E-3</c:v>
                </c:pt>
                <c:pt idx="2436">
                  <c:v>8.3146786056923581E-3</c:v>
                </c:pt>
                <c:pt idx="2437">
                  <c:v>8.2044809088040391E-3</c:v>
                </c:pt>
                <c:pt idx="2438">
                  <c:v>8.1428124021296587E-3</c:v>
                </c:pt>
                <c:pt idx="2439">
                  <c:v>8.1658291457286439E-3</c:v>
                </c:pt>
                <c:pt idx="2440">
                  <c:v>8.2122552116234999E-3</c:v>
                </c:pt>
                <c:pt idx="2441">
                  <c:v>8.1097941359950087E-3</c:v>
                </c:pt>
                <c:pt idx="2442">
                  <c:v>8.1173899469247583E-3</c:v>
                </c:pt>
                <c:pt idx="2443">
                  <c:v>8.130081300813009E-3</c:v>
                </c:pt>
                <c:pt idx="2444">
                  <c:v>8.0073914382506935E-3</c:v>
                </c:pt>
                <c:pt idx="2445">
                  <c:v>7.9413561392791682E-3</c:v>
                </c:pt>
                <c:pt idx="2446">
                  <c:v>7.9754601226993856E-3</c:v>
                </c:pt>
                <c:pt idx="2447">
                  <c:v>7.9975392187019382E-3</c:v>
                </c:pt>
                <c:pt idx="2448">
                  <c:v>7.9340860543179736E-3</c:v>
                </c:pt>
                <c:pt idx="2449">
                  <c:v>7.826610475617099E-3</c:v>
                </c:pt>
                <c:pt idx="2450">
                  <c:v>7.8716318498334853E-3</c:v>
                </c:pt>
                <c:pt idx="2451">
                  <c:v>7.9051383399209481E-3</c:v>
                </c:pt>
                <c:pt idx="2452">
                  <c:v>8.1072653570314936E-3</c:v>
                </c:pt>
                <c:pt idx="2453">
                  <c:v>8.0520284917931246E-3</c:v>
                </c:pt>
                <c:pt idx="2454">
                  <c:v>8.024691358024692E-3</c:v>
                </c:pt>
                <c:pt idx="2455">
                  <c:v>8.034610630407911E-3</c:v>
                </c:pt>
                <c:pt idx="2456">
                  <c:v>8.2723512567610558E-3</c:v>
                </c:pt>
                <c:pt idx="2457">
                  <c:v>8.2461148112908337E-3</c:v>
                </c:pt>
                <c:pt idx="2458">
                  <c:v>8.1428124021296587E-3</c:v>
                </c:pt>
                <c:pt idx="2459">
                  <c:v>8.1123244929797202E-3</c:v>
                </c:pt>
                <c:pt idx="2460">
                  <c:v>8.2592121982210925E-3</c:v>
                </c:pt>
                <c:pt idx="2461">
                  <c:v>8.1250000000000003E-3</c:v>
                </c:pt>
                <c:pt idx="2462">
                  <c:v>8.1812460667086209E-3</c:v>
                </c:pt>
                <c:pt idx="2463">
                  <c:v>8.3547557840616959E-3</c:v>
                </c:pt>
                <c:pt idx="2464">
                  <c:v>8.3467094703049763E-3</c:v>
                </c:pt>
                <c:pt idx="2465">
                  <c:v>8.2330588980367332E-3</c:v>
                </c:pt>
                <c:pt idx="2466">
                  <c:v>8.3708950418544762E-3</c:v>
                </c:pt>
                <c:pt idx="2467">
                  <c:v>8.2592121982210925E-3</c:v>
                </c:pt>
                <c:pt idx="2468">
                  <c:v>8.2330588980367332E-3</c:v>
                </c:pt>
                <c:pt idx="2469">
                  <c:v>8.0770425598011807E-3</c:v>
                </c:pt>
                <c:pt idx="2470">
                  <c:v>7.9975392187019382E-3</c:v>
                </c:pt>
                <c:pt idx="2471">
                  <c:v>7.9462102689486554E-3</c:v>
                </c:pt>
                <c:pt idx="2472">
                  <c:v>8.0296479308214937E-3</c:v>
                </c:pt>
                <c:pt idx="2473">
                  <c:v>8.1632653061224497E-3</c:v>
                </c:pt>
                <c:pt idx="2474">
                  <c:v>8.3735909822866342E-3</c:v>
                </c:pt>
                <c:pt idx="2475">
                  <c:v>8.3655083655083656E-3</c:v>
                </c:pt>
                <c:pt idx="2476">
                  <c:v>8.2987551867219917E-3</c:v>
                </c:pt>
                <c:pt idx="2477">
                  <c:v>8.4006462035541192E-3</c:v>
                </c:pt>
                <c:pt idx="2478">
                  <c:v>8.4995096436744043E-3</c:v>
                </c:pt>
                <c:pt idx="2479">
                  <c:v>8.4939562234563875E-3</c:v>
                </c:pt>
                <c:pt idx="2480">
                  <c:v>8.5723705901747452E-3</c:v>
                </c:pt>
                <c:pt idx="2481">
                  <c:v>8.7571572920175141E-3</c:v>
                </c:pt>
                <c:pt idx="2482">
                  <c:v>8.834522595990487E-3</c:v>
                </c:pt>
                <c:pt idx="2483">
                  <c:v>8.9193825042881651E-3</c:v>
                </c:pt>
                <c:pt idx="2484">
                  <c:v>8.8225313878520541E-3</c:v>
                </c:pt>
                <c:pt idx="2485">
                  <c:v>8.7926952992898218E-3</c:v>
                </c:pt>
                <c:pt idx="2486">
                  <c:v>8.9041095890410957E-3</c:v>
                </c:pt>
                <c:pt idx="2487">
                  <c:v>8.7248322147651016E-3</c:v>
                </c:pt>
                <c:pt idx="2488">
                  <c:v>8.6092715231788092E-3</c:v>
                </c:pt>
                <c:pt idx="2489">
                  <c:v>8.7043856712420483E-3</c:v>
                </c:pt>
                <c:pt idx="2490">
                  <c:v>8.7102177554438855E-3</c:v>
                </c:pt>
                <c:pt idx="2491">
                  <c:v>8.6007277538868668E-3</c:v>
                </c:pt>
                <c:pt idx="2492">
                  <c:v>8.7043856712420483E-3</c:v>
                </c:pt>
                <c:pt idx="2493">
                  <c:v>8.6666666666666663E-3</c:v>
                </c:pt>
                <c:pt idx="2494">
                  <c:v>8.6608927381745509E-3</c:v>
                </c:pt>
                <c:pt idx="2495">
                  <c:v>8.6264100862641011E-3</c:v>
                </c:pt>
                <c:pt idx="2496">
                  <c:v>8.5385878489326762E-3</c:v>
                </c:pt>
                <c:pt idx="2497">
                  <c:v>8.5723705901747452E-3</c:v>
                </c:pt>
                <c:pt idx="2498">
                  <c:v>8.4115173083144611E-3</c:v>
                </c:pt>
                <c:pt idx="2499">
                  <c:v>8.3226632522407171E-3</c:v>
                </c:pt>
                <c:pt idx="2500">
                  <c:v>8.3226632522407171E-3</c:v>
                </c:pt>
                <c:pt idx="2501">
                  <c:v>8.3520719563122403E-3</c:v>
                </c:pt>
                <c:pt idx="2502">
                  <c:v>8.320000000000001E-3</c:v>
                </c:pt>
                <c:pt idx="2503">
                  <c:v>8.4033613445378148E-3</c:v>
                </c:pt>
                <c:pt idx="2504">
                  <c:v>8.6206896551724137E-3</c:v>
                </c:pt>
                <c:pt idx="2505">
                  <c:v>8.7219054008721916E-3</c:v>
                </c:pt>
                <c:pt idx="2506">
                  <c:v>8.6551264980026642E-3</c:v>
                </c:pt>
                <c:pt idx="2507">
                  <c:v>8.6407444333665671E-3</c:v>
                </c:pt>
                <c:pt idx="2508">
                  <c:v>8.5441998028261586E-3</c:v>
                </c:pt>
                <c:pt idx="2509">
                  <c:v>8.5190039318479693E-3</c:v>
                </c:pt>
                <c:pt idx="2510">
                  <c:v>8.6956521739130436E-3</c:v>
                </c:pt>
                <c:pt idx="2511">
                  <c:v>8.6493679308050578E-3</c:v>
                </c:pt>
                <c:pt idx="2512">
                  <c:v>8.5893624050214744E-3</c:v>
                </c:pt>
                <c:pt idx="2513">
                  <c:v>8.5978835978835991E-3</c:v>
                </c:pt>
                <c:pt idx="2514">
                  <c:v>8.4360804672290717E-3</c:v>
                </c:pt>
                <c:pt idx="2515">
                  <c:v>8.3898031623104233E-3</c:v>
                </c:pt>
                <c:pt idx="2516">
                  <c:v>8.3440308087291398E-3</c:v>
                </c:pt>
                <c:pt idx="2517">
                  <c:v>8.2330588980367332E-3</c:v>
                </c:pt>
                <c:pt idx="2518">
                  <c:v>8.2934609250398719E-3</c:v>
                </c:pt>
                <c:pt idx="2519">
                  <c:v>8.4087968952134533E-3</c:v>
                </c:pt>
                <c:pt idx="2520">
                  <c:v>8.3762886597938142E-3</c:v>
                </c:pt>
                <c:pt idx="2521">
                  <c:v>8.3925112976113627E-3</c:v>
                </c:pt>
                <c:pt idx="2522">
                  <c:v>8.4033613445378148E-3</c:v>
                </c:pt>
                <c:pt idx="2523">
                  <c:v>8.6178322837255558E-3</c:v>
                </c:pt>
                <c:pt idx="2524">
                  <c:v>8.8797814207650268E-3</c:v>
                </c:pt>
                <c:pt idx="2525">
                  <c:v>8.7542087542087539E-3</c:v>
                </c:pt>
                <c:pt idx="2526">
                  <c:v>8.4939562234563875E-3</c:v>
                </c:pt>
                <c:pt idx="2527">
                  <c:v>8.4169634185820661E-3</c:v>
                </c:pt>
                <c:pt idx="2528">
                  <c:v>8.4224165856818922E-3</c:v>
                </c:pt>
                <c:pt idx="2529">
                  <c:v>8.3952211817888284E-3</c:v>
                </c:pt>
                <c:pt idx="2530">
                  <c:v>8.2565893934582416E-3</c:v>
                </c:pt>
                <c:pt idx="2531">
                  <c:v>8.5582620144832137E-3</c:v>
                </c:pt>
                <c:pt idx="2532">
                  <c:v>8.4967320261437902E-3</c:v>
                </c:pt>
                <c:pt idx="2533">
                  <c:v>8.6121232196091427E-3</c:v>
                </c:pt>
                <c:pt idx="2534">
                  <c:v>8.3870967741935479E-3</c:v>
                </c:pt>
                <c:pt idx="2535">
                  <c:v>8.3386786401539459E-3</c:v>
                </c:pt>
                <c:pt idx="2536">
                  <c:v>8.3979328165374682E-3</c:v>
                </c:pt>
                <c:pt idx="2537">
                  <c:v>8.4415584415584409E-3</c:v>
                </c:pt>
                <c:pt idx="2538">
                  <c:v>8.3413538658966956E-3</c:v>
                </c:pt>
                <c:pt idx="2539">
                  <c:v>8.2461148112908337E-3</c:v>
                </c:pt>
                <c:pt idx="2540">
                  <c:v>8.201892744479496E-3</c:v>
                </c:pt>
                <c:pt idx="2541">
                  <c:v>8.1224617307091539E-3</c:v>
                </c:pt>
                <c:pt idx="2542">
                  <c:v>8.2539682539682548E-3</c:v>
                </c:pt>
                <c:pt idx="2543">
                  <c:v>8.1047381546134663E-3</c:v>
                </c:pt>
                <c:pt idx="2544">
                  <c:v>8.0820640348150449E-3</c:v>
                </c:pt>
                <c:pt idx="2545">
                  <c:v>8.024691358024692E-3</c:v>
                </c:pt>
                <c:pt idx="2546">
                  <c:v>7.9389312977099242E-3</c:v>
                </c:pt>
                <c:pt idx="2547">
                  <c:v>8.1250000000000003E-3</c:v>
                </c:pt>
                <c:pt idx="2548">
                  <c:v>8.0645161290322578E-3</c:v>
                </c:pt>
                <c:pt idx="2549">
                  <c:v>7.8907435508345971E-3</c:v>
                </c:pt>
                <c:pt idx="2550">
                  <c:v>7.5890251021599542E-3</c:v>
                </c:pt>
                <c:pt idx="2551">
                  <c:v>7.7704722056186493E-3</c:v>
                </c:pt>
                <c:pt idx="2552">
                  <c:v>7.9171741778319114E-3</c:v>
                </c:pt>
                <c:pt idx="2553">
                  <c:v>7.7496274217585702E-3</c:v>
                </c:pt>
                <c:pt idx="2554">
                  <c:v>7.8692493946731241E-3</c:v>
                </c:pt>
                <c:pt idx="2555">
                  <c:v>7.7128448531593001E-3</c:v>
                </c:pt>
                <c:pt idx="2556">
                  <c:v>7.6696165191740421E-3</c:v>
                </c:pt>
                <c:pt idx="2557">
                  <c:v>7.7867625037436362E-3</c:v>
                </c:pt>
                <c:pt idx="2558">
                  <c:v>7.9292467215614521E-3</c:v>
                </c:pt>
                <c:pt idx="2559">
                  <c:v>7.8597339782345843E-3</c:v>
                </c:pt>
                <c:pt idx="2560">
                  <c:v>7.8692493946731241E-3</c:v>
                </c:pt>
                <c:pt idx="2561">
                  <c:v>7.836045810729355E-3</c:v>
                </c:pt>
                <c:pt idx="2562">
                  <c:v>7.7496274217585702E-3</c:v>
                </c:pt>
                <c:pt idx="2563">
                  <c:v>7.8171978352375229E-3</c:v>
                </c:pt>
                <c:pt idx="2564">
                  <c:v>7.9075425790754248E-3</c:v>
                </c:pt>
                <c:pt idx="2565">
                  <c:v>7.8931390406800257E-3</c:v>
                </c:pt>
                <c:pt idx="2566">
                  <c:v>7.8289671785606741E-3</c:v>
                </c:pt>
                <c:pt idx="2567">
                  <c:v>7.8125E-3</c:v>
                </c:pt>
                <c:pt idx="2568">
                  <c:v>7.7867625037436362E-3</c:v>
                </c:pt>
                <c:pt idx="2569">
                  <c:v>7.874015748031496E-3</c:v>
                </c:pt>
                <c:pt idx="2570">
                  <c:v>7.9608083282302518E-3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12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2013</v>
      </c>
      <c r="C2" s="3">
        <v>29.15</v>
      </c>
      <c r="D2" s="3">
        <v>34.64</v>
      </c>
      <c r="E2" s="3">
        <v>31.884502164502099</v>
      </c>
      <c r="F2" s="3">
        <v>31.84</v>
      </c>
      <c r="G2" s="2">
        <v>0</v>
      </c>
      <c r="H2" s="2">
        <v>8.9193825042881598E-3</v>
      </c>
      <c r="I2" s="24">
        <v>6.1460979687228603E-3</v>
      </c>
      <c r="J2" s="24">
        <v>8.1250000000000003E-3</v>
      </c>
      <c r="K2">
        <v>0.19500000000000001</v>
      </c>
    </row>
    <row r="3" spans="2:11" x14ac:dyDescent="0.2">
      <c r="B3">
        <v>2014</v>
      </c>
      <c r="C3" s="3">
        <v>28.4</v>
      </c>
      <c r="D3" s="3">
        <v>44.93</v>
      </c>
      <c r="E3" s="3">
        <v>34.061785714285698</v>
      </c>
      <c r="F3" s="3">
        <v>32.46</v>
      </c>
      <c r="G3" s="2">
        <v>6.4099710661028198E-3</v>
      </c>
      <c r="H3" s="2">
        <v>1.01408450704225E-2</v>
      </c>
      <c r="I3" s="24">
        <v>8.53410170472217E-3</v>
      </c>
      <c r="J3" s="24">
        <v>8.7724650234809708E-3</v>
      </c>
      <c r="K3">
        <v>0.28799999999999998</v>
      </c>
    </row>
    <row r="4" spans="2:11" x14ac:dyDescent="0.2">
      <c r="B4">
        <v>2015</v>
      </c>
      <c r="C4" s="3">
        <v>39.65</v>
      </c>
      <c r="D4" s="3">
        <v>55.38</v>
      </c>
      <c r="E4" s="3">
        <v>46.101309523809498</v>
      </c>
      <c r="F4" s="3">
        <v>46.284999999999997</v>
      </c>
      <c r="G4" s="2">
        <v>5.99494402311303E-3</v>
      </c>
      <c r="H4" s="2">
        <v>8.3732660781841092E-3</v>
      </c>
      <c r="I4" s="24">
        <v>7.1748960406003998E-3</v>
      </c>
      <c r="J4" s="24">
        <v>7.1405528301843098E-3</v>
      </c>
      <c r="K4">
        <v>0.33200000000000002</v>
      </c>
    </row>
    <row r="5" spans="2:11" x14ac:dyDescent="0.2">
      <c r="B5">
        <v>2016</v>
      </c>
      <c r="C5" s="3">
        <v>39.33</v>
      </c>
      <c r="D5" s="3">
        <v>53.78</v>
      </c>
      <c r="E5" s="3">
        <v>47.833968253968202</v>
      </c>
      <c r="F5" s="3">
        <v>48.424999999999997</v>
      </c>
      <c r="G5" s="2">
        <v>6.9137859225322697E-3</v>
      </c>
      <c r="H5" s="2">
        <v>9.6618357487922701E-3</v>
      </c>
      <c r="I5" s="24">
        <v>7.9517632797817192E-3</v>
      </c>
      <c r="J5" s="24">
        <v>7.7860914953389801E-3</v>
      </c>
      <c r="K5">
        <v>0.38</v>
      </c>
    </row>
    <row r="6" spans="2:11" x14ac:dyDescent="0.2">
      <c r="B6">
        <v>2017</v>
      </c>
      <c r="C6" s="3">
        <v>52.51</v>
      </c>
      <c r="D6" s="3">
        <v>72.8</v>
      </c>
      <c r="E6" s="3">
        <v>61.074658634538103</v>
      </c>
      <c r="F6" s="3">
        <v>62.21</v>
      </c>
      <c r="G6" s="2">
        <v>5.76923076923076E-3</v>
      </c>
      <c r="H6" s="2">
        <v>7.9984764806703395E-3</v>
      </c>
      <c r="I6" s="24">
        <v>6.9120125720828502E-3</v>
      </c>
      <c r="J6" s="24">
        <v>6.7513261533515504E-3</v>
      </c>
      <c r="K6">
        <v>0.42</v>
      </c>
    </row>
    <row r="7" spans="2:11" x14ac:dyDescent="0.2">
      <c r="B7">
        <v>2018</v>
      </c>
      <c r="C7" s="3">
        <v>71.510000000000005</v>
      </c>
      <c r="D7" s="3">
        <v>95.27</v>
      </c>
      <c r="E7" s="3">
        <v>85.541992031872496</v>
      </c>
      <c r="F7" s="3">
        <v>85.42</v>
      </c>
      <c r="G7" s="2">
        <v>5.2902277736958103E-3</v>
      </c>
      <c r="H7" s="2">
        <v>7.0479653195357197E-3</v>
      </c>
      <c r="I7" s="24">
        <v>5.8664343538576804E-3</v>
      </c>
      <c r="J7" s="24">
        <v>5.8727569331158197E-3</v>
      </c>
      <c r="K7">
        <v>0.504</v>
      </c>
    </row>
    <row r="8" spans="2:11" x14ac:dyDescent="0.2">
      <c r="B8">
        <v>2019</v>
      </c>
      <c r="C8" s="3">
        <v>81.56</v>
      </c>
      <c r="D8" s="3">
        <v>133.25</v>
      </c>
      <c r="E8" s="3">
        <v>110.373134920634</v>
      </c>
      <c r="F8" s="3">
        <v>113.53</v>
      </c>
      <c r="G8" s="2">
        <v>4.9230769230769198E-3</v>
      </c>
      <c r="H8" s="2">
        <v>7.8421996413628198E-3</v>
      </c>
      <c r="I8" s="24">
        <v>5.9718482416291699E-3</v>
      </c>
      <c r="J8" s="24">
        <v>5.7782091203506204E-3</v>
      </c>
      <c r="K8">
        <v>0.65600000000000003</v>
      </c>
    </row>
    <row r="9" spans="2:11" x14ac:dyDescent="0.2">
      <c r="B9">
        <v>2020</v>
      </c>
      <c r="C9" s="3">
        <v>92.66</v>
      </c>
      <c r="D9" s="3">
        <v>174.35</v>
      </c>
      <c r="E9" s="3">
        <v>144.78620553359599</v>
      </c>
      <c r="F9" s="3">
        <v>142.91999999999999</v>
      </c>
      <c r="G9" s="2">
        <v>4.5884714654430697E-3</v>
      </c>
      <c r="H9" s="2">
        <v>8.6337146557306198E-3</v>
      </c>
      <c r="I9" s="24">
        <v>5.5594671047188796E-3</v>
      </c>
      <c r="J9" s="24">
        <v>5.54708084870337E-3</v>
      </c>
      <c r="K9">
        <v>0.8</v>
      </c>
    </row>
    <row r="10" spans="2:11" x14ac:dyDescent="0.2">
      <c r="B10">
        <v>2021</v>
      </c>
      <c r="C10" s="3">
        <v>144</v>
      </c>
      <c r="D10" s="3">
        <v>247.03</v>
      </c>
      <c r="E10" s="3">
        <v>188.649087301587</v>
      </c>
      <c r="F10" s="3">
        <v>192.73500000000001</v>
      </c>
      <c r="G10" s="2">
        <v>4.0480913249402901E-3</v>
      </c>
      <c r="H10" s="2">
        <v>6.9444444444444397E-3</v>
      </c>
      <c r="I10" s="24">
        <v>5.3481632571125599E-3</v>
      </c>
      <c r="J10" s="24">
        <v>5.0690680597706697E-3</v>
      </c>
      <c r="K10">
        <v>1</v>
      </c>
    </row>
    <row r="11" spans="2:11" x14ac:dyDescent="0.2">
      <c r="B11">
        <v>2022</v>
      </c>
      <c r="C11" s="3">
        <v>131.13999999999999</v>
      </c>
      <c r="D11" s="3">
        <v>234.03</v>
      </c>
      <c r="E11" s="3">
        <v>171.30792828685199</v>
      </c>
      <c r="F11" s="3">
        <v>170.93</v>
      </c>
      <c r="G11" s="2">
        <v>4.2729564585736804E-3</v>
      </c>
      <c r="H11" s="2">
        <v>9.9130700015250799E-3</v>
      </c>
      <c r="I11" s="24">
        <v>7.6297482968012099E-3</v>
      </c>
      <c r="J11" s="24">
        <v>7.6054525244251998E-3</v>
      </c>
      <c r="K11">
        <v>1.3</v>
      </c>
    </row>
    <row r="12" spans="2:11" x14ac:dyDescent="0.2">
      <c r="B12">
        <v>2023</v>
      </c>
      <c r="C12" s="3">
        <v>145.44999999999999</v>
      </c>
      <c r="D12" s="3">
        <v>186.23</v>
      </c>
      <c r="E12" s="3">
        <v>168.54088888888799</v>
      </c>
      <c r="F12" s="3">
        <v>168.37</v>
      </c>
      <c r="G12" s="2">
        <v>8.0545561939537099E-3</v>
      </c>
      <c r="H12" s="2">
        <v>9.4738836607086395E-3</v>
      </c>
      <c r="I12" s="24">
        <v>8.8112646805846399E-3</v>
      </c>
      <c r="J12" s="24">
        <v>8.8495575221238902E-3</v>
      </c>
      <c r="K12">
        <v>0.75</v>
      </c>
    </row>
    <row r="13" spans="2:11" x14ac:dyDescent="0.2">
      <c r="C13" s="3"/>
      <c r="D13" s="3"/>
      <c r="E13" s="3"/>
      <c r="F13" s="3"/>
      <c r="G13" s="2"/>
      <c r="H13" s="2"/>
      <c r="I13" s="24"/>
      <c r="J13" s="24"/>
    </row>
    <row r="14" spans="2:11" x14ac:dyDescent="0.2">
      <c r="C14" s="3"/>
      <c r="D14" s="3"/>
      <c r="E14" s="3"/>
      <c r="F14" s="3"/>
      <c r="G14" s="2"/>
      <c r="H14" s="2"/>
      <c r="I14" s="24"/>
      <c r="J14" s="24"/>
    </row>
    <row r="15" spans="2:11" x14ac:dyDescent="0.2">
      <c r="C15" s="3"/>
      <c r="D15" s="3"/>
      <c r="E15" s="3"/>
      <c r="F15" s="3"/>
      <c r="G15" s="2"/>
      <c r="H15" s="2"/>
      <c r="I15" s="24"/>
      <c r="J15" s="24"/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F19" sqref="F19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0</v>
      </c>
      <c r="D4" s="56">
        <v>0</v>
      </c>
      <c r="E4" s="3">
        <f>(Table1[[#This Row],[PriceHigh]]+Table1[[#This Row],[PriceLow]])/2</f>
        <v>0</v>
      </c>
      <c r="F4" s="56">
        <v>0</v>
      </c>
      <c r="G4" s="25" t="e">
        <f>(Table1[[#This Row],[Dividend]]-F3)/F3</f>
        <v>#DIV/0!</v>
      </c>
      <c r="H4" s="56"/>
      <c r="I4" s="56"/>
    </row>
    <row r="5" spans="2:9" ht="16" x14ac:dyDescent="0.2">
      <c r="B5" s="56" t="s">
        <v>108</v>
      </c>
      <c r="C5" s="56">
        <v>0</v>
      </c>
      <c r="D5" s="56">
        <v>0</v>
      </c>
      <c r="E5" s="3">
        <f>(Table1[[#This Row],[PriceHigh]]+Table1[[#This Row],[PriceLow]])/2</f>
        <v>0</v>
      </c>
      <c r="F5" s="56">
        <v>0</v>
      </c>
      <c r="G5" s="25" t="e">
        <f>(Table1[[#This Row],[Dividend]]-F4)/F4</f>
        <v>#DIV/0!</v>
      </c>
      <c r="H5" s="56"/>
      <c r="I5" s="56"/>
    </row>
    <row r="6" spans="2:9" ht="16" x14ac:dyDescent="0.2">
      <c r="B6" s="56" t="s">
        <v>109</v>
      </c>
      <c r="C6" s="56">
        <v>0</v>
      </c>
      <c r="D6" s="56">
        <v>0</v>
      </c>
      <c r="E6" s="3">
        <f>(Table1[[#This Row],[PriceHigh]]+Table1[[#This Row],[PriceLow]])/2</f>
        <v>0</v>
      </c>
      <c r="F6" s="56">
        <v>0</v>
      </c>
      <c r="G6" s="25" t="e">
        <f>(Table1[[#This Row],[Dividend]]-F5)/F5</f>
        <v>#DIV/0!</v>
      </c>
      <c r="H6" s="56"/>
      <c r="I6" s="56"/>
    </row>
    <row r="7" spans="2:9" ht="16" x14ac:dyDescent="0.2">
      <c r="B7" s="56" t="s">
        <v>110</v>
      </c>
      <c r="C7" s="56">
        <v>0</v>
      </c>
      <c r="D7" s="56">
        <v>0</v>
      </c>
      <c r="E7" s="3">
        <f>(Table1[[#This Row],[PriceHigh]]+Table1[[#This Row],[PriceLow]])/2</f>
        <v>0</v>
      </c>
      <c r="F7" s="56">
        <v>0</v>
      </c>
      <c r="G7" s="25" t="e">
        <f>(Table1[[#This Row],[Dividend]]-F6)/F6</f>
        <v>#DIV/0!</v>
      </c>
      <c r="H7" s="56"/>
      <c r="I7" s="56"/>
    </row>
    <row r="8" spans="2:9" ht="16" x14ac:dyDescent="0.2">
      <c r="B8" s="56" t="s">
        <v>111</v>
      </c>
      <c r="C8" s="56">
        <v>29.15</v>
      </c>
      <c r="D8" s="56">
        <v>34.64</v>
      </c>
      <c r="E8" s="3">
        <f>(Table1[[#This Row],[PriceHigh]]+Table1[[#This Row],[PriceLow]])/2</f>
        <v>31.895</v>
      </c>
      <c r="F8" s="56">
        <v>0.19500000000000001</v>
      </c>
      <c r="G8" s="25" t="e">
        <f>(Table1[[#This Row],[Dividend]]-F7)/F7</f>
        <v>#DIV/0!</v>
      </c>
      <c r="H8" s="63">
        <v>6.6895368782161199E-3</v>
      </c>
      <c r="I8" s="63">
        <v>5.62933025404157E-3</v>
      </c>
    </row>
    <row r="9" spans="2:9" ht="16" x14ac:dyDescent="0.2">
      <c r="B9" s="56" t="s">
        <v>112</v>
      </c>
      <c r="C9" s="56">
        <v>28.4</v>
      </c>
      <c r="D9" s="56">
        <v>44.93</v>
      </c>
      <c r="E9" s="3">
        <f>(Table1[[#This Row],[PriceHigh]]+Table1[[#This Row],[PriceLow]])/2</f>
        <v>36.664999999999999</v>
      </c>
      <c r="F9" s="56">
        <v>0.28799999999999998</v>
      </c>
      <c r="G9" s="25">
        <f>(Table1[[#This Row],[Dividend]]-F8)/F8</f>
        <v>0.47692307692307678</v>
      </c>
      <c r="H9" s="63">
        <v>1.01408450704225E-2</v>
      </c>
      <c r="I9" s="63">
        <v>6.4099710661028198E-3</v>
      </c>
    </row>
    <row r="10" spans="2:9" ht="16" x14ac:dyDescent="0.2">
      <c r="B10" s="56" t="s">
        <v>113</v>
      </c>
      <c r="C10" s="56">
        <v>39.65</v>
      </c>
      <c r="D10" s="56">
        <v>55.38</v>
      </c>
      <c r="E10" s="3">
        <f>(Table1[[#This Row],[PriceHigh]]+Table1[[#This Row],[PriceLow]])/2</f>
        <v>47.515000000000001</v>
      </c>
      <c r="F10" s="56">
        <v>0.33200000000000002</v>
      </c>
      <c r="G10" s="25">
        <f>(Table1[[#This Row],[Dividend]]-F9)/F9</f>
        <v>0.15277777777777793</v>
      </c>
      <c r="H10" s="63">
        <v>8.3732660781841092E-3</v>
      </c>
      <c r="I10" s="63">
        <v>5.99494402311303E-3</v>
      </c>
    </row>
    <row r="11" spans="2:9" ht="16" x14ac:dyDescent="0.2">
      <c r="B11" s="56" t="s">
        <v>114</v>
      </c>
      <c r="C11" s="56">
        <v>39.33</v>
      </c>
      <c r="D11" s="56">
        <v>53.78</v>
      </c>
      <c r="E11" s="3">
        <f>(Table1[[#This Row],[PriceHigh]]+Table1[[#This Row],[PriceLow]])/2</f>
        <v>46.555</v>
      </c>
      <c r="F11" s="56">
        <v>0.38</v>
      </c>
      <c r="G11" s="25">
        <f>(Table1[[#This Row],[Dividend]]-F10)/F10</f>
        <v>0.14457831325301201</v>
      </c>
      <c r="H11" s="63">
        <v>9.6618357487922701E-3</v>
      </c>
      <c r="I11" s="63">
        <v>7.0658237262923003E-3</v>
      </c>
    </row>
    <row r="12" spans="2:9" ht="16" x14ac:dyDescent="0.2">
      <c r="B12" s="56" t="s">
        <v>115</v>
      </c>
      <c r="C12" s="56">
        <v>52.51</v>
      </c>
      <c r="D12" s="56">
        <v>72.8</v>
      </c>
      <c r="E12" s="3">
        <f>(Table1[[#This Row],[PriceHigh]]+Table1[[#This Row],[PriceLow]])/2</f>
        <v>62.655000000000001</v>
      </c>
      <c r="F12" s="56">
        <v>0.42</v>
      </c>
      <c r="G12" s="25">
        <f>(Table1[[#This Row],[Dividend]]-F11)/F11</f>
        <v>0.10526315789473679</v>
      </c>
      <c r="H12" s="63">
        <v>7.9984764806703395E-3</v>
      </c>
      <c r="I12" s="63">
        <v>5.76923076923076E-3</v>
      </c>
    </row>
    <row r="13" spans="2:9" ht="16" x14ac:dyDescent="0.2">
      <c r="B13" s="56" t="s">
        <v>116</v>
      </c>
      <c r="C13" s="56">
        <v>71.510000000000005</v>
      </c>
      <c r="D13" s="56">
        <v>95.27</v>
      </c>
      <c r="E13" s="3">
        <f>(Table1[[#This Row],[PriceHigh]]+Table1[[#This Row],[PriceLow]])/2</f>
        <v>83.39</v>
      </c>
      <c r="F13" s="56">
        <v>0.504</v>
      </c>
      <c r="G13" s="25">
        <f>(Table1[[#This Row],[Dividend]]-F12)/F12</f>
        <v>0.20000000000000007</v>
      </c>
      <c r="H13" s="63">
        <v>7.0479653195357197E-3</v>
      </c>
      <c r="I13" s="63">
        <v>5.2902277736958103E-3</v>
      </c>
    </row>
    <row r="14" spans="2:9" ht="16" x14ac:dyDescent="0.2">
      <c r="B14" s="56" t="s">
        <v>117</v>
      </c>
      <c r="C14" s="56">
        <v>81.56</v>
      </c>
      <c r="D14" s="56">
        <v>133.25</v>
      </c>
      <c r="E14" s="3">
        <f>(Table1[[#This Row],[PriceHigh]]+Table1[[#This Row],[PriceLow]])/2</f>
        <v>107.405</v>
      </c>
      <c r="F14" s="56">
        <v>0.65600000000000003</v>
      </c>
      <c r="G14" s="25">
        <f>(Table1[[#This Row],[Dividend]]-F13)/F13</f>
        <v>0.30158730158730163</v>
      </c>
      <c r="H14" s="63">
        <v>8.0431584109857696E-3</v>
      </c>
      <c r="I14" s="63">
        <v>4.9230769230769198E-3</v>
      </c>
    </row>
    <row r="15" spans="2:9" ht="16" x14ac:dyDescent="0.2">
      <c r="B15" s="56" t="s">
        <v>118</v>
      </c>
      <c r="C15" s="56">
        <v>92.66</v>
      </c>
      <c r="D15" s="56">
        <v>174.35</v>
      </c>
      <c r="E15" s="3">
        <f>(Table1[[#This Row],[PriceHigh]]+Table1[[#This Row],[PriceLow]])/2</f>
        <v>133.505</v>
      </c>
      <c r="F15" s="56">
        <v>0.8</v>
      </c>
      <c r="G15" s="25">
        <f>(Table1[[#This Row],[Dividend]]-F14)/F14</f>
        <v>0.21951219512195125</v>
      </c>
      <c r="H15" s="63">
        <v>8.6337146557306198E-3</v>
      </c>
      <c r="I15" s="63">
        <v>4.5884714654430697E-3</v>
      </c>
    </row>
    <row r="16" spans="2:9" ht="16" x14ac:dyDescent="0.2">
      <c r="B16" s="56" t="s">
        <v>119</v>
      </c>
      <c r="C16" s="56">
        <v>144</v>
      </c>
      <c r="D16" s="56">
        <v>247.03</v>
      </c>
      <c r="E16" s="3">
        <f>(Table1[[#This Row],[PriceHigh]]+Table1[[#This Row],[PriceLow]])/2</f>
        <v>195.51499999999999</v>
      </c>
      <c r="F16" s="56">
        <v>1</v>
      </c>
      <c r="G16" s="25">
        <f>(Table1[[#This Row],[Dividend]]-F15)/F15</f>
        <v>0.24999999999999994</v>
      </c>
      <c r="H16" s="63">
        <v>6.9444444444444397E-3</v>
      </c>
      <c r="I16" s="63">
        <v>4.0480913249402901E-3</v>
      </c>
    </row>
    <row r="17" spans="2:9" ht="16" x14ac:dyDescent="0.2">
      <c r="B17" s="56" t="s">
        <v>120</v>
      </c>
      <c r="C17" s="56">
        <v>131.13999999999999</v>
      </c>
      <c r="D17" s="56">
        <v>234.03</v>
      </c>
      <c r="E17" s="3">
        <f>(Table1[[#This Row],[PriceHigh]]+Table1[[#This Row],[PriceLow]])/2</f>
        <v>182.58499999999998</v>
      </c>
      <c r="F17" s="56">
        <v>1.3</v>
      </c>
      <c r="G17" s="25">
        <f>(Table1[[#This Row],[Dividend]]-F16)/F16</f>
        <v>0.30000000000000004</v>
      </c>
      <c r="H17" s="63">
        <v>9.9130700015250799E-3</v>
      </c>
      <c r="I17" s="63">
        <v>5.5548433961457901E-3</v>
      </c>
    </row>
    <row r="18" spans="2:9" ht="16" x14ac:dyDescent="0.2">
      <c r="B18" s="56"/>
      <c r="C18" s="56"/>
      <c r="D18" s="56"/>
      <c r="E18" s="3">
        <f>(Table1[[#This Row],[PriceHigh]]+Table1[[#This Row],[PriceLow]])/2</f>
        <v>0</v>
      </c>
      <c r="F18" s="56">
        <v>1.5</v>
      </c>
      <c r="G18" s="25">
        <f>(Table1[[#This Row],[Dividend]]-F17)/F17</f>
        <v>0.1538461538461538</v>
      </c>
      <c r="H18" s="56"/>
      <c r="I18" s="56"/>
    </row>
    <row r="19" spans="2:9" ht="16" x14ac:dyDescent="0.2">
      <c r="B19" s="56"/>
      <c r="C19" s="56"/>
      <c r="D19" s="56"/>
      <c r="E19" s="3">
        <f>(Table1[[#This Row],[PriceHigh]]+Table1[[#This Row],[PriceLow]])/2</f>
        <v>0</v>
      </c>
      <c r="F19" s="56"/>
      <c r="G19" s="25">
        <f>(Table1[[#This Row],[Dividend]]-F18)/F18</f>
        <v>-1</v>
      </c>
      <c r="H19" s="56"/>
      <c r="I19" s="56"/>
    </row>
    <row r="20" spans="2:9" ht="16" x14ac:dyDescent="0.2">
      <c r="B20" s="56"/>
      <c r="C20" s="56"/>
      <c r="D20" s="56"/>
      <c r="E20" s="3">
        <f>(Table1[[#This Row],[PriceHigh]]+Table1[[#This Row],[PriceLow]])/2</f>
        <v>0</v>
      </c>
      <c r="F20" s="56"/>
      <c r="G20" s="25" t="e">
        <f>(Table1[[#This Row],[Dividend]]-F19)/F19</f>
        <v>#DIV/0!</v>
      </c>
      <c r="H20" s="56"/>
      <c r="I20" s="56"/>
    </row>
    <row r="21" spans="2:9" ht="16" x14ac:dyDescent="0.2">
      <c r="B21" s="56"/>
      <c r="C21" s="56"/>
      <c r="D21" s="56"/>
      <c r="E21" s="3">
        <f>(Table1[[#This Row],[PriceHigh]]+Table1[[#This Row],[PriceLow]])/2</f>
        <v>0</v>
      </c>
      <c r="F21" s="56"/>
      <c r="G21" s="25" t="e">
        <f>(Table1[[#This Row],[Dividend]]-F20)/F20</f>
        <v>#DIV/0!</v>
      </c>
      <c r="H21" s="56"/>
      <c r="I21" s="56"/>
    </row>
    <row r="22" spans="2:9" ht="16" x14ac:dyDescent="0.2">
      <c r="B22" s="56"/>
      <c r="C22" s="56"/>
      <c r="D22" s="56"/>
      <c r="E22" s="3">
        <f>(Table1[[#This Row],[PriceHigh]]+Table1[[#This Row],[PriceLow]])/2</f>
        <v>0</v>
      </c>
      <c r="F22" s="56"/>
      <c r="G22" s="25" t="e">
        <f>(Table1[[#This Row],[Dividend]]-F21)/F21</f>
        <v>#DIV/0!</v>
      </c>
      <c r="H22" s="56"/>
      <c r="I22" s="56"/>
    </row>
    <row r="23" spans="2:9" ht="16" x14ac:dyDescent="0.2">
      <c r="B23" s="56"/>
      <c r="C23" s="56"/>
      <c r="D23" s="56"/>
      <c r="E23" s="3">
        <f>(Table1[[#This Row],[PriceHigh]]+Table1[[#This Row],[PriceLow]])/2</f>
        <v>0</v>
      </c>
      <c r="F23" s="56"/>
      <c r="G23" s="25" t="e">
        <f>(Table1[[#This Row],[Dividend]]-F22)/F22</f>
        <v>#DIV/0!</v>
      </c>
      <c r="H23" s="56"/>
      <c r="I23" s="56"/>
    </row>
    <row r="24" spans="2:9" ht="16" x14ac:dyDescent="0.2">
      <c r="B24" s="56"/>
      <c r="C24" s="56"/>
      <c r="D24" s="56"/>
      <c r="E24" s="3">
        <f>(Table1[[#This Row],[PriceHigh]]+Table1[[#This Row],[PriceLow]])/2</f>
        <v>0</v>
      </c>
      <c r="F24" s="56"/>
      <c r="G24" s="25" t="e">
        <f>(Table1[[#This Row],[Dividend]]-F23)/F23</f>
        <v>#DIV/0!</v>
      </c>
      <c r="H24" s="56"/>
      <c r="I24" s="56"/>
    </row>
    <row r="25" spans="2:9" ht="16" x14ac:dyDescent="0.2">
      <c r="B25" s="56"/>
      <c r="C25" s="56"/>
      <c r="D25" s="56"/>
      <c r="E25" s="3">
        <f>(Table1[[#This Row],[PriceHigh]]+Table1[[#This Row],[PriceLow]])/2</f>
        <v>0</v>
      </c>
      <c r="F25" s="56"/>
      <c r="G25" s="25" t="e">
        <f>(Table1[[#This Row],[Dividend]]-F24)/F24</f>
        <v>#DIV/0!</v>
      </c>
      <c r="H25" s="56"/>
      <c r="I25" s="56"/>
    </row>
    <row r="26" spans="2:9" ht="16" x14ac:dyDescent="0.2">
      <c r="B26" s="56"/>
      <c r="C26" s="56"/>
      <c r="D26" s="56"/>
      <c r="E26" s="3">
        <f>(Table1[[#This Row],[PriceHigh]]+Table1[[#This Row],[PriceLow]])/2</f>
        <v>0</v>
      </c>
      <c r="F26" s="56"/>
      <c r="G26" s="25" t="e">
        <f>(Table1[[#This Row],[Dividend]]-F25)/F25</f>
        <v>#DIV/0!</v>
      </c>
      <c r="H26" s="56"/>
      <c r="I26" s="56"/>
    </row>
    <row r="27" spans="2:9" ht="16" x14ac:dyDescent="0.2">
      <c r="B27" s="56"/>
      <c r="C27" s="56"/>
      <c r="D27" s="56"/>
      <c r="E27" s="3">
        <f>(Table1[[#This Row],[PriceHigh]]+Table1[[#This Row],[PriceLow]])/2</f>
        <v>0</v>
      </c>
      <c r="F27" s="56"/>
      <c r="G27" s="25" t="e">
        <f>(Table1[[#This Row],[Dividend]]-F26)/F26</f>
        <v>#DIV/0!</v>
      </c>
      <c r="H27" s="56"/>
      <c r="I27" s="56"/>
    </row>
    <row r="28" spans="2:9" ht="16" x14ac:dyDescent="0.2">
      <c r="B28" s="56"/>
      <c r="C28" s="56"/>
      <c r="D28" s="56"/>
      <c r="E28" s="3">
        <f>(Table1[[#This Row],[PriceHigh]]+Table1[[#This Row],[PriceLow]])/2</f>
        <v>0</v>
      </c>
      <c r="F28" s="56"/>
      <c r="G28" s="25" t="e">
        <f>(Table1[[#This Row],[Dividend]]-F27)/F27</f>
        <v>#DIV/0!</v>
      </c>
      <c r="H28" s="56"/>
      <c r="I28" s="56"/>
    </row>
    <row r="29" spans="2:9" ht="16" x14ac:dyDescent="0.2">
      <c r="B29" s="56"/>
      <c r="C29" s="56"/>
      <c r="D29" s="56"/>
      <c r="E29" s="3">
        <f>(Table1[[#This Row],[PriceHigh]]+Table1[[#This Row],[PriceLow]])/2</f>
        <v>0</v>
      </c>
      <c r="F29" s="56"/>
      <c r="G29" s="25" t="e">
        <f>(Table1[[#This Row],[Dividend]]-F28)/F28</f>
        <v>#DIV/0!</v>
      </c>
      <c r="H29" s="56"/>
      <c r="I29" s="56"/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 t="e">
        <f>(Table1[[#This Row],[Dividend]]-F29)/F29</f>
        <v>#DIV/0!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2631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171.08</v>
      </c>
      <c r="D2" s="56"/>
      <c r="E2" s="56">
        <v>0.375</v>
      </c>
      <c r="F2">
        <f>Table3[[#This Row],[DivPay]]*4</f>
        <v>1.5</v>
      </c>
      <c r="G2" s="2">
        <f>Table3[[#This Row],[FwdDiv]]/Table3[[#This Row],[SharePrice]]</f>
        <v>8.7678279167640871E-3</v>
      </c>
    </row>
    <row r="3" spans="2:9" ht="16" x14ac:dyDescent="0.2">
      <c r="B3" s="57">
        <v>45124</v>
      </c>
      <c r="C3" s="56">
        <v>170.73</v>
      </c>
      <c r="D3" s="56"/>
      <c r="E3" s="56">
        <v>0.375</v>
      </c>
      <c r="F3">
        <f>Table3[[#This Row],[DivPay]]*4</f>
        <v>1.5</v>
      </c>
      <c r="G3" s="2">
        <f>Table3[[#This Row],[FwdDiv]]/Table3[[#This Row],[SharePrice]]</f>
        <v>8.7858021437357235E-3</v>
      </c>
    </row>
    <row r="4" spans="2:9" ht="16" x14ac:dyDescent="0.2">
      <c r="B4" s="57">
        <v>45121</v>
      </c>
      <c r="C4" s="56">
        <v>172.19</v>
      </c>
      <c r="D4" s="56"/>
      <c r="E4" s="56">
        <v>0.375</v>
      </c>
      <c r="F4">
        <f>Table3[[#This Row],[DivPay]]*4</f>
        <v>1.5</v>
      </c>
      <c r="G4" s="2">
        <f>Table3[[#This Row],[FwdDiv]]/Table3[[#This Row],[SharePrice]]</f>
        <v>8.711307276845345E-3</v>
      </c>
    </row>
    <row r="5" spans="2:9" ht="16" x14ac:dyDescent="0.2">
      <c r="B5" s="57">
        <v>45120</v>
      </c>
      <c r="C5" s="56">
        <v>171</v>
      </c>
      <c r="D5" s="56"/>
      <c r="E5" s="56">
        <v>0.375</v>
      </c>
      <c r="F5">
        <f>Table3[[#This Row],[DivPay]]*4</f>
        <v>1.5</v>
      </c>
      <c r="G5" s="2">
        <f>Table3[[#This Row],[FwdDiv]]/Table3[[#This Row],[SharePrice]]</f>
        <v>8.771929824561403E-3</v>
      </c>
    </row>
    <row r="6" spans="2:9" ht="16" x14ac:dyDescent="0.2">
      <c r="B6" s="57">
        <v>45119</v>
      </c>
      <c r="C6" s="56">
        <v>171.86</v>
      </c>
      <c r="D6" s="56"/>
      <c r="E6" s="56">
        <v>0.375</v>
      </c>
      <c r="F6">
        <f>Table3[[#This Row],[DivPay]]*4</f>
        <v>1.5</v>
      </c>
      <c r="G6" s="2">
        <f>Table3[[#This Row],[FwdDiv]]/Table3[[#This Row],[SharePrice]]</f>
        <v>8.7280344466426161E-3</v>
      </c>
    </row>
    <row r="7" spans="2:9" ht="16" x14ac:dyDescent="0.2">
      <c r="B7" s="57">
        <v>45118</v>
      </c>
      <c r="C7" s="56">
        <v>170.14</v>
      </c>
      <c r="D7" s="56"/>
      <c r="E7" s="56">
        <v>0.375</v>
      </c>
      <c r="F7">
        <f>Table3[[#This Row],[DivPay]]*4</f>
        <v>1.5</v>
      </c>
      <c r="G7" s="2">
        <f>Table3[[#This Row],[FwdDiv]]/Table3[[#This Row],[SharePrice]]</f>
        <v>8.8162689549782531E-3</v>
      </c>
    </row>
    <row r="8" spans="2:9" ht="16" x14ac:dyDescent="0.2">
      <c r="B8" s="57">
        <v>45117</v>
      </c>
      <c r="C8" s="56">
        <v>170.22</v>
      </c>
      <c r="D8" s="56"/>
      <c r="E8" s="56">
        <v>0.375</v>
      </c>
      <c r="F8">
        <f>Table3[[#This Row],[DivPay]]*4</f>
        <v>1.5</v>
      </c>
      <c r="G8" s="2">
        <f>Table3[[#This Row],[FwdDiv]]/Table3[[#This Row],[SharePrice]]</f>
        <v>8.8121254846669009E-3</v>
      </c>
    </row>
    <row r="9" spans="2:9" ht="16" x14ac:dyDescent="0.2">
      <c r="B9" s="57">
        <v>45114</v>
      </c>
      <c r="C9" s="56">
        <v>167.14</v>
      </c>
      <c r="D9" s="56"/>
      <c r="E9" s="56">
        <v>0.375</v>
      </c>
      <c r="F9">
        <f>Table3[[#This Row],[DivPay]]*4</f>
        <v>1.5</v>
      </c>
      <c r="G9" s="2">
        <f>Table3[[#This Row],[FwdDiv]]/Table3[[#This Row],[SharePrice]]</f>
        <v>8.9745123848270925E-3</v>
      </c>
    </row>
    <row r="10" spans="2:9" ht="16" x14ac:dyDescent="0.2">
      <c r="B10" s="57">
        <v>45113</v>
      </c>
      <c r="C10" s="56">
        <v>168.47</v>
      </c>
      <c r="D10" s="56"/>
      <c r="E10" s="56">
        <v>0.375</v>
      </c>
      <c r="F10">
        <f>Table3[[#This Row],[DivPay]]*4</f>
        <v>1.5</v>
      </c>
      <c r="G10" s="2">
        <f>Table3[[#This Row],[FwdDiv]]/Table3[[#This Row],[SharePrice]]</f>
        <v>8.9036623731228118E-3</v>
      </c>
    </row>
    <row r="11" spans="2:9" ht="16" x14ac:dyDescent="0.2">
      <c r="B11" s="57">
        <v>45112</v>
      </c>
      <c r="C11" s="56">
        <v>169.35</v>
      </c>
      <c r="D11" s="56"/>
      <c r="E11" s="56">
        <v>0.375</v>
      </c>
      <c r="F11">
        <f>Table3[[#This Row],[DivPay]]*4</f>
        <v>1.5</v>
      </c>
      <c r="G11" s="2">
        <f>Table3[[#This Row],[FwdDiv]]/Table3[[#This Row],[SharePrice]]</f>
        <v>8.8573959255978749E-3</v>
      </c>
    </row>
    <row r="12" spans="2:9" ht="16" x14ac:dyDescent="0.2">
      <c r="B12" s="57">
        <v>45110</v>
      </c>
      <c r="C12" s="56">
        <v>170.23</v>
      </c>
      <c r="D12" s="56"/>
      <c r="E12" s="56">
        <v>0.375</v>
      </c>
      <c r="F12">
        <f>Table3[[#This Row],[DivPay]]*4</f>
        <v>1.5</v>
      </c>
      <c r="G12" s="2">
        <f>Table3[[#This Row],[FwdDiv]]/Table3[[#This Row],[SharePrice]]</f>
        <v>8.8116078247077491E-3</v>
      </c>
    </row>
    <row r="13" spans="2:9" ht="16" x14ac:dyDescent="0.2">
      <c r="B13" s="57">
        <v>45107</v>
      </c>
      <c r="C13" s="56">
        <v>172.21</v>
      </c>
      <c r="D13" s="56"/>
      <c r="E13" s="56">
        <v>0.375</v>
      </c>
      <c r="F13">
        <f>Table3[[#This Row],[DivPay]]*4</f>
        <v>1.5</v>
      </c>
      <c r="G13" s="2">
        <f>Table3[[#This Row],[FwdDiv]]/Table3[[#This Row],[SharePrice]]</f>
        <v>8.7102955693629872E-3</v>
      </c>
    </row>
    <row r="14" spans="2:9" ht="16" x14ac:dyDescent="0.2">
      <c r="B14" s="57">
        <v>45106</v>
      </c>
      <c r="C14" s="56">
        <v>171.87</v>
      </c>
      <c r="D14" s="56"/>
      <c r="E14" s="56">
        <v>0.375</v>
      </c>
      <c r="F14">
        <f>Table3[[#This Row],[DivPay]]*4</f>
        <v>1.5</v>
      </c>
      <c r="G14" s="2">
        <f>Table3[[#This Row],[FwdDiv]]/Table3[[#This Row],[SharePrice]]</f>
        <v>8.7275266189561877E-3</v>
      </c>
    </row>
    <row r="15" spans="2:9" ht="16" x14ac:dyDescent="0.2">
      <c r="B15" s="57">
        <v>45105</v>
      </c>
      <c r="C15" s="56">
        <v>169.1</v>
      </c>
      <c r="D15" s="56"/>
      <c r="E15" s="56">
        <v>0.375</v>
      </c>
      <c r="F15">
        <f>Table3[[#This Row],[DivPay]]*4</f>
        <v>1.5</v>
      </c>
      <c r="G15" s="2">
        <f>Table3[[#This Row],[FwdDiv]]/Table3[[#This Row],[SharePrice]]</f>
        <v>8.8704908338261383E-3</v>
      </c>
    </row>
    <row r="16" spans="2:9" ht="16" x14ac:dyDescent="0.2">
      <c r="B16" s="57">
        <v>45104</v>
      </c>
      <c r="C16" s="56">
        <v>170.67</v>
      </c>
      <c r="D16" s="56"/>
      <c r="E16" s="56">
        <v>0.375</v>
      </c>
      <c r="F16">
        <f>Table3[[#This Row],[DivPay]]*4</f>
        <v>1.5</v>
      </c>
      <c r="G16" s="2">
        <f>Table3[[#This Row],[FwdDiv]]/Table3[[#This Row],[SharePrice]]</f>
        <v>8.7888908419757432E-3</v>
      </c>
    </row>
    <row r="17" spans="2:7" ht="16" x14ac:dyDescent="0.2">
      <c r="B17" s="57">
        <v>45103</v>
      </c>
      <c r="C17" s="56">
        <v>167.54</v>
      </c>
      <c r="D17" s="56"/>
      <c r="E17" s="56">
        <v>0.375</v>
      </c>
      <c r="F17">
        <f>Table3[[#This Row],[DivPay]]*4</f>
        <v>1.5</v>
      </c>
      <c r="G17" s="2">
        <f>Table3[[#This Row],[FwdDiv]]/Table3[[#This Row],[SharePrice]]</f>
        <v>8.9530858302494937E-3</v>
      </c>
    </row>
    <row r="18" spans="2:7" ht="16" x14ac:dyDescent="0.2">
      <c r="B18" s="57">
        <v>45100</v>
      </c>
      <c r="C18" s="56">
        <v>168.37</v>
      </c>
      <c r="D18" s="56"/>
      <c r="E18" s="56">
        <v>0.375</v>
      </c>
      <c r="F18">
        <f>Table3[[#This Row],[DivPay]]*4</f>
        <v>1.5</v>
      </c>
      <c r="G18" s="2">
        <f>Table3[[#This Row],[FwdDiv]]/Table3[[#This Row],[SharePrice]]</f>
        <v>8.9089505256280815E-3</v>
      </c>
    </row>
    <row r="19" spans="2:7" ht="16" x14ac:dyDescent="0.2">
      <c r="B19" s="57">
        <v>45099</v>
      </c>
      <c r="C19" s="56">
        <v>170.16</v>
      </c>
      <c r="D19" s="56"/>
      <c r="E19" s="56">
        <v>0.375</v>
      </c>
      <c r="F19">
        <f>Table3[[#This Row],[DivPay]]*4</f>
        <v>1.5</v>
      </c>
      <c r="G19" s="2">
        <f>Table3[[#This Row],[FwdDiv]]/Table3[[#This Row],[SharePrice]]</f>
        <v>8.8152327221438648E-3</v>
      </c>
    </row>
    <row r="20" spans="2:7" ht="16" x14ac:dyDescent="0.2">
      <c r="B20" s="57">
        <v>45098</v>
      </c>
      <c r="C20" s="56">
        <v>169.88</v>
      </c>
      <c r="D20" s="56"/>
      <c r="E20" s="56">
        <v>0.375</v>
      </c>
      <c r="F20">
        <f>Table3[[#This Row],[DivPay]]*4</f>
        <v>1.5</v>
      </c>
      <c r="G20" s="2">
        <f>Table3[[#This Row],[FwdDiv]]/Table3[[#This Row],[SharePrice]]</f>
        <v>8.8297621850718152E-3</v>
      </c>
    </row>
    <row r="21" spans="2:7" ht="16" x14ac:dyDescent="0.2">
      <c r="B21" s="57">
        <v>45097</v>
      </c>
      <c r="C21" s="56">
        <v>168.91</v>
      </c>
      <c r="D21" s="56"/>
      <c r="E21" s="56">
        <v>0.375</v>
      </c>
      <c r="F21">
        <f>Table3[[#This Row],[DivPay]]*4</f>
        <v>1.5</v>
      </c>
      <c r="G21" s="2">
        <f>Table3[[#This Row],[FwdDiv]]/Table3[[#This Row],[SharePrice]]</f>
        <v>8.8804688887573272E-3</v>
      </c>
    </row>
    <row r="22" spans="2:7" ht="16" x14ac:dyDescent="0.2">
      <c r="B22" s="57">
        <v>45093</v>
      </c>
      <c r="C22" s="56">
        <v>170.74</v>
      </c>
      <c r="D22" s="56"/>
      <c r="E22" s="56">
        <v>0.375</v>
      </c>
      <c r="F22">
        <f>Table3[[#This Row],[DivPay]]*4</f>
        <v>1.5</v>
      </c>
      <c r="G22" s="2">
        <f>Table3[[#This Row],[FwdDiv]]/Table3[[#This Row],[SharePrice]]</f>
        <v>8.785287571746514E-3</v>
      </c>
    </row>
    <row r="23" spans="2:7" ht="16" x14ac:dyDescent="0.2">
      <c r="B23" s="57">
        <v>45092</v>
      </c>
      <c r="C23" s="56">
        <v>171.43</v>
      </c>
      <c r="D23" s="56"/>
      <c r="E23" s="56">
        <v>0.375</v>
      </c>
      <c r="F23">
        <f>Table3[[#This Row],[DivPay]]*4</f>
        <v>1.5</v>
      </c>
      <c r="G23" s="2">
        <f>Table3[[#This Row],[FwdDiv]]/Table3[[#This Row],[SharePrice]]</f>
        <v>8.7499270839409664E-3</v>
      </c>
    </row>
    <row r="24" spans="2:7" ht="16" x14ac:dyDescent="0.2">
      <c r="B24" s="57">
        <v>45091</v>
      </c>
      <c r="C24" s="56">
        <v>165.65</v>
      </c>
      <c r="D24" s="56"/>
      <c r="E24" s="56">
        <v>0.375</v>
      </c>
      <c r="F24">
        <f>Table3[[#This Row],[DivPay]]*4</f>
        <v>1.5</v>
      </c>
      <c r="G24" s="2">
        <f>Table3[[#This Row],[FwdDiv]]/Table3[[#This Row],[SharePrice]]</f>
        <v>9.0552369453667375E-3</v>
      </c>
    </row>
    <row r="25" spans="2:7" ht="16" x14ac:dyDescent="0.2">
      <c r="B25" s="57">
        <v>45090</v>
      </c>
      <c r="C25" s="56">
        <v>166.01</v>
      </c>
      <c r="D25" s="56"/>
      <c r="E25" s="56">
        <v>0.375</v>
      </c>
      <c r="F25">
        <f>Table3[[#This Row],[DivPay]]*4</f>
        <v>1.5</v>
      </c>
      <c r="G25" s="2">
        <f>Table3[[#This Row],[FwdDiv]]/Table3[[#This Row],[SharePrice]]</f>
        <v>9.0356002650442743E-3</v>
      </c>
    </row>
    <row r="26" spans="2:7" ht="16" x14ac:dyDescent="0.2">
      <c r="B26" s="57">
        <v>45089</v>
      </c>
      <c r="C26" s="56">
        <v>165.55</v>
      </c>
      <c r="D26" s="56"/>
      <c r="E26" s="56">
        <v>0.375</v>
      </c>
      <c r="F26">
        <f>Table3[[#This Row],[DivPay]]*4</f>
        <v>1.5</v>
      </c>
      <c r="G26" s="2">
        <f>Table3[[#This Row],[FwdDiv]]/Table3[[#This Row],[SharePrice]]</f>
        <v>9.060706735125339E-3</v>
      </c>
    </row>
    <row r="27" spans="2:7" ht="16" x14ac:dyDescent="0.2">
      <c r="B27" s="57">
        <v>45086</v>
      </c>
      <c r="C27" s="56">
        <v>163.09</v>
      </c>
      <c r="D27" s="56"/>
      <c r="E27" s="56">
        <v>0.375</v>
      </c>
      <c r="F27">
        <f>Table3[[#This Row],[DivPay]]*4</f>
        <v>1.5</v>
      </c>
      <c r="G27" s="2">
        <f>Table3[[#This Row],[FwdDiv]]/Table3[[#This Row],[SharePrice]]</f>
        <v>9.1973756821386969E-3</v>
      </c>
    </row>
    <row r="28" spans="2:7" ht="16" x14ac:dyDescent="0.2">
      <c r="B28" s="57">
        <v>45085</v>
      </c>
      <c r="C28" s="56">
        <v>164.3</v>
      </c>
      <c r="D28" s="56"/>
      <c r="E28" s="56">
        <v>0.375</v>
      </c>
      <c r="F28">
        <f>Table3[[#This Row],[DivPay]]*4</f>
        <v>1.5</v>
      </c>
      <c r="G28" s="2">
        <f>Table3[[#This Row],[FwdDiv]]/Table3[[#This Row],[SharePrice]]</f>
        <v>9.1296409007912346E-3</v>
      </c>
    </row>
    <row r="29" spans="2:7" ht="16" x14ac:dyDescent="0.2">
      <c r="B29" s="57">
        <v>45084</v>
      </c>
      <c r="C29" s="56">
        <v>163.58000000000001</v>
      </c>
      <c r="D29" s="56"/>
      <c r="E29" s="56">
        <v>0.375</v>
      </c>
      <c r="F29">
        <f>Table3[[#This Row],[DivPay]]*4</f>
        <v>1.5</v>
      </c>
      <c r="G29" s="2">
        <f>Table3[[#This Row],[FwdDiv]]/Table3[[#This Row],[SharePrice]]</f>
        <v>9.1698251620002443E-3</v>
      </c>
    </row>
    <row r="30" spans="2:7" ht="16" x14ac:dyDescent="0.2">
      <c r="B30" s="57">
        <v>45083</v>
      </c>
      <c r="C30" s="56">
        <v>170.14</v>
      </c>
      <c r="D30" s="56"/>
      <c r="E30" s="56">
        <v>0.375</v>
      </c>
      <c r="F30">
        <f>Table3[[#This Row],[DivPay]]*4</f>
        <v>1.5</v>
      </c>
      <c r="G30" s="2">
        <f>Table3[[#This Row],[FwdDiv]]/Table3[[#This Row],[SharePrice]]</f>
        <v>8.8162689549782531E-3</v>
      </c>
    </row>
    <row r="31" spans="2:7" ht="16" x14ac:dyDescent="0.2">
      <c r="B31" s="57">
        <v>45082</v>
      </c>
      <c r="C31" s="56">
        <v>171.12</v>
      </c>
      <c r="D31" s="56"/>
      <c r="E31" s="56">
        <v>0.375</v>
      </c>
      <c r="F31">
        <f>Table3[[#This Row],[DivPay]]*4</f>
        <v>1.5</v>
      </c>
      <c r="G31" s="2">
        <f>Table3[[#This Row],[FwdDiv]]/Table3[[#This Row],[SharePrice]]</f>
        <v>8.7657784011220194E-3</v>
      </c>
    </row>
    <row r="32" spans="2:7" ht="16" x14ac:dyDescent="0.2">
      <c r="B32" s="57">
        <v>45079</v>
      </c>
      <c r="C32" s="56">
        <v>171.88</v>
      </c>
      <c r="D32" s="56"/>
      <c r="E32" s="56">
        <v>0.375</v>
      </c>
      <c r="F32">
        <f>Table3[[#This Row],[DivPay]]*4</f>
        <v>1.5</v>
      </c>
      <c r="G32" s="2">
        <f>Table3[[#This Row],[FwdDiv]]/Table3[[#This Row],[SharePrice]]</f>
        <v>8.7270188503607172E-3</v>
      </c>
    </row>
    <row r="33" spans="2:7" ht="16" x14ac:dyDescent="0.2">
      <c r="B33" s="57">
        <v>45078</v>
      </c>
      <c r="C33" s="56">
        <v>166</v>
      </c>
      <c r="D33" s="56"/>
      <c r="E33" s="56">
        <v>0.375</v>
      </c>
      <c r="F33">
        <f>Table3[[#This Row],[DivPay]]*4</f>
        <v>1.5</v>
      </c>
      <c r="G33" s="2">
        <f>Table3[[#This Row],[FwdDiv]]/Table3[[#This Row],[SharePrice]]</f>
        <v>9.0361445783132526E-3</v>
      </c>
    </row>
    <row r="34" spans="2:7" ht="16" x14ac:dyDescent="0.2">
      <c r="B34" s="57">
        <v>45077</v>
      </c>
      <c r="C34" s="56">
        <v>163.01</v>
      </c>
      <c r="D34" s="56"/>
      <c r="E34" s="56">
        <v>0.375</v>
      </c>
      <c r="F34">
        <f>Table3[[#This Row],[DivPay]]*4</f>
        <v>1.5</v>
      </c>
      <c r="G34" s="2">
        <f>Table3[[#This Row],[FwdDiv]]/Table3[[#This Row],[SharePrice]]</f>
        <v>9.2018894546346854E-3</v>
      </c>
    </row>
    <row r="35" spans="2:7" ht="16" x14ac:dyDescent="0.2">
      <c r="B35" s="57">
        <v>45076</v>
      </c>
      <c r="C35" s="56">
        <v>160.94</v>
      </c>
      <c r="D35" s="56"/>
      <c r="E35" s="56">
        <v>0.375</v>
      </c>
      <c r="F35">
        <f>Table3[[#This Row],[DivPay]]*4</f>
        <v>1.5</v>
      </c>
      <c r="G35" s="2">
        <f>Table3[[#This Row],[FwdDiv]]/Table3[[#This Row],[SharePrice]]</f>
        <v>9.3202435690319368E-3</v>
      </c>
    </row>
    <row r="36" spans="2:7" ht="16" x14ac:dyDescent="0.2">
      <c r="B36" s="57">
        <v>45072</v>
      </c>
      <c r="C36" s="56">
        <v>164.74</v>
      </c>
      <c r="D36" s="56"/>
      <c r="E36" s="56">
        <v>0.375</v>
      </c>
      <c r="F36">
        <f>Table3[[#This Row],[DivPay]]*4</f>
        <v>1.5</v>
      </c>
      <c r="G36" s="2">
        <f>Table3[[#This Row],[FwdDiv]]/Table3[[#This Row],[SharePrice]]</f>
        <v>9.1052567682408641E-3</v>
      </c>
    </row>
    <row r="37" spans="2:7" ht="16" x14ac:dyDescent="0.2">
      <c r="B37" s="57">
        <v>45071</v>
      </c>
      <c r="C37" s="56">
        <v>165.24</v>
      </c>
      <c r="D37" s="56"/>
      <c r="E37" s="56">
        <v>0.375</v>
      </c>
      <c r="F37">
        <f>Table3[[#This Row],[DivPay]]*4</f>
        <v>1.5</v>
      </c>
      <c r="G37" s="2">
        <f>Table3[[#This Row],[FwdDiv]]/Table3[[#This Row],[SharePrice]]</f>
        <v>9.0777051561365275E-3</v>
      </c>
    </row>
    <row r="38" spans="2:7" ht="16" x14ac:dyDescent="0.2">
      <c r="B38" s="57">
        <v>45070</v>
      </c>
      <c r="C38" s="56">
        <v>169.14</v>
      </c>
      <c r="D38" s="56"/>
      <c r="E38" s="56">
        <v>0.375</v>
      </c>
      <c r="F38">
        <f>Table3[[#This Row],[DivPay]]*4</f>
        <v>1.5</v>
      </c>
      <c r="G38" s="2">
        <f>Table3[[#This Row],[FwdDiv]]/Table3[[#This Row],[SharePrice]]</f>
        <v>8.8683930471798525E-3</v>
      </c>
    </row>
    <row r="39" spans="2:7" ht="16" x14ac:dyDescent="0.2">
      <c r="B39" s="57">
        <v>45069</v>
      </c>
      <c r="C39" s="56">
        <v>172.67</v>
      </c>
      <c r="D39" s="56"/>
      <c r="E39" s="56">
        <v>0.375</v>
      </c>
      <c r="F39">
        <f>Table3[[#This Row],[DivPay]]*4</f>
        <v>1.5</v>
      </c>
      <c r="G39" s="2">
        <f>Table3[[#This Row],[FwdDiv]]/Table3[[#This Row],[SharePrice]]</f>
        <v>8.6870909827995602E-3</v>
      </c>
    </row>
    <row r="40" spans="2:7" ht="16" x14ac:dyDescent="0.2">
      <c r="B40" s="57">
        <v>45068</v>
      </c>
      <c r="C40" s="56">
        <v>179.52</v>
      </c>
      <c r="D40" s="56"/>
      <c r="E40" s="56">
        <v>0.375</v>
      </c>
      <c r="F40">
        <f>Table3[[#This Row],[DivPay]]*4</f>
        <v>1.5</v>
      </c>
      <c r="G40" s="2">
        <f>Table3[[#This Row],[FwdDiv]]/Table3[[#This Row],[SharePrice]]</f>
        <v>8.3556149732620308E-3</v>
      </c>
    </row>
    <row r="41" spans="2:7" ht="16" x14ac:dyDescent="0.2">
      <c r="B41" s="57">
        <v>45065</v>
      </c>
      <c r="C41" s="56">
        <v>179.55</v>
      </c>
      <c r="D41" s="56"/>
      <c r="E41" s="56">
        <v>0.375</v>
      </c>
      <c r="F41">
        <f>Table3[[#This Row],[DivPay]]*4</f>
        <v>1.5</v>
      </c>
      <c r="G41" s="2">
        <f>Table3[[#This Row],[FwdDiv]]/Table3[[#This Row],[SharePrice]]</f>
        <v>8.3542188805346695E-3</v>
      </c>
    </row>
    <row r="42" spans="2:7" ht="16" x14ac:dyDescent="0.2">
      <c r="B42" s="57">
        <v>45064</v>
      </c>
      <c r="C42" s="56">
        <v>179.72</v>
      </c>
      <c r="D42" s="56"/>
      <c r="E42" s="56">
        <v>0.375</v>
      </c>
      <c r="F42">
        <f>Table3[[#This Row],[DivPay]]*4</f>
        <v>1.5</v>
      </c>
      <c r="G42" s="2">
        <f>Table3[[#This Row],[FwdDiv]]/Table3[[#This Row],[SharePrice]]</f>
        <v>8.3463164923213897E-3</v>
      </c>
    </row>
    <row r="43" spans="2:7" ht="16" x14ac:dyDescent="0.2">
      <c r="B43" s="57">
        <v>45063</v>
      </c>
      <c r="C43" s="56">
        <v>178.94</v>
      </c>
      <c r="D43" s="56"/>
      <c r="E43" s="56">
        <v>0.375</v>
      </c>
      <c r="F43">
        <f>Table3[[#This Row],[DivPay]]*4</f>
        <v>1.5</v>
      </c>
      <c r="G43" s="2">
        <f>Table3[[#This Row],[FwdDiv]]/Table3[[#This Row],[SharePrice]]</f>
        <v>8.3826981110986919E-3</v>
      </c>
    </row>
    <row r="44" spans="2:7" ht="16" x14ac:dyDescent="0.2">
      <c r="B44" s="57">
        <v>45062</v>
      </c>
      <c r="C44" s="56">
        <v>181.45</v>
      </c>
      <c r="D44" s="56"/>
      <c r="E44" s="56">
        <v>0.375</v>
      </c>
      <c r="F44">
        <f>Table3[[#This Row],[DivPay]]*4</f>
        <v>1.5</v>
      </c>
      <c r="G44" s="2">
        <f>Table3[[#This Row],[FwdDiv]]/Table3[[#This Row],[SharePrice]]</f>
        <v>8.2667401488013235E-3</v>
      </c>
    </row>
    <row r="45" spans="2:7" ht="16" x14ac:dyDescent="0.2">
      <c r="B45" s="57">
        <v>45061</v>
      </c>
      <c r="C45" s="56">
        <v>183.85</v>
      </c>
      <c r="D45" s="56"/>
      <c r="E45" s="56">
        <v>0.375</v>
      </c>
      <c r="F45">
        <f>Table3[[#This Row],[DivPay]]*4</f>
        <v>1.5</v>
      </c>
      <c r="G45" s="2">
        <f>Table3[[#This Row],[FwdDiv]]/Table3[[#This Row],[SharePrice]]</f>
        <v>8.158825129181398E-3</v>
      </c>
    </row>
    <row r="46" spans="2:7" ht="16" x14ac:dyDescent="0.2">
      <c r="B46" s="57">
        <v>45058</v>
      </c>
      <c r="C46" s="56">
        <v>183.62</v>
      </c>
      <c r="D46" s="56"/>
      <c r="E46" s="56">
        <v>0.375</v>
      </c>
      <c r="F46">
        <f>Table3[[#This Row],[DivPay]]*4</f>
        <v>1.5</v>
      </c>
      <c r="G46" s="2">
        <f>Table3[[#This Row],[FwdDiv]]/Table3[[#This Row],[SharePrice]]</f>
        <v>8.1690447663653187E-3</v>
      </c>
    </row>
    <row r="47" spans="2:7" ht="16" x14ac:dyDescent="0.2">
      <c r="B47" s="57">
        <v>45057</v>
      </c>
      <c r="C47" s="56">
        <v>185.12</v>
      </c>
      <c r="D47" s="56"/>
      <c r="E47" s="56">
        <v>0.375</v>
      </c>
      <c r="F47">
        <f>Table3[[#This Row],[DivPay]]*4</f>
        <v>1.5</v>
      </c>
      <c r="G47" s="2">
        <f>Table3[[#This Row],[FwdDiv]]/Table3[[#This Row],[SharePrice]]</f>
        <v>8.1028522039757987E-3</v>
      </c>
    </row>
    <row r="48" spans="2:7" ht="16" x14ac:dyDescent="0.2">
      <c r="B48" s="57">
        <v>45056</v>
      </c>
      <c r="C48" s="56">
        <v>185.14</v>
      </c>
      <c r="D48" s="56"/>
      <c r="E48" s="56">
        <v>0.375</v>
      </c>
      <c r="F48">
        <f>Table3[[#This Row],[DivPay]]*4</f>
        <v>1.5</v>
      </c>
      <c r="G48" s="2">
        <f>Table3[[#This Row],[FwdDiv]]/Table3[[#This Row],[SharePrice]]</f>
        <v>8.1019768823592971E-3</v>
      </c>
    </row>
    <row r="49" spans="2:7" ht="16" x14ac:dyDescent="0.2">
      <c r="B49" s="57">
        <v>45055</v>
      </c>
      <c r="C49" s="56">
        <v>184.37</v>
      </c>
      <c r="D49" s="56"/>
      <c r="E49" s="56">
        <v>0.375</v>
      </c>
      <c r="F49">
        <f>Table3[[#This Row],[DivPay]]*4</f>
        <v>1.5</v>
      </c>
      <c r="G49" s="2">
        <f>Table3[[#This Row],[FwdDiv]]/Table3[[#This Row],[SharePrice]]</f>
        <v>8.1358138525790529E-3</v>
      </c>
    </row>
    <row r="50" spans="2:7" ht="16" x14ac:dyDescent="0.2">
      <c r="B50" s="57">
        <v>45054</v>
      </c>
      <c r="C50" s="56">
        <v>184.87</v>
      </c>
      <c r="D50" s="56"/>
      <c r="E50" s="56">
        <v>0.375</v>
      </c>
      <c r="F50">
        <f>Table3[[#This Row],[DivPay]]*4</f>
        <v>1.5</v>
      </c>
      <c r="G50" s="2">
        <f>Table3[[#This Row],[FwdDiv]]/Table3[[#This Row],[SharePrice]]</f>
        <v>8.1138097041164054E-3</v>
      </c>
    </row>
    <row r="51" spans="2:7" ht="16" x14ac:dyDescent="0.2">
      <c r="B51" s="57">
        <v>45051</v>
      </c>
      <c r="C51" s="56">
        <v>186.23</v>
      </c>
      <c r="D51" s="56"/>
      <c r="E51" s="56">
        <v>0.375</v>
      </c>
      <c r="F51">
        <f>Table3[[#This Row],[DivPay]]*4</f>
        <v>1.5</v>
      </c>
      <c r="G51" s="2">
        <f>Table3[[#This Row],[FwdDiv]]/Table3[[#This Row],[SharePrice]]</f>
        <v>8.0545561939537134E-3</v>
      </c>
    </row>
    <row r="52" spans="2:7" ht="16" x14ac:dyDescent="0.2">
      <c r="B52" s="57">
        <v>45050</v>
      </c>
      <c r="C52" s="56">
        <v>178.47</v>
      </c>
      <c r="D52" s="56"/>
      <c r="E52" s="56">
        <v>0.375</v>
      </c>
      <c r="F52">
        <f>Table3[[#This Row],[DivPay]]*4</f>
        <v>1.5</v>
      </c>
      <c r="G52" s="2">
        <f>Table3[[#This Row],[FwdDiv]]/Table3[[#This Row],[SharePrice]]</f>
        <v>8.4047739115817779E-3</v>
      </c>
    </row>
    <row r="53" spans="2:7" ht="16" x14ac:dyDescent="0.2">
      <c r="B53" s="57">
        <v>45049</v>
      </c>
      <c r="C53" s="56">
        <v>177.73</v>
      </c>
      <c r="D53" s="56"/>
      <c r="E53" s="56">
        <v>0.375</v>
      </c>
      <c r="F53">
        <f>Table3[[#This Row],[DivPay]]*4</f>
        <v>1.5</v>
      </c>
      <c r="G53" s="2">
        <f>Table3[[#This Row],[FwdDiv]]/Table3[[#This Row],[SharePrice]]</f>
        <v>8.4397681877004457E-3</v>
      </c>
    </row>
    <row r="54" spans="2:7" ht="16" x14ac:dyDescent="0.2">
      <c r="B54" s="57">
        <v>45048</v>
      </c>
      <c r="C54" s="56">
        <v>176.9</v>
      </c>
      <c r="D54" s="56"/>
      <c r="E54" s="56">
        <v>0.375</v>
      </c>
      <c r="F54">
        <f>Table3[[#This Row],[DivPay]]*4</f>
        <v>1.5</v>
      </c>
      <c r="G54" s="2">
        <f>Table3[[#This Row],[FwdDiv]]/Table3[[#This Row],[SharePrice]]</f>
        <v>8.4793668739400786E-3</v>
      </c>
    </row>
    <row r="55" spans="2:7" ht="16" x14ac:dyDescent="0.2">
      <c r="B55" s="57">
        <v>45047</v>
      </c>
      <c r="C55" s="56">
        <v>179.56</v>
      </c>
      <c r="D55" s="56"/>
      <c r="E55" s="56">
        <v>0.375</v>
      </c>
      <c r="F55">
        <f>Table3[[#This Row],[DivPay]]*4</f>
        <v>1.5</v>
      </c>
      <c r="G55" s="2">
        <f>Table3[[#This Row],[FwdDiv]]/Table3[[#This Row],[SharePrice]]</f>
        <v>8.3537536199599013E-3</v>
      </c>
    </row>
    <row r="56" spans="2:7" ht="16" x14ac:dyDescent="0.2">
      <c r="B56" s="57">
        <v>45044</v>
      </c>
      <c r="C56" s="56">
        <v>175.78</v>
      </c>
      <c r="D56" s="56"/>
      <c r="E56" s="56">
        <v>0.375</v>
      </c>
      <c r="F56">
        <f>Table3[[#This Row],[DivPay]]*4</f>
        <v>1.5</v>
      </c>
      <c r="G56" s="2">
        <f>Table3[[#This Row],[FwdDiv]]/Table3[[#This Row],[SharePrice]]</f>
        <v>8.5333940152463299E-3</v>
      </c>
    </row>
    <row r="57" spans="2:7" ht="16" x14ac:dyDescent="0.2">
      <c r="B57" s="57">
        <v>45043</v>
      </c>
      <c r="C57" s="56">
        <v>173.95</v>
      </c>
      <c r="D57" s="56"/>
      <c r="E57" s="56">
        <v>0.375</v>
      </c>
      <c r="F57">
        <f>Table3[[#This Row],[DivPay]]*4</f>
        <v>1.5</v>
      </c>
      <c r="G57" s="2">
        <f>Table3[[#This Row],[FwdDiv]]/Table3[[#This Row],[SharePrice]]</f>
        <v>8.6231675768899119E-3</v>
      </c>
    </row>
    <row r="58" spans="2:7" ht="16" x14ac:dyDescent="0.2">
      <c r="B58" s="57">
        <v>45042</v>
      </c>
      <c r="C58" s="56">
        <v>172.94</v>
      </c>
      <c r="D58" s="56"/>
      <c r="E58" s="56">
        <v>0.375</v>
      </c>
      <c r="F58">
        <f>Table3[[#This Row],[DivPay]]*4</f>
        <v>1.5</v>
      </c>
      <c r="G58" s="2">
        <f>Table3[[#This Row],[FwdDiv]]/Table3[[#This Row],[SharePrice]]</f>
        <v>8.6735283913496018E-3</v>
      </c>
    </row>
    <row r="59" spans="2:7" ht="16" x14ac:dyDescent="0.2">
      <c r="B59" s="57">
        <v>45041</v>
      </c>
      <c r="C59" s="56">
        <v>173.02</v>
      </c>
      <c r="D59" s="56"/>
      <c r="E59" s="56">
        <v>0.375</v>
      </c>
      <c r="F59">
        <f>Table3[[#This Row],[DivPay]]*4</f>
        <v>1.5</v>
      </c>
      <c r="G59" s="2">
        <f>Table3[[#This Row],[FwdDiv]]/Table3[[#This Row],[SharePrice]]</f>
        <v>8.6695179748006012E-3</v>
      </c>
    </row>
    <row r="60" spans="2:7" ht="16" x14ac:dyDescent="0.2">
      <c r="B60" s="57">
        <v>45040</v>
      </c>
      <c r="C60" s="56">
        <v>176.35</v>
      </c>
      <c r="D60" s="56"/>
      <c r="E60" s="56">
        <v>0.375</v>
      </c>
      <c r="F60">
        <f>Table3[[#This Row],[DivPay]]*4</f>
        <v>1.5</v>
      </c>
      <c r="G60" s="2">
        <f>Table3[[#This Row],[FwdDiv]]/Table3[[#This Row],[SharePrice]]</f>
        <v>8.505812305075135E-3</v>
      </c>
    </row>
    <row r="61" spans="2:7" ht="16" x14ac:dyDescent="0.2">
      <c r="B61" s="57">
        <v>45037</v>
      </c>
      <c r="C61" s="56">
        <v>176.88</v>
      </c>
      <c r="D61" s="56"/>
      <c r="E61" s="56">
        <v>0.375</v>
      </c>
      <c r="F61">
        <f>Table3[[#This Row],[DivPay]]*4</f>
        <v>1.5</v>
      </c>
      <c r="G61" s="2">
        <f>Table3[[#This Row],[FwdDiv]]/Table3[[#This Row],[SharePrice]]</f>
        <v>8.4803256445047485E-3</v>
      </c>
    </row>
    <row r="62" spans="2:7" ht="16" x14ac:dyDescent="0.2">
      <c r="B62" s="57">
        <v>45036</v>
      </c>
      <c r="C62" s="56">
        <v>174.4</v>
      </c>
      <c r="D62" s="56">
        <v>0.375</v>
      </c>
      <c r="E62" s="56">
        <v>0.375</v>
      </c>
      <c r="F62">
        <f>Table3[[#This Row],[DivPay]]*4</f>
        <v>1.5</v>
      </c>
      <c r="G62" s="2">
        <f>Table3[[#This Row],[FwdDiv]]/Table3[[#This Row],[SharePrice]]</f>
        <v>8.600917431192661E-3</v>
      </c>
    </row>
    <row r="63" spans="2:7" ht="16" x14ac:dyDescent="0.2">
      <c r="B63" s="57">
        <v>45035</v>
      </c>
      <c r="C63" s="56">
        <v>174.98</v>
      </c>
      <c r="D63" s="56"/>
      <c r="E63" s="56">
        <v>0.375</v>
      </c>
      <c r="F63">
        <f>Table3[[#This Row],[DivPay]]*4</f>
        <v>1.5</v>
      </c>
      <c r="G63" s="2">
        <f>Table3[[#This Row],[FwdDiv]]/Table3[[#This Row],[SharePrice]]</f>
        <v>8.5724082752314558E-3</v>
      </c>
    </row>
    <row r="64" spans="2:7" ht="16" x14ac:dyDescent="0.2">
      <c r="B64" s="57">
        <v>45034</v>
      </c>
      <c r="C64" s="56">
        <v>174.45</v>
      </c>
      <c r="D64" s="56"/>
      <c r="E64" s="56">
        <v>0.375</v>
      </c>
      <c r="F64">
        <f>Table3[[#This Row],[DivPay]]*4</f>
        <v>1.5</v>
      </c>
      <c r="G64" s="2">
        <f>Table3[[#This Row],[FwdDiv]]/Table3[[#This Row],[SharePrice]]</f>
        <v>8.5984522785898538E-3</v>
      </c>
    </row>
    <row r="65" spans="2:7" ht="16" x14ac:dyDescent="0.2">
      <c r="B65" s="57">
        <v>45033</v>
      </c>
      <c r="C65" s="56">
        <v>174.62</v>
      </c>
      <c r="D65" s="56"/>
      <c r="E65" s="56">
        <v>0.375</v>
      </c>
      <c r="F65">
        <f>Table3[[#This Row],[DivPay]]*4</f>
        <v>1.5</v>
      </c>
      <c r="G65" s="2">
        <f>Table3[[#This Row],[FwdDiv]]/Table3[[#This Row],[SharePrice]]</f>
        <v>8.5900813194364906E-3</v>
      </c>
    </row>
    <row r="66" spans="2:7" ht="16" x14ac:dyDescent="0.2">
      <c r="B66" s="57">
        <v>45030</v>
      </c>
      <c r="C66" s="56">
        <v>174.6</v>
      </c>
      <c r="D66" s="56"/>
      <c r="E66" s="56">
        <v>0.375</v>
      </c>
      <c r="F66">
        <f>Table3[[#This Row],[DivPay]]*4</f>
        <v>1.5</v>
      </c>
      <c r="G66" s="2">
        <f>Table3[[#This Row],[FwdDiv]]/Table3[[#This Row],[SharePrice]]</f>
        <v>8.5910652920962206E-3</v>
      </c>
    </row>
    <row r="67" spans="2:7" ht="16" x14ac:dyDescent="0.2">
      <c r="B67" s="57">
        <v>45029</v>
      </c>
      <c r="C67" s="56">
        <v>173.54</v>
      </c>
      <c r="D67" s="56"/>
      <c r="E67" s="56">
        <v>0.375</v>
      </c>
      <c r="F67">
        <f>Table3[[#This Row],[DivPay]]*4</f>
        <v>1.5</v>
      </c>
      <c r="G67" s="2">
        <f>Table3[[#This Row],[FwdDiv]]/Table3[[#This Row],[SharePrice]]</f>
        <v>8.6435403941454419E-3</v>
      </c>
    </row>
    <row r="68" spans="2:7" ht="16" x14ac:dyDescent="0.2">
      <c r="B68" s="57">
        <v>45028</v>
      </c>
      <c r="C68" s="56">
        <v>171.45</v>
      </c>
      <c r="D68" s="56"/>
      <c r="E68" s="56">
        <v>0.375</v>
      </c>
      <c r="F68">
        <f>Table3[[#This Row],[DivPay]]*4</f>
        <v>1.5</v>
      </c>
      <c r="G68" s="2">
        <f>Table3[[#This Row],[FwdDiv]]/Table3[[#This Row],[SharePrice]]</f>
        <v>8.7489063867016627E-3</v>
      </c>
    </row>
    <row r="69" spans="2:7" ht="16" x14ac:dyDescent="0.2">
      <c r="B69" s="57">
        <v>45027</v>
      </c>
      <c r="C69" s="56">
        <v>171.21</v>
      </c>
      <c r="D69" s="56"/>
      <c r="E69" s="56">
        <v>0.375</v>
      </c>
      <c r="F69">
        <f>Table3[[#This Row],[DivPay]]*4</f>
        <v>1.5</v>
      </c>
      <c r="G69" s="2">
        <f>Table3[[#This Row],[FwdDiv]]/Table3[[#This Row],[SharePrice]]</f>
        <v>8.7611704923777813E-3</v>
      </c>
    </row>
    <row r="70" spans="2:7" ht="16" x14ac:dyDescent="0.2">
      <c r="B70" s="57">
        <v>45026</v>
      </c>
      <c r="C70" s="56">
        <v>170.87</v>
      </c>
      <c r="D70" s="56"/>
      <c r="E70" s="56">
        <v>0.375</v>
      </c>
      <c r="F70">
        <f>Table3[[#This Row],[DivPay]]*4</f>
        <v>1.5</v>
      </c>
      <c r="G70" s="2">
        <f>Table3[[#This Row],[FwdDiv]]/Table3[[#This Row],[SharePrice]]</f>
        <v>8.7786036167846904E-3</v>
      </c>
    </row>
    <row r="71" spans="2:7" ht="16" x14ac:dyDescent="0.2">
      <c r="B71" s="57">
        <v>45022</v>
      </c>
      <c r="C71" s="56">
        <v>168.94</v>
      </c>
      <c r="D71" s="56"/>
      <c r="E71" s="56">
        <v>0.375</v>
      </c>
      <c r="F71">
        <f>Table3[[#This Row],[DivPay]]*4</f>
        <v>1.5</v>
      </c>
      <c r="G71" s="2">
        <f>Table3[[#This Row],[FwdDiv]]/Table3[[#This Row],[SharePrice]]</f>
        <v>8.8788919142890974E-3</v>
      </c>
    </row>
    <row r="72" spans="2:7" ht="16" x14ac:dyDescent="0.2">
      <c r="B72" s="57">
        <v>45021</v>
      </c>
      <c r="C72" s="56">
        <v>167.65</v>
      </c>
      <c r="D72" s="56"/>
      <c r="E72" s="56">
        <v>0.375</v>
      </c>
      <c r="F72">
        <f>Table3[[#This Row],[DivPay]]*4</f>
        <v>1.5</v>
      </c>
      <c r="G72" s="2">
        <f>Table3[[#This Row],[FwdDiv]]/Table3[[#This Row],[SharePrice]]</f>
        <v>8.947211452430659E-3</v>
      </c>
    </row>
    <row r="73" spans="2:7" ht="16" x14ac:dyDescent="0.2">
      <c r="B73" s="57">
        <v>45020</v>
      </c>
      <c r="C73" s="56">
        <v>167.07</v>
      </c>
      <c r="D73" s="56"/>
      <c r="E73" s="56">
        <v>0.375</v>
      </c>
      <c r="F73">
        <f>Table3[[#This Row],[DivPay]]*4</f>
        <v>1.5</v>
      </c>
      <c r="G73" s="2">
        <f>Table3[[#This Row],[FwdDiv]]/Table3[[#This Row],[SharePrice]]</f>
        <v>8.9782725803555403E-3</v>
      </c>
    </row>
    <row r="74" spans="2:7" ht="16" x14ac:dyDescent="0.2">
      <c r="B74" s="57">
        <v>45019</v>
      </c>
      <c r="C74" s="56">
        <v>167.66</v>
      </c>
      <c r="D74" s="56"/>
      <c r="E74" s="56">
        <v>0.375</v>
      </c>
      <c r="F74">
        <f>Table3[[#This Row],[DivPay]]*4</f>
        <v>1.5</v>
      </c>
      <c r="G74" s="2">
        <f>Table3[[#This Row],[FwdDiv]]/Table3[[#This Row],[SharePrice]]</f>
        <v>8.9466778003101516E-3</v>
      </c>
    </row>
    <row r="75" spans="2:7" ht="16" x14ac:dyDescent="0.2">
      <c r="B75" s="57">
        <v>45016</v>
      </c>
      <c r="C75" s="56">
        <v>166.44</v>
      </c>
      <c r="D75" s="56"/>
      <c r="E75" s="56">
        <v>0.375</v>
      </c>
      <c r="F75">
        <f>Table3[[#This Row],[DivPay]]*4</f>
        <v>1.5</v>
      </c>
      <c r="G75" s="2">
        <f>Table3[[#This Row],[FwdDiv]]/Table3[[#This Row],[SharePrice]]</f>
        <v>9.0122566690699346E-3</v>
      </c>
    </row>
    <row r="76" spans="2:7" ht="16" x14ac:dyDescent="0.2">
      <c r="B76" s="57">
        <v>45015</v>
      </c>
      <c r="C76" s="56">
        <v>164.15</v>
      </c>
      <c r="D76" s="56"/>
      <c r="E76" s="56">
        <v>0.375</v>
      </c>
      <c r="F76">
        <f>Table3[[#This Row],[DivPay]]*4</f>
        <v>1.5</v>
      </c>
      <c r="G76" s="2">
        <f>Table3[[#This Row],[FwdDiv]]/Table3[[#This Row],[SharePrice]]</f>
        <v>9.1379835516296071E-3</v>
      </c>
    </row>
    <row r="77" spans="2:7" ht="16" x14ac:dyDescent="0.2">
      <c r="B77" s="57">
        <v>45014</v>
      </c>
      <c r="C77" s="56">
        <v>162.66</v>
      </c>
      <c r="D77" s="56"/>
      <c r="E77" s="56">
        <v>0.375</v>
      </c>
      <c r="F77">
        <f>Table3[[#This Row],[DivPay]]*4</f>
        <v>1.5</v>
      </c>
      <c r="G77" s="2">
        <f>Table3[[#This Row],[FwdDiv]]/Table3[[#This Row],[SharePrice]]</f>
        <v>9.2216894135005532E-3</v>
      </c>
    </row>
    <row r="78" spans="2:7" ht="16" x14ac:dyDescent="0.2">
      <c r="B78" s="57">
        <v>45013</v>
      </c>
      <c r="C78" s="56">
        <v>165.04</v>
      </c>
      <c r="D78" s="56"/>
      <c r="E78" s="56">
        <v>0.375</v>
      </c>
      <c r="F78">
        <f>Table3[[#This Row],[DivPay]]*4</f>
        <v>1.5</v>
      </c>
      <c r="G78" s="2">
        <f>Table3[[#This Row],[FwdDiv]]/Table3[[#This Row],[SharePrice]]</f>
        <v>9.0887057682985939E-3</v>
      </c>
    </row>
    <row r="79" spans="2:7" ht="16" x14ac:dyDescent="0.2">
      <c r="B79" s="57">
        <v>45012</v>
      </c>
      <c r="C79" s="56">
        <v>165.71</v>
      </c>
      <c r="D79" s="56"/>
      <c r="E79" s="56">
        <v>0.375</v>
      </c>
      <c r="F79">
        <f>Table3[[#This Row],[DivPay]]*4</f>
        <v>1.5</v>
      </c>
      <c r="G79" s="2">
        <f>Table3[[#This Row],[FwdDiv]]/Table3[[#This Row],[SharePrice]]</f>
        <v>9.0519582402993175E-3</v>
      </c>
    </row>
    <row r="80" spans="2:7" ht="16" x14ac:dyDescent="0.2">
      <c r="B80" s="57">
        <v>45009</v>
      </c>
      <c r="C80" s="56">
        <v>164.18</v>
      </c>
      <c r="D80" s="56"/>
      <c r="E80" s="56">
        <v>0.375</v>
      </c>
      <c r="F80">
        <f>Table3[[#This Row],[DivPay]]*4</f>
        <v>1.5</v>
      </c>
      <c r="G80" s="2">
        <f>Table3[[#This Row],[FwdDiv]]/Table3[[#This Row],[SharePrice]]</f>
        <v>9.1363138019247159E-3</v>
      </c>
    </row>
    <row r="81" spans="2:7" ht="16" x14ac:dyDescent="0.2">
      <c r="B81" s="57">
        <v>45008</v>
      </c>
      <c r="C81" s="56">
        <v>161.24</v>
      </c>
      <c r="D81" s="56"/>
      <c r="E81" s="56">
        <v>0.375</v>
      </c>
      <c r="F81">
        <f>Table3[[#This Row],[DivPay]]*4</f>
        <v>1.5</v>
      </c>
      <c r="G81" s="2">
        <f>Table3[[#This Row],[FwdDiv]]/Table3[[#This Row],[SharePrice]]</f>
        <v>9.3029025055817414E-3</v>
      </c>
    </row>
    <row r="82" spans="2:7" ht="16" x14ac:dyDescent="0.2">
      <c r="B82" s="57">
        <v>45007</v>
      </c>
      <c r="C82" s="56">
        <v>161.38</v>
      </c>
      <c r="D82" s="56"/>
      <c r="E82" s="56">
        <v>0.375</v>
      </c>
      <c r="F82">
        <f>Table3[[#This Row],[DivPay]]*4</f>
        <v>1.5</v>
      </c>
      <c r="G82" s="2">
        <f>Table3[[#This Row],[FwdDiv]]/Table3[[#This Row],[SharePrice]]</f>
        <v>9.2948320733672075E-3</v>
      </c>
    </row>
    <row r="83" spans="2:7" ht="16" x14ac:dyDescent="0.2">
      <c r="B83" s="57">
        <v>45006</v>
      </c>
      <c r="C83" s="56">
        <v>166.24</v>
      </c>
      <c r="D83" s="56"/>
      <c r="E83" s="56">
        <v>0.375</v>
      </c>
      <c r="F83">
        <f>Table3[[#This Row],[DivPay]]*4</f>
        <v>1.5</v>
      </c>
      <c r="G83" s="2">
        <f>Table3[[#This Row],[FwdDiv]]/Table3[[#This Row],[SharePrice]]</f>
        <v>9.0230991337824831E-3</v>
      </c>
    </row>
    <row r="84" spans="2:7" ht="16" x14ac:dyDescent="0.2">
      <c r="B84" s="57">
        <v>45005</v>
      </c>
      <c r="C84" s="56">
        <v>165.82</v>
      </c>
      <c r="D84" s="56"/>
      <c r="E84" s="56">
        <v>0.375</v>
      </c>
      <c r="F84">
        <f>Table3[[#This Row],[DivPay]]*4</f>
        <v>1.5</v>
      </c>
      <c r="G84" s="2">
        <f>Table3[[#This Row],[FwdDiv]]/Table3[[#This Row],[SharePrice]]</f>
        <v>9.0459534434929444E-3</v>
      </c>
    </row>
    <row r="85" spans="2:7" ht="16" x14ac:dyDescent="0.2">
      <c r="B85" s="57">
        <v>45002</v>
      </c>
      <c r="C85" s="56">
        <v>164.47</v>
      </c>
      <c r="D85" s="56"/>
      <c r="E85" s="56">
        <v>0.375</v>
      </c>
      <c r="F85">
        <f>Table3[[#This Row],[DivPay]]*4</f>
        <v>1.5</v>
      </c>
      <c r="G85" s="2">
        <f>Table3[[#This Row],[FwdDiv]]/Table3[[#This Row],[SharePrice]]</f>
        <v>9.1202042925761541E-3</v>
      </c>
    </row>
    <row r="86" spans="2:7" ht="16" x14ac:dyDescent="0.2">
      <c r="B86" s="57">
        <v>45001</v>
      </c>
      <c r="C86" s="56">
        <v>166.31</v>
      </c>
      <c r="D86" s="56"/>
      <c r="E86" s="56">
        <v>0.375</v>
      </c>
      <c r="F86">
        <f>Table3[[#This Row],[DivPay]]*4</f>
        <v>1.5</v>
      </c>
      <c r="G86" s="2">
        <f>Table3[[#This Row],[FwdDiv]]/Table3[[#This Row],[SharePrice]]</f>
        <v>9.0193013047922561E-3</v>
      </c>
    </row>
    <row r="87" spans="2:7" ht="16" x14ac:dyDescent="0.2">
      <c r="B87" s="57">
        <v>45000</v>
      </c>
      <c r="C87" s="56">
        <v>163.57</v>
      </c>
      <c r="D87" s="56"/>
      <c r="E87" s="56">
        <v>0.375</v>
      </c>
      <c r="F87">
        <f>Table3[[#This Row],[DivPay]]*4</f>
        <v>1.5</v>
      </c>
      <c r="G87" s="2">
        <f>Table3[[#This Row],[FwdDiv]]/Table3[[#This Row],[SharePrice]]</f>
        <v>9.1703857675612885E-3</v>
      </c>
    </row>
    <row r="88" spans="2:7" ht="16" x14ac:dyDescent="0.2">
      <c r="B88" s="57">
        <v>44999</v>
      </c>
      <c r="C88" s="56">
        <v>164.56</v>
      </c>
      <c r="D88" s="56"/>
      <c r="E88" s="56">
        <v>0.375</v>
      </c>
      <c r="F88">
        <f>Table3[[#This Row],[DivPay]]*4</f>
        <v>1.5</v>
      </c>
      <c r="G88" s="2">
        <f>Table3[[#This Row],[FwdDiv]]/Table3[[#This Row],[SharePrice]]</f>
        <v>9.1152163344676712E-3</v>
      </c>
    </row>
    <row r="89" spans="2:7" ht="16" x14ac:dyDescent="0.2">
      <c r="B89" s="57">
        <v>44998</v>
      </c>
      <c r="C89" s="56">
        <v>163.41</v>
      </c>
      <c r="D89" s="56"/>
      <c r="E89" s="56">
        <v>0.375</v>
      </c>
      <c r="F89">
        <f>Table3[[#This Row],[DivPay]]*4</f>
        <v>1.5</v>
      </c>
      <c r="G89" s="2">
        <f>Table3[[#This Row],[FwdDiv]]/Table3[[#This Row],[SharePrice]]</f>
        <v>9.1793647879566728E-3</v>
      </c>
    </row>
    <row r="90" spans="2:7" ht="16" x14ac:dyDescent="0.2">
      <c r="B90" s="57">
        <v>44995</v>
      </c>
      <c r="C90" s="56">
        <v>161.53</v>
      </c>
      <c r="D90" s="56"/>
      <c r="E90" s="56">
        <v>0.375</v>
      </c>
      <c r="F90">
        <f>Table3[[#This Row],[DivPay]]*4</f>
        <v>1.5</v>
      </c>
      <c r="G90" s="2">
        <f>Table3[[#This Row],[FwdDiv]]/Table3[[#This Row],[SharePrice]]</f>
        <v>9.286200705751254E-3</v>
      </c>
    </row>
    <row r="91" spans="2:7" ht="16" x14ac:dyDescent="0.2">
      <c r="B91" s="57">
        <v>44994</v>
      </c>
      <c r="C91" s="56">
        <v>167.49</v>
      </c>
      <c r="D91" s="56"/>
      <c r="E91" s="56">
        <v>0.375</v>
      </c>
      <c r="F91">
        <f>Table3[[#This Row],[DivPay]]*4</f>
        <v>1.5</v>
      </c>
      <c r="G91" s="2">
        <f>Table3[[#This Row],[FwdDiv]]/Table3[[#This Row],[SharePrice]]</f>
        <v>8.9557585527494168E-3</v>
      </c>
    </row>
    <row r="92" spans="2:7" ht="16" x14ac:dyDescent="0.2">
      <c r="B92" s="57">
        <v>44993</v>
      </c>
      <c r="C92" s="56">
        <v>168.64</v>
      </c>
      <c r="D92" s="56"/>
      <c r="E92" s="56">
        <v>0.375</v>
      </c>
      <c r="F92">
        <f>Table3[[#This Row],[DivPay]]*4</f>
        <v>1.5</v>
      </c>
      <c r="G92" s="2">
        <f>Table3[[#This Row],[FwdDiv]]/Table3[[#This Row],[SharePrice]]</f>
        <v>8.8946869070208739E-3</v>
      </c>
    </row>
    <row r="93" spans="2:7" ht="16" x14ac:dyDescent="0.2">
      <c r="B93" s="57">
        <v>44992</v>
      </c>
      <c r="C93" s="56">
        <v>167.03</v>
      </c>
      <c r="D93" s="56"/>
      <c r="E93" s="56">
        <v>0.375</v>
      </c>
      <c r="F93">
        <f>Table3[[#This Row],[DivPay]]*4</f>
        <v>1.5</v>
      </c>
      <c r="G93" s="2">
        <f>Table3[[#This Row],[FwdDiv]]/Table3[[#This Row],[SharePrice]]</f>
        <v>8.9804226785607372E-3</v>
      </c>
    </row>
    <row r="94" spans="2:7" ht="16" x14ac:dyDescent="0.2">
      <c r="B94" s="57">
        <v>44991</v>
      </c>
      <c r="C94" s="56">
        <v>169.67</v>
      </c>
      <c r="D94" s="56"/>
      <c r="E94" s="56">
        <v>0.375</v>
      </c>
      <c r="F94">
        <f>Table3[[#This Row],[DivPay]]*4</f>
        <v>1.5</v>
      </c>
      <c r="G94" s="2">
        <f>Table3[[#This Row],[FwdDiv]]/Table3[[#This Row],[SharePrice]]</f>
        <v>8.8406907526374732E-3</v>
      </c>
    </row>
    <row r="95" spans="2:7" ht="16" x14ac:dyDescent="0.2">
      <c r="B95" s="57">
        <v>44988</v>
      </c>
      <c r="C95" s="56">
        <v>170.56</v>
      </c>
      <c r="D95" s="56"/>
      <c r="E95" s="56">
        <v>0.375</v>
      </c>
      <c r="F95">
        <f>Table3[[#This Row],[DivPay]]*4</f>
        <v>1.5</v>
      </c>
      <c r="G95" s="2">
        <f>Table3[[#This Row],[FwdDiv]]/Table3[[#This Row],[SharePrice]]</f>
        <v>8.7945590994371482E-3</v>
      </c>
    </row>
    <row r="96" spans="2:7" ht="16" x14ac:dyDescent="0.2">
      <c r="B96" s="57">
        <v>44987</v>
      </c>
      <c r="C96" s="56">
        <v>168.58</v>
      </c>
      <c r="D96" s="56"/>
      <c r="E96" s="56">
        <v>0.375</v>
      </c>
      <c r="F96">
        <f>Table3[[#This Row],[DivPay]]*4</f>
        <v>1.5</v>
      </c>
      <c r="G96" s="2">
        <f>Table3[[#This Row],[FwdDiv]]/Table3[[#This Row],[SharePrice]]</f>
        <v>8.8978526515600901E-3</v>
      </c>
    </row>
    <row r="97" spans="2:7" ht="16" x14ac:dyDescent="0.2">
      <c r="B97" s="57">
        <v>44986</v>
      </c>
      <c r="C97" s="56">
        <v>167.57</v>
      </c>
      <c r="D97" s="56"/>
      <c r="E97" s="56">
        <v>0.375</v>
      </c>
      <c r="F97">
        <f>Table3[[#This Row],[DivPay]]*4</f>
        <v>1.5</v>
      </c>
      <c r="G97" s="2">
        <f>Table3[[#This Row],[FwdDiv]]/Table3[[#This Row],[SharePrice]]</f>
        <v>8.9514829623440952E-3</v>
      </c>
    </row>
    <row r="98" spans="2:7" ht="16" x14ac:dyDescent="0.2">
      <c r="B98" s="57">
        <v>44985</v>
      </c>
      <c r="C98" s="56">
        <v>167</v>
      </c>
      <c r="D98" s="56"/>
      <c r="E98" s="56">
        <v>0.375</v>
      </c>
      <c r="F98">
        <f>Table3[[#This Row],[DivPay]]*4</f>
        <v>1.5</v>
      </c>
      <c r="G98" s="2">
        <f>Table3[[#This Row],[FwdDiv]]/Table3[[#This Row],[SharePrice]]</f>
        <v>8.9820359281437123E-3</v>
      </c>
    </row>
    <row r="99" spans="2:7" ht="16" x14ac:dyDescent="0.2">
      <c r="B99" s="57">
        <v>44984</v>
      </c>
      <c r="C99" s="56">
        <v>165.47</v>
      </c>
      <c r="D99" s="56"/>
      <c r="E99" s="56">
        <v>0.375</v>
      </c>
      <c r="F99">
        <f>Table3[[#This Row],[DivPay]]*4</f>
        <v>1.5</v>
      </c>
      <c r="G99" s="2">
        <f>Table3[[#This Row],[FwdDiv]]/Table3[[#This Row],[SharePrice]]</f>
        <v>9.0650873270079167E-3</v>
      </c>
    </row>
    <row r="100" spans="2:7" ht="16" x14ac:dyDescent="0.2">
      <c r="B100" s="57">
        <v>44981</v>
      </c>
      <c r="C100" s="56">
        <v>166.33</v>
      </c>
      <c r="D100" s="56"/>
      <c r="E100" s="56">
        <v>0.375</v>
      </c>
      <c r="F100">
        <f>Table3[[#This Row],[DivPay]]*4</f>
        <v>1.5</v>
      </c>
      <c r="G100" s="2">
        <f>Table3[[#This Row],[FwdDiv]]/Table3[[#This Row],[SharePrice]]</f>
        <v>9.0182167979318221E-3</v>
      </c>
    </row>
    <row r="101" spans="2:7" ht="16" x14ac:dyDescent="0.2">
      <c r="B101" s="57">
        <v>44980</v>
      </c>
      <c r="C101" s="56">
        <v>169.5</v>
      </c>
      <c r="D101" s="56"/>
      <c r="E101" s="56">
        <v>0.375</v>
      </c>
      <c r="F101">
        <f>Table3[[#This Row],[DivPay]]*4</f>
        <v>1.5</v>
      </c>
      <c r="G101" s="2">
        <f>Table3[[#This Row],[FwdDiv]]/Table3[[#This Row],[SharePrice]]</f>
        <v>8.8495575221238937E-3</v>
      </c>
    </row>
    <row r="102" spans="2:7" ht="16" x14ac:dyDescent="0.2">
      <c r="B102" s="57">
        <v>44979</v>
      </c>
      <c r="C102" s="56">
        <v>166.43</v>
      </c>
      <c r="D102" s="56"/>
      <c r="E102" s="56">
        <v>0.375</v>
      </c>
      <c r="F102">
        <f>Table3[[#This Row],[DivPay]]*4</f>
        <v>1.5</v>
      </c>
      <c r="G102" s="2">
        <f>Table3[[#This Row],[FwdDiv]]/Table3[[#This Row],[SharePrice]]</f>
        <v>9.0127981734062362E-3</v>
      </c>
    </row>
    <row r="103" spans="2:7" ht="16" x14ac:dyDescent="0.2">
      <c r="B103" s="57">
        <v>44978</v>
      </c>
      <c r="C103" s="56">
        <v>169.84</v>
      </c>
      <c r="D103" s="56"/>
      <c r="E103" s="56">
        <v>0.375</v>
      </c>
      <c r="F103">
        <f>Table3[[#This Row],[DivPay]]*4</f>
        <v>1.5</v>
      </c>
      <c r="G103" s="2">
        <f>Table3[[#This Row],[FwdDiv]]/Table3[[#This Row],[SharePrice]]</f>
        <v>8.8318417333961372E-3</v>
      </c>
    </row>
    <row r="104" spans="2:7" ht="16" x14ac:dyDescent="0.2">
      <c r="B104" s="57">
        <v>44974</v>
      </c>
      <c r="C104" s="56">
        <v>172.03</v>
      </c>
      <c r="D104" s="56"/>
      <c r="E104" s="56">
        <v>0.375</v>
      </c>
      <c r="F104">
        <f>Table3[[#This Row],[DivPay]]*4</f>
        <v>1.5</v>
      </c>
      <c r="G104" s="2">
        <f>Table3[[#This Row],[FwdDiv]]/Table3[[#This Row],[SharePrice]]</f>
        <v>8.7194094053362793E-3</v>
      </c>
    </row>
    <row r="105" spans="2:7" ht="16" x14ac:dyDescent="0.2">
      <c r="B105" s="57">
        <v>44973</v>
      </c>
      <c r="C105" s="56">
        <v>173.93</v>
      </c>
      <c r="D105" s="56"/>
      <c r="E105" s="56">
        <v>0.375</v>
      </c>
      <c r="F105">
        <f>Table3[[#This Row],[DivPay]]*4</f>
        <v>1.5</v>
      </c>
      <c r="G105" s="2">
        <f>Table3[[#This Row],[FwdDiv]]/Table3[[#This Row],[SharePrice]]</f>
        <v>8.6241591444834124E-3</v>
      </c>
    </row>
    <row r="106" spans="2:7" ht="16" x14ac:dyDescent="0.2">
      <c r="B106" s="57">
        <v>44972</v>
      </c>
      <c r="C106" s="56">
        <v>175.02</v>
      </c>
      <c r="D106" s="56"/>
      <c r="E106" s="56">
        <v>0.375</v>
      </c>
      <c r="F106">
        <f>Table3[[#This Row],[DivPay]]*4</f>
        <v>1.5</v>
      </c>
      <c r="G106" s="2">
        <f>Table3[[#This Row],[FwdDiv]]/Table3[[#This Row],[SharePrice]]</f>
        <v>8.5704490915323953E-3</v>
      </c>
    </row>
    <row r="107" spans="2:7" ht="16" x14ac:dyDescent="0.2">
      <c r="B107" s="57">
        <v>44971</v>
      </c>
      <c r="C107" s="56">
        <v>171.9</v>
      </c>
      <c r="D107" s="56"/>
      <c r="E107" s="56">
        <v>0.375</v>
      </c>
      <c r="F107">
        <f>Table3[[#This Row],[DivPay]]*4</f>
        <v>1.5</v>
      </c>
      <c r="G107" s="2">
        <f>Table3[[#This Row],[FwdDiv]]/Table3[[#This Row],[SharePrice]]</f>
        <v>8.7260034904013961E-3</v>
      </c>
    </row>
    <row r="108" spans="2:7" ht="16" x14ac:dyDescent="0.2">
      <c r="B108" s="57">
        <v>44970</v>
      </c>
      <c r="C108" s="56">
        <v>163.13999999999999</v>
      </c>
      <c r="D108" s="56"/>
      <c r="E108" s="56">
        <v>0.375</v>
      </c>
      <c r="F108">
        <f>Table3[[#This Row],[DivPay]]*4</f>
        <v>1.5</v>
      </c>
      <c r="G108" s="2">
        <f>Table3[[#This Row],[FwdDiv]]/Table3[[#This Row],[SharePrice]]</f>
        <v>9.1945568223611631E-3</v>
      </c>
    </row>
    <row r="109" spans="2:7" ht="16" x14ac:dyDescent="0.2">
      <c r="B109" s="57">
        <v>44967</v>
      </c>
      <c r="C109" s="56">
        <v>158.33000000000001</v>
      </c>
      <c r="D109" s="56"/>
      <c r="E109" s="56">
        <v>0.375</v>
      </c>
      <c r="F109">
        <f>Table3[[#This Row],[DivPay]]*4</f>
        <v>1.5</v>
      </c>
      <c r="G109" s="2">
        <f>Table3[[#This Row],[FwdDiv]]/Table3[[#This Row],[SharePrice]]</f>
        <v>9.4738836607086464E-3</v>
      </c>
    </row>
    <row r="110" spans="2:7" ht="16" x14ac:dyDescent="0.2">
      <c r="B110" s="57">
        <v>44966</v>
      </c>
      <c r="C110" s="56">
        <v>160.81</v>
      </c>
      <c r="D110" s="56"/>
      <c r="E110" s="56">
        <v>0.375</v>
      </c>
      <c r="F110">
        <f>Table3[[#This Row],[DivPay]]*4</f>
        <v>1.5</v>
      </c>
      <c r="G110" s="2">
        <f>Table3[[#This Row],[FwdDiv]]/Table3[[#This Row],[SharePrice]]</f>
        <v>9.3277781232510414E-3</v>
      </c>
    </row>
    <row r="111" spans="2:7" ht="16" x14ac:dyDescent="0.2">
      <c r="B111" s="57">
        <v>44965</v>
      </c>
      <c r="C111" s="56">
        <v>162.07</v>
      </c>
      <c r="D111" s="56"/>
      <c r="E111" s="56">
        <v>0.375</v>
      </c>
      <c r="F111">
        <f>Table3[[#This Row],[DivPay]]*4</f>
        <v>1.5</v>
      </c>
      <c r="G111" s="2">
        <f>Table3[[#This Row],[FwdDiv]]/Table3[[#This Row],[SharePrice]]</f>
        <v>9.2552600728080456E-3</v>
      </c>
    </row>
    <row r="112" spans="2:7" ht="16" x14ac:dyDescent="0.2">
      <c r="B112" s="57">
        <v>44964</v>
      </c>
      <c r="C112" s="56">
        <v>165.57</v>
      </c>
      <c r="D112" s="56"/>
      <c r="E112" s="56">
        <v>0.375</v>
      </c>
      <c r="F112">
        <f>Table3[[#This Row],[DivPay]]*4</f>
        <v>1.5</v>
      </c>
      <c r="G112" s="2">
        <f>Table3[[#This Row],[FwdDiv]]/Table3[[#This Row],[SharePrice]]</f>
        <v>9.0596122485957602E-3</v>
      </c>
    </row>
    <row r="113" spans="2:7" ht="16" x14ac:dyDescent="0.2">
      <c r="B113" s="57">
        <v>44963</v>
      </c>
      <c r="C113" s="56">
        <v>164.93</v>
      </c>
      <c r="D113" s="56"/>
      <c r="E113" s="56">
        <v>0.375</v>
      </c>
      <c r="F113">
        <f>Table3[[#This Row],[DivPay]]*4</f>
        <v>1.5</v>
      </c>
      <c r="G113" s="2">
        <f>Table3[[#This Row],[FwdDiv]]/Table3[[#This Row],[SharePrice]]</f>
        <v>9.0947674771115015E-3</v>
      </c>
    </row>
    <row r="114" spans="2:7" ht="16" x14ac:dyDescent="0.2">
      <c r="B114" s="57">
        <v>44960</v>
      </c>
      <c r="C114" s="56">
        <v>167.8</v>
      </c>
      <c r="D114" s="56"/>
      <c r="E114" s="56">
        <v>0.375</v>
      </c>
      <c r="F114">
        <f>Table3[[#This Row],[DivPay]]*4</f>
        <v>1.5</v>
      </c>
      <c r="G114" s="2">
        <f>Table3[[#This Row],[FwdDiv]]/Table3[[#This Row],[SharePrice]]</f>
        <v>8.9392133492252682E-3</v>
      </c>
    </row>
    <row r="115" spans="2:7" ht="16" x14ac:dyDescent="0.2">
      <c r="B115" s="57">
        <v>44959</v>
      </c>
      <c r="C115" s="56">
        <v>171</v>
      </c>
      <c r="D115" s="56"/>
      <c r="E115" s="56">
        <v>0.375</v>
      </c>
      <c r="F115">
        <f>Table3[[#This Row],[DivPay]]*4</f>
        <v>1.5</v>
      </c>
      <c r="G115" s="2">
        <f>Table3[[#This Row],[FwdDiv]]/Table3[[#This Row],[SharePrice]]</f>
        <v>8.771929824561403E-3</v>
      </c>
    </row>
    <row r="116" spans="2:7" ht="16" x14ac:dyDescent="0.2">
      <c r="B116" s="57">
        <v>44958</v>
      </c>
      <c r="C116" s="56">
        <v>167.81</v>
      </c>
      <c r="D116" s="56"/>
      <c r="E116" s="56">
        <v>0.375</v>
      </c>
      <c r="F116">
        <f>Table3[[#This Row],[DivPay]]*4</f>
        <v>1.5</v>
      </c>
      <c r="G116" s="2">
        <f>Table3[[#This Row],[FwdDiv]]/Table3[[#This Row],[SharePrice]]</f>
        <v>8.9386806507359504E-3</v>
      </c>
    </row>
    <row r="117" spans="2:7" ht="16" x14ac:dyDescent="0.2">
      <c r="B117" s="57">
        <v>44957</v>
      </c>
      <c r="C117" s="56">
        <v>165.49</v>
      </c>
      <c r="D117" s="56"/>
      <c r="E117" s="56">
        <v>0.375</v>
      </c>
      <c r="F117">
        <f>Table3[[#This Row],[DivPay]]*4</f>
        <v>1.5</v>
      </c>
      <c r="G117" s="2">
        <f>Table3[[#This Row],[FwdDiv]]/Table3[[#This Row],[SharePrice]]</f>
        <v>9.0639917819807844E-3</v>
      </c>
    </row>
    <row r="118" spans="2:7" ht="16" x14ac:dyDescent="0.2">
      <c r="B118" s="57">
        <v>44956</v>
      </c>
      <c r="C118" s="56">
        <v>164.7</v>
      </c>
      <c r="D118" s="56"/>
      <c r="E118" s="56">
        <v>0.375</v>
      </c>
      <c r="F118">
        <f>Table3[[#This Row],[DivPay]]*4</f>
        <v>1.5</v>
      </c>
      <c r="G118" s="2">
        <f>Table3[[#This Row],[FwdDiv]]/Table3[[#This Row],[SharePrice]]</f>
        <v>9.1074681238615673E-3</v>
      </c>
    </row>
    <row r="119" spans="2:7" ht="16" x14ac:dyDescent="0.2">
      <c r="B119" s="57">
        <v>44953</v>
      </c>
      <c r="C119" s="56">
        <v>165.18</v>
      </c>
      <c r="D119" s="56"/>
      <c r="E119" s="56">
        <v>0.375</v>
      </c>
      <c r="F119">
        <f>Table3[[#This Row],[DivPay]]*4</f>
        <v>1.5</v>
      </c>
      <c r="G119" s="2">
        <f>Table3[[#This Row],[FwdDiv]]/Table3[[#This Row],[SharePrice]]</f>
        <v>9.0810025426807123E-3</v>
      </c>
    </row>
    <row r="120" spans="2:7" ht="16" x14ac:dyDescent="0.2">
      <c r="B120" s="57">
        <v>44952</v>
      </c>
      <c r="C120" s="56">
        <v>168.24</v>
      </c>
      <c r="D120" s="56"/>
      <c r="E120" s="56">
        <v>0.375</v>
      </c>
      <c r="F120">
        <f>Table3[[#This Row],[DivPay]]*4</f>
        <v>1.5</v>
      </c>
      <c r="G120" s="2">
        <f>Table3[[#This Row],[FwdDiv]]/Table3[[#This Row],[SharePrice]]</f>
        <v>8.9158345221112684E-3</v>
      </c>
    </row>
    <row r="121" spans="2:7" ht="16" x14ac:dyDescent="0.2">
      <c r="B121" s="57">
        <v>44951</v>
      </c>
      <c r="C121" s="56">
        <v>165.51</v>
      </c>
      <c r="D121" s="56"/>
      <c r="E121" s="56">
        <v>0.375</v>
      </c>
      <c r="F121">
        <f>Table3[[#This Row],[DivPay]]*4</f>
        <v>1.5</v>
      </c>
      <c r="G121" s="2">
        <f>Table3[[#This Row],[FwdDiv]]/Table3[[#This Row],[SharePrice]]</f>
        <v>9.0628965017219513E-3</v>
      </c>
    </row>
    <row r="122" spans="2:7" ht="16" x14ac:dyDescent="0.2">
      <c r="B122" s="57">
        <v>44950</v>
      </c>
      <c r="C122" s="56">
        <v>165.89</v>
      </c>
      <c r="D122" s="56"/>
      <c r="E122" s="56">
        <v>0.375</v>
      </c>
      <c r="F122">
        <f>Table3[[#This Row],[DivPay]]*4</f>
        <v>1.5</v>
      </c>
      <c r="G122" s="2">
        <f>Table3[[#This Row],[FwdDiv]]/Table3[[#This Row],[SharePrice]]</f>
        <v>9.0421363554162408E-3</v>
      </c>
    </row>
    <row r="123" spans="2:7" ht="16" x14ac:dyDescent="0.2">
      <c r="B123" s="57">
        <v>44949</v>
      </c>
      <c r="C123" s="56">
        <v>166.75</v>
      </c>
      <c r="D123" s="56"/>
      <c r="E123" s="56">
        <v>0.375</v>
      </c>
      <c r="F123">
        <f>Table3[[#This Row],[DivPay]]*4</f>
        <v>1.5</v>
      </c>
      <c r="G123" s="2">
        <f>Table3[[#This Row],[FwdDiv]]/Table3[[#This Row],[SharePrice]]</f>
        <v>8.9955022488755615E-3</v>
      </c>
    </row>
    <row r="124" spans="2:7" ht="16" x14ac:dyDescent="0.2">
      <c r="B124" s="57">
        <v>44946</v>
      </c>
      <c r="C124" s="56">
        <v>163.81</v>
      </c>
      <c r="D124" s="56"/>
      <c r="E124" s="56">
        <v>0.375</v>
      </c>
      <c r="F124">
        <f>Table3[[#This Row],[DivPay]]*4</f>
        <v>1.5</v>
      </c>
      <c r="G124" s="2">
        <f>Table3[[#This Row],[FwdDiv]]/Table3[[#This Row],[SharePrice]]</f>
        <v>9.1569501251449852E-3</v>
      </c>
    </row>
    <row r="125" spans="2:7" ht="16" x14ac:dyDescent="0.2">
      <c r="B125" s="57">
        <v>44945</v>
      </c>
      <c r="C125" s="56">
        <v>161.94999999999999</v>
      </c>
      <c r="D125" s="56">
        <v>0.375</v>
      </c>
      <c r="E125" s="56">
        <v>0.375</v>
      </c>
      <c r="F125">
        <f>Table3[[#This Row],[DivPay]]*4</f>
        <v>1.5</v>
      </c>
      <c r="G125" s="2">
        <f>Table3[[#This Row],[FwdDiv]]/Table3[[#This Row],[SharePrice]]</f>
        <v>9.262117937635074E-3</v>
      </c>
    </row>
    <row r="126" spans="2:7" ht="16" x14ac:dyDescent="0.2">
      <c r="B126" s="57">
        <v>44944</v>
      </c>
      <c r="C126" s="56">
        <v>159.97</v>
      </c>
      <c r="D126" s="56"/>
      <c r="E126" s="56">
        <v>0.32500000000000001</v>
      </c>
      <c r="F126">
        <f>Table3[[#This Row],[DivPay]]*4</f>
        <v>1.3</v>
      </c>
      <c r="G126" s="2">
        <f>Table3[[#This Row],[FwdDiv]]/Table3[[#This Row],[SharePrice]]</f>
        <v>8.1265237231981004E-3</v>
      </c>
    </row>
    <row r="127" spans="2:7" ht="16" x14ac:dyDescent="0.2">
      <c r="B127" s="57">
        <v>44943</v>
      </c>
      <c r="C127" s="56">
        <v>159.57</v>
      </c>
      <c r="D127" s="56"/>
      <c r="E127" s="56">
        <v>0.32500000000000001</v>
      </c>
      <c r="F127">
        <f>Table3[[#This Row],[DivPay]]*4</f>
        <v>1.3</v>
      </c>
      <c r="G127" s="2">
        <f>Table3[[#This Row],[FwdDiv]]/Table3[[#This Row],[SharePrice]]</f>
        <v>8.1468947797205E-3</v>
      </c>
    </row>
    <row r="128" spans="2:7" ht="16" x14ac:dyDescent="0.2">
      <c r="B128" s="57">
        <v>44939</v>
      </c>
      <c r="C128" s="56">
        <v>160.91999999999999</v>
      </c>
      <c r="D128" s="56"/>
      <c r="E128" s="56">
        <v>0.32500000000000001</v>
      </c>
      <c r="F128">
        <f>Table3[[#This Row],[DivPay]]*4</f>
        <v>1.3</v>
      </c>
      <c r="G128" s="2">
        <f>Table3[[#This Row],[FwdDiv]]/Table3[[#This Row],[SharePrice]]</f>
        <v>8.0785483470047232E-3</v>
      </c>
    </row>
    <row r="129" spans="2:7" ht="16" x14ac:dyDescent="0.2">
      <c r="B129" s="57">
        <v>44938</v>
      </c>
      <c r="C129" s="56">
        <v>159.91</v>
      </c>
      <c r="D129" s="56"/>
      <c r="E129" s="56">
        <v>0.32500000000000001</v>
      </c>
      <c r="F129">
        <f>Table3[[#This Row],[DivPay]]*4</f>
        <v>1.3</v>
      </c>
      <c r="G129" s="2">
        <f>Table3[[#This Row],[FwdDiv]]/Table3[[#This Row],[SharePrice]]</f>
        <v>8.1295728847476708E-3</v>
      </c>
    </row>
    <row r="130" spans="2:7" ht="16" x14ac:dyDescent="0.2">
      <c r="B130" s="57">
        <v>44937</v>
      </c>
      <c r="C130" s="56">
        <v>157.9</v>
      </c>
      <c r="D130" s="56"/>
      <c r="E130" s="56">
        <v>0.32500000000000001</v>
      </c>
      <c r="F130">
        <f>Table3[[#This Row],[DivPay]]*4</f>
        <v>1.3</v>
      </c>
      <c r="G130" s="2">
        <f>Table3[[#This Row],[FwdDiv]]/Table3[[#This Row],[SharePrice]]</f>
        <v>8.2330588980367315E-3</v>
      </c>
    </row>
    <row r="131" spans="2:7" ht="16" x14ac:dyDescent="0.2">
      <c r="B131" s="57">
        <v>44936</v>
      </c>
      <c r="C131" s="56">
        <v>154.36000000000001</v>
      </c>
      <c r="D131" s="56"/>
      <c r="E131" s="56">
        <v>0.32500000000000001</v>
      </c>
      <c r="F131">
        <f>Table3[[#This Row],[DivPay]]*4</f>
        <v>1.3</v>
      </c>
      <c r="G131" s="2">
        <f>Table3[[#This Row],[FwdDiv]]/Table3[[#This Row],[SharePrice]]</f>
        <v>8.4218709510235808E-3</v>
      </c>
    </row>
    <row r="132" spans="2:7" ht="16" x14ac:dyDescent="0.2">
      <c r="B132" s="57">
        <v>44935</v>
      </c>
      <c r="C132" s="56">
        <v>147.06</v>
      </c>
      <c r="D132" s="56"/>
      <c r="E132" s="56">
        <v>0.32500000000000001</v>
      </c>
      <c r="F132">
        <f>Table3[[#This Row],[DivPay]]*4</f>
        <v>1.3</v>
      </c>
      <c r="G132" s="2">
        <f>Table3[[#This Row],[FwdDiv]]/Table3[[#This Row],[SharePrice]]</f>
        <v>8.8399292805657562E-3</v>
      </c>
    </row>
    <row r="133" spans="2:7" ht="16" x14ac:dyDescent="0.2">
      <c r="B133" s="57">
        <v>44932</v>
      </c>
      <c r="C133" s="56">
        <v>147.63999999999999</v>
      </c>
      <c r="D133" s="56"/>
      <c r="E133" s="56">
        <v>0.32500000000000001</v>
      </c>
      <c r="F133">
        <f>Table3[[#This Row],[DivPay]]*4</f>
        <v>1.3</v>
      </c>
      <c r="G133" s="2">
        <f>Table3[[#This Row],[FwdDiv]]/Table3[[#This Row],[SharePrice]]</f>
        <v>8.8052018423191557E-3</v>
      </c>
    </row>
    <row r="134" spans="2:7" ht="16" x14ac:dyDescent="0.2">
      <c r="B134" s="57">
        <v>44931</v>
      </c>
      <c r="C134" s="56">
        <v>145.44999999999999</v>
      </c>
      <c r="D134" s="56"/>
      <c r="E134" s="56">
        <v>0.32500000000000001</v>
      </c>
      <c r="F134">
        <f>Table3[[#This Row],[DivPay]]*4</f>
        <v>1.3</v>
      </c>
      <c r="G134" s="2">
        <f>Table3[[#This Row],[FwdDiv]]/Table3[[#This Row],[SharePrice]]</f>
        <v>8.9377793056033012E-3</v>
      </c>
    </row>
    <row r="135" spans="2:7" ht="16" x14ac:dyDescent="0.2">
      <c r="B135" s="57">
        <v>44930</v>
      </c>
      <c r="C135" s="56">
        <v>148.96</v>
      </c>
      <c r="D135" s="56"/>
      <c r="E135" s="56">
        <v>0.32500000000000001</v>
      </c>
      <c r="F135">
        <f>Table3[[#This Row],[DivPay]]*4</f>
        <v>1.3</v>
      </c>
      <c r="G135" s="2">
        <f>Table3[[#This Row],[FwdDiv]]/Table3[[#This Row],[SharePrice]]</f>
        <v>8.7271750805585392E-3</v>
      </c>
    </row>
    <row r="136" spans="2:7" ht="16" x14ac:dyDescent="0.2">
      <c r="B136" s="57">
        <v>44929</v>
      </c>
      <c r="C136" s="56">
        <v>146.85</v>
      </c>
      <c r="D136" s="56"/>
      <c r="E136" s="56">
        <v>0.32500000000000001</v>
      </c>
      <c r="F136">
        <f>Table3[[#This Row],[DivPay]]*4</f>
        <v>1.3</v>
      </c>
      <c r="G136" s="2">
        <f>Table3[[#This Row],[FwdDiv]]/Table3[[#This Row],[SharePrice]]</f>
        <v>8.8525706503234606E-3</v>
      </c>
    </row>
    <row r="137" spans="2:7" ht="16" x14ac:dyDescent="0.2">
      <c r="B137" s="57">
        <v>44925</v>
      </c>
      <c r="C137" s="56">
        <v>146.55000000000001</v>
      </c>
      <c r="D137" s="56"/>
      <c r="E137" s="56">
        <v>0.32500000000000001</v>
      </c>
      <c r="F137">
        <f>Table3[[#This Row],[DivPay]]*4</f>
        <v>1.3</v>
      </c>
      <c r="G137" s="2">
        <f>Table3[[#This Row],[FwdDiv]]/Table3[[#This Row],[SharePrice]]</f>
        <v>8.8706925963834872E-3</v>
      </c>
    </row>
    <row r="138" spans="2:7" ht="16" x14ac:dyDescent="0.2">
      <c r="B138" s="57">
        <v>44924</v>
      </c>
      <c r="C138" s="56">
        <v>148.15</v>
      </c>
      <c r="D138" s="56"/>
      <c r="E138" s="56">
        <v>0.32500000000000001</v>
      </c>
      <c r="F138">
        <f>Table3[[#This Row],[DivPay]]*4</f>
        <v>1.3</v>
      </c>
      <c r="G138" s="2">
        <f>Table3[[#This Row],[FwdDiv]]/Table3[[#This Row],[SharePrice]]</f>
        <v>8.7748903138710772E-3</v>
      </c>
    </row>
    <row r="139" spans="2:7" ht="16" x14ac:dyDescent="0.2">
      <c r="B139" s="57">
        <v>44923</v>
      </c>
      <c r="C139" s="56">
        <v>143.83000000000001</v>
      </c>
      <c r="D139" s="56"/>
      <c r="E139" s="56">
        <v>0.32500000000000001</v>
      </c>
      <c r="F139">
        <f>Table3[[#This Row],[DivPay]]*4</f>
        <v>1.3</v>
      </c>
      <c r="G139" s="2">
        <f>Table3[[#This Row],[FwdDiv]]/Table3[[#This Row],[SharePrice]]</f>
        <v>9.038448167976082E-3</v>
      </c>
    </row>
    <row r="140" spans="2:7" ht="16" x14ac:dyDescent="0.2">
      <c r="B140" s="57">
        <v>44922</v>
      </c>
      <c r="C140" s="56">
        <v>145.30000000000001</v>
      </c>
      <c r="D140" s="56"/>
      <c r="E140" s="56">
        <v>0.32500000000000001</v>
      </c>
      <c r="F140">
        <f>Table3[[#This Row],[DivPay]]*4</f>
        <v>1.3</v>
      </c>
      <c r="G140" s="2">
        <f>Table3[[#This Row],[FwdDiv]]/Table3[[#This Row],[SharePrice]]</f>
        <v>8.9470061940812116E-3</v>
      </c>
    </row>
    <row r="141" spans="2:7" ht="16" x14ac:dyDescent="0.2">
      <c r="B141" s="57">
        <v>44918</v>
      </c>
      <c r="C141" s="56">
        <v>145.76</v>
      </c>
      <c r="D141" s="56"/>
      <c r="E141" s="56">
        <v>0.32500000000000001</v>
      </c>
      <c r="F141">
        <f>Table3[[#This Row],[DivPay]]*4</f>
        <v>1.3</v>
      </c>
      <c r="G141" s="2">
        <f>Table3[[#This Row],[FwdDiv]]/Table3[[#This Row],[SharePrice]]</f>
        <v>8.9187705817782657E-3</v>
      </c>
    </row>
    <row r="142" spans="2:7" ht="16" x14ac:dyDescent="0.2">
      <c r="B142" s="57">
        <v>44917</v>
      </c>
      <c r="C142" s="56">
        <v>145.03</v>
      </c>
      <c r="D142" s="56"/>
      <c r="E142" s="56">
        <v>0.32500000000000001</v>
      </c>
      <c r="F142">
        <f>Table3[[#This Row],[DivPay]]*4</f>
        <v>1.3</v>
      </c>
      <c r="G142" s="2">
        <f>Table3[[#This Row],[FwdDiv]]/Table3[[#This Row],[SharePrice]]</f>
        <v>8.9636626904778319E-3</v>
      </c>
    </row>
    <row r="143" spans="2:7" ht="16" x14ac:dyDescent="0.2">
      <c r="B143" s="57">
        <v>44916</v>
      </c>
      <c r="C143" s="56">
        <v>144.91999999999999</v>
      </c>
      <c r="D143" s="56"/>
      <c r="E143" s="56">
        <v>0.32500000000000001</v>
      </c>
      <c r="F143">
        <f>Table3[[#This Row],[DivPay]]*4</f>
        <v>1.3</v>
      </c>
      <c r="G143" s="2">
        <f>Table3[[#This Row],[FwdDiv]]/Table3[[#This Row],[SharePrice]]</f>
        <v>8.9704664642561421E-3</v>
      </c>
    </row>
    <row r="144" spans="2:7" ht="16" x14ac:dyDescent="0.2">
      <c r="B144" s="57">
        <v>44915</v>
      </c>
      <c r="C144" s="56">
        <v>142.47</v>
      </c>
      <c r="D144" s="56"/>
      <c r="E144" s="56">
        <v>0.32500000000000001</v>
      </c>
      <c r="F144">
        <f>Table3[[#This Row],[DivPay]]*4</f>
        <v>1.3</v>
      </c>
      <c r="G144" s="2">
        <f>Table3[[#This Row],[FwdDiv]]/Table3[[#This Row],[SharePrice]]</f>
        <v>9.1247280129149993E-3</v>
      </c>
    </row>
    <row r="145" spans="2:7" ht="16" x14ac:dyDescent="0.2">
      <c r="B145" s="57">
        <v>44914</v>
      </c>
      <c r="C145" s="56">
        <v>143.19</v>
      </c>
      <c r="D145" s="56"/>
      <c r="E145" s="56">
        <v>0.32500000000000001</v>
      </c>
      <c r="F145">
        <f>Table3[[#This Row],[DivPay]]*4</f>
        <v>1.3</v>
      </c>
      <c r="G145" s="2">
        <f>Table3[[#This Row],[FwdDiv]]/Table3[[#This Row],[SharePrice]]</f>
        <v>9.0788462881486141E-3</v>
      </c>
    </row>
    <row r="146" spans="2:7" ht="16" x14ac:dyDescent="0.2">
      <c r="B146" s="57">
        <v>44911</v>
      </c>
      <c r="C146" s="56">
        <v>144.46</v>
      </c>
      <c r="D146" s="56"/>
      <c r="E146" s="56">
        <v>0.32500000000000001</v>
      </c>
      <c r="F146">
        <f>Table3[[#This Row],[DivPay]]*4</f>
        <v>1.3</v>
      </c>
      <c r="G146" s="2">
        <f>Table3[[#This Row],[FwdDiv]]/Table3[[#This Row],[SharePrice]]</f>
        <v>8.9990308735982284E-3</v>
      </c>
    </row>
    <row r="147" spans="2:7" ht="16" x14ac:dyDescent="0.2">
      <c r="B147" s="57">
        <v>44910</v>
      </c>
      <c r="C147" s="56">
        <v>148.71</v>
      </c>
      <c r="D147" s="56"/>
      <c r="E147" s="56">
        <v>0.32500000000000001</v>
      </c>
      <c r="F147">
        <f>Table3[[#This Row],[DivPay]]*4</f>
        <v>1.3</v>
      </c>
      <c r="G147" s="2">
        <f>Table3[[#This Row],[FwdDiv]]/Table3[[#This Row],[SharePrice]]</f>
        <v>8.7418465469706139E-3</v>
      </c>
    </row>
    <row r="148" spans="2:7" ht="16" x14ac:dyDescent="0.2">
      <c r="B148" s="57">
        <v>44909</v>
      </c>
      <c r="C148" s="56">
        <v>151.78</v>
      </c>
      <c r="D148" s="56"/>
      <c r="E148" s="56">
        <v>0.32500000000000001</v>
      </c>
      <c r="F148">
        <f>Table3[[#This Row],[DivPay]]*4</f>
        <v>1.3</v>
      </c>
      <c r="G148" s="2">
        <f>Table3[[#This Row],[FwdDiv]]/Table3[[#This Row],[SharePrice]]</f>
        <v>8.5650283304783241E-3</v>
      </c>
    </row>
    <row r="149" spans="2:7" ht="16" x14ac:dyDescent="0.2">
      <c r="B149" s="57">
        <v>44908</v>
      </c>
      <c r="C149" s="56">
        <v>154.97</v>
      </c>
      <c r="D149" s="56"/>
      <c r="E149" s="56">
        <v>0.32500000000000001</v>
      </c>
      <c r="F149">
        <f>Table3[[#This Row],[DivPay]]*4</f>
        <v>1.3</v>
      </c>
      <c r="G149" s="2">
        <f>Table3[[#This Row],[FwdDiv]]/Table3[[#This Row],[SharePrice]]</f>
        <v>8.3887203974962899E-3</v>
      </c>
    </row>
    <row r="150" spans="2:7" ht="16" x14ac:dyDescent="0.2">
      <c r="B150" s="57">
        <v>44907</v>
      </c>
      <c r="C150" s="56">
        <v>152.86000000000001</v>
      </c>
      <c r="D150" s="56"/>
      <c r="E150" s="56">
        <v>0.32500000000000001</v>
      </c>
      <c r="F150">
        <f>Table3[[#This Row],[DivPay]]*4</f>
        <v>1.3</v>
      </c>
      <c r="G150" s="2">
        <f>Table3[[#This Row],[FwdDiv]]/Table3[[#This Row],[SharePrice]]</f>
        <v>8.504513934318985E-3</v>
      </c>
    </row>
    <row r="151" spans="2:7" ht="16" x14ac:dyDescent="0.2">
      <c r="B151" s="57">
        <v>44904</v>
      </c>
      <c r="C151" s="56">
        <v>153.38999999999999</v>
      </c>
      <c r="D151" s="56"/>
      <c r="E151" s="56">
        <v>0.32500000000000001</v>
      </c>
      <c r="F151">
        <f>Table3[[#This Row],[DivPay]]*4</f>
        <v>1.3</v>
      </c>
      <c r="G151" s="2">
        <f>Table3[[#This Row],[FwdDiv]]/Table3[[#This Row],[SharePrice]]</f>
        <v>8.4751287567638063E-3</v>
      </c>
    </row>
    <row r="152" spans="2:7" ht="16" x14ac:dyDescent="0.2">
      <c r="B152" s="57">
        <v>44903</v>
      </c>
      <c r="C152" s="56">
        <v>153.68</v>
      </c>
      <c r="D152" s="56"/>
      <c r="E152" s="56">
        <v>0.32500000000000001</v>
      </c>
      <c r="F152">
        <f>Table3[[#This Row],[DivPay]]*4</f>
        <v>1.3</v>
      </c>
      <c r="G152" s="2">
        <f>Table3[[#This Row],[FwdDiv]]/Table3[[#This Row],[SharePrice]]</f>
        <v>8.4591358667360748E-3</v>
      </c>
    </row>
    <row r="153" spans="2:7" ht="16" x14ac:dyDescent="0.2">
      <c r="B153" s="57">
        <v>44902</v>
      </c>
      <c r="C153" s="56">
        <v>150.25</v>
      </c>
      <c r="D153" s="56"/>
      <c r="E153" s="56">
        <v>0.32500000000000001</v>
      </c>
      <c r="F153">
        <f>Table3[[#This Row],[DivPay]]*4</f>
        <v>1.3</v>
      </c>
      <c r="G153" s="2">
        <f>Table3[[#This Row],[FwdDiv]]/Table3[[#This Row],[SharePrice]]</f>
        <v>8.6522462562396013E-3</v>
      </c>
    </row>
    <row r="154" spans="2:7" ht="16" x14ac:dyDescent="0.2">
      <c r="B154" s="57">
        <v>44901</v>
      </c>
      <c r="C154" s="56">
        <v>153.05000000000001</v>
      </c>
      <c r="D154" s="56"/>
      <c r="E154" s="56">
        <v>0.32500000000000001</v>
      </c>
      <c r="F154">
        <f>Table3[[#This Row],[DivPay]]*4</f>
        <v>1.3</v>
      </c>
      <c r="G154" s="2">
        <f>Table3[[#This Row],[FwdDiv]]/Table3[[#This Row],[SharePrice]]</f>
        <v>8.4939562234563858E-3</v>
      </c>
    </row>
    <row r="155" spans="2:7" ht="16" x14ac:dyDescent="0.2">
      <c r="B155" s="57">
        <v>44900</v>
      </c>
      <c r="C155" s="56">
        <v>155.33000000000001</v>
      </c>
      <c r="D155" s="56"/>
      <c r="E155" s="56">
        <v>0.32500000000000001</v>
      </c>
      <c r="F155">
        <f>Table3[[#This Row],[DivPay]]*4</f>
        <v>1.3</v>
      </c>
      <c r="G155" s="2">
        <f>Table3[[#This Row],[FwdDiv]]/Table3[[#This Row],[SharePrice]]</f>
        <v>8.3692783106933625E-3</v>
      </c>
    </row>
    <row r="156" spans="2:7" ht="16" x14ac:dyDescent="0.2">
      <c r="B156" s="57">
        <v>44897</v>
      </c>
      <c r="C156" s="56">
        <v>157.41999999999999</v>
      </c>
      <c r="D156" s="56"/>
      <c r="E156" s="56">
        <v>0.32500000000000001</v>
      </c>
      <c r="F156">
        <f>Table3[[#This Row],[DivPay]]*4</f>
        <v>1.3</v>
      </c>
      <c r="G156" s="2">
        <f>Table3[[#This Row],[FwdDiv]]/Table3[[#This Row],[SharePrice]]</f>
        <v>8.2581628763816559E-3</v>
      </c>
    </row>
    <row r="157" spans="2:7" ht="16" x14ac:dyDescent="0.2">
      <c r="B157" s="57">
        <v>44896</v>
      </c>
      <c r="C157" s="56">
        <v>156.63999999999999</v>
      </c>
      <c r="D157" s="56"/>
      <c r="E157" s="56">
        <v>0.32500000000000001</v>
      </c>
      <c r="F157">
        <f>Table3[[#This Row],[DivPay]]*4</f>
        <v>1.3</v>
      </c>
      <c r="G157" s="2">
        <f>Table3[[#This Row],[FwdDiv]]/Table3[[#This Row],[SharePrice]]</f>
        <v>8.299284984678244E-3</v>
      </c>
    </row>
    <row r="158" spans="2:7" ht="16" x14ac:dyDescent="0.2">
      <c r="B158" s="57">
        <v>44895</v>
      </c>
      <c r="C158" s="56">
        <v>154.13999999999999</v>
      </c>
      <c r="D158" s="56"/>
      <c r="E158" s="56">
        <v>0.32500000000000001</v>
      </c>
      <c r="F158">
        <f>Table3[[#This Row],[DivPay]]*4</f>
        <v>1.3</v>
      </c>
      <c r="G158" s="2">
        <f>Table3[[#This Row],[FwdDiv]]/Table3[[#This Row],[SharePrice]]</f>
        <v>8.433891267678734E-3</v>
      </c>
    </row>
    <row r="159" spans="2:7" ht="16" x14ac:dyDescent="0.2">
      <c r="B159" s="57">
        <v>44894</v>
      </c>
      <c r="C159" s="56">
        <v>147.85</v>
      </c>
      <c r="D159" s="56"/>
      <c r="E159" s="56">
        <v>0.32500000000000001</v>
      </c>
      <c r="F159">
        <f>Table3[[#This Row],[DivPay]]*4</f>
        <v>1.3</v>
      </c>
      <c r="G159" s="2">
        <f>Table3[[#This Row],[FwdDiv]]/Table3[[#This Row],[SharePrice]]</f>
        <v>8.7926952992898218E-3</v>
      </c>
    </row>
    <row r="160" spans="2:7" ht="16" x14ac:dyDescent="0.2">
      <c r="B160" s="57">
        <v>44893</v>
      </c>
      <c r="C160" s="56">
        <v>148.13</v>
      </c>
      <c r="D160" s="56"/>
      <c r="E160" s="56">
        <v>0.32500000000000001</v>
      </c>
      <c r="F160">
        <f>Table3[[#This Row],[DivPay]]*4</f>
        <v>1.3</v>
      </c>
      <c r="G160" s="2">
        <f>Table3[[#This Row],[FwdDiv]]/Table3[[#This Row],[SharePrice]]</f>
        <v>8.7760750691959766E-3</v>
      </c>
    </row>
    <row r="161" spans="2:7" ht="16" x14ac:dyDescent="0.2">
      <c r="B161" s="57">
        <v>44890</v>
      </c>
      <c r="C161" s="56">
        <v>150.1</v>
      </c>
      <c r="D161" s="56"/>
      <c r="E161" s="56">
        <v>0.32500000000000001</v>
      </c>
      <c r="F161">
        <f>Table3[[#This Row],[DivPay]]*4</f>
        <v>1.3</v>
      </c>
      <c r="G161" s="2">
        <f>Table3[[#This Row],[FwdDiv]]/Table3[[#This Row],[SharePrice]]</f>
        <v>8.6608927381745509E-3</v>
      </c>
    </row>
    <row r="162" spans="2:7" ht="16" x14ac:dyDescent="0.2">
      <c r="B162" s="57">
        <v>44888</v>
      </c>
      <c r="C162" s="56">
        <v>150.47</v>
      </c>
      <c r="D162" s="56"/>
      <c r="E162" s="56">
        <v>0.32500000000000001</v>
      </c>
      <c r="F162">
        <f>Table3[[#This Row],[DivPay]]*4</f>
        <v>1.3</v>
      </c>
      <c r="G162" s="2">
        <f>Table3[[#This Row],[FwdDiv]]/Table3[[#This Row],[SharePrice]]</f>
        <v>8.6395959327440694E-3</v>
      </c>
    </row>
    <row r="163" spans="2:7" ht="16" x14ac:dyDescent="0.2">
      <c r="B163" s="57">
        <v>44887</v>
      </c>
      <c r="C163" s="56">
        <v>148.63</v>
      </c>
      <c r="D163" s="56"/>
      <c r="E163" s="56">
        <v>0.32500000000000001</v>
      </c>
      <c r="F163">
        <f>Table3[[#This Row],[DivPay]]*4</f>
        <v>1.3</v>
      </c>
      <c r="G163" s="2">
        <f>Table3[[#This Row],[FwdDiv]]/Table3[[#This Row],[SharePrice]]</f>
        <v>8.7465518401399454E-3</v>
      </c>
    </row>
    <row r="164" spans="2:7" ht="16" x14ac:dyDescent="0.2">
      <c r="B164" s="57">
        <v>44886</v>
      </c>
      <c r="C164" s="56">
        <v>147.33000000000001</v>
      </c>
      <c r="D164" s="56"/>
      <c r="E164" s="56">
        <v>0.32500000000000001</v>
      </c>
      <c r="F164">
        <f>Table3[[#This Row],[DivPay]]*4</f>
        <v>1.3</v>
      </c>
      <c r="G164" s="2">
        <f>Table3[[#This Row],[FwdDiv]]/Table3[[#This Row],[SharePrice]]</f>
        <v>8.8237290436435217E-3</v>
      </c>
    </row>
    <row r="165" spans="2:7" ht="16" x14ac:dyDescent="0.2">
      <c r="B165" s="57">
        <v>44883</v>
      </c>
      <c r="C165" s="56">
        <v>145.63999999999999</v>
      </c>
      <c r="D165" s="56"/>
      <c r="E165" s="56">
        <v>0.32500000000000001</v>
      </c>
      <c r="F165">
        <f>Table3[[#This Row],[DivPay]]*4</f>
        <v>1.3</v>
      </c>
      <c r="G165" s="2">
        <f>Table3[[#This Row],[FwdDiv]]/Table3[[#This Row],[SharePrice]]</f>
        <v>8.9261191980225217E-3</v>
      </c>
    </row>
    <row r="166" spans="2:7" ht="16" x14ac:dyDescent="0.2">
      <c r="B166" s="57">
        <v>44882</v>
      </c>
      <c r="C166" s="56">
        <v>143.6</v>
      </c>
      <c r="D166" s="56"/>
      <c r="E166" s="56">
        <v>0.32500000000000001</v>
      </c>
      <c r="F166">
        <f>Table3[[#This Row],[DivPay]]*4</f>
        <v>1.3</v>
      </c>
      <c r="G166" s="2">
        <f>Table3[[#This Row],[FwdDiv]]/Table3[[#This Row],[SharePrice]]</f>
        <v>9.0529247910863513E-3</v>
      </c>
    </row>
    <row r="167" spans="2:7" ht="16" x14ac:dyDescent="0.2">
      <c r="B167" s="57">
        <v>44881</v>
      </c>
      <c r="C167" s="56">
        <v>148.28</v>
      </c>
      <c r="D167" s="56"/>
      <c r="E167" s="56">
        <v>0.32500000000000001</v>
      </c>
      <c r="F167">
        <f>Table3[[#This Row],[DivPay]]*4</f>
        <v>1.3</v>
      </c>
      <c r="G167" s="2">
        <f>Table3[[#This Row],[FwdDiv]]/Table3[[#This Row],[SharePrice]]</f>
        <v>8.7671971944968986E-3</v>
      </c>
    </row>
    <row r="168" spans="2:7" ht="16" x14ac:dyDescent="0.2">
      <c r="B168" s="57">
        <v>44880</v>
      </c>
      <c r="C168" s="56">
        <v>149.82</v>
      </c>
      <c r="D168" s="56"/>
      <c r="E168" s="56">
        <v>0.32500000000000001</v>
      </c>
      <c r="F168">
        <f>Table3[[#This Row],[DivPay]]*4</f>
        <v>1.3</v>
      </c>
      <c r="G168" s="2">
        <f>Table3[[#This Row],[FwdDiv]]/Table3[[#This Row],[SharePrice]]</f>
        <v>8.6770791616606596E-3</v>
      </c>
    </row>
    <row r="169" spans="2:7" ht="16" x14ac:dyDescent="0.2">
      <c r="B169" s="57">
        <v>44879</v>
      </c>
      <c r="C169" s="56">
        <v>146.44999999999999</v>
      </c>
      <c r="D169" s="56"/>
      <c r="E169" s="56">
        <v>0.32500000000000001</v>
      </c>
      <c r="F169">
        <f>Table3[[#This Row],[DivPay]]*4</f>
        <v>1.3</v>
      </c>
      <c r="G169" s="2">
        <f>Table3[[#This Row],[FwdDiv]]/Table3[[#This Row],[SharePrice]]</f>
        <v>8.8767497439399129E-3</v>
      </c>
    </row>
    <row r="170" spans="2:7" ht="16" x14ac:dyDescent="0.2">
      <c r="B170" s="57">
        <v>44876</v>
      </c>
      <c r="C170" s="56">
        <v>148.55000000000001</v>
      </c>
      <c r="D170" s="56"/>
      <c r="E170" s="56">
        <v>0.32500000000000001</v>
      </c>
      <c r="F170">
        <f>Table3[[#This Row],[DivPay]]*4</f>
        <v>1.3</v>
      </c>
      <c r="G170" s="2">
        <f>Table3[[#This Row],[FwdDiv]]/Table3[[#This Row],[SharePrice]]</f>
        <v>8.7512622012790309E-3</v>
      </c>
    </row>
    <row r="171" spans="2:7" ht="16" x14ac:dyDescent="0.2">
      <c r="B171" s="57">
        <v>44875</v>
      </c>
      <c r="C171" s="56">
        <v>142.61000000000001</v>
      </c>
      <c r="D171" s="56"/>
      <c r="E171" s="56">
        <v>0.32500000000000001</v>
      </c>
      <c r="F171">
        <f>Table3[[#This Row],[DivPay]]*4</f>
        <v>1.3</v>
      </c>
      <c r="G171" s="2">
        <f>Table3[[#This Row],[FwdDiv]]/Table3[[#This Row],[SharePrice]]</f>
        <v>9.1157702825888781E-3</v>
      </c>
    </row>
    <row r="172" spans="2:7" ht="16" x14ac:dyDescent="0.2">
      <c r="B172" s="57">
        <v>44874</v>
      </c>
      <c r="C172" s="56">
        <v>133.16999999999999</v>
      </c>
      <c r="D172" s="56"/>
      <c r="E172" s="56">
        <v>0.32500000000000001</v>
      </c>
      <c r="F172">
        <f>Table3[[#This Row],[DivPay]]*4</f>
        <v>1.3</v>
      </c>
      <c r="G172" s="2">
        <f>Table3[[#This Row],[FwdDiv]]/Table3[[#This Row],[SharePrice]]</f>
        <v>9.761958399038824E-3</v>
      </c>
    </row>
    <row r="173" spans="2:7" ht="16" x14ac:dyDescent="0.2">
      <c r="B173" s="57">
        <v>44873</v>
      </c>
      <c r="C173" s="56">
        <v>136.21</v>
      </c>
      <c r="D173" s="56"/>
      <c r="E173" s="56">
        <v>0.32500000000000001</v>
      </c>
      <c r="F173">
        <f>Table3[[#This Row],[DivPay]]*4</f>
        <v>1.3</v>
      </c>
      <c r="G173" s="2">
        <f>Table3[[#This Row],[FwdDiv]]/Table3[[#This Row],[SharePrice]]</f>
        <v>9.5440863372733276E-3</v>
      </c>
    </row>
    <row r="174" spans="2:7" ht="16" x14ac:dyDescent="0.2">
      <c r="B174" s="57">
        <v>44872</v>
      </c>
      <c r="C174" s="56">
        <v>137.86000000000001</v>
      </c>
      <c r="D174" s="56"/>
      <c r="E174" s="56">
        <v>0.32500000000000001</v>
      </c>
      <c r="F174">
        <f>Table3[[#This Row],[DivPay]]*4</f>
        <v>1.3</v>
      </c>
      <c r="G174" s="2">
        <f>Table3[[#This Row],[FwdDiv]]/Table3[[#This Row],[SharePrice]]</f>
        <v>9.429856376033656E-3</v>
      </c>
    </row>
    <row r="175" spans="2:7" ht="16" x14ac:dyDescent="0.2">
      <c r="B175" s="57">
        <v>44869</v>
      </c>
      <c r="C175" s="56">
        <v>133.66999999999999</v>
      </c>
      <c r="D175" s="56"/>
      <c r="E175" s="56">
        <v>0.32500000000000001</v>
      </c>
      <c r="F175">
        <f>Table3[[#This Row],[DivPay]]*4</f>
        <v>1.3</v>
      </c>
      <c r="G175" s="2">
        <f>Table3[[#This Row],[FwdDiv]]/Table3[[#This Row],[SharePrice]]</f>
        <v>9.7254432557791586E-3</v>
      </c>
    </row>
    <row r="176" spans="2:7" ht="16" x14ac:dyDescent="0.2">
      <c r="B176" s="57">
        <v>44868</v>
      </c>
      <c r="C176" s="56">
        <v>131.13999999999999</v>
      </c>
      <c r="D176" s="56"/>
      <c r="E176" s="56">
        <v>0.32500000000000001</v>
      </c>
      <c r="F176">
        <f>Table3[[#This Row],[DivPay]]*4</f>
        <v>1.3</v>
      </c>
      <c r="G176" s="2">
        <f>Table3[[#This Row],[FwdDiv]]/Table3[[#This Row],[SharePrice]]</f>
        <v>9.9130700015250886E-3</v>
      </c>
    </row>
    <row r="177" spans="2:7" ht="16" x14ac:dyDescent="0.2">
      <c r="B177" s="57">
        <v>44867</v>
      </c>
      <c r="C177" s="56">
        <v>147.36000000000001</v>
      </c>
      <c r="D177" s="56"/>
      <c r="E177" s="56">
        <v>0.32500000000000001</v>
      </c>
      <c r="F177">
        <f>Table3[[#This Row],[DivPay]]*4</f>
        <v>1.3</v>
      </c>
      <c r="G177" s="2">
        <f>Table3[[#This Row],[FwdDiv]]/Table3[[#This Row],[SharePrice]]</f>
        <v>8.821932681867534E-3</v>
      </c>
    </row>
    <row r="178" spans="2:7" ht="16" x14ac:dyDescent="0.2">
      <c r="B178" s="57">
        <v>44866</v>
      </c>
      <c r="C178" s="56">
        <v>152.72</v>
      </c>
      <c r="D178" s="56"/>
      <c r="E178" s="56">
        <v>0.32500000000000001</v>
      </c>
      <c r="F178">
        <f>Table3[[#This Row],[DivPay]]*4</f>
        <v>1.3</v>
      </c>
      <c r="G178" s="2">
        <f>Table3[[#This Row],[FwdDiv]]/Table3[[#This Row],[SharePrice]]</f>
        <v>8.5123101100052379E-3</v>
      </c>
    </row>
    <row r="179" spans="2:7" ht="16" x14ac:dyDescent="0.2">
      <c r="B179" s="57">
        <v>44865</v>
      </c>
      <c r="C179" s="56">
        <v>150.78</v>
      </c>
      <c r="D179" s="56">
        <v>0.32500000000000001</v>
      </c>
      <c r="E179" s="56">
        <v>0.32500000000000001</v>
      </c>
      <c r="F179">
        <f>Table3[[#This Row],[DivPay]]*4</f>
        <v>1.3</v>
      </c>
      <c r="G179" s="2">
        <f>Table3[[#This Row],[FwdDiv]]/Table3[[#This Row],[SharePrice]]</f>
        <v>8.6218331343679531E-3</v>
      </c>
    </row>
    <row r="180" spans="2:7" ht="16" x14ac:dyDescent="0.2">
      <c r="B180" s="57">
        <v>44862</v>
      </c>
      <c r="C180" s="56">
        <v>153.28</v>
      </c>
      <c r="D180" s="56"/>
      <c r="E180" s="56">
        <v>0.32500000000000001</v>
      </c>
      <c r="F180">
        <f>Table3[[#This Row],[DivPay]]*4</f>
        <v>1.3</v>
      </c>
      <c r="G180" s="2">
        <f>Table3[[#This Row],[FwdDiv]]/Table3[[#This Row],[SharePrice]]</f>
        <v>8.4812108559498955E-3</v>
      </c>
    </row>
    <row r="181" spans="2:7" ht="16" x14ac:dyDescent="0.2">
      <c r="B181" s="57">
        <v>44861</v>
      </c>
      <c r="C181" s="56">
        <v>151.13999999999999</v>
      </c>
      <c r="D181" s="56"/>
      <c r="E181" s="56">
        <v>0.32500000000000001</v>
      </c>
      <c r="F181">
        <f>Table3[[#This Row],[DivPay]]*4</f>
        <v>1.3</v>
      </c>
      <c r="G181" s="2">
        <f>Table3[[#This Row],[FwdDiv]]/Table3[[#This Row],[SharePrice]]</f>
        <v>8.6012968109037986E-3</v>
      </c>
    </row>
    <row r="182" spans="2:7" ht="16" x14ac:dyDescent="0.2">
      <c r="B182" s="57">
        <v>44860</v>
      </c>
      <c r="C182" s="56">
        <v>151.66999999999999</v>
      </c>
      <c r="D182" s="56"/>
      <c r="E182" s="56">
        <v>0.32500000000000001</v>
      </c>
      <c r="F182">
        <f>Table3[[#This Row],[DivPay]]*4</f>
        <v>1.3</v>
      </c>
      <c r="G182" s="2">
        <f>Table3[[#This Row],[FwdDiv]]/Table3[[#This Row],[SharePrice]]</f>
        <v>8.5712401925232429E-3</v>
      </c>
    </row>
    <row r="183" spans="2:7" ht="16" x14ac:dyDescent="0.2">
      <c r="B183" s="57">
        <v>44859</v>
      </c>
      <c r="C183" s="56">
        <v>152.30000000000001</v>
      </c>
      <c r="D183" s="56"/>
      <c r="E183" s="56">
        <v>0.32500000000000001</v>
      </c>
      <c r="F183">
        <f>Table3[[#This Row],[DivPay]]*4</f>
        <v>1.3</v>
      </c>
      <c r="G183" s="2">
        <f>Table3[[#This Row],[FwdDiv]]/Table3[[#This Row],[SharePrice]]</f>
        <v>8.5357846355876548E-3</v>
      </c>
    </row>
    <row r="184" spans="2:7" ht="16" x14ac:dyDescent="0.2">
      <c r="B184" s="57">
        <v>44858</v>
      </c>
      <c r="C184" s="56">
        <v>149.37</v>
      </c>
      <c r="D184" s="56"/>
      <c r="E184" s="56">
        <v>0.32500000000000001</v>
      </c>
      <c r="F184">
        <f>Table3[[#This Row],[DivPay]]*4</f>
        <v>1.3</v>
      </c>
      <c r="G184" s="2">
        <f>Table3[[#This Row],[FwdDiv]]/Table3[[#This Row],[SharePrice]]</f>
        <v>8.7032201914708437E-3</v>
      </c>
    </row>
    <row r="185" spans="2:7" ht="16" x14ac:dyDescent="0.2">
      <c r="B185" s="57">
        <v>44855</v>
      </c>
      <c r="C185" s="56">
        <v>147.21</v>
      </c>
      <c r="D185" s="56"/>
      <c r="E185" s="56">
        <v>0.32500000000000001</v>
      </c>
      <c r="F185">
        <f>Table3[[#This Row],[DivPay]]*4</f>
        <v>1.3</v>
      </c>
      <c r="G185" s="2">
        <f>Table3[[#This Row],[FwdDiv]]/Table3[[#This Row],[SharePrice]]</f>
        <v>8.8309218123768761E-3</v>
      </c>
    </row>
    <row r="186" spans="2:7" ht="16" x14ac:dyDescent="0.2">
      <c r="B186" s="57">
        <v>44854</v>
      </c>
      <c r="C186" s="56">
        <v>144.43</v>
      </c>
      <c r="D186" s="56"/>
      <c r="E186" s="56">
        <v>0.32500000000000001</v>
      </c>
      <c r="F186">
        <f>Table3[[#This Row],[DivPay]]*4</f>
        <v>1.3</v>
      </c>
      <c r="G186" s="2">
        <f>Table3[[#This Row],[FwdDiv]]/Table3[[#This Row],[SharePrice]]</f>
        <v>9.0009000900090012E-3</v>
      </c>
    </row>
    <row r="187" spans="2:7" ht="16" x14ac:dyDescent="0.2">
      <c r="B187" s="57">
        <v>44853</v>
      </c>
      <c r="C187" s="56">
        <v>148.13</v>
      </c>
      <c r="D187" s="56"/>
      <c r="E187" s="56">
        <v>0.32500000000000001</v>
      </c>
      <c r="F187">
        <f>Table3[[#This Row],[DivPay]]*4</f>
        <v>1.3</v>
      </c>
      <c r="G187" s="2">
        <f>Table3[[#This Row],[FwdDiv]]/Table3[[#This Row],[SharePrice]]</f>
        <v>8.7760750691959766E-3</v>
      </c>
    </row>
    <row r="188" spans="2:7" ht="16" x14ac:dyDescent="0.2">
      <c r="B188" s="57">
        <v>44852</v>
      </c>
      <c r="C188" s="56">
        <v>150.41999999999999</v>
      </c>
      <c r="D188" s="56"/>
      <c r="E188" s="56">
        <v>0.32500000000000001</v>
      </c>
      <c r="F188">
        <f>Table3[[#This Row],[DivPay]]*4</f>
        <v>1.3</v>
      </c>
      <c r="G188" s="2">
        <f>Table3[[#This Row],[FwdDiv]]/Table3[[#This Row],[SharePrice]]</f>
        <v>8.6424677569472159E-3</v>
      </c>
    </row>
    <row r="189" spans="2:7" ht="16" x14ac:dyDescent="0.2">
      <c r="B189" s="57">
        <v>44851</v>
      </c>
      <c r="C189" s="56">
        <v>149.79</v>
      </c>
      <c r="D189" s="56"/>
      <c r="E189" s="56">
        <v>0.32500000000000001</v>
      </c>
      <c r="F189">
        <f>Table3[[#This Row],[DivPay]]*4</f>
        <v>1.3</v>
      </c>
      <c r="G189" s="2">
        <f>Table3[[#This Row],[FwdDiv]]/Table3[[#This Row],[SharePrice]]</f>
        <v>8.6788170104813416E-3</v>
      </c>
    </row>
    <row r="190" spans="2:7" ht="16" x14ac:dyDescent="0.2">
      <c r="B190" s="57">
        <v>44848</v>
      </c>
      <c r="C190" s="56">
        <v>145.4</v>
      </c>
      <c r="D190" s="56"/>
      <c r="E190" s="56">
        <v>0.32500000000000001</v>
      </c>
      <c r="F190">
        <f>Table3[[#This Row],[DivPay]]*4</f>
        <v>1.3</v>
      </c>
      <c r="G190" s="2">
        <f>Table3[[#This Row],[FwdDiv]]/Table3[[#This Row],[SharePrice]]</f>
        <v>8.9408528198074277E-3</v>
      </c>
    </row>
    <row r="191" spans="2:7" ht="16" x14ac:dyDescent="0.2">
      <c r="B191" s="57">
        <v>44847</v>
      </c>
      <c r="C191" s="56">
        <v>148.63999999999999</v>
      </c>
      <c r="D191" s="56"/>
      <c r="E191" s="56">
        <v>0.32500000000000001</v>
      </c>
      <c r="F191">
        <f>Table3[[#This Row],[DivPay]]*4</f>
        <v>1.3</v>
      </c>
      <c r="G191" s="2">
        <f>Table3[[#This Row],[FwdDiv]]/Table3[[#This Row],[SharePrice]]</f>
        <v>8.7459634015069985E-3</v>
      </c>
    </row>
    <row r="192" spans="2:7" ht="16" x14ac:dyDescent="0.2">
      <c r="B192" s="57">
        <v>44846</v>
      </c>
      <c r="C192" s="56">
        <v>145.86000000000001</v>
      </c>
      <c r="D192" s="56"/>
      <c r="E192" s="56">
        <v>0.32500000000000001</v>
      </c>
      <c r="F192">
        <f>Table3[[#This Row],[DivPay]]*4</f>
        <v>1.3</v>
      </c>
      <c r="G192" s="2">
        <f>Table3[[#This Row],[FwdDiv]]/Table3[[#This Row],[SharePrice]]</f>
        <v>8.9126559714794995E-3</v>
      </c>
    </row>
    <row r="193" spans="2:7" ht="16" x14ac:dyDescent="0.2">
      <c r="B193" s="57">
        <v>44845</v>
      </c>
      <c r="C193" s="56">
        <v>146.25</v>
      </c>
      <c r="D193" s="56"/>
      <c r="E193" s="56">
        <v>0.32500000000000001</v>
      </c>
      <c r="F193">
        <f>Table3[[#This Row],[DivPay]]*4</f>
        <v>1.3</v>
      </c>
      <c r="G193" s="2">
        <f>Table3[[#This Row],[FwdDiv]]/Table3[[#This Row],[SharePrice]]</f>
        <v>8.8888888888888889E-3</v>
      </c>
    </row>
    <row r="194" spans="2:7" ht="16" x14ac:dyDescent="0.2">
      <c r="B194" s="57">
        <v>44844</v>
      </c>
      <c r="C194" s="56">
        <v>145.78</v>
      </c>
      <c r="D194" s="56"/>
      <c r="E194" s="56">
        <v>0.32500000000000001</v>
      </c>
      <c r="F194">
        <f>Table3[[#This Row],[DivPay]]*4</f>
        <v>1.3</v>
      </c>
      <c r="G194" s="2">
        <f>Table3[[#This Row],[FwdDiv]]/Table3[[#This Row],[SharePrice]]</f>
        <v>8.9175469886129781E-3</v>
      </c>
    </row>
    <row r="195" spans="2:7" ht="16" x14ac:dyDescent="0.2">
      <c r="B195" s="57">
        <v>44841</v>
      </c>
      <c r="C195" s="56">
        <v>147.37</v>
      </c>
      <c r="D195" s="56"/>
      <c r="E195" s="56">
        <v>0.32500000000000001</v>
      </c>
      <c r="F195">
        <f>Table3[[#This Row],[DivPay]]*4</f>
        <v>1.3</v>
      </c>
      <c r="G195" s="2">
        <f>Table3[[#This Row],[FwdDiv]]/Table3[[#This Row],[SharePrice]]</f>
        <v>8.8213340571351023E-3</v>
      </c>
    </row>
    <row r="196" spans="2:7" ht="16" x14ac:dyDescent="0.2">
      <c r="B196" s="57">
        <v>44840</v>
      </c>
      <c r="C196" s="56">
        <v>152.59</v>
      </c>
      <c r="D196" s="56"/>
      <c r="E196" s="56">
        <v>0.32500000000000001</v>
      </c>
      <c r="F196">
        <f>Table3[[#This Row],[DivPay]]*4</f>
        <v>1.3</v>
      </c>
      <c r="G196" s="2">
        <f>Table3[[#This Row],[FwdDiv]]/Table3[[#This Row],[SharePrice]]</f>
        <v>8.5195622255717935E-3</v>
      </c>
    </row>
    <row r="197" spans="2:7" ht="16" x14ac:dyDescent="0.2">
      <c r="B197" s="57">
        <v>44839</v>
      </c>
      <c r="C197" s="56">
        <v>154.59</v>
      </c>
      <c r="D197" s="56"/>
      <c r="E197" s="56">
        <v>0.32500000000000001</v>
      </c>
      <c r="F197">
        <f>Table3[[#This Row],[DivPay]]*4</f>
        <v>1.3</v>
      </c>
      <c r="G197" s="2">
        <f>Table3[[#This Row],[FwdDiv]]/Table3[[#This Row],[SharePrice]]</f>
        <v>8.4093408370528502E-3</v>
      </c>
    </row>
    <row r="198" spans="2:7" ht="16" x14ac:dyDescent="0.2">
      <c r="B198" s="57">
        <v>44838</v>
      </c>
      <c r="C198" s="56">
        <v>154.75</v>
      </c>
      <c r="D198" s="56"/>
      <c r="E198" s="56">
        <v>0.32500000000000001</v>
      </c>
      <c r="F198">
        <f>Table3[[#This Row],[DivPay]]*4</f>
        <v>1.3</v>
      </c>
      <c r="G198" s="2">
        <f>Table3[[#This Row],[FwdDiv]]/Table3[[#This Row],[SharePrice]]</f>
        <v>8.4006462035541192E-3</v>
      </c>
    </row>
    <row r="199" spans="2:7" ht="16" x14ac:dyDescent="0.2">
      <c r="B199" s="57">
        <v>44837</v>
      </c>
      <c r="C199" s="56">
        <v>151.35</v>
      </c>
      <c r="D199" s="56"/>
      <c r="E199" s="56">
        <v>0.32500000000000001</v>
      </c>
      <c r="F199">
        <f>Table3[[#This Row],[DivPay]]*4</f>
        <v>1.3</v>
      </c>
      <c r="G199" s="2">
        <f>Table3[[#This Row],[FwdDiv]]/Table3[[#This Row],[SharePrice]]</f>
        <v>8.5893624050214744E-3</v>
      </c>
    </row>
    <row r="200" spans="2:7" ht="16" x14ac:dyDescent="0.2">
      <c r="B200" s="57">
        <v>44834</v>
      </c>
      <c r="C200" s="56">
        <v>148.29</v>
      </c>
      <c r="D200" s="56"/>
      <c r="E200" s="56">
        <v>0.32500000000000001</v>
      </c>
      <c r="F200">
        <f>Table3[[#This Row],[DivPay]]*4</f>
        <v>1.3</v>
      </c>
      <c r="G200" s="2">
        <f>Table3[[#This Row],[FwdDiv]]/Table3[[#This Row],[SharePrice]]</f>
        <v>8.76660597477915E-3</v>
      </c>
    </row>
    <row r="201" spans="2:7" ht="16" x14ac:dyDescent="0.2">
      <c r="B201" s="57">
        <v>44833</v>
      </c>
      <c r="C201" s="56">
        <v>150.94999999999999</v>
      </c>
      <c r="D201" s="56"/>
      <c r="E201" s="56">
        <v>0.32500000000000001</v>
      </c>
      <c r="F201">
        <f>Table3[[#This Row],[DivPay]]*4</f>
        <v>1.3</v>
      </c>
      <c r="G201" s="2">
        <f>Table3[[#This Row],[FwdDiv]]/Table3[[#This Row],[SharePrice]]</f>
        <v>8.6121232196091427E-3</v>
      </c>
    </row>
    <row r="202" spans="2:7" ht="16" x14ac:dyDescent="0.2">
      <c r="B202" s="57">
        <v>44832</v>
      </c>
      <c r="C202" s="56">
        <v>152.26</v>
      </c>
      <c r="D202" s="56"/>
      <c r="E202" s="56">
        <v>0.32500000000000001</v>
      </c>
      <c r="F202">
        <f>Table3[[#This Row],[DivPay]]*4</f>
        <v>1.3</v>
      </c>
      <c r="G202" s="2">
        <f>Table3[[#This Row],[FwdDiv]]/Table3[[#This Row],[SharePrice]]</f>
        <v>8.5380270589780639E-3</v>
      </c>
    </row>
    <row r="203" spans="2:7" ht="16" x14ac:dyDescent="0.2">
      <c r="B203" s="57">
        <v>44831</v>
      </c>
      <c r="C203" s="56">
        <v>149.4</v>
      </c>
      <c r="D203" s="56"/>
      <c r="E203" s="56">
        <v>0.32500000000000001</v>
      </c>
      <c r="F203">
        <f>Table3[[#This Row],[DivPay]]*4</f>
        <v>1.3</v>
      </c>
      <c r="G203" s="2">
        <f>Table3[[#This Row],[FwdDiv]]/Table3[[#This Row],[SharePrice]]</f>
        <v>8.7014725568942443E-3</v>
      </c>
    </row>
    <row r="204" spans="2:7" ht="16" x14ac:dyDescent="0.2">
      <c r="B204" s="57">
        <v>44830</v>
      </c>
      <c r="C204" s="56">
        <v>148.6</v>
      </c>
      <c r="D204" s="56"/>
      <c r="E204" s="56">
        <v>0.32500000000000001</v>
      </c>
      <c r="F204">
        <f>Table3[[#This Row],[DivPay]]*4</f>
        <v>1.3</v>
      </c>
      <c r="G204" s="2">
        <f>Table3[[#This Row],[FwdDiv]]/Table3[[#This Row],[SharePrice]]</f>
        <v>8.7483176312247654E-3</v>
      </c>
    </row>
    <row r="205" spans="2:7" ht="16" x14ac:dyDescent="0.2">
      <c r="B205" s="57">
        <v>44827</v>
      </c>
      <c r="C205" s="56">
        <v>150.05000000000001</v>
      </c>
      <c r="D205" s="56"/>
      <c r="E205" s="56">
        <v>0.32500000000000001</v>
      </c>
      <c r="F205">
        <f>Table3[[#This Row],[DivPay]]*4</f>
        <v>1.3</v>
      </c>
      <c r="G205" s="2">
        <f>Table3[[#This Row],[FwdDiv]]/Table3[[#This Row],[SharePrice]]</f>
        <v>8.6637787404198596E-3</v>
      </c>
    </row>
    <row r="206" spans="2:7" ht="16" x14ac:dyDescent="0.2">
      <c r="B206" s="57">
        <v>44826</v>
      </c>
      <c r="C206" s="56">
        <v>149.46</v>
      </c>
      <c r="D206" s="56"/>
      <c r="E206" s="56">
        <v>0.32500000000000001</v>
      </c>
      <c r="F206">
        <f>Table3[[#This Row],[DivPay]]*4</f>
        <v>1.3</v>
      </c>
      <c r="G206" s="2">
        <f>Table3[[#This Row],[FwdDiv]]/Table3[[#This Row],[SharePrice]]</f>
        <v>8.6979793924795937E-3</v>
      </c>
    </row>
    <row r="207" spans="2:7" ht="16" x14ac:dyDescent="0.2">
      <c r="B207" s="57">
        <v>44825</v>
      </c>
      <c r="C207" s="56">
        <v>151.24</v>
      </c>
      <c r="D207" s="56"/>
      <c r="E207" s="56">
        <v>0.32500000000000001</v>
      </c>
      <c r="F207">
        <f>Table3[[#This Row],[DivPay]]*4</f>
        <v>1.3</v>
      </c>
      <c r="G207" s="2">
        <f>Table3[[#This Row],[FwdDiv]]/Table3[[#This Row],[SharePrice]]</f>
        <v>8.5956096270827821E-3</v>
      </c>
    </row>
    <row r="208" spans="2:7" ht="16" x14ac:dyDescent="0.2">
      <c r="B208" s="57">
        <v>44824</v>
      </c>
      <c r="C208" s="56">
        <v>152.94</v>
      </c>
      <c r="D208" s="56"/>
      <c r="E208" s="56">
        <v>0.32500000000000001</v>
      </c>
      <c r="F208">
        <f>Table3[[#This Row],[DivPay]]*4</f>
        <v>1.3</v>
      </c>
      <c r="G208" s="2">
        <f>Table3[[#This Row],[FwdDiv]]/Table3[[#This Row],[SharePrice]]</f>
        <v>8.500065385118348E-3</v>
      </c>
    </row>
    <row r="209" spans="2:7" ht="16" x14ac:dyDescent="0.2">
      <c r="B209" s="57">
        <v>44823</v>
      </c>
      <c r="C209" s="56">
        <v>157.19</v>
      </c>
      <c r="D209" s="56"/>
      <c r="E209" s="56">
        <v>0.32500000000000001</v>
      </c>
      <c r="F209">
        <f>Table3[[#This Row],[DivPay]]*4</f>
        <v>1.3</v>
      </c>
      <c r="G209" s="2">
        <f>Table3[[#This Row],[FwdDiv]]/Table3[[#This Row],[SharePrice]]</f>
        <v>8.2702461988676135E-3</v>
      </c>
    </row>
    <row r="210" spans="2:7" ht="16" x14ac:dyDescent="0.2">
      <c r="B210" s="57">
        <v>44820</v>
      </c>
      <c r="C210" s="56">
        <v>157.30000000000001</v>
      </c>
      <c r="D210" s="56"/>
      <c r="E210" s="56">
        <v>0.32500000000000001</v>
      </c>
      <c r="F210">
        <f>Table3[[#This Row],[DivPay]]*4</f>
        <v>1.3</v>
      </c>
      <c r="G210" s="2">
        <f>Table3[[#This Row],[FwdDiv]]/Table3[[#This Row],[SharePrice]]</f>
        <v>8.2644628099173556E-3</v>
      </c>
    </row>
    <row r="211" spans="2:7" ht="16" x14ac:dyDescent="0.2">
      <c r="B211" s="57">
        <v>44819</v>
      </c>
      <c r="C211" s="56">
        <v>159.18</v>
      </c>
      <c r="D211" s="56"/>
      <c r="E211" s="56">
        <v>0.32500000000000001</v>
      </c>
      <c r="F211">
        <f>Table3[[#This Row],[DivPay]]*4</f>
        <v>1.3</v>
      </c>
      <c r="G211" s="2">
        <f>Table3[[#This Row],[FwdDiv]]/Table3[[#This Row],[SharePrice]]</f>
        <v>8.1668551325543414E-3</v>
      </c>
    </row>
    <row r="212" spans="2:7" ht="16" x14ac:dyDescent="0.2">
      <c r="B212" s="57">
        <v>44818</v>
      </c>
      <c r="C212" s="56">
        <v>160.22999999999999</v>
      </c>
      <c r="D212" s="56"/>
      <c r="E212" s="56">
        <v>0.32500000000000001</v>
      </c>
      <c r="F212">
        <f>Table3[[#This Row],[DivPay]]*4</f>
        <v>1.3</v>
      </c>
      <c r="G212" s="2">
        <f>Table3[[#This Row],[FwdDiv]]/Table3[[#This Row],[SharePrice]]</f>
        <v>8.1133370779504464E-3</v>
      </c>
    </row>
    <row r="213" spans="2:7" ht="16" x14ac:dyDescent="0.2">
      <c r="B213" s="57">
        <v>44817</v>
      </c>
      <c r="C213" s="56">
        <v>160.99</v>
      </c>
      <c r="D213" s="56"/>
      <c r="E213" s="56">
        <v>0.32500000000000001</v>
      </c>
      <c r="F213">
        <f>Table3[[#This Row],[DivPay]]*4</f>
        <v>1.3</v>
      </c>
      <c r="G213" s="2">
        <f>Table3[[#This Row],[FwdDiv]]/Table3[[#This Row],[SharePrice]]</f>
        <v>8.0750357165041298E-3</v>
      </c>
    </row>
    <row r="214" spans="2:7" ht="16" x14ac:dyDescent="0.2">
      <c r="B214" s="57">
        <v>44816</v>
      </c>
      <c r="C214" s="56">
        <v>166.35</v>
      </c>
      <c r="D214" s="56"/>
      <c r="E214" s="56">
        <v>0.32500000000000001</v>
      </c>
      <c r="F214">
        <f>Table3[[#This Row],[DivPay]]*4</f>
        <v>1.3</v>
      </c>
      <c r="G214" s="2">
        <f>Table3[[#This Row],[FwdDiv]]/Table3[[#This Row],[SharePrice]]</f>
        <v>7.8148482116020442E-3</v>
      </c>
    </row>
    <row r="215" spans="2:7" ht="16" x14ac:dyDescent="0.2">
      <c r="B215" s="57">
        <v>44813</v>
      </c>
      <c r="C215" s="56">
        <v>164.31</v>
      </c>
      <c r="D215" s="56"/>
      <c r="E215" s="56">
        <v>0.32500000000000001</v>
      </c>
      <c r="F215">
        <f>Table3[[#This Row],[DivPay]]*4</f>
        <v>1.3</v>
      </c>
      <c r="G215" s="2">
        <f>Table3[[#This Row],[FwdDiv]]/Table3[[#This Row],[SharePrice]]</f>
        <v>7.9118738969021964E-3</v>
      </c>
    </row>
    <row r="216" spans="2:7" ht="16" x14ac:dyDescent="0.2">
      <c r="B216" s="57">
        <v>44812</v>
      </c>
      <c r="C216" s="56">
        <v>158.49</v>
      </c>
      <c r="D216" s="56"/>
      <c r="E216" s="56">
        <v>0.32500000000000001</v>
      </c>
      <c r="F216">
        <f>Table3[[#This Row],[DivPay]]*4</f>
        <v>1.3</v>
      </c>
      <c r="G216" s="2">
        <f>Table3[[#This Row],[FwdDiv]]/Table3[[#This Row],[SharePrice]]</f>
        <v>8.2024102467032622E-3</v>
      </c>
    </row>
    <row r="217" spans="2:7" ht="16" x14ac:dyDescent="0.2">
      <c r="B217" s="57">
        <v>44811</v>
      </c>
      <c r="C217" s="56">
        <v>160.4</v>
      </c>
      <c r="D217" s="56"/>
      <c r="E217" s="56">
        <v>0.32500000000000001</v>
      </c>
      <c r="F217">
        <f>Table3[[#This Row],[DivPay]]*4</f>
        <v>1.3</v>
      </c>
      <c r="G217" s="2">
        <f>Table3[[#This Row],[FwdDiv]]/Table3[[#This Row],[SharePrice]]</f>
        <v>8.1047381546134663E-3</v>
      </c>
    </row>
    <row r="218" spans="2:7" ht="16" x14ac:dyDescent="0.2">
      <c r="B218" s="57">
        <v>44810</v>
      </c>
      <c r="C218" s="56">
        <v>156.84</v>
      </c>
      <c r="D218" s="56"/>
      <c r="E218" s="56">
        <v>0.32500000000000001</v>
      </c>
      <c r="F218">
        <f>Table3[[#This Row],[DivPay]]*4</f>
        <v>1.3</v>
      </c>
      <c r="G218" s="2">
        <f>Table3[[#This Row],[FwdDiv]]/Table3[[#This Row],[SharePrice]]</f>
        <v>8.2887018617699565E-3</v>
      </c>
    </row>
    <row r="219" spans="2:7" ht="16" x14ac:dyDescent="0.2">
      <c r="B219" s="57">
        <v>44806</v>
      </c>
      <c r="C219" s="56">
        <v>156.97999999999999</v>
      </c>
      <c r="D219" s="56"/>
      <c r="E219" s="56">
        <v>0.32500000000000001</v>
      </c>
      <c r="F219">
        <f>Table3[[#This Row],[DivPay]]*4</f>
        <v>1.3</v>
      </c>
      <c r="G219" s="2">
        <f>Table3[[#This Row],[FwdDiv]]/Table3[[#This Row],[SharePrice]]</f>
        <v>8.2813097209835651E-3</v>
      </c>
    </row>
    <row r="220" spans="2:7" ht="16" x14ac:dyDescent="0.2">
      <c r="B220" s="57">
        <v>44805</v>
      </c>
      <c r="C220" s="56">
        <v>159.41</v>
      </c>
      <c r="D220" s="56"/>
      <c r="E220" s="56">
        <v>0.32500000000000001</v>
      </c>
      <c r="F220">
        <f>Table3[[#This Row],[DivPay]]*4</f>
        <v>1.3</v>
      </c>
      <c r="G220" s="2">
        <f>Table3[[#This Row],[FwdDiv]]/Table3[[#This Row],[SharePrice]]</f>
        <v>8.1550718273634033E-3</v>
      </c>
    </row>
    <row r="221" spans="2:7" ht="16" x14ac:dyDescent="0.2">
      <c r="B221" s="57">
        <v>44804</v>
      </c>
      <c r="C221" s="56">
        <v>156.53</v>
      </c>
      <c r="D221" s="56"/>
      <c r="E221" s="56">
        <v>0.32500000000000001</v>
      </c>
      <c r="F221">
        <f>Table3[[#This Row],[DivPay]]*4</f>
        <v>1.3</v>
      </c>
      <c r="G221" s="2">
        <f>Table3[[#This Row],[FwdDiv]]/Table3[[#This Row],[SharePrice]]</f>
        <v>8.3051172299239764E-3</v>
      </c>
    </row>
    <row r="222" spans="2:7" ht="16" x14ac:dyDescent="0.2">
      <c r="B222" s="57">
        <v>44803</v>
      </c>
      <c r="C222" s="56">
        <v>157.08000000000001</v>
      </c>
      <c r="D222" s="56"/>
      <c r="E222" s="56">
        <v>0.32500000000000001</v>
      </c>
      <c r="F222">
        <f>Table3[[#This Row],[DivPay]]*4</f>
        <v>1.3</v>
      </c>
      <c r="G222" s="2">
        <f>Table3[[#This Row],[FwdDiv]]/Table3[[#This Row],[SharePrice]]</f>
        <v>8.2760376878023931E-3</v>
      </c>
    </row>
    <row r="223" spans="2:7" ht="16" x14ac:dyDescent="0.2">
      <c r="B223" s="57">
        <v>44802</v>
      </c>
      <c r="C223" s="56">
        <v>157.87</v>
      </c>
      <c r="D223" s="56"/>
      <c r="E223" s="56">
        <v>0.32500000000000001</v>
      </c>
      <c r="F223">
        <f>Table3[[#This Row],[DivPay]]*4</f>
        <v>1.3</v>
      </c>
      <c r="G223" s="2">
        <f>Table3[[#This Row],[FwdDiv]]/Table3[[#This Row],[SharePrice]]</f>
        <v>8.2346234243364791E-3</v>
      </c>
    </row>
    <row r="224" spans="2:7" ht="16" x14ac:dyDescent="0.2">
      <c r="B224" s="57">
        <v>44799</v>
      </c>
      <c r="C224" s="56">
        <v>159.88999999999999</v>
      </c>
      <c r="D224" s="56"/>
      <c r="E224" s="56">
        <v>0.32500000000000001</v>
      </c>
      <c r="F224">
        <f>Table3[[#This Row],[DivPay]]*4</f>
        <v>1.3</v>
      </c>
      <c r="G224" s="2">
        <f>Table3[[#This Row],[FwdDiv]]/Table3[[#This Row],[SharePrice]]</f>
        <v>8.1305897804740766E-3</v>
      </c>
    </row>
    <row r="225" spans="2:7" ht="16" x14ac:dyDescent="0.2">
      <c r="B225" s="57">
        <v>44798</v>
      </c>
      <c r="C225" s="56">
        <v>165.53</v>
      </c>
      <c r="D225" s="56"/>
      <c r="E225" s="56">
        <v>0.32500000000000001</v>
      </c>
      <c r="F225">
        <f>Table3[[#This Row],[DivPay]]*4</f>
        <v>1.3</v>
      </c>
      <c r="G225" s="2">
        <f>Table3[[#This Row],[FwdDiv]]/Table3[[#This Row],[SharePrice]]</f>
        <v>7.8535612879840518E-3</v>
      </c>
    </row>
    <row r="226" spans="2:7" ht="16" x14ac:dyDescent="0.2">
      <c r="B226" s="57">
        <v>44797</v>
      </c>
      <c r="C226" s="56">
        <v>162.63</v>
      </c>
      <c r="D226" s="56"/>
      <c r="E226" s="56">
        <v>0.32500000000000001</v>
      </c>
      <c r="F226">
        <f>Table3[[#This Row],[DivPay]]*4</f>
        <v>1.3</v>
      </c>
      <c r="G226" s="2">
        <f>Table3[[#This Row],[FwdDiv]]/Table3[[#This Row],[SharePrice]]</f>
        <v>7.9936051159072742E-3</v>
      </c>
    </row>
    <row r="227" spans="2:7" ht="16" x14ac:dyDescent="0.2">
      <c r="B227" s="57">
        <v>44796</v>
      </c>
      <c r="C227" s="56">
        <v>162.41999999999999</v>
      </c>
      <c r="D227" s="56"/>
      <c r="E227" s="56">
        <v>0.32500000000000001</v>
      </c>
      <c r="F227">
        <f>Table3[[#This Row],[DivPay]]*4</f>
        <v>1.3</v>
      </c>
      <c r="G227" s="2">
        <f>Table3[[#This Row],[FwdDiv]]/Table3[[#This Row],[SharePrice]]</f>
        <v>8.0039404014283968E-3</v>
      </c>
    </row>
    <row r="228" spans="2:7" ht="16" x14ac:dyDescent="0.2">
      <c r="B228" s="57">
        <v>44795</v>
      </c>
      <c r="C228" s="56">
        <v>165.04</v>
      </c>
      <c r="D228" s="56"/>
      <c r="E228" s="56">
        <v>0.32500000000000001</v>
      </c>
      <c r="F228">
        <f>Table3[[#This Row],[DivPay]]*4</f>
        <v>1.3</v>
      </c>
      <c r="G228" s="2">
        <f>Table3[[#This Row],[FwdDiv]]/Table3[[#This Row],[SharePrice]]</f>
        <v>7.8768783325254485E-3</v>
      </c>
    </row>
    <row r="229" spans="2:7" ht="16" x14ac:dyDescent="0.2">
      <c r="B229" s="57">
        <v>44792</v>
      </c>
      <c r="C229" s="56">
        <v>169.52</v>
      </c>
      <c r="D229" s="56"/>
      <c r="E229" s="56">
        <v>0.32500000000000001</v>
      </c>
      <c r="F229">
        <f>Table3[[#This Row],[DivPay]]*4</f>
        <v>1.3</v>
      </c>
      <c r="G229" s="2">
        <f>Table3[[#This Row],[FwdDiv]]/Table3[[#This Row],[SharePrice]]</f>
        <v>7.6687116564417178E-3</v>
      </c>
    </row>
    <row r="230" spans="2:7" ht="16" x14ac:dyDescent="0.2">
      <c r="B230" s="57">
        <v>44791</v>
      </c>
      <c r="C230" s="56">
        <v>170.17</v>
      </c>
      <c r="D230" s="56"/>
      <c r="E230" s="56">
        <v>0.32500000000000001</v>
      </c>
      <c r="F230">
        <f>Table3[[#This Row],[DivPay]]*4</f>
        <v>1.3</v>
      </c>
      <c r="G230" s="2">
        <f>Table3[[#This Row],[FwdDiv]]/Table3[[#This Row],[SharePrice]]</f>
        <v>7.6394194041252876E-3</v>
      </c>
    </row>
    <row r="231" spans="2:7" ht="16" x14ac:dyDescent="0.2">
      <c r="B231" s="57">
        <v>44790</v>
      </c>
      <c r="C231" s="56">
        <v>172.46</v>
      </c>
      <c r="D231" s="56"/>
      <c r="E231" s="56">
        <v>0.32500000000000001</v>
      </c>
      <c r="F231">
        <f>Table3[[#This Row],[DivPay]]*4</f>
        <v>1.3</v>
      </c>
      <c r="G231" s="2">
        <f>Table3[[#This Row],[FwdDiv]]/Table3[[#This Row],[SharePrice]]</f>
        <v>7.5379798214078629E-3</v>
      </c>
    </row>
    <row r="232" spans="2:7" ht="16" x14ac:dyDescent="0.2">
      <c r="B232" s="57">
        <v>44789</v>
      </c>
      <c r="C232" s="56">
        <v>171.79</v>
      </c>
      <c r="D232" s="56"/>
      <c r="E232" s="56">
        <v>0.32500000000000001</v>
      </c>
      <c r="F232">
        <f>Table3[[#This Row],[DivPay]]*4</f>
        <v>1.3</v>
      </c>
      <c r="G232" s="2">
        <f>Table3[[#This Row],[FwdDiv]]/Table3[[#This Row],[SharePrice]]</f>
        <v>7.5673787764130628E-3</v>
      </c>
    </row>
    <row r="233" spans="2:7" ht="16" x14ac:dyDescent="0.2">
      <c r="B233" s="57">
        <v>44788</v>
      </c>
      <c r="C233" s="56">
        <v>174.45</v>
      </c>
      <c r="D233" s="56"/>
      <c r="E233" s="56">
        <v>0.32500000000000001</v>
      </c>
      <c r="F233">
        <f>Table3[[#This Row],[DivPay]]*4</f>
        <v>1.3</v>
      </c>
      <c r="G233" s="2">
        <f>Table3[[#This Row],[FwdDiv]]/Table3[[#This Row],[SharePrice]]</f>
        <v>7.4519919747778737E-3</v>
      </c>
    </row>
    <row r="234" spans="2:7" ht="16" x14ac:dyDescent="0.2">
      <c r="B234" s="57">
        <v>44785</v>
      </c>
      <c r="C234" s="56">
        <v>175.67</v>
      </c>
      <c r="D234" s="56"/>
      <c r="E234" s="56">
        <v>0.32500000000000001</v>
      </c>
      <c r="F234">
        <f>Table3[[#This Row],[DivPay]]*4</f>
        <v>1.3</v>
      </c>
      <c r="G234" s="2">
        <f>Table3[[#This Row],[FwdDiv]]/Table3[[#This Row],[SharePrice]]</f>
        <v>7.4002390846473511E-3</v>
      </c>
    </row>
    <row r="235" spans="2:7" ht="16" x14ac:dyDescent="0.2">
      <c r="B235" s="57">
        <v>44784</v>
      </c>
      <c r="C235" s="56">
        <v>173.18</v>
      </c>
      <c r="D235" s="56"/>
      <c r="E235" s="56">
        <v>0.32500000000000001</v>
      </c>
      <c r="F235">
        <f>Table3[[#This Row],[DivPay]]*4</f>
        <v>1.3</v>
      </c>
      <c r="G235" s="2">
        <f>Table3[[#This Row],[FwdDiv]]/Table3[[#This Row],[SharePrice]]</f>
        <v>7.5066404896639337E-3</v>
      </c>
    </row>
    <row r="236" spans="2:7" ht="16" x14ac:dyDescent="0.2">
      <c r="B236" s="57">
        <v>44783</v>
      </c>
      <c r="C236" s="56">
        <v>174.06</v>
      </c>
      <c r="D236" s="56"/>
      <c r="E236" s="56">
        <v>0.32500000000000001</v>
      </c>
      <c r="F236">
        <f>Table3[[#This Row],[DivPay]]*4</f>
        <v>1.3</v>
      </c>
      <c r="G236" s="2">
        <f>Table3[[#This Row],[FwdDiv]]/Table3[[#This Row],[SharePrice]]</f>
        <v>7.4686889578306336E-3</v>
      </c>
    </row>
    <row r="237" spans="2:7" ht="16" x14ac:dyDescent="0.2">
      <c r="B237" s="57">
        <v>44782</v>
      </c>
      <c r="C237" s="56">
        <v>169.55</v>
      </c>
      <c r="D237" s="56"/>
      <c r="E237" s="56">
        <v>0.32500000000000001</v>
      </c>
      <c r="F237">
        <f>Table3[[#This Row],[DivPay]]*4</f>
        <v>1.3</v>
      </c>
      <c r="G237" s="2">
        <f>Table3[[#This Row],[FwdDiv]]/Table3[[#This Row],[SharePrice]]</f>
        <v>7.6673547626069007E-3</v>
      </c>
    </row>
    <row r="238" spans="2:7" ht="16" x14ac:dyDescent="0.2">
      <c r="B238" s="57">
        <v>44781</v>
      </c>
      <c r="C238" s="56">
        <v>174.01</v>
      </c>
      <c r="D238" s="56"/>
      <c r="E238" s="56">
        <v>0.32500000000000001</v>
      </c>
      <c r="F238">
        <f>Table3[[#This Row],[DivPay]]*4</f>
        <v>1.3</v>
      </c>
      <c r="G238" s="2">
        <f>Table3[[#This Row],[FwdDiv]]/Table3[[#This Row],[SharePrice]]</f>
        <v>7.4708350094822139E-3</v>
      </c>
    </row>
    <row r="239" spans="2:7" ht="16" x14ac:dyDescent="0.2">
      <c r="B239" s="57">
        <v>44778</v>
      </c>
      <c r="C239" s="56">
        <v>174.61</v>
      </c>
      <c r="D239" s="56"/>
      <c r="E239" s="56">
        <v>0.32500000000000001</v>
      </c>
      <c r="F239">
        <f>Table3[[#This Row],[DivPay]]*4</f>
        <v>1.3</v>
      </c>
      <c r="G239" s="2">
        <f>Table3[[#This Row],[FwdDiv]]/Table3[[#This Row],[SharePrice]]</f>
        <v>7.4451635072447162E-3</v>
      </c>
    </row>
    <row r="240" spans="2:7" ht="16" x14ac:dyDescent="0.2">
      <c r="B240" s="57">
        <v>44777</v>
      </c>
      <c r="C240" s="56">
        <v>174.31</v>
      </c>
      <c r="D240" s="56"/>
      <c r="E240" s="56">
        <v>0.32500000000000001</v>
      </c>
      <c r="F240">
        <f>Table3[[#This Row],[DivPay]]*4</f>
        <v>1.3</v>
      </c>
      <c r="G240" s="2">
        <f>Table3[[#This Row],[FwdDiv]]/Table3[[#This Row],[SharePrice]]</f>
        <v>7.4579771671160582E-3</v>
      </c>
    </row>
    <row r="241" spans="2:7" ht="16" x14ac:dyDescent="0.2">
      <c r="B241" s="57">
        <v>44776</v>
      </c>
      <c r="C241" s="56">
        <v>180.16</v>
      </c>
      <c r="D241" s="56"/>
      <c r="E241" s="56">
        <v>0.32500000000000001</v>
      </c>
      <c r="F241">
        <f>Table3[[#This Row],[DivPay]]*4</f>
        <v>1.3</v>
      </c>
      <c r="G241" s="2">
        <f>Table3[[#This Row],[FwdDiv]]/Table3[[#This Row],[SharePrice]]</f>
        <v>7.2158081705150983E-3</v>
      </c>
    </row>
    <row r="242" spans="2:7" ht="16" x14ac:dyDescent="0.2">
      <c r="B242" s="57">
        <v>44775</v>
      </c>
      <c r="C242" s="56">
        <v>178.83</v>
      </c>
      <c r="D242" s="56"/>
      <c r="E242" s="56">
        <v>0.32500000000000001</v>
      </c>
      <c r="F242">
        <f>Table3[[#This Row],[DivPay]]*4</f>
        <v>1.3</v>
      </c>
      <c r="G242" s="2">
        <f>Table3[[#This Row],[FwdDiv]]/Table3[[#This Row],[SharePrice]]</f>
        <v>7.2694738019347983E-3</v>
      </c>
    </row>
    <row r="243" spans="2:7" ht="16" x14ac:dyDescent="0.2">
      <c r="B243" s="57">
        <v>44774</v>
      </c>
      <c r="C243" s="56">
        <v>179.74</v>
      </c>
      <c r="D243" s="56"/>
      <c r="E243" s="56">
        <v>0.32500000000000001</v>
      </c>
      <c r="F243">
        <f>Table3[[#This Row],[DivPay]]*4</f>
        <v>1.3</v>
      </c>
      <c r="G243" s="2">
        <f>Table3[[#This Row],[FwdDiv]]/Table3[[#This Row],[SharePrice]]</f>
        <v>7.2326694113719813E-3</v>
      </c>
    </row>
    <row r="244" spans="2:7" ht="16" x14ac:dyDescent="0.2">
      <c r="B244" s="57">
        <v>44771</v>
      </c>
      <c r="C244" s="56">
        <v>182.55</v>
      </c>
      <c r="D244" s="56"/>
      <c r="E244" s="56">
        <v>0.32500000000000001</v>
      </c>
      <c r="F244">
        <f>Table3[[#This Row],[DivPay]]*4</f>
        <v>1.3</v>
      </c>
      <c r="G244" s="2">
        <f>Table3[[#This Row],[FwdDiv]]/Table3[[#This Row],[SharePrice]]</f>
        <v>7.1213366201040807E-3</v>
      </c>
    </row>
    <row r="245" spans="2:7" ht="16" x14ac:dyDescent="0.2">
      <c r="B245" s="57">
        <v>44770</v>
      </c>
      <c r="C245" s="56">
        <v>182.27</v>
      </c>
      <c r="D245" s="56"/>
      <c r="E245" s="56">
        <v>0.32500000000000001</v>
      </c>
      <c r="F245">
        <f>Table3[[#This Row],[DivPay]]*4</f>
        <v>1.3</v>
      </c>
      <c r="G245" s="2">
        <f>Table3[[#This Row],[FwdDiv]]/Table3[[#This Row],[SharePrice]]</f>
        <v>7.1322762934108736E-3</v>
      </c>
    </row>
    <row r="246" spans="2:7" ht="16" x14ac:dyDescent="0.2">
      <c r="B246" s="57">
        <v>44769</v>
      </c>
      <c r="C246" s="56">
        <v>177.47</v>
      </c>
      <c r="D246" s="56"/>
      <c r="E246" s="56">
        <v>0.32500000000000001</v>
      </c>
      <c r="F246">
        <f>Table3[[#This Row],[DivPay]]*4</f>
        <v>1.3</v>
      </c>
      <c r="G246" s="2">
        <f>Table3[[#This Row],[FwdDiv]]/Table3[[#This Row],[SharePrice]]</f>
        <v>7.3251817208542288E-3</v>
      </c>
    </row>
    <row r="247" spans="2:7" ht="16" x14ac:dyDescent="0.2">
      <c r="B247" s="57">
        <v>44768</v>
      </c>
      <c r="C247" s="56">
        <v>176.38</v>
      </c>
      <c r="D247" s="56"/>
      <c r="E247" s="56">
        <v>0.32500000000000001</v>
      </c>
      <c r="F247">
        <f>Table3[[#This Row],[DivPay]]*4</f>
        <v>1.3</v>
      </c>
      <c r="G247" s="2">
        <f>Table3[[#This Row],[FwdDiv]]/Table3[[#This Row],[SharePrice]]</f>
        <v>7.3704501644177352E-3</v>
      </c>
    </row>
    <row r="248" spans="2:7" ht="16" x14ac:dyDescent="0.2">
      <c r="B248" s="57">
        <v>44767</v>
      </c>
      <c r="C248" s="56">
        <v>175.18</v>
      </c>
      <c r="D248" s="56"/>
      <c r="E248" s="56">
        <v>0.32500000000000001</v>
      </c>
      <c r="F248">
        <f>Table3[[#This Row],[DivPay]]*4</f>
        <v>1.3</v>
      </c>
      <c r="G248" s="2">
        <f>Table3[[#This Row],[FwdDiv]]/Table3[[#This Row],[SharePrice]]</f>
        <v>7.4209384632948966E-3</v>
      </c>
    </row>
    <row r="249" spans="2:7" ht="16" x14ac:dyDescent="0.2">
      <c r="B249" s="57">
        <v>44764</v>
      </c>
      <c r="C249" s="56">
        <v>178.18</v>
      </c>
      <c r="D249" s="56"/>
      <c r="E249" s="56">
        <v>0.32500000000000001</v>
      </c>
      <c r="F249">
        <f>Table3[[#This Row],[DivPay]]*4</f>
        <v>1.3</v>
      </c>
      <c r="G249" s="2">
        <f>Table3[[#This Row],[FwdDiv]]/Table3[[#This Row],[SharePrice]]</f>
        <v>7.2959928162532267E-3</v>
      </c>
    </row>
    <row r="250" spans="2:7" ht="16" x14ac:dyDescent="0.2">
      <c r="B250" s="57">
        <v>44763</v>
      </c>
      <c r="C250" s="56">
        <v>180.6</v>
      </c>
      <c r="D250" s="56"/>
      <c r="E250" s="56">
        <v>0.32500000000000001</v>
      </c>
      <c r="F250">
        <f>Table3[[#This Row],[DivPay]]*4</f>
        <v>1.3</v>
      </c>
      <c r="G250" s="2">
        <f>Table3[[#This Row],[FwdDiv]]/Table3[[#This Row],[SharePrice]]</f>
        <v>7.1982281284606875E-3</v>
      </c>
    </row>
    <row r="251" spans="2:7" ht="16" x14ac:dyDescent="0.2">
      <c r="B251" s="57">
        <v>44762</v>
      </c>
      <c r="C251" s="56">
        <v>176.25</v>
      </c>
      <c r="D251" s="56">
        <v>0.32500000000000001</v>
      </c>
      <c r="E251" s="56">
        <v>0.32500000000000001</v>
      </c>
      <c r="F251">
        <f>Table3[[#This Row],[DivPay]]*4</f>
        <v>1.3</v>
      </c>
      <c r="G251" s="2">
        <f>Table3[[#This Row],[FwdDiv]]/Table3[[#This Row],[SharePrice]]</f>
        <v>7.3758865248226956E-3</v>
      </c>
    </row>
    <row r="252" spans="2:7" ht="16" x14ac:dyDescent="0.2">
      <c r="B252" s="57">
        <v>44761</v>
      </c>
      <c r="C252" s="56">
        <v>177.42</v>
      </c>
      <c r="D252" s="56"/>
      <c r="E252" s="56">
        <v>0.32500000000000001</v>
      </c>
      <c r="F252">
        <f>Table3[[#This Row],[DivPay]]*4</f>
        <v>1.3</v>
      </c>
      <c r="G252" s="2">
        <f>Table3[[#This Row],[FwdDiv]]/Table3[[#This Row],[SharePrice]]</f>
        <v>7.3272460827415184E-3</v>
      </c>
    </row>
    <row r="253" spans="2:7" ht="16" x14ac:dyDescent="0.2">
      <c r="B253" s="57">
        <v>44760</v>
      </c>
      <c r="C253" s="56">
        <v>171.76</v>
      </c>
      <c r="D253" s="56"/>
      <c r="E253" s="56">
        <v>0.32500000000000001</v>
      </c>
      <c r="F253">
        <f>Table3[[#This Row],[DivPay]]*4</f>
        <v>1.3</v>
      </c>
      <c r="G253" s="2">
        <f>Table3[[#This Row],[FwdDiv]]/Table3[[#This Row],[SharePrice]]</f>
        <v>7.5687005123428047E-3</v>
      </c>
    </row>
    <row r="254" spans="2:7" ht="16" x14ac:dyDescent="0.2">
      <c r="B254" s="57">
        <v>44757</v>
      </c>
      <c r="C254" s="56">
        <v>174.54</v>
      </c>
      <c r="D254" s="56"/>
      <c r="E254" s="56">
        <v>0.32500000000000001</v>
      </c>
      <c r="F254">
        <f>Table3[[#This Row],[DivPay]]*4</f>
        <v>1.3</v>
      </c>
      <c r="G254" s="2">
        <f>Table3[[#This Row],[FwdDiv]]/Table3[[#This Row],[SharePrice]]</f>
        <v>7.4481494213360843E-3</v>
      </c>
    </row>
    <row r="255" spans="2:7" ht="16" x14ac:dyDescent="0.2">
      <c r="B255" s="57">
        <v>44756</v>
      </c>
      <c r="C255" s="56">
        <v>170.79</v>
      </c>
      <c r="D255" s="56"/>
      <c r="E255" s="56">
        <v>0.32500000000000001</v>
      </c>
      <c r="F255">
        <f>Table3[[#This Row],[DivPay]]*4</f>
        <v>1.3</v>
      </c>
      <c r="G255" s="2">
        <f>Table3[[#This Row],[FwdDiv]]/Table3[[#This Row],[SharePrice]]</f>
        <v>7.6116868669125837E-3</v>
      </c>
    </row>
    <row r="256" spans="2:7" ht="16" x14ac:dyDescent="0.2">
      <c r="B256" s="57">
        <v>44755</v>
      </c>
      <c r="C256" s="56">
        <v>167.81</v>
      </c>
      <c r="D256" s="56"/>
      <c r="E256" s="56">
        <v>0.32500000000000001</v>
      </c>
      <c r="F256">
        <f>Table3[[#This Row],[DivPay]]*4</f>
        <v>1.3</v>
      </c>
      <c r="G256" s="2">
        <f>Table3[[#This Row],[FwdDiv]]/Table3[[#This Row],[SharePrice]]</f>
        <v>7.7468565639711578E-3</v>
      </c>
    </row>
    <row r="257" spans="2:7" ht="16" x14ac:dyDescent="0.2">
      <c r="B257" s="57">
        <v>44754</v>
      </c>
      <c r="C257" s="56">
        <v>173.81</v>
      </c>
      <c r="D257" s="56"/>
      <c r="E257" s="56">
        <v>0.32500000000000001</v>
      </c>
      <c r="F257">
        <f>Table3[[#This Row],[DivPay]]*4</f>
        <v>1.3</v>
      </c>
      <c r="G257" s="2">
        <f>Table3[[#This Row],[FwdDiv]]/Table3[[#This Row],[SharePrice]]</f>
        <v>7.4794315632011965E-3</v>
      </c>
    </row>
    <row r="258" spans="2:7" ht="16" x14ac:dyDescent="0.2">
      <c r="B258" s="57">
        <v>44753</v>
      </c>
      <c r="C258" s="56">
        <v>177.04</v>
      </c>
      <c r="D258" s="56"/>
      <c r="E258" s="56">
        <v>0.32500000000000001</v>
      </c>
      <c r="F258">
        <f>Table3[[#This Row],[DivPay]]*4</f>
        <v>1.3</v>
      </c>
      <c r="G258" s="2">
        <f>Table3[[#This Row],[FwdDiv]]/Table3[[#This Row],[SharePrice]]</f>
        <v>7.3429733393583375E-3</v>
      </c>
    </row>
    <row r="259" spans="2:7" ht="16" x14ac:dyDescent="0.2">
      <c r="B259" s="57">
        <v>44750</v>
      </c>
      <c r="C259" s="56">
        <v>177.98</v>
      </c>
      <c r="D259" s="56"/>
      <c r="E259" s="56">
        <v>0.32500000000000001</v>
      </c>
      <c r="F259">
        <f>Table3[[#This Row],[DivPay]]*4</f>
        <v>1.3</v>
      </c>
      <c r="G259" s="2">
        <f>Table3[[#This Row],[FwdDiv]]/Table3[[#This Row],[SharePrice]]</f>
        <v>7.3041914821890108E-3</v>
      </c>
    </row>
    <row r="260" spans="2:7" ht="16" x14ac:dyDescent="0.2">
      <c r="B260" s="57">
        <v>44749</v>
      </c>
      <c r="C260" s="56">
        <v>179.1</v>
      </c>
      <c r="D260" s="56"/>
      <c r="E260" s="56">
        <v>0.32500000000000001</v>
      </c>
      <c r="F260">
        <f>Table3[[#This Row],[DivPay]]*4</f>
        <v>1.3</v>
      </c>
      <c r="G260" s="2">
        <f>Table3[[#This Row],[FwdDiv]]/Table3[[#This Row],[SharePrice]]</f>
        <v>7.2585147962032385E-3</v>
      </c>
    </row>
    <row r="261" spans="2:7" ht="16" x14ac:dyDescent="0.2">
      <c r="B261" s="57">
        <v>44748</v>
      </c>
      <c r="C261" s="56">
        <v>178.5</v>
      </c>
      <c r="D261" s="56"/>
      <c r="E261" s="56">
        <v>0.32500000000000001</v>
      </c>
      <c r="F261">
        <f>Table3[[#This Row],[DivPay]]*4</f>
        <v>1.3</v>
      </c>
      <c r="G261" s="2">
        <f>Table3[[#This Row],[FwdDiv]]/Table3[[#This Row],[SharePrice]]</f>
        <v>7.2829131652661066E-3</v>
      </c>
    </row>
    <row r="262" spans="2:7" ht="16" x14ac:dyDescent="0.2">
      <c r="B262" s="57">
        <v>44747</v>
      </c>
      <c r="C262" s="56">
        <v>174.25</v>
      </c>
      <c r="D262" s="56"/>
      <c r="E262" s="56">
        <v>0.32500000000000001</v>
      </c>
      <c r="F262">
        <f>Table3[[#This Row],[DivPay]]*4</f>
        <v>1.3</v>
      </c>
      <c r="G262" s="2">
        <f>Table3[[#This Row],[FwdDiv]]/Table3[[#This Row],[SharePrice]]</f>
        <v>7.460545193687231E-3</v>
      </c>
    </row>
    <row r="263" spans="2:7" ht="16" x14ac:dyDescent="0.2">
      <c r="B263" s="57">
        <v>44743</v>
      </c>
      <c r="C263" s="56">
        <v>174.21</v>
      </c>
      <c r="D263" s="56"/>
      <c r="E263" s="56">
        <v>0.32500000000000001</v>
      </c>
      <c r="F263">
        <f>Table3[[#This Row],[DivPay]]*4</f>
        <v>1.3</v>
      </c>
      <c r="G263" s="2">
        <f>Table3[[#This Row],[FwdDiv]]/Table3[[#This Row],[SharePrice]]</f>
        <v>7.4622581941335168E-3</v>
      </c>
    </row>
    <row r="264" spans="2:7" ht="16" x14ac:dyDescent="0.2">
      <c r="B264" s="57">
        <v>44742</v>
      </c>
      <c r="C264" s="56">
        <v>171.89</v>
      </c>
      <c r="D264" s="56"/>
      <c r="E264" s="56">
        <v>0.32500000000000001</v>
      </c>
      <c r="F264">
        <f>Table3[[#This Row],[DivPay]]*4</f>
        <v>1.3</v>
      </c>
      <c r="G264" s="2">
        <f>Table3[[#This Row],[FwdDiv]]/Table3[[#This Row],[SharePrice]]</f>
        <v>7.5629763220664385E-3</v>
      </c>
    </row>
    <row r="265" spans="2:7" ht="16" x14ac:dyDescent="0.2">
      <c r="B265" s="57">
        <v>44741</v>
      </c>
      <c r="C265" s="56">
        <v>173.92</v>
      </c>
      <c r="D265" s="56"/>
      <c r="E265" s="56">
        <v>0.32500000000000001</v>
      </c>
      <c r="F265">
        <f>Table3[[#This Row],[DivPay]]*4</f>
        <v>1.3</v>
      </c>
      <c r="G265" s="2">
        <f>Table3[[#This Row],[FwdDiv]]/Table3[[#This Row],[SharePrice]]</f>
        <v>7.4747010119595222E-3</v>
      </c>
    </row>
    <row r="266" spans="2:7" ht="16" x14ac:dyDescent="0.2">
      <c r="B266" s="57">
        <v>44740</v>
      </c>
      <c r="C266" s="56">
        <v>170.12</v>
      </c>
      <c r="D266" s="56"/>
      <c r="E266" s="56">
        <v>0.32500000000000001</v>
      </c>
      <c r="F266">
        <f>Table3[[#This Row],[DivPay]]*4</f>
        <v>1.3</v>
      </c>
      <c r="G266" s="2">
        <f>Table3[[#This Row],[FwdDiv]]/Table3[[#This Row],[SharePrice]]</f>
        <v>7.64166470726546E-3</v>
      </c>
    </row>
    <row r="267" spans="2:7" ht="16" x14ac:dyDescent="0.2">
      <c r="B267" s="57">
        <v>44739</v>
      </c>
      <c r="C267" s="56">
        <v>173.6</v>
      </c>
      <c r="D267" s="56"/>
      <c r="E267" s="56">
        <v>0.32500000000000001</v>
      </c>
      <c r="F267">
        <f>Table3[[#This Row],[DivPay]]*4</f>
        <v>1.3</v>
      </c>
      <c r="G267" s="2">
        <f>Table3[[#This Row],[FwdDiv]]/Table3[[#This Row],[SharePrice]]</f>
        <v>7.4884792626728116E-3</v>
      </c>
    </row>
    <row r="268" spans="2:7" ht="16" x14ac:dyDescent="0.2">
      <c r="B268" s="57">
        <v>44736</v>
      </c>
      <c r="C268" s="56">
        <v>174.61</v>
      </c>
      <c r="D268" s="56"/>
      <c r="E268" s="56">
        <v>0.32500000000000001</v>
      </c>
      <c r="F268">
        <f>Table3[[#This Row],[DivPay]]*4</f>
        <v>1.3</v>
      </c>
      <c r="G268" s="2">
        <f>Table3[[#This Row],[FwdDiv]]/Table3[[#This Row],[SharePrice]]</f>
        <v>7.4451635072447162E-3</v>
      </c>
    </row>
    <row r="269" spans="2:7" ht="16" x14ac:dyDescent="0.2">
      <c r="B269" s="57">
        <v>44735</v>
      </c>
      <c r="C269" s="56">
        <v>169.17</v>
      </c>
      <c r="D269" s="56"/>
      <c r="E269" s="56">
        <v>0.32500000000000001</v>
      </c>
      <c r="F269">
        <f>Table3[[#This Row],[DivPay]]*4</f>
        <v>1.3</v>
      </c>
      <c r="G269" s="2">
        <f>Table3[[#This Row],[FwdDiv]]/Table3[[#This Row],[SharePrice]]</f>
        <v>7.6845776437902708E-3</v>
      </c>
    </row>
    <row r="270" spans="2:7" ht="16" x14ac:dyDescent="0.2">
      <c r="B270" s="57">
        <v>44734</v>
      </c>
      <c r="C270" s="56">
        <v>164.21</v>
      </c>
      <c r="D270" s="56"/>
      <c r="E270" s="56">
        <v>0.32500000000000001</v>
      </c>
      <c r="F270">
        <f>Table3[[#This Row],[DivPay]]*4</f>
        <v>1.3</v>
      </c>
      <c r="G270" s="2">
        <f>Table3[[#This Row],[FwdDiv]]/Table3[[#This Row],[SharePrice]]</f>
        <v>7.9166920406796171E-3</v>
      </c>
    </row>
    <row r="271" spans="2:7" ht="16" x14ac:dyDescent="0.2">
      <c r="B271" s="57">
        <v>44733</v>
      </c>
      <c r="C271" s="56">
        <v>162.01</v>
      </c>
      <c r="D271" s="56"/>
      <c r="E271" s="56">
        <v>0.32500000000000001</v>
      </c>
      <c r="F271">
        <f>Table3[[#This Row],[DivPay]]*4</f>
        <v>1.3</v>
      </c>
      <c r="G271" s="2">
        <f>Table3[[#This Row],[FwdDiv]]/Table3[[#This Row],[SharePrice]]</f>
        <v>8.0241960372816508E-3</v>
      </c>
    </row>
    <row r="272" spans="2:7" ht="16" x14ac:dyDescent="0.2">
      <c r="B272" s="57">
        <v>44729</v>
      </c>
      <c r="C272" s="56">
        <v>158.83000000000001</v>
      </c>
      <c r="D272" s="56"/>
      <c r="E272" s="56">
        <v>0.32500000000000001</v>
      </c>
      <c r="F272">
        <f>Table3[[#This Row],[DivPay]]*4</f>
        <v>1.3</v>
      </c>
      <c r="G272" s="2">
        <f>Table3[[#This Row],[FwdDiv]]/Table3[[#This Row],[SharePrice]]</f>
        <v>8.1848517282629221E-3</v>
      </c>
    </row>
    <row r="273" spans="2:7" ht="16" x14ac:dyDescent="0.2">
      <c r="B273" s="57">
        <v>44728</v>
      </c>
      <c r="C273" s="56">
        <v>157.38999999999999</v>
      </c>
      <c r="D273" s="56"/>
      <c r="E273" s="56">
        <v>0.32500000000000001</v>
      </c>
      <c r="F273">
        <f>Table3[[#This Row],[DivPay]]*4</f>
        <v>1.3</v>
      </c>
      <c r="G273" s="2">
        <f>Table3[[#This Row],[FwdDiv]]/Table3[[#This Row],[SharePrice]]</f>
        <v>8.2597369591460718E-3</v>
      </c>
    </row>
    <row r="274" spans="2:7" ht="16" x14ac:dyDescent="0.2">
      <c r="B274" s="57">
        <v>44727</v>
      </c>
      <c r="C274" s="56">
        <v>158.07</v>
      </c>
      <c r="D274" s="56"/>
      <c r="E274" s="56">
        <v>0.32500000000000001</v>
      </c>
      <c r="F274">
        <f>Table3[[#This Row],[DivPay]]*4</f>
        <v>1.3</v>
      </c>
      <c r="G274" s="2">
        <f>Table3[[#This Row],[FwdDiv]]/Table3[[#This Row],[SharePrice]]</f>
        <v>8.2242044663756574E-3</v>
      </c>
    </row>
    <row r="275" spans="2:7" ht="16" x14ac:dyDescent="0.2">
      <c r="B275" s="57">
        <v>44726</v>
      </c>
      <c r="C275" s="56">
        <v>157.80000000000001</v>
      </c>
      <c r="D275" s="56"/>
      <c r="E275" s="56">
        <v>0.32500000000000001</v>
      </c>
      <c r="F275">
        <f>Table3[[#This Row],[DivPay]]*4</f>
        <v>1.3</v>
      </c>
      <c r="G275" s="2">
        <f>Table3[[#This Row],[FwdDiv]]/Table3[[#This Row],[SharePrice]]</f>
        <v>8.2382762991128015E-3</v>
      </c>
    </row>
    <row r="276" spans="2:7" ht="16" x14ac:dyDescent="0.2">
      <c r="B276" s="57">
        <v>44725</v>
      </c>
      <c r="C276" s="56">
        <v>155.97</v>
      </c>
      <c r="D276" s="56"/>
      <c r="E276" s="56">
        <v>0.32500000000000001</v>
      </c>
      <c r="F276">
        <f>Table3[[#This Row],[DivPay]]*4</f>
        <v>1.3</v>
      </c>
      <c r="G276" s="2">
        <f>Table3[[#This Row],[FwdDiv]]/Table3[[#This Row],[SharePrice]]</f>
        <v>8.3349362056805796E-3</v>
      </c>
    </row>
    <row r="277" spans="2:7" ht="16" x14ac:dyDescent="0.2">
      <c r="B277" s="57">
        <v>44722</v>
      </c>
      <c r="C277" s="56">
        <v>161.49</v>
      </c>
      <c r="D277" s="56"/>
      <c r="E277" s="56">
        <v>0.32500000000000001</v>
      </c>
      <c r="F277">
        <f>Table3[[#This Row],[DivPay]]*4</f>
        <v>1.3</v>
      </c>
      <c r="G277" s="2">
        <f>Table3[[#This Row],[FwdDiv]]/Table3[[#This Row],[SharePrice]]</f>
        <v>8.0500340578363982E-3</v>
      </c>
    </row>
    <row r="278" spans="2:7" ht="16" x14ac:dyDescent="0.2">
      <c r="B278" s="57">
        <v>44721</v>
      </c>
      <c r="C278" s="56">
        <v>166.49</v>
      </c>
      <c r="D278" s="56"/>
      <c r="E278" s="56">
        <v>0.32500000000000001</v>
      </c>
      <c r="F278">
        <f>Table3[[#This Row],[DivPay]]*4</f>
        <v>1.3</v>
      </c>
      <c r="G278" s="2">
        <f>Table3[[#This Row],[FwdDiv]]/Table3[[#This Row],[SharePrice]]</f>
        <v>7.8082767733797824E-3</v>
      </c>
    </row>
    <row r="279" spans="2:7" ht="16" x14ac:dyDescent="0.2">
      <c r="B279" s="57">
        <v>44720</v>
      </c>
      <c r="C279" s="56">
        <v>171.29</v>
      </c>
      <c r="D279" s="56"/>
      <c r="E279" s="56">
        <v>0.32500000000000001</v>
      </c>
      <c r="F279">
        <f>Table3[[#This Row],[DivPay]]*4</f>
        <v>1.3</v>
      </c>
      <c r="G279" s="2">
        <f>Table3[[#This Row],[FwdDiv]]/Table3[[#This Row],[SharePrice]]</f>
        <v>7.5894681534240185E-3</v>
      </c>
    </row>
    <row r="280" spans="2:7" ht="16" x14ac:dyDescent="0.2">
      <c r="B280" s="57">
        <v>44719</v>
      </c>
      <c r="C280" s="56">
        <v>173.78</v>
      </c>
      <c r="D280" s="56"/>
      <c r="E280" s="56">
        <v>0.32500000000000001</v>
      </c>
      <c r="F280">
        <f>Table3[[#This Row],[DivPay]]*4</f>
        <v>1.3</v>
      </c>
      <c r="G280" s="2">
        <f>Table3[[#This Row],[FwdDiv]]/Table3[[#This Row],[SharePrice]]</f>
        <v>7.4807227529059732E-3</v>
      </c>
    </row>
    <row r="281" spans="2:7" ht="16" x14ac:dyDescent="0.2">
      <c r="B281" s="57">
        <v>44718</v>
      </c>
      <c r="C281" s="56">
        <v>171.01</v>
      </c>
      <c r="D281" s="56"/>
      <c r="E281" s="56">
        <v>0.32500000000000001</v>
      </c>
      <c r="F281">
        <f>Table3[[#This Row],[DivPay]]*4</f>
        <v>1.3</v>
      </c>
      <c r="G281" s="2">
        <f>Table3[[#This Row],[FwdDiv]]/Table3[[#This Row],[SharePrice]]</f>
        <v>7.6018946260452613E-3</v>
      </c>
    </row>
    <row r="282" spans="2:7" ht="16" x14ac:dyDescent="0.2">
      <c r="B282" s="57">
        <v>44715</v>
      </c>
      <c r="C282" s="56">
        <v>169.01</v>
      </c>
      <c r="D282" s="56"/>
      <c r="E282" s="56">
        <v>0.32500000000000001</v>
      </c>
      <c r="F282">
        <f>Table3[[#This Row],[DivPay]]*4</f>
        <v>1.3</v>
      </c>
      <c r="G282" s="2">
        <f>Table3[[#This Row],[FwdDiv]]/Table3[[#This Row],[SharePrice]]</f>
        <v>7.6918525531033677E-3</v>
      </c>
    </row>
    <row r="283" spans="2:7" ht="16" x14ac:dyDescent="0.2">
      <c r="B283" s="57">
        <v>44714</v>
      </c>
      <c r="C283" s="56">
        <v>172.7</v>
      </c>
      <c r="D283" s="56"/>
      <c r="E283" s="56">
        <v>0.32500000000000001</v>
      </c>
      <c r="F283">
        <f>Table3[[#This Row],[DivPay]]*4</f>
        <v>1.3</v>
      </c>
      <c r="G283" s="2">
        <f>Table3[[#This Row],[FwdDiv]]/Table3[[#This Row],[SharePrice]]</f>
        <v>7.5275043427909675E-3</v>
      </c>
    </row>
    <row r="284" spans="2:7" ht="16" x14ac:dyDescent="0.2">
      <c r="B284" s="57">
        <v>44713</v>
      </c>
      <c r="C284" s="56">
        <v>167.02</v>
      </c>
      <c r="D284" s="56"/>
      <c r="E284" s="56">
        <v>0.32500000000000001</v>
      </c>
      <c r="F284">
        <f>Table3[[#This Row],[DivPay]]*4</f>
        <v>1.3</v>
      </c>
      <c r="G284" s="2">
        <f>Table3[[#This Row],[FwdDiv]]/Table3[[#This Row],[SharePrice]]</f>
        <v>7.7834989821578254E-3</v>
      </c>
    </row>
    <row r="285" spans="2:7" ht="16" x14ac:dyDescent="0.2">
      <c r="B285" s="57">
        <v>44712</v>
      </c>
      <c r="C285" s="56">
        <v>170.93</v>
      </c>
      <c r="D285" s="56"/>
      <c r="E285" s="56">
        <v>0.32500000000000001</v>
      </c>
      <c r="F285">
        <f>Table3[[#This Row],[DivPay]]*4</f>
        <v>1.3</v>
      </c>
      <c r="G285" s="2">
        <f>Table3[[#This Row],[FwdDiv]]/Table3[[#This Row],[SharePrice]]</f>
        <v>7.6054525244252033E-3</v>
      </c>
    </row>
    <row r="286" spans="2:7" ht="16" x14ac:dyDescent="0.2">
      <c r="B286" s="57">
        <v>44708</v>
      </c>
      <c r="C286" s="56">
        <v>172.1</v>
      </c>
      <c r="D286" s="56"/>
      <c r="E286" s="56">
        <v>0.32500000000000001</v>
      </c>
      <c r="F286">
        <f>Table3[[#This Row],[DivPay]]*4</f>
        <v>1.3</v>
      </c>
      <c r="G286" s="2">
        <f>Table3[[#This Row],[FwdDiv]]/Table3[[#This Row],[SharePrice]]</f>
        <v>7.5537478210342826E-3</v>
      </c>
    </row>
    <row r="287" spans="2:7" ht="16" x14ac:dyDescent="0.2">
      <c r="B287" s="57">
        <v>44707</v>
      </c>
      <c r="C287" s="56">
        <v>165.9</v>
      </c>
      <c r="D287" s="56"/>
      <c r="E287" s="56">
        <v>0.32500000000000001</v>
      </c>
      <c r="F287">
        <f>Table3[[#This Row],[DivPay]]*4</f>
        <v>1.3</v>
      </c>
      <c r="G287" s="2">
        <f>Table3[[#This Row],[FwdDiv]]/Table3[[#This Row],[SharePrice]]</f>
        <v>7.836045810729355E-3</v>
      </c>
    </row>
    <row r="288" spans="2:7" ht="16" x14ac:dyDescent="0.2">
      <c r="B288" s="57">
        <v>44706</v>
      </c>
      <c r="C288" s="56">
        <v>163.03</v>
      </c>
      <c r="D288" s="56"/>
      <c r="E288" s="56">
        <v>0.32500000000000001</v>
      </c>
      <c r="F288">
        <f>Table3[[#This Row],[DivPay]]*4</f>
        <v>1.3</v>
      </c>
      <c r="G288" s="2">
        <f>Table3[[#This Row],[FwdDiv]]/Table3[[#This Row],[SharePrice]]</f>
        <v>7.9739925167147153E-3</v>
      </c>
    </row>
    <row r="289" spans="2:7" ht="16" x14ac:dyDescent="0.2">
      <c r="B289" s="57">
        <v>44705</v>
      </c>
      <c r="C289" s="56">
        <v>163.05000000000001</v>
      </c>
      <c r="D289" s="56"/>
      <c r="E289" s="56">
        <v>0.32500000000000001</v>
      </c>
      <c r="F289">
        <f>Table3[[#This Row],[DivPay]]*4</f>
        <v>1.3</v>
      </c>
      <c r="G289" s="2">
        <f>Table3[[#This Row],[FwdDiv]]/Table3[[#This Row],[SharePrice]]</f>
        <v>7.9730144127568223E-3</v>
      </c>
    </row>
    <row r="290" spans="2:7" ht="16" x14ac:dyDescent="0.2">
      <c r="B290" s="57">
        <v>44704</v>
      </c>
      <c r="C290" s="56">
        <v>163</v>
      </c>
      <c r="D290" s="56"/>
      <c r="E290" s="56">
        <v>0.32500000000000001</v>
      </c>
      <c r="F290">
        <f>Table3[[#This Row],[DivPay]]*4</f>
        <v>1.3</v>
      </c>
      <c r="G290" s="2">
        <f>Table3[[#This Row],[FwdDiv]]/Table3[[#This Row],[SharePrice]]</f>
        <v>7.9754601226993873E-3</v>
      </c>
    </row>
    <row r="291" spans="2:7" ht="16" x14ac:dyDescent="0.2">
      <c r="B291" s="57">
        <v>44701</v>
      </c>
      <c r="C291" s="56">
        <v>162.56</v>
      </c>
      <c r="D291" s="56"/>
      <c r="E291" s="56">
        <v>0.32500000000000001</v>
      </c>
      <c r="F291">
        <f>Table3[[#This Row],[DivPay]]*4</f>
        <v>1.3</v>
      </c>
      <c r="G291" s="2">
        <f>Table3[[#This Row],[FwdDiv]]/Table3[[#This Row],[SharePrice]]</f>
        <v>7.9970472440944879E-3</v>
      </c>
    </row>
    <row r="292" spans="2:7" ht="16" x14ac:dyDescent="0.2">
      <c r="B292" s="57">
        <v>44700</v>
      </c>
      <c r="C292" s="56">
        <v>158.63</v>
      </c>
      <c r="D292" s="56"/>
      <c r="E292" s="56">
        <v>0.32500000000000001</v>
      </c>
      <c r="F292">
        <f>Table3[[#This Row],[DivPay]]*4</f>
        <v>1.3</v>
      </c>
      <c r="G292" s="2">
        <f>Table3[[#This Row],[FwdDiv]]/Table3[[#This Row],[SharePrice]]</f>
        <v>8.1951711529975428E-3</v>
      </c>
    </row>
    <row r="293" spans="2:7" ht="16" x14ac:dyDescent="0.2">
      <c r="B293" s="57">
        <v>44699</v>
      </c>
      <c r="C293" s="56">
        <v>158.86000000000001</v>
      </c>
      <c r="D293" s="56"/>
      <c r="E293" s="56">
        <v>0.32500000000000001</v>
      </c>
      <c r="F293">
        <f>Table3[[#This Row],[DivPay]]*4</f>
        <v>1.3</v>
      </c>
      <c r="G293" s="2">
        <f>Table3[[#This Row],[FwdDiv]]/Table3[[#This Row],[SharePrice]]</f>
        <v>8.18330605564648E-3</v>
      </c>
    </row>
    <row r="294" spans="2:7" ht="16" x14ac:dyDescent="0.2">
      <c r="B294" s="57">
        <v>44698</v>
      </c>
      <c r="C294" s="56">
        <v>166.43</v>
      </c>
      <c r="D294" s="56"/>
      <c r="E294" s="56">
        <v>0.32500000000000001</v>
      </c>
      <c r="F294">
        <f>Table3[[#This Row],[DivPay]]*4</f>
        <v>1.3</v>
      </c>
      <c r="G294" s="2">
        <f>Table3[[#This Row],[FwdDiv]]/Table3[[#This Row],[SharePrice]]</f>
        <v>7.811091750285405E-3</v>
      </c>
    </row>
    <row r="295" spans="2:7" ht="16" x14ac:dyDescent="0.2">
      <c r="B295" s="57">
        <v>44697</v>
      </c>
      <c r="C295" s="56">
        <v>165.5</v>
      </c>
      <c r="D295" s="56"/>
      <c r="E295" s="56">
        <v>0.32500000000000001</v>
      </c>
      <c r="F295">
        <f>Table3[[#This Row],[DivPay]]*4</f>
        <v>1.3</v>
      </c>
      <c r="G295" s="2">
        <f>Table3[[#This Row],[FwdDiv]]/Table3[[#This Row],[SharePrice]]</f>
        <v>7.8549848942598196E-3</v>
      </c>
    </row>
    <row r="296" spans="2:7" ht="16" x14ac:dyDescent="0.2">
      <c r="B296" s="57">
        <v>44694</v>
      </c>
      <c r="C296" s="56">
        <v>165.33</v>
      </c>
      <c r="D296" s="56"/>
      <c r="E296" s="56">
        <v>0.32500000000000001</v>
      </c>
      <c r="F296">
        <f>Table3[[#This Row],[DivPay]]*4</f>
        <v>1.3</v>
      </c>
      <c r="G296" s="2">
        <f>Table3[[#This Row],[FwdDiv]]/Table3[[#This Row],[SharePrice]]</f>
        <v>7.8630617552773244E-3</v>
      </c>
    </row>
    <row r="297" spans="2:7" ht="16" x14ac:dyDescent="0.2">
      <c r="B297" s="57">
        <v>44693</v>
      </c>
      <c r="C297" s="56">
        <v>163.08000000000001</v>
      </c>
      <c r="D297" s="56"/>
      <c r="E297" s="56">
        <v>0.32500000000000001</v>
      </c>
      <c r="F297">
        <f>Table3[[#This Row],[DivPay]]*4</f>
        <v>1.3</v>
      </c>
      <c r="G297" s="2">
        <f>Table3[[#This Row],[FwdDiv]]/Table3[[#This Row],[SharePrice]]</f>
        <v>7.9715477066470437E-3</v>
      </c>
    </row>
    <row r="298" spans="2:7" ht="16" x14ac:dyDescent="0.2">
      <c r="B298" s="57">
        <v>44692</v>
      </c>
      <c r="C298" s="56">
        <v>159.9</v>
      </c>
      <c r="D298" s="56"/>
      <c r="E298" s="56">
        <v>0.32500000000000001</v>
      </c>
      <c r="F298">
        <f>Table3[[#This Row],[DivPay]]*4</f>
        <v>1.3</v>
      </c>
      <c r="G298" s="2">
        <f>Table3[[#This Row],[FwdDiv]]/Table3[[#This Row],[SharePrice]]</f>
        <v>8.1300813008130073E-3</v>
      </c>
    </row>
    <row r="299" spans="2:7" ht="16" x14ac:dyDescent="0.2">
      <c r="B299" s="57">
        <v>44691</v>
      </c>
      <c r="C299" s="56">
        <v>162.65</v>
      </c>
      <c r="D299" s="56"/>
      <c r="E299" s="56">
        <v>0.32500000000000001</v>
      </c>
      <c r="F299">
        <f>Table3[[#This Row],[DivPay]]*4</f>
        <v>1.3</v>
      </c>
      <c r="G299" s="2">
        <f>Table3[[#This Row],[FwdDiv]]/Table3[[#This Row],[SharePrice]]</f>
        <v>7.9926221948970182E-3</v>
      </c>
    </row>
    <row r="300" spans="2:7" ht="16" x14ac:dyDescent="0.2">
      <c r="B300" s="57">
        <v>44690</v>
      </c>
      <c r="C300" s="56">
        <v>161.81</v>
      </c>
      <c r="D300" s="56"/>
      <c r="E300" s="56">
        <v>0.32500000000000001</v>
      </c>
      <c r="F300">
        <f>Table3[[#This Row],[DivPay]]*4</f>
        <v>1.3</v>
      </c>
      <c r="G300" s="2">
        <f>Table3[[#This Row],[FwdDiv]]/Table3[[#This Row],[SharePrice]]</f>
        <v>8.034114084419999E-3</v>
      </c>
    </row>
    <row r="301" spans="2:7" ht="16" x14ac:dyDescent="0.2">
      <c r="B301" s="57">
        <v>44687</v>
      </c>
      <c r="C301" s="56">
        <v>169.21</v>
      </c>
      <c r="D301" s="56"/>
      <c r="E301" s="56">
        <v>0.32500000000000001</v>
      </c>
      <c r="F301">
        <f>Table3[[#This Row],[DivPay]]*4</f>
        <v>1.3</v>
      </c>
      <c r="G301" s="2">
        <f>Table3[[#This Row],[FwdDiv]]/Table3[[#This Row],[SharePrice]]</f>
        <v>7.6827610661308436E-3</v>
      </c>
    </row>
    <row r="302" spans="2:7" ht="16" x14ac:dyDescent="0.2">
      <c r="B302" s="57">
        <v>44686</v>
      </c>
      <c r="C302" s="56">
        <v>171.45</v>
      </c>
      <c r="D302" s="56"/>
      <c r="E302" s="56">
        <v>0.32500000000000001</v>
      </c>
      <c r="F302">
        <f>Table3[[#This Row],[DivPay]]*4</f>
        <v>1.3</v>
      </c>
      <c r="G302" s="2">
        <f>Table3[[#This Row],[FwdDiv]]/Table3[[#This Row],[SharePrice]]</f>
        <v>7.5823855351414412E-3</v>
      </c>
    </row>
    <row r="303" spans="2:7" ht="16" x14ac:dyDescent="0.2">
      <c r="B303" s="57">
        <v>44685</v>
      </c>
      <c r="C303" s="56">
        <v>176.86</v>
      </c>
      <c r="D303" s="56"/>
      <c r="E303" s="56">
        <v>0.32500000000000001</v>
      </c>
      <c r="F303">
        <f>Table3[[#This Row],[DivPay]]*4</f>
        <v>1.3</v>
      </c>
      <c r="G303" s="2">
        <f>Table3[[#This Row],[FwdDiv]]/Table3[[#This Row],[SharePrice]]</f>
        <v>7.3504466809906138E-3</v>
      </c>
    </row>
    <row r="304" spans="2:7" ht="16" x14ac:dyDescent="0.2">
      <c r="B304" s="57">
        <v>44684</v>
      </c>
      <c r="C304" s="56">
        <v>175.14</v>
      </c>
      <c r="D304" s="56"/>
      <c r="E304" s="56">
        <v>0.32500000000000001</v>
      </c>
      <c r="F304">
        <f>Table3[[#This Row],[DivPay]]*4</f>
        <v>1.3</v>
      </c>
      <c r="G304" s="2">
        <f>Table3[[#This Row],[FwdDiv]]/Table3[[#This Row],[SharePrice]]</f>
        <v>7.422633321913898E-3</v>
      </c>
    </row>
    <row r="305" spans="2:7" ht="16" x14ac:dyDescent="0.2">
      <c r="B305" s="57">
        <v>44683</v>
      </c>
      <c r="C305" s="56">
        <v>174.67</v>
      </c>
      <c r="D305" s="56"/>
      <c r="E305" s="56">
        <v>0.32500000000000001</v>
      </c>
      <c r="F305">
        <f>Table3[[#This Row],[DivPay]]*4</f>
        <v>1.3</v>
      </c>
      <c r="G305" s="2">
        <f>Table3[[#This Row],[FwdDiv]]/Table3[[#This Row],[SharePrice]]</f>
        <v>7.4426060571363148E-3</v>
      </c>
    </row>
    <row r="306" spans="2:7" ht="16" x14ac:dyDescent="0.2">
      <c r="B306" s="57">
        <v>44680</v>
      </c>
      <c r="C306" s="56">
        <v>177.25</v>
      </c>
      <c r="D306" s="56"/>
      <c r="E306" s="56">
        <v>0.32500000000000001</v>
      </c>
      <c r="F306">
        <f>Table3[[#This Row],[DivPay]]*4</f>
        <v>1.3</v>
      </c>
      <c r="G306" s="2">
        <f>Table3[[#This Row],[FwdDiv]]/Table3[[#This Row],[SharePrice]]</f>
        <v>7.3342736248236959E-3</v>
      </c>
    </row>
    <row r="307" spans="2:7" ht="16" x14ac:dyDescent="0.2">
      <c r="B307" s="57">
        <v>44679</v>
      </c>
      <c r="C307" s="56">
        <v>181.31</v>
      </c>
      <c r="D307" s="56"/>
      <c r="E307" s="56">
        <v>0.32500000000000001</v>
      </c>
      <c r="F307">
        <f>Table3[[#This Row],[DivPay]]*4</f>
        <v>1.3</v>
      </c>
      <c r="G307" s="2">
        <f>Table3[[#This Row],[FwdDiv]]/Table3[[#This Row],[SharePrice]]</f>
        <v>7.170040262533782E-3</v>
      </c>
    </row>
    <row r="308" spans="2:7" ht="16" x14ac:dyDescent="0.2">
      <c r="B308" s="57">
        <v>44678</v>
      </c>
      <c r="C308" s="56">
        <v>178.47</v>
      </c>
      <c r="D308" s="56"/>
      <c r="E308" s="56">
        <v>0.32500000000000001</v>
      </c>
      <c r="F308">
        <f>Table3[[#This Row],[DivPay]]*4</f>
        <v>1.3</v>
      </c>
      <c r="G308" s="2">
        <f>Table3[[#This Row],[FwdDiv]]/Table3[[#This Row],[SharePrice]]</f>
        <v>7.2841373900375418E-3</v>
      </c>
    </row>
    <row r="309" spans="2:7" ht="16" x14ac:dyDescent="0.2">
      <c r="B309" s="57">
        <v>44677</v>
      </c>
      <c r="C309" s="56">
        <v>176.97</v>
      </c>
      <c r="D309" s="56"/>
      <c r="E309" s="56">
        <v>0.32500000000000001</v>
      </c>
      <c r="F309">
        <f>Table3[[#This Row],[DivPay]]*4</f>
        <v>1.3</v>
      </c>
      <c r="G309" s="2">
        <f>Table3[[#This Row],[FwdDiv]]/Table3[[#This Row],[SharePrice]]</f>
        <v>7.3458778324009726E-3</v>
      </c>
    </row>
    <row r="310" spans="2:7" ht="16" x14ac:dyDescent="0.2">
      <c r="B310" s="57">
        <v>44676</v>
      </c>
      <c r="C310" s="56">
        <v>180.3</v>
      </c>
      <c r="D310" s="56"/>
      <c r="E310" s="56">
        <v>0.32500000000000001</v>
      </c>
      <c r="F310">
        <f>Table3[[#This Row],[DivPay]]*4</f>
        <v>1.3</v>
      </c>
      <c r="G310" s="2">
        <f>Table3[[#This Row],[FwdDiv]]/Table3[[#This Row],[SharePrice]]</f>
        <v>7.2102052135330002E-3</v>
      </c>
    </row>
    <row r="311" spans="2:7" ht="16" x14ac:dyDescent="0.2">
      <c r="B311" s="57">
        <v>44673</v>
      </c>
      <c r="C311" s="56">
        <v>181.95</v>
      </c>
      <c r="D311" s="56"/>
      <c r="E311" s="56">
        <v>0.32500000000000001</v>
      </c>
      <c r="F311">
        <f>Table3[[#This Row],[DivPay]]*4</f>
        <v>1.3</v>
      </c>
      <c r="G311" s="2">
        <f>Table3[[#This Row],[FwdDiv]]/Table3[[#This Row],[SharePrice]]</f>
        <v>7.1448200054960165E-3</v>
      </c>
    </row>
    <row r="312" spans="2:7" ht="16" x14ac:dyDescent="0.2">
      <c r="B312" s="57">
        <v>44672</v>
      </c>
      <c r="C312" s="56">
        <v>184.72</v>
      </c>
      <c r="D312" s="56"/>
      <c r="E312" s="56">
        <v>0.32500000000000001</v>
      </c>
      <c r="F312">
        <f>Table3[[#This Row],[DivPay]]*4</f>
        <v>1.3</v>
      </c>
      <c r="G312" s="2">
        <f>Table3[[#This Row],[FwdDiv]]/Table3[[#This Row],[SharePrice]]</f>
        <v>7.0376786487656995E-3</v>
      </c>
    </row>
    <row r="313" spans="2:7" ht="16" x14ac:dyDescent="0.2">
      <c r="B313" s="57">
        <v>44671</v>
      </c>
      <c r="C313" s="56">
        <v>187.78</v>
      </c>
      <c r="D313" s="56">
        <v>0.32500000000000001</v>
      </c>
      <c r="E313" s="56">
        <v>0.32500000000000001</v>
      </c>
      <c r="F313">
        <f>Table3[[#This Row],[DivPay]]*4</f>
        <v>1.3</v>
      </c>
      <c r="G313" s="2">
        <f>Table3[[#This Row],[FwdDiv]]/Table3[[#This Row],[SharePrice]]</f>
        <v>6.9229949941420812E-3</v>
      </c>
    </row>
    <row r="314" spans="2:7" ht="16" x14ac:dyDescent="0.2">
      <c r="B314" s="57">
        <v>44670</v>
      </c>
      <c r="C314" s="56">
        <v>185.94</v>
      </c>
      <c r="D314" s="56"/>
      <c r="E314" s="56">
        <v>0.32500000000000001</v>
      </c>
      <c r="F314">
        <f>Table3[[#This Row],[DivPay]]*4</f>
        <v>1.3</v>
      </c>
      <c r="G314" s="2">
        <f>Table3[[#This Row],[FwdDiv]]/Table3[[#This Row],[SharePrice]]</f>
        <v>6.9915026352586861E-3</v>
      </c>
    </row>
    <row r="315" spans="2:7" ht="16" x14ac:dyDescent="0.2">
      <c r="B315" s="57">
        <v>44669</v>
      </c>
      <c r="C315" s="56">
        <v>182.81</v>
      </c>
      <c r="D315" s="56"/>
      <c r="E315" s="56">
        <v>0.32500000000000001</v>
      </c>
      <c r="F315">
        <f>Table3[[#This Row],[DivPay]]*4</f>
        <v>1.3</v>
      </c>
      <c r="G315" s="2">
        <f>Table3[[#This Row],[FwdDiv]]/Table3[[#This Row],[SharePrice]]</f>
        <v>7.1112083584049012E-3</v>
      </c>
    </row>
    <row r="316" spans="2:7" ht="16" x14ac:dyDescent="0.2">
      <c r="B316" s="57">
        <v>44665</v>
      </c>
      <c r="C316" s="56">
        <v>187.3</v>
      </c>
      <c r="D316" s="56"/>
      <c r="E316" s="56">
        <v>0.32500000000000001</v>
      </c>
      <c r="F316">
        <f>Table3[[#This Row],[DivPay]]*4</f>
        <v>1.3</v>
      </c>
      <c r="G316" s="2">
        <f>Table3[[#This Row],[FwdDiv]]/Table3[[#This Row],[SharePrice]]</f>
        <v>6.9407367859049655E-3</v>
      </c>
    </row>
    <row r="317" spans="2:7" ht="16" x14ac:dyDescent="0.2">
      <c r="B317" s="57">
        <v>44664</v>
      </c>
      <c r="C317" s="56">
        <v>189.52</v>
      </c>
      <c r="D317" s="56"/>
      <c r="E317" s="56">
        <v>0.32500000000000001</v>
      </c>
      <c r="F317">
        <f>Table3[[#This Row],[DivPay]]*4</f>
        <v>1.3</v>
      </c>
      <c r="G317" s="2">
        <f>Table3[[#This Row],[FwdDiv]]/Table3[[#This Row],[SharePrice]]</f>
        <v>6.8594343604896583E-3</v>
      </c>
    </row>
    <row r="318" spans="2:7" ht="16" x14ac:dyDescent="0.2">
      <c r="B318" s="57">
        <v>44663</v>
      </c>
      <c r="C318" s="56">
        <v>187.91</v>
      </c>
      <c r="D318" s="56"/>
      <c r="E318" s="56">
        <v>0.32500000000000001</v>
      </c>
      <c r="F318">
        <f>Table3[[#This Row],[DivPay]]*4</f>
        <v>1.3</v>
      </c>
      <c r="G318" s="2">
        <f>Table3[[#This Row],[FwdDiv]]/Table3[[#This Row],[SharePrice]]</f>
        <v>6.9182055239210265E-3</v>
      </c>
    </row>
    <row r="319" spans="2:7" ht="16" x14ac:dyDescent="0.2">
      <c r="B319" s="57">
        <v>44662</v>
      </c>
      <c r="C319" s="56">
        <v>192.5</v>
      </c>
      <c r="D319" s="56"/>
      <c r="E319" s="56">
        <v>0.32500000000000001</v>
      </c>
      <c r="F319">
        <f>Table3[[#This Row],[DivPay]]*4</f>
        <v>1.3</v>
      </c>
      <c r="G319" s="2">
        <f>Table3[[#This Row],[FwdDiv]]/Table3[[#This Row],[SharePrice]]</f>
        <v>6.7532467532467532E-3</v>
      </c>
    </row>
    <row r="320" spans="2:7" ht="16" x14ac:dyDescent="0.2">
      <c r="B320" s="57">
        <v>44659</v>
      </c>
      <c r="C320" s="56">
        <v>200.09</v>
      </c>
      <c r="D320" s="56"/>
      <c r="E320" s="56">
        <v>0.32500000000000001</v>
      </c>
      <c r="F320">
        <f>Table3[[#This Row],[DivPay]]*4</f>
        <v>1.3</v>
      </c>
      <c r="G320" s="2">
        <f>Table3[[#This Row],[FwdDiv]]/Table3[[#This Row],[SharePrice]]</f>
        <v>6.4970763156579538E-3</v>
      </c>
    </row>
    <row r="321" spans="2:7" ht="16" x14ac:dyDescent="0.2">
      <c r="B321" s="57">
        <v>44658</v>
      </c>
      <c r="C321" s="56">
        <v>197.93</v>
      </c>
      <c r="D321" s="56"/>
      <c r="E321" s="56">
        <v>0.32500000000000001</v>
      </c>
      <c r="F321">
        <f>Table3[[#This Row],[DivPay]]*4</f>
        <v>1.3</v>
      </c>
      <c r="G321" s="2">
        <f>Table3[[#This Row],[FwdDiv]]/Table3[[#This Row],[SharePrice]]</f>
        <v>6.5679785782852525E-3</v>
      </c>
    </row>
    <row r="322" spans="2:7" ht="16" x14ac:dyDescent="0.2">
      <c r="B322" s="57">
        <v>44657</v>
      </c>
      <c r="C322" s="56">
        <v>191.38</v>
      </c>
      <c r="D322" s="56"/>
      <c r="E322" s="56">
        <v>0.32500000000000001</v>
      </c>
      <c r="F322">
        <f>Table3[[#This Row],[DivPay]]*4</f>
        <v>1.3</v>
      </c>
      <c r="G322" s="2">
        <f>Table3[[#This Row],[FwdDiv]]/Table3[[#This Row],[SharePrice]]</f>
        <v>6.7927683143484173E-3</v>
      </c>
    </row>
    <row r="323" spans="2:7" ht="16" x14ac:dyDescent="0.2">
      <c r="B323" s="57">
        <v>44656</v>
      </c>
      <c r="C323" s="56">
        <v>188.4</v>
      </c>
      <c r="D323" s="56"/>
      <c r="E323" s="56">
        <v>0.32500000000000001</v>
      </c>
      <c r="F323">
        <f>Table3[[#This Row],[DivPay]]*4</f>
        <v>1.3</v>
      </c>
      <c r="G323" s="2">
        <f>Table3[[#This Row],[FwdDiv]]/Table3[[#This Row],[SharePrice]]</f>
        <v>6.9002123142250533E-3</v>
      </c>
    </row>
    <row r="324" spans="2:7" ht="16" x14ac:dyDescent="0.2">
      <c r="B324" s="57">
        <v>44655</v>
      </c>
      <c r="C324" s="56">
        <v>188.74</v>
      </c>
      <c r="D324" s="56"/>
      <c r="E324" s="56">
        <v>0.32500000000000001</v>
      </c>
      <c r="F324">
        <f>Table3[[#This Row],[DivPay]]*4</f>
        <v>1.3</v>
      </c>
      <c r="G324" s="2">
        <f>Table3[[#This Row],[FwdDiv]]/Table3[[#This Row],[SharePrice]]</f>
        <v>6.8877821341528029E-3</v>
      </c>
    </row>
    <row r="325" spans="2:7" ht="16" x14ac:dyDescent="0.2">
      <c r="B325" s="57">
        <v>44652</v>
      </c>
      <c r="C325" s="56">
        <v>191.11</v>
      </c>
      <c r="D325" s="56"/>
      <c r="E325" s="56">
        <v>0.32500000000000001</v>
      </c>
      <c r="F325">
        <f>Table3[[#This Row],[DivPay]]*4</f>
        <v>1.3</v>
      </c>
      <c r="G325" s="2">
        <f>Table3[[#This Row],[FwdDiv]]/Table3[[#This Row],[SharePrice]]</f>
        <v>6.8023651300298258E-3</v>
      </c>
    </row>
    <row r="326" spans="2:7" ht="16" x14ac:dyDescent="0.2">
      <c r="B326" s="57">
        <v>44651</v>
      </c>
      <c r="C326" s="56">
        <v>188.59</v>
      </c>
      <c r="D326" s="56"/>
      <c r="E326" s="56">
        <v>0.32500000000000001</v>
      </c>
      <c r="F326">
        <f>Table3[[#This Row],[DivPay]]*4</f>
        <v>1.3</v>
      </c>
      <c r="G326" s="2">
        <f>Table3[[#This Row],[FwdDiv]]/Table3[[#This Row],[SharePrice]]</f>
        <v>6.8932605122222811E-3</v>
      </c>
    </row>
    <row r="327" spans="2:7" ht="16" x14ac:dyDescent="0.2">
      <c r="B327" s="57">
        <v>44650</v>
      </c>
      <c r="C327" s="56">
        <v>191.32</v>
      </c>
      <c r="D327" s="56"/>
      <c r="E327" s="56">
        <v>0.32500000000000001</v>
      </c>
      <c r="F327">
        <f>Table3[[#This Row],[DivPay]]*4</f>
        <v>1.3</v>
      </c>
      <c r="G327" s="2">
        <f>Table3[[#This Row],[FwdDiv]]/Table3[[#This Row],[SharePrice]]</f>
        <v>6.79489859920552E-3</v>
      </c>
    </row>
    <row r="328" spans="2:7" ht="16" x14ac:dyDescent="0.2">
      <c r="B328" s="57">
        <v>44649</v>
      </c>
      <c r="C328" s="56">
        <v>192.28</v>
      </c>
      <c r="D328" s="56"/>
      <c r="E328" s="56">
        <v>0.32500000000000001</v>
      </c>
      <c r="F328">
        <f>Table3[[#This Row],[DivPay]]*4</f>
        <v>1.3</v>
      </c>
      <c r="G328" s="2">
        <f>Table3[[#This Row],[FwdDiv]]/Table3[[#This Row],[SharePrice]]</f>
        <v>6.7609735801955487E-3</v>
      </c>
    </row>
    <row r="329" spans="2:7" ht="16" x14ac:dyDescent="0.2">
      <c r="B329" s="57">
        <v>44648</v>
      </c>
      <c r="C329" s="56">
        <v>189.37</v>
      </c>
      <c r="D329" s="56"/>
      <c r="E329" s="56">
        <v>0.32500000000000001</v>
      </c>
      <c r="F329">
        <f>Table3[[#This Row],[DivPay]]*4</f>
        <v>1.3</v>
      </c>
      <c r="G329" s="2">
        <f>Table3[[#This Row],[FwdDiv]]/Table3[[#This Row],[SharePrice]]</f>
        <v>6.8648677192797167E-3</v>
      </c>
    </row>
    <row r="330" spans="2:7" ht="16" x14ac:dyDescent="0.2">
      <c r="B330" s="57">
        <v>44645</v>
      </c>
      <c r="C330" s="56">
        <v>189.43</v>
      </c>
      <c r="D330" s="56"/>
      <c r="E330" s="56">
        <v>0.32500000000000001</v>
      </c>
      <c r="F330">
        <f>Table3[[#This Row],[DivPay]]*4</f>
        <v>1.3</v>
      </c>
      <c r="G330" s="2">
        <f>Table3[[#This Row],[FwdDiv]]/Table3[[#This Row],[SharePrice]]</f>
        <v>6.8626933431874572E-3</v>
      </c>
    </row>
    <row r="331" spans="2:7" ht="16" x14ac:dyDescent="0.2">
      <c r="B331" s="57">
        <v>44644</v>
      </c>
      <c r="C331" s="56">
        <v>189.57</v>
      </c>
      <c r="D331" s="56"/>
      <c r="E331" s="56">
        <v>0.32500000000000001</v>
      </c>
      <c r="F331">
        <f>Table3[[#This Row],[DivPay]]*4</f>
        <v>1.3</v>
      </c>
      <c r="G331" s="2">
        <f>Table3[[#This Row],[FwdDiv]]/Table3[[#This Row],[SharePrice]]</f>
        <v>6.8576251516590187E-3</v>
      </c>
    </row>
    <row r="332" spans="2:7" ht="16" x14ac:dyDescent="0.2">
      <c r="B332" s="57">
        <v>44643</v>
      </c>
      <c r="C332" s="56">
        <v>191.23</v>
      </c>
      <c r="D332" s="56"/>
      <c r="E332" s="56">
        <v>0.32500000000000001</v>
      </c>
      <c r="F332">
        <f>Table3[[#This Row],[DivPay]]*4</f>
        <v>1.3</v>
      </c>
      <c r="G332" s="2">
        <f>Table3[[#This Row],[FwdDiv]]/Table3[[#This Row],[SharePrice]]</f>
        <v>6.7980965329707691E-3</v>
      </c>
    </row>
    <row r="333" spans="2:7" ht="16" x14ac:dyDescent="0.2">
      <c r="B333" s="57">
        <v>44642</v>
      </c>
      <c r="C333" s="56">
        <v>196.88</v>
      </c>
      <c r="D333" s="56"/>
      <c r="E333" s="56">
        <v>0.32500000000000001</v>
      </c>
      <c r="F333">
        <f>Table3[[#This Row],[DivPay]]*4</f>
        <v>1.3</v>
      </c>
      <c r="G333" s="2">
        <f>Table3[[#This Row],[FwdDiv]]/Table3[[#This Row],[SharePrice]]</f>
        <v>6.6030069077610727E-3</v>
      </c>
    </row>
    <row r="334" spans="2:7" ht="16" x14ac:dyDescent="0.2">
      <c r="B334" s="57">
        <v>44641</v>
      </c>
      <c r="C334" s="56">
        <v>194.71</v>
      </c>
      <c r="D334" s="56"/>
      <c r="E334" s="56">
        <v>0.32500000000000001</v>
      </c>
      <c r="F334">
        <f>Table3[[#This Row],[DivPay]]*4</f>
        <v>1.3</v>
      </c>
      <c r="G334" s="2">
        <f>Table3[[#This Row],[FwdDiv]]/Table3[[#This Row],[SharePrice]]</f>
        <v>6.6765959632273638E-3</v>
      </c>
    </row>
    <row r="335" spans="2:7" ht="16" x14ac:dyDescent="0.2">
      <c r="B335" s="57">
        <v>44638</v>
      </c>
      <c r="C335" s="56">
        <v>195.9</v>
      </c>
      <c r="D335" s="56"/>
      <c r="E335" s="56">
        <v>0.32500000000000001</v>
      </c>
      <c r="F335">
        <f>Table3[[#This Row],[DivPay]]*4</f>
        <v>1.3</v>
      </c>
      <c r="G335" s="2">
        <f>Table3[[#This Row],[FwdDiv]]/Table3[[#This Row],[SharePrice]]</f>
        <v>6.636038795303726E-3</v>
      </c>
    </row>
    <row r="336" spans="2:7" ht="16" x14ac:dyDescent="0.2">
      <c r="B336" s="57">
        <v>44637</v>
      </c>
      <c r="C336" s="56">
        <v>193.68</v>
      </c>
      <c r="D336" s="56"/>
      <c r="E336" s="56">
        <v>0.32500000000000001</v>
      </c>
      <c r="F336">
        <f>Table3[[#This Row],[DivPay]]*4</f>
        <v>1.3</v>
      </c>
      <c r="G336" s="2">
        <f>Table3[[#This Row],[FwdDiv]]/Table3[[#This Row],[SharePrice]]</f>
        <v>6.7121024370094999E-3</v>
      </c>
    </row>
    <row r="337" spans="2:7" ht="16" x14ac:dyDescent="0.2">
      <c r="B337" s="57">
        <v>44636</v>
      </c>
      <c r="C337" s="56">
        <v>191.92</v>
      </c>
      <c r="D337" s="56"/>
      <c r="E337" s="56">
        <v>0.32500000000000001</v>
      </c>
      <c r="F337">
        <f>Table3[[#This Row],[DivPay]]*4</f>
        <v>1.3</v>
      </c>
      <c r="G337" s="2">
        <f>Table3[[#This Row],[FwdDiv]]/Table3[[#This Row],[SharePrice]]</f>
        <v>6.7736556898707802E-3</v>
      </c>
    </row>
    <row r="338" spans="2:7" ht="16" x14ac:dyDescent="0.2">
      <c r="B338" s="57">
        <v>44635</v>
      </c>
      <c r="C338" s="56">
        <v>189.11</v>
      </c>
      <c r="D338" s="56"/>
      <c r="E338" s="56">
        <v>0.32500000000000001</v>
      </c>
      <c r="F338">
        <f>Table3[[#This Row],[DivPay]]*4</f>
        <v>1.3</v>
      </c>
      <c r="G338" s="2">
        <f>Table3[[#This Row],[FwdDiv]]/Table3[[#This Row],[SharePrice]]</f>
        <v>6.8743059594944741E-3</v>
      </c>
    </row>
    <row r="339" spans="2:7" ht="16" x14ac:dyDescent="0.2">
      <c r="B339" s="57">
        <v>44634</v>
      </c>
      <c r="C339" s="56">
        <v>184.66</v>
      </c>
      <c r="D339" s="56"/>
      <c r="E339" s="56">
        <v>0.32500000000000001</v>
      </c>
      <c r="F339">
        <f>Table3[[#This Row],[DivPay]]*4</f>
        <v>1.3</v>
      </c>
      <c r="G339" s="2">
        <f>Table3[[#This Row],[FwdDiv]]/Table3[[#This Row],[SharePrice]]</f>
        <v>7.0399653417090877E-3</v>
      </c>
    </row>
    <row r="340" spans="2:7" ht="16" x14ac:dyDescent="0.2">
      <c r="B340" s="57">
        <v>44631</v>
      </c>
      <c r="C340" s="56">
        <v>185.29</v>
      </c>
      <c r="D340" s="56"/>
      <c r="E340" s="56">
        <v>0.32500000000000001</v>
      </c>
      <c r="F340">
        <f>Table3[[#This Row],[DivPay]]*4</f>
        <v>1.3</v>
      </c>
      <c r="G340" s="2">
        <f>Table3[[#This Row],[FwdDiv]]/Table3[[#This Row],[SharePrice]]</f>
        <v>7.0160289276269636E-3</v>
      </c>
    </row>
    <row r="341" spans="2:7" ht="16" x14ac:dyDescent="0.2">
      <c r="B341" s="57">
        <v>44630</v>
      </c>
      <c r="C341" s="56">
        <v>189.22</v>
      </c>
      <c r="D341" s="56"/>
      <c r="E341" s="56">
        <v>0.32500000000000001</v>
      </c>
      <c r="F341">
        <f>Table3[[#This Row],[DivPay]]*4</f>
        <v>1.3</v>
      </c>
      <c r="G341" s="2">
        <f>Table3[[#This Row],[FwdDiv]]/Table3[[#This Row],[SharePrice]]</f>
        <v>6.8703096924215201E-3</v>
      </c>
    </row>
    <row r="342" spans="2:7" ht="16" x14ac:dyDescent="0.2">
      <c r="B342" s="57">
        <v>44629</v>
      </c>
      <c r="C342" s="56">
        <v>189.58</v>
      </c>
      <c r="D342" s="56"/>
      <c r="E342" s="56">
        <v>0.32500000000000001</v>
      </c>
      <c r="F342">
        <f>Table3[[#This Row],[DivPay]]*4</f>
        <v>1.3</v>
      </c>
      <c r="G342" s="2">
        <f>Table3[[#This Row],[FwdDiv]]/Table3[[#This Row],[SharePrice]]</f>
        <v>6.8572634244118578E-3</v>
      </c>
    </row>
    <row r="343" spans="2:7" ht="16" x14ac:dyDescent="0.2">
      <c r="B343" s="57">
        <v>44628</v>
      </c>
      <c r="C343" s="56">
        <v>181.39</v>
      </c>
      <c r="D343" s="56"/>
      <c r="E343" s="56">
        <v>0.32500000000000001</v>
      </c>
      <c r="F343">
        <f>Table3[[#This Row],[DivPay]]*4</f>
        <v>1.3</v>
      </c>
      <c r="G343" s="2">
        <f>Table3[[#This Row],[FwdDiv]]/Table3[[#This Row],[SharePrice]]</f>
        <v>7.1668779976845481E-3</v>
      </c>
    </row>
    <row r="344" spans="2:7" ht="16" x14ac:dyDescent="0.2">
      <c r="B344" s="57">
        <v>44627</v>
      </c>
      <c r="C344" s="56">
        <v>188.09</v>
      </c>
      <c r="D344" s="56"/>
      <c r="E344" s="56">
        <v>0.32500000000000001</v>
      </c>
      <c r="F344">
        <f>Table3[[#This Row],[DivPay]]*4</f>
        <v>1.3</v>
      </c>
      <c r="G344" s="2">
        <f>Table3[[#This Row],[FwdDiv]]/Table3[[#This Row],[SharePrice]]</f>
        <v>6.9115848795789254E-3</v>
      </c>
    </row>
    <row r="345" spans="2:7" ht="16" x14ac:dyDescent="0.2">
      <c r="B345" s="57">
        <v>44624</v>
      </c>
      <c r="C345" s="56">
        <v>196.84</v>
      </c>
      <c r="D345" s="56"/>
      <c r="E345" s="56">
        <v>0.32500000000000001</v>
      </c>
      <c r="F345">
        <f>Table3[[#This Row],[DivPay]]*4</f>
        <v>1.3</v>
      </c>
      <c r="G345" s="2">
        <f>Table3[[#This Row],[FwdDiv]]/Table3[[#This Row],[SharePrice]]</f>
        <v>6.6043487096118679E-3</v>
      </c>
    </row>
    <row r="346" spans="2:7" ht="16" x14ac:dyDescent="0.2">
      <c r="B346" s="57">
        <v>44623</v>
      </c>
      <c r="C346" s="56">
        <v>195.87</v>
      </c>
      <c r="D346" s="56"/>
      <c r="E346" s="56">
        <v>0.32500000000000001</v>
      </c>
      <c r="F346">
        <f>Table3[[#This Row],[DivPay]]*4</f>
        <v>1.3</v>
      </c>
      <c r="G346" s="2">
        <f>Table3[[#This Row],[FwdDiv]]/Table3[[#This Row],[SharePrice]]</f>
        <v>6.637055189666616E-3</v>
      </c>
    </row>
    <row r="347" spans="2:7" ht="16" x14ac:dyDescent="0.2">
      <c r="B347" s="57">
        <v>44622</v>
      </c>
      <c r="C347" s="56">
        <v>196.07</v>
      </c>
      <c r="D347" s="56"/>
      <c r="E347" s="56">
        <v>0.32500000000000001</v>
      </c>
      <c r="F347">
        <f>Table3[[#This Row],[DivPay]]*4</f>
        <v>1.3</v>
      </c>
      <c r="G347" s="2">
        <f>Table3[[#This Row],[FwdDiv]]/Table3[[#This Row],[SharePrice]]</f>
        <v>6.6302851022593976E-3</v>
      </c>
    </row>
    <row r="348" spans="2:7" ht="16" x14ac:dyDescent="0.2">
      <c r="B348" s="57">
        <v>44621</v>
      </c>
      <c r="C348" s="56">
        <v>192.54</v>
      </c>
      <c r="D348" s="56"/>
      <c r="E348" s="56">
        <v>0.32500000000000001</v>
      </c>
      <c r="F348">
        <f>Table3[[#This Row],[DivPay]]*4</f>
        <v>1.3</v>
      </c>
      <c r="G348" s="2">
        <f>Table3[[#This Row],[FwdDiv]]/Table3[[#This Row],[SharePrice]]</f>
        <v>6.7518437727225513E-3</v>
      </c>
    </row>
    <row r="349" spans="2:7" ht="16" x14ac:dyDescent="0.2">
      <c r="B349" s="57">
        <v>44620</v>
      </c>
      <c r="C349" s="56">
        <v>193.65</v>
      </c>
      <c r="D349" s="56"/>
      <c r="E349" s="56">
        <v>0.32500000000000001</v>
      </c>
      <c r="F349">
        <f>Table3[[#This Row],[DivPay]]*4</f>
        <v>1.3</v>
      </c>
      <c r="G349" s="2">
        <f>Table3[[#This Row],[FwdDiv]]/Table3[[#This Row],[SharePrice]]</f>
        <v>6.7131422669765043E-3</v>
      </c>
    </row>
    <row r="350" spans="2:7" ht="16" x14ac:dyDescent="0.2">
      <c r="B350" s="57">
        <v>44617</v>
      </c>
      <c r="C350" s="56">
        <v>194.71</v>
      </c>
      <c r="D350" s="56"/>
      <c r="E350" s="56">
        <v>0.32500000000000001</v>
      </c>
      <c r="F350">
        <f>Table3[[#This Row],[DivPay]]*4</f>
        <v>1.3</v>
      </c>
      <c r="G350" s="2">
        <f>Table3[[#This Row],[FwdDiv]]/Table3[[#This Row],[SharePrice]]</f>
        <v>6.6765959632273638E-3</v>
      </c>
    </row>
    <row r="351" spans="2:7" ht="16" x14ac:dyDescent="0.2">
      <c r="B351" s="57">
        <v>44616</v>
      </c>
      <c r="C351" s="56">
        <v>190.95</v>
      </c>
      <c r="D351" s="56"/>
      <c r="E351" s="56">
        <v>0.32500000000000001</v>
      </c>
      <c r="F351">
        <f>Table3[[#This Row],[DivPay]]*4</f>
        <v>1.3</v>
      </c>
      <c r="G351" s="2">
        <f>Table3[[#This Row],[FwdDiv]]/Table3[[#This Row],[SharePrice]]</f>
        <v>6.8080649384655674E-3</v>
      </c>
    </row>
    <row r="352" spans="2:7" ht="16" x14ac:dyDescent="0.2">
      <c r="B352" s="57">
        <v>44615</v>
      </c>
      <c r="C352" s="56">
        <v>187.06</v>
      </c>
      <c r="D352" s="56"/>
      <c r="E352" s="56">
        <v>0.32500000000000001</v>
      </c>
      <c r="F352">
        <f>Table3[[#This Row],[DivPay]]*4</f>
        <v>1.3</v>
      </c>
      <c r="G352" s="2">
        <f>Table3[[#This Row],[FwdDiv]]/Table3[[#This Row],[SharePrice]]</f>
        <v>6.9496418261520369E-3</v>
      </c>
    </row>
    <row r="353" spans="2:7" ht="16" x14ac:dyDescent="0.2">
      <c r="B353" s="57">
        <v>44614</v>
      </c>
      <c r="C353" s="56">
        <v>190.1</v>
      </c>
      <c r="D353" s="56"/>
      <c r="E353" s="56">
        <v>0.32500000000000001</v>
      </c>
      <c r="F353">
        <f>Table3[[#This Row],[DivPay]]*4</f>
        <v>1.3</v>
      </c>
      <c r="G353" s="2">
        <f>Table3[[#This Row],[FwdDiv]]/Table3[[#This Row],[SharePrice]]</f>
        <v>6.8385060494476598E-3</v>
      </c>
    </row>
    <row r="354" spans="2:7" ht="16" x14ac:dyDescent="0.2">
      <c r="B354" s="57">
        <v>44610</v>
      </c>
      <c r="C354" s="56">
        <v>191.32</v>
      </c>
      <c r="D354" s="56"/>
      <c r="E354" s="56">
        <v>0.32500000000000001</v>
      </c>
      <c r="F354">
        <f>Table3[[#This Row],[DivPay]]*4</f>
        <v>1.3</v>
      </c>
      <c r="G354" s="2">
        <f>Table3[[#This Row],[FwdDiv]]/Table3[[#This Row],[SharePrice]]</f>
        <v>6.79489859920552E-3</v>
      </c>
    </row>
    <row r="355" spans="2:7" ht="16" x14ac:dyDescent="0.2">
      <c r="B355" s="57">
        <v>44609</v>
      </c>
      <c r="C355" s="56">
        <v>193.07</v>
      </c>
      <c r="D355" s="56"/>
      <c r="E355" s="56">
        <v>0.32500000000000001</v>
      </c>
      <c r="F355">
        <f>Table3[[#This Row],[DivPay]]*4</f>
        <v>1.3</v>
      </c>
      <c r="G355" s="2">
        <f>Table3[[#This Row],[FwdDiv]]/Table3[[#This Row],[SharePrice]]</f>
        <v>6.7333091624799304E-3</v>
      </c>
    </row>
    <row r="356" spans="2:7" ht="16" x14ac:dyDescent="0.2">
      <c r="B356" s="57">
        <v>44608</v>
      </c>
      <c r="C356" s="56">
        <v>195.09</v>
      </c>
      <c r="D356" s="56"/>
      <c r="E356" s="56">
        <v>0.32500000000000001</v>
      </c>
      <c r="F356">
        <f>Table3[[#This Row],[DivPay]]*4</f>
        <v>1.3</v>
      </c>
      <c r="G356" s="2">
        <f>Table3[[#This Row],[FwdDiv]]/Table3[[#This Row],[SharePrice]]</f>
        <v>6.6635911630529504E-3</v>
      </c>
    </row>
    <row r="357" spans="2:7" ht="16" x14ac:dyDescent="0.2">
      <c r="B357" s="57">
        <v>44607</v>
      </c>
      <c r="C357" s="56">
        <v>197.76</v>
      </c>
      <c r="D357" s="56"/>
      <c r="E357" s="56">
        <v>0.32500000000000001</v>
      </c>
      <c r="F357">
        <f>Table3[[#This Row],[DivPay]]*4</f>
        <v>1.3</v>
      </c>
      <c r="G357" s="2">
        <f>Table3[[#This Row],[FwdDiv]]/Table3[[#This Row],[SharePrice]]</f>
        <v>6.5736245954692565E-3</v>
      </c>
    </row>
    <row r="358" spans="2:7" ht="16" x14ac:dyDescent="0.2">
      <c r="B358" s="57">
        <v>44606</v>
      </c>
      <c r="C358" s="56">
        <v>196.43</v>
      </c>
      <c r="D358" s="56"/>
      <c r="E358" s="56">
        <v>0.32500000000000001</v>
      </c>
      <c r="F358">
        <f>Table3[[#This Row],[DivPay]]*4</f>
        <v>1.3</v>
      </c>
      <c r="G358" s="2">
        <f>Table3[[#This Row],[FwdDiv]]/Table3[[#This Row],[SharePrice]]</f>
        <v>6.6181336863004635E-3</v>
      </c>
    </row>
    <row r="359" spans="2:7" ht="16" x14ac:dyDescent="0.2">
      <c r="B359" s="57">
        <v>44603</v>
      </c>
      <c r="C359" s="56">
        <v>198.87</v>
      </c>
      <c r="D359" s="56"/>
      <c r="E359" s="56">
        <v>0.32500000000000001</v>
      </c>
      <c r="F359">
        <f>Table3[[#This Row],[DivPay]]*4</f>
        <v>1.3</v>
      </c>
      <c r="G359" s="2">
        <f>Table3[[#This Row],[FwdDiv]]/Table3[[#This Row],[SharePrice]]</f>
        <v>6.5369336752652491E-3</v>
      </c>
    </row>
    <row r="360" spans="2:7" ht="16" x14ac:dyDescent="0.2">
      <c r="B360" s="57">
        <v>44602</v>
      </c>
      <c r="C360" s="56">
        <v>199.37</v>
      </c>
      <c r="D360" s="56"/>
      <c r="E360" s="56">
        <v>0.32500000000000001</v>
      </c>
      <c r="F360">
        <f>Table3[[#This Row],[DivPay]]*4</f>
        <v>1.3</v>
      </c>
      <c r="G360" s="2">
        <f>Table3[[#This Row],[FwdDiv]]/Table3[[#This Row],[SharePrice]]</f>
        <v>6.5205397000551741E-3</v>
      </c>
    </row>
    <row r="361" spans="2:7" ht="16" x14ac:dyDescent="0.2">
      <c r="B361" s="57">
        <v>44601</v>
      </c>
      <c r="C361" s="56">
        <v>202.29</v>
      </c>
      <c r="D361" s="56"/>
      <c r="E361" s="56">
        <v>0.32500000000000001</v>
      </c>
      <c r="F361">
        <f>Table3[[#This Row],[DivPay]]*4</f>
        <v>1.3</v>
      </c>
      <c r="G361" s="2">
        <f>Table3[[#This Row],[FwdDiv]]/Table3[[#This Row],[SharePrice]]</f>
        <v>6.4264175194028378E-3</v>
      </c>
    </row>
    <row r="362" spans="2:7" ht="16" x14ac:dyDescent="0.2">
      <c r="B362" s="57">
        <v>44600</v>
      </c>
      <c r="C362" s="56">
        <v>201.3</v>
      </c>
      <c r="D362" s="56"/>
      <c r="E362" s="56">
        <v>0.32500000000000001</v>
      </c>
      <c r="F362">
        <f>Table3[[#This Row],[DivPay]]*4</f>
        <v>1.3</v>
      </c>
      <c r="G362" s="2">
        <f>Table3[[#This Row],[FwdDiv]]/Table3[[#This Row],[SharePrice]]</f>
        <v>6.4580228514654744E-3</v>
      </c>
    </row>
    <row r="363" spans="2:7" ht="16" x14ac:dyDescent="0.2">
      <c r="B363" s="57">
        <v>44599</v>
      </c>
      <c r="C363" s="56">
        <v>200.32</v>
      </c>
      <c r="D363" s="56"/>
      <c r="E363" s="56">
        <v>0.32500000000000001</v>
      </c>
      <c r="F363">
        <f>Table3[[#This Row],[DivPay]]*4</f>
        <v>1.3</v>
      </c>
      <c r="G363" s="2">
        <f>Table3[[#This Row],[FwdDiv]]/Table3[[#This Row],[SharePrice]]</f>
        <v>6.4896166134185305E-3</v>
      </c>
    </row>
    <row r="364" spans="2:7" ht="16" x14ac:dyDescent="0.2">
      <c r="B364" s="57">
        <v>44596</v>
      </c>
      <c r="C364" s="56">
        <v>199.54</v>
      </c>
      <c r="D364" s="56"/>
      <c r="E364" s="56">
        <v>0.32500000000000001</v>
      </c>
      <c r="F364">
        <f>Table3[[#This Row],[DivPay]]*4</f>
        <v>1.3</v>
      </c>
      <c r="G364" s="2">
        <f>Table3[[#This Row],[FwdDiv]]/Table3[[#This Row],[SharePrice]]</f>
        <v>6.5149844642678166E-3</v>
      </c>
    </row>
    <row r="365" spans="2:7" ht="16" x14ac:dyDescent="0.2">
      <c r="B365" s="57">
        <v>44595</v>
      </c>
      <c r="C365" s="56">
        <v>200.92</v>
      </c>
      <c r="D365" s="56"/>
      <c r="E365" s="56">
        <v>0.32500000000000001</v>
      </c>
      <c r="F365">
        <f>Table3[[#This Row],[DivPay]]*4</f>
        <v>1.3</v>
      </c>
      <c r="G365" s="2">
        <f>Table3[[#This Row],[FwdDiv]]/Table3[[#This Row],[SharePrice]]</f>
        <v>6.4702369102130211E-3</v>
      </c>
    </row>
    <row r="366" spans="2:7" ht="16" x14ac:dyDescent="0.2">
      <c r="B366" s="57">
        <v>44594</v>
      </c>
      <c r="C366" s="56">
        <v>202.17</v>
      </c>
      <c r="D366" s="56"/>
      <c r="E366" s="56">
        <v>0.32500000000000001</v>
      </c>
      <c r="F366">
        <f>Table3[[#This Row],[DivPay]]*4</f>
        <v>1.3</v>
      </c>
      <c r="G366" s="2">
        <f>Table3[[#This Row],[FwdDiv]]/Table3[[#This Row],[SharePrice]]</f>
        <v>6.4302319829846171E-3</v>
      </c>
    </row>
    <row r="367" spans="2:7" ht="16" x14ac:dyDescent="0.2">
      <c r="B367" s="57">
        <v>44593</v>
      </c>
      <c r="C367" s="56">
        <v>198.87</v>
      </c>
      <c r="D367" s="56"/>
      <c r="E367" s="56">
        <v>0.32500000000000001</v>
      </c>
      <c r="F367">
        <f>Table3[[#This Row],[DivPay]]*4</f>
        <v>1.3</v>
      </c>
      <c r="G367" s="2">
        <f>Table3[[#This Row],[FwdDiv]]/Table3[[#This Row],[SharePrice]]</f>
        <v>6.5369336752652491E-3</v>
      </c>
    </row>
    <row r="368" spans="2:7" ht="16" x14ac:dyDescent="0.2">
      <c r="B368" s="57">
        <v>44592</v>
      </c>
      <c r="C368" s="56">
        <v>199.79</v>
      </c>
      <c r="D368" s="56"/>
      <c r="E368" s="56">
        <v>0.32500000000000001</v>
      </c>
      <c r="F368">
        <f>Table3[[#This Row],[DivPay]]*4</f>
        <v>1.3</v>
      </c>
      <c r="G368" s="2">
        <f>Table3[[#This Row],[FwdDiv]]/Table3[[#This Row],[SharePrice]]</f>
        <v>6.5068321737824725E-3</v>
      </c>
    </row>
    <row r="369" spans="2:7" ht="16" x14ac:dyDescent="0.2">
      <c r="B369" s="57">
        <v>44589</v>
      </c>
      <c r="C369" s="56">
        <v>195.3</v>
      </c>
      <c r="D369" s="56"/>
      <c r="E369" s="56">
        <v>0.32500000000000001</v>
      </c>
      <c r="F369">
        <f>Table3[[#This Row],[DivPay]]*4</f>
        <v>1.3</v>
      </c>
      <c r="G369" s="2">
        <f>Table3[[#This Row],[FwdDiv]]/Table3[[#This Row],[SharePrice]]</f>
        <v>6.6564260112647209E-3</v>
      </c>
    </row>
    <row r="370" spans="2:7" ht="16" x14ac:dyDescent="0.2">
      <c r="B370" s="57">
        <v>44588</v>
      </c>
      <c r="C370" s="56">
        <v>187.66</v>
      </c>
      <c r="D370" s="56"/>
      <c r="E370" s="56">
        <v>0.32500000000000001</v>
      </c>
      <c r="F370">
        <f>Table3[[#This Row],[DivPay]]*4</f>
        <v>1.3</v>
      </c>
      <c r="G370" s="2">
        <f>Table3[[#This Row],[FwdDiv]]/Table3[[#This Row],[SharePrice]]</f>
        <v>6.9274219332835984E-3</v>
      </c>
    </row>
    <row r="371" spans="2:7" ht="16" x14ac:dyDescent="0.2">
      <c r="B371" s="57">
        <v>44587</v>
      </c>
      <c r="C371" s="56">
        <v>189.84</v>
      </c>
      <c r="D371" s="56"/>
      <c r="E371" s="56">
        <v>0.32500000000000001</v>
      </c>
      <c r="F371">
        <f>Table3[[#This Row],[DivPay]]*4</f>
        <v>1.3</v>
      </c>
      <c r="G371" s="2">
        <f>Table3[[#This Row],[FwdDiv]]/Table3[[#This Row],[SharePrice]]</f>
        <v>6.8478718921196795E-3</v>
      </c>
    </row>
    <row r="372" spans="2:7" ht="16" x14ac:dyDescent="0.2">
      <c r="B372" s="57">
        <v>44586</v>
      </c>
      <c r="C372" s="56">
        <v>195.25</v>
      </c>
      <c r="D372" s="56"/>
      <c r="E372" s="56">
        <v>0.32500000000000001</v>
      </c>
      <c r="F372">
        <f>Table3[[#This Row],[DivPay]]*4</f>
        <v>1.3</v>
      </c>
      <c r="G372" s="2">
        <f>Table3[[#This Row],[FwdDiv]]/Table3[[#This Row],[SharePrice]]</f>
        <v>6.6581306017925741E-3</v>
      </c>
    </row>
    <row r="373" spans="2:7" ht="16" x14ac:dyDescent="0.2">
      <c r="B373" s="57">
        <v>44585</v>
      </c>
      <c r="C373" s="56">
        <v>200.07</v>
      </c>
      <c r="D373" s="56"/>
      <c r="E373" s="56">
        <v>0.32500000000000001</v>
      </c>
      <c r="F373">
        <f>Table3[[#This Row],[DivPay]]*4</f>
        <v>1.3</v>
      </c>
      <c r="G373" s="2">
        <f>Table3[[#This Row],[FwdDiv]]/Table3[[#This Row],[SharePrice]]</f>
        <v>6.4977257959714105E-3</v>
      </c>
    </row>
    <row r="374" spans="2:7" ht="16" x14ac:dyDescent="0.2">
      <c r="B374" s="57">
        <v>44582</v>
      </c>
      <c r="C374" s="56">
        <v>200.33</v>
      </c>
      <c r="D374" s="56"/>
      <c r="E374" s="56">
        <v>0.32500000000000001</v>
      </c>
      <c r="F374">
        <f>Table3[[#This Row],[DivPay]]*4</f>
        <v>1.3</v>
      </c>
      <c r="G374" s="2">
        <f>Table3[[#This Row],[FwdDiv]]/Table3[[#This Row],[SharePrice]]</f>
        <v>6.4892926670992862E-3</v>
      </c>
    </row>
    <row r="375" spans="2:7" ht="16" x14ac:dyDescent="0.2">
      <c r="B375" s="57">
        <v>44581</v>
      </c>
      <c r="C375" s="56">
        <v>201.96</v>
      </c>
      <c r="D375" s="56"/>
      <c r="E375" s="56">
        <v>0.32500000000000001</v>
      </c>
      <c r="F375">
        <f>Table3[[#This Row],[DivPay]]*4</f>
        <v>1.3</v>
      </c>
      <c r="G375" s="2">
        <f>Table3[[#This Row],[FwdDiv]]/Table3[[#This Row],[SharePrice]]</f>
        <v>6.4369182016240836E-3</v>
      </c>
    </row>
    <row r="376" spans="2:7" ht="16" x14ac:dyDescent="0.2">
      <c r="B376" s="57">
        <v>44580</v>
      </c>
      <c r="C376" s="56">
        <v>200.58</v>
      </c>
      <c r="D376" s="56">
        <v>0.32500000000000001</v>
      </c>
      <c r="E376" s="56">
        <v>0.32500000000000001</v>
      </c>
      <c r="F376">
        <f>Table3[[#This Row],[DivPay]]*4</f>
        <v>1.3</v>
      </c>
      <c r="G376" s="2">
        <f>Table3[[#This Row],[FwdDiv]]/Table3[[#This Row],[SharePrice]]</f>
        <v>6.4812045069299034E-3</v>
      </c>
    </row>
    <row r="377" spans="2:7" ht="16" x14ac:dyDescent="0.2">
      <c r="B377" s="57">
        <v>44579</v>
      </c>
      <c r="C377" s="56">
        <v>202.7</v>
      </c>
      <c r="D377" s="56"/>
      <c r="E377" s="56">
        <v>0.25</v>
      </c>
      <c r="F377">
        <f>Table3[[#This Row],[DivPay]]*4</f>
        <v>1</v>
      </c>
      <c r="G377" s="2">
        <f>Table3[[#This Row],[FwdDiv]]/Table3[[#This Row],[SharePrice]]</f>
        <v>4.9333991119881598E-3</v>
      </c>
    </row>
    <row r="378" spans="2:7" ht="16" x14ac:dyDescent="0.2">
      <c r="B378" s="57">
        <v>44575</v>
      </c>
      <c r="C378" s="56">
        <v>206.18</v>
      </c>
      <c r="D378" s="56"/>
      <c r="E378" s="56">
        <v>0.25</v>
      </c>
      <c r="F378">
        <f>Table3[[#This Row],[DivPay]]*4</f>
        <v>1</v>
      </c>
      <c r="G378" s="2">
        <f>Table3[[#This Row],[FwdDiv]]/Table3[[#This Row],[SharePrice]]</f>
        <v>4.8501309535357454E-3</v>
      </c>
    </row>
    <row r="379" spans="2:7" ht="16" x14ac:dyDescent="0.2">
      <c r="B379" s="57">
        <v>44574</v>
      </c>
      <c r="C379" s="56">
        <v>207</v>
      </c>
      <c r="D379" s="56"/>
      <c r="E379" s="56">
        <v>0.25</v>
      </c>
      <c r="F379">
        <f>Table3[[#This Row],[DivPay]]*4</f>
        <v>1</v>
      </c>
      <c r="G379" s="2">
        <f>Table3[[#This Row],[FwdDiv]]/Table3[[#This Row],[SharePrice]]</f>
        <v>4.830917874396135E-3</v>
      </c>
    </row>
    <row r="380" spans="2:7" ht="16" x14ac:dyDescent="0.2">
      <c r="B380" s="57">
        <v>44573</v>
      </c>
      <c r="C380" s="56">
        <v>212.81</v>
      </c>
      <c r="D380" s="56"/>
      <c r="E380" s="56">
        <v>0.25</v>
      </c>
      <c r="F380">
        <f>Table3[[#This Row],[DivPay]]*4</f>
        <v>1</v>
      </c>
      <c r="G380" s="2">
        <f>Table3[[#This Row],[FwdDiv]]/Table3[[#This Row],[SharePrice]]</f>
        <v>4.6990273013486211E-3</v>
      </c>
    </row>
    <row r="381" spans="2:7" ht="16" x14ac:dyDescent="0.2">
      <c r="B381" s="57">
        <v>44572</v>
      </c>
      <c r="C381" s="56">
        <v>212.8</v>
      </c>
      <c r="D381" s="56"/>
      <c r="E381" s="56">
        <v>0.25</v>
      </c>
      <c r="F381">
        <f>Table3[[#This Row],[DivPay]]*4</f>
        <v>1</v>
      </c>
      <c r="G381" s="2">
        <f>Table3[[#This Row],[FwdDiv]]/Table3[[#This Row],[SharePrice]]</f>
        <v>4.6992481203007516E-3</v>
      </c>
    </row>
    <row r="382" spans="2:7" ht="16" x14ac:dyDescent="0.2">
      <c r="B382" s="57">
        <v>44571</v>
      </c>
      <c r="C382" s="56">
        <v>212.6</v>
      </c>
      <c r="D382" s="56"/>
      <c r="E382" s="56">
        <v>0.25</v>
      </c>
      <c r="F382">
        <f>Table3[[#This Row],[DivPay]]*4</f>
        <v>1</v>
      </c>
      <c r="G382" s="2">
        <f>Table3[[#This Row],[FwdDiv]]/Table3[[#This Row],[SharePrice]]</f>
        <v>4.7036688617121359E-3</v>
      </c>
    </row>
    <row r="383" spans="2:7" ht="16" x14ac:dyDescent="0.2">
      <c r="B383" s="57">
        <v>44568</v>
      </c>
      <c r="C383" s="56">
        <v>211.09</v>
      </c>
      <c r="D383" s="56"/>
      <c r="E383" s="56">
        <v>0.25</v>
      </c>
      <c r="F383">
        <f>Table3[[#This Row],[DivPay]]*4</f>
        <v>1</v>
      </c>
      <c r="G383" s="2">
        <f>Table3[[#This Row],[FwdDiv]]/Table3[[#This Row],[SharePrice]]</f>
        <v>4.7373158368468424E-3</v>
      </c>
    </row>
    <row r="384" spans="2:7" ht="16" x14ac:dyDescent="0.2">
      <c r="B384" s="57">
        <v>44567</v>
      </c>
      <c r="C384" s="56">
        <v>217.42</v>
      </c>
      <c r="D384" s="56"/>
      <c r="E384" s="56">
        <v>0.25</v>
      </c>
      <c r="F384">
        <f>Table3[[#This Row],[DivPay]]*4</f>
        <v>1</v>
      </c>
      <c r="G384" s="2">
        <f>Table3[[#This Row],[FwdDiv]]/Table3[[#This Row],[SharePrice]]</f>
        <v>4.599392880139822E-3</v>
      </c>
    </row>
    <row r="385" spans="2:7" ht="16" x14ac:dyDescent="0.2">
      <c r="B385" s="57">
        <v>44566</v>
      </c>
      <c r="C385" s="56">
        <v>216.56</v>
      </c>
      <c r="D385" s="56"/>
      <c r="E385" s="56">
        <v>0.25</v>
      </c>
      <c r="F385">
        <f>Table3[[#This Row],[DivPay]]*4</f>
        <v>1</v>
      </c>
      <c r="G385" s="2">
        <f>Table3[[#This Row],[FwdDiv]]/Table3[[#This Row],[SharePrice]]</f>
        <v>4.6176579239009972E-3</v>
      </c>
    </row>
    <row r="386" spans="2:7" ht="16" x14ac:dyDescent="0.2">
      <c r="B386" s="57">
        <v>44565</v>
      </c>
      <c r="C386" s="56">
        <v>225.12</v>
      </c>
      <c r="D386" s="56"/>
      <c r="E386" s="56">
        <v>0.25</v>
      </c>
      <c r="F386">
        <f>Table3[[#This Row],[DivPay]]*4</f>
        <v>1</v>
      </c>
      <c r="G386" s="2">
        <f>Table3[[#This Row],[FwdDiv]]/Table3[[#This Row],[SharePrice]]</f>
        <v>4.4420753375977251E-3</v>
      </c>
    </row>
    <row r="387" spans="2:7" ht="16" x14ac:dyDescent="0.2">
      <c r="B387" s="57">
        <v>44564</v>
      </c>
      <c r="C387" s="56">
        <v>234.03</v>
      </c>
      <c r="D387" s="56"/>
      <c r="E387" s="56">
        <v>0.25</v>
      </c>
      <c r="F387">
        <f>Table3[[#This Row],[DivPay]]*4</f>
        <v>1</v>
      </c>
      <c r="G387" s="2">
        <f>Table3[[#This Row],[FwdDiv]]/Table3[[#This Row],[SharePrice]]</f>
        <v>4.2729564585736873E-3</v>
      </c>
    </row>
    <row r="388" spans="2:7" ht="16" x14ac:dyDescent="0.2">
      <c r="B388" s="57">
        <v>44561</v>
      </c>
      <c r="C388" s="56">
        <v>244.03</v>
      </c>
      <c r="D388" s="56"/>
      <c r="E388" s="56">
        <v>0.25</v>
      </c>
      <c r="F388">
        <f>Table3[[#This Row],[DivPay]]*4</f>
        <v>1</v>
      </c>
      <c r="G388" s="2">
        <f>Table3[[#This Row],[FwdDiv]]/Table3[[#This Row],[SharePrice]]</f>
        <v>4.0978568208826782E-3</v>
      </c>
    </row>
    <row r="389" spans="2:7" ht="16" x14ac:dyDescent="0.2">
      <c r="B389" s="57">
        <v>44560</v>
      </c>
      <c r="C389" s="56">
        <v>245.16</v>
      </c>
      <c r="D389" s="56"/>
      <c r="E389" s="56">
        <v>0.25</v>
      </c>
      <c r="F389">
        <f>Table3[[#This Row],[DivPay]]*4</f>
        <v>1</v>
      </c>
      <c r="G389" s="2">
        <f>Table3[[#This Row],[FwdDiv]]/Table3[[#This Row],[SharePrice]]</f>
        <v>4.0789688366780876E-3</v>
      </c>
    </row>
    <row r="390" spans="2:7" ht="16" x14ac:dyDescent="0.2">
      <c r="B390" s="57">
        <v>44559</v>
      </c>
      <c r="C390" s="56">
        <v>247.03</v>
      </c>
      <c r="D390" s="56"/>
      <c r="E390" s="56">
        <v>0.25</v>
      </c>
      <c r="F390">
        <f>Table3[[#This Row],[DivPay]]*4</f>
        <v>1</v>
      </c>
      <c r="G390" s="2">
        <f>Table3[[#This Row],[FwdDiv]]/Table3[[#This Row],[SharePrice]]</f>
        <v>4.048091324940291E-3</v>
      </c>
    </row>
    <row r="391" spans="2:7" ht="16" x14ac:dyDescent="0.2">
      <c r="B391" s="57">
        <v>44558</v>
      </c>
      <c r="C391" s="56">
        <v>244.25</v>
      </c>
      <c r="D391" s="56"/>
      <c r="E391" s="56">
        <v>0.25</v>
      </c>
      <c r="F391">
        <f>Table3[[#This Row],[DivPay]]*4</f>
        <v>1</v>
      </c>
      <c r="G391" s="2">
        <f>Table3[[#This Row],[FwdDiv]]/Table3[[#This Row],[SharePrice]]</f>
        <v>4.0941658137154556E-3</v>
      </c>
    </row>
    <row r="392" spans="2:7" ht="16" x14ac:dyDescent="0.2">
      <c r="B392" s="57">
        <v>44557</v>
      </c>
      <c r="C392" s="56">
        <v>246.51</v>
      </c>
      <c r="D392" s="56"/>
      <c r="E392" s="56">
        <v>0.25</v>
      </c>
      <c r="F392">
        <f>Table3[[#This Row],[DivPay]]*4</f>
        <v>1</v>
      </c>
      <c r="G392" s="2">
        <f>Table3[[#This Row],[FwdDiv]]/Table3[[#This Row],[SharePrice]]</f>
        <v>4.0566305626546593E-3</v>
      </c>
    </row>
    <row r="393" spans="2:7" ht="16" x14ac:dyDescent="0.2">
      <c r="B393" s="57">
        <v>44553</v>
      </c>
      <c r="C393" s="56">
        <v>242.51</v>
      </c>
      <c r="D393" s="56"/>
      <c r="E393" s="56">
        <v>0.25</v>
      </c>
      <c r="F393">
        <f>Table3[[#This Row],[DivPay]]*4</f>
        <v>1</v>
      </c>
      <c r="G393" s="2">
        <f>Table3[[#This Row],[FwdDiv]]/Table3[[#This Row],[SharePrice]]</f>
        <v>4.1235412972660925E-3</v>
      </c>
    </row>
    <row r="394" spans="2:7" ht="16" x14ac:dyDescent="0.2">
      <c r="B394" s="57">
        <v>44552</v>
      </c>
      <c r="C394" s="56">
        <v>241.57</v>
      </c>
      <c r="D394" s="56"/>
      <c r="E394" s="56">
        <v>0.25</v>
      </c>
      <c r="F394">
        <f>Table3[[#This Row],[DivPay]]*4</f>
        <v>1</v>
      </c>
      <c r="G394" s="2">
        <f>Table3[[#This Row],[FwdDiv]]/Table3[[#This Row],[SharePrice]]</f>
        <v>4.1395868692304513E-3</v>
      </c>
    </row>
    <row r="395" spans="2:7" ht="16" x14ac:dyDescent="0.2">
      <c r="B395" s="57">
        <v>44551</v>
      </c>
      <c r="C395" s="56">
        <v>237.64</v>
      </c>
      <c r="D395" s="56"/>
      <c r="E395" s="56">
        <v>0.25</v>
      </c>
      <c r="F395">
        <f>Table3[[#This Row],[DivPay]]*4</f>
        <v>1</v>
      </c>
      <c r="G395" s="2">
        <f>Table3[[#This Row],[FwdDiv]]/Table3[[#This Row],[SharePrice]]</f>
        <v>4.2080457835381255E-3</v>
      </c>
    </row>
    <row r="396" spans="2:7" ht="16" x14ac:dyDescent="0.2">
      <c r="B396" s="57">
        <v>44550</v>
      </c>
      <c r="C396" s="56">
        <v>234.26</v>
      </c>
      <c r="D396" s="56"/>
      <c r="E396" s="56">
        <v>0.25</v>
      </c>
      <c r="F396">
        <f>Table3[[#This Row],[DivPay]]*4</f>
        <v>1</v>
      </c>
      <c r="G396" s="2">
        <f>Table3[[#This Row],[FwdDiv]]/Table3[[#This Row],[SharePrice]]</f>
        <v>4.2687612054981647E-3</v>
      </c>
    </row>
    <row r="397" spans="2:7" ht="16" x14ac:dyDescent="0.2">
      <c r="B397" s="57">
        <v>44547</v>
      </c>
      <c r="C397" s="56">
        <v>234.31</v>
      </c>
      <c r="D397" s="56"/>
      <c r="E397" s="56">
        <v>0.25</v>
      </c>
      <c r="F397">
        <f>Table3[[#This Row],[DivPay]]*4</f>
        <v>1</v>
      </c>
      <c r="G397" s="2">
        <f>Table3[[#This Row],[FwdDiv]]/Table3[[#This Row],[SharePrice]]</f>
        <v>4.2678502838120434E-3</v>
      </c>
    </row>
    <row r="398" spans="2:7" ht="16" x14ac:dyDescent="0.2">
      <c r="B398" s="57">
        <v>44546</v>
      </c>
      <c r="C398" s="56">
        <v>232.81</v>
      </c>
      <c r="D398" s="56"/>
      <c r="E398" s="56">
        <v>0.25</v>
      </c>
      <c r="F398">
        <f>Table3[[#This Row],[DivPay]]*4</f>
        <v>1</v>
      </c>
      <c r="G398" s="2">
        <f>Table3[[#This Row],[FwdDiv]]/Table3[[#This Row],[SharePrice]]</f>
        <v>4.2953481379665818E-3</v>
      </c>
    </row>
    <row r="399" spans="2:7" ht="16" x14ac:dyDescent="0.2">
      <c r="B399" s="57">
        <v>44545</v>
      </c>
      <c r="C399" s="56">
        <v>232.08</v>
      </c>
      <c r="D399" s="56"/>
      <c r="E399" s="56">
        <v>0.25</v>
      </c>
      <c r="F399">
        <f>Table3[[#This Row],[DivPay]]*4</f>
        <v>1</v>
      </c>
      <c r="G399" s="2">
        <f>Table3[[#This Row],[FwdDiv]]/Table3[[#This Row],[SharePrice]]</f>
        <v>4.3088590141330575E-3</v>
      </c>
    </row>
    <row r="400" spans="2:7" ht="16" x14ac:dyDescent="0.2">
      <c r="B400" s="57">
        <v>44544</v>
      </c>
      <c r="C400" s="56">
        <v>228.07</v>
      </c>
      <c r="D400" s="56"/>
      <c r="E400" s="56">
        <v>0.25</v>
      </c>
      <c r="F400">
        <f>Table3[[#This Row],[DivPay]]*4</f>
        <v>1</v>
      </c>
      <c r="G400" s="2">
        <f>Table3[[#This Row],[FwdDiv]]/Table3[[#This Row],[SharePrice]]</f>
        <v>4.3846187573990444E-3</v>
      </c>
    </row>
    <row r="401" spans="2:7" ht="16" x14ac:dyDescent="0.2">
      <c r="B401" s="57">
        <v>44543</v>
      </c>
      <c r="C401" s="56">
        <v>232.36</v>
      </c>
      <c r="D401" s="56"/>
      <c r="E401" s="56">
        <v>0.25</v>
      </c>
      <c r="F401">
        <f>Table3[[#This Row],[DivPay]]*4</f>
        <v>1</v>
      </c>
      <c r="G401" s="2">
        <f>Table3[[#This Row],[FwdDiv]]/Table3[[#This Row],[SharePrice]]</f>
        <v>4.3036667240488897E-3</v>
      </c>
    </row>
    <row r="402" spans="2:7" ht="16" x14ac:dyDescent="0.2">
      <c r="B402" s="57">
        <v>44540</v>
      </c>
      <c r="C402" s="56">
        <v>231.45</v>
      </c>
      <c r="D402" s="56"/>
      <c r="E402" s="56">
        <v>0.25</v>
      </c>
      <c r="F402">
        <f>Table3[[#This Row],[DivPay]]*4</f>
        <v>1</v>
      </c>
      <c r="G402" s="2">
        <f>Table3[[#This Row],[FwdDiv]]/Table3[[#This Row],[SharePrice]]</f>
        <v>4.3205875999135883E-3</v>
      </c>
    </row>
    <row r="403" spans="2:7" ht="16" x14ac:dyDescent="0.2">
      <c r="B403" s="57">
        <v>44539</v>
      </c>
      <c r="C403" s="56">
        <v>230.16</v>
      </c>
      <c r="D403" s="56"/>
      <c r="E403" s="56">
        <v>0.25</v>
      </c>
      <c r="F403">
        <f>Table3[[#This Row],[DivPay]]*4</f>
        <v>1</v>
      </c>
      <c r="G403" s="2">
        <f>Table3[[#This Row],[FwdDiv]]/Table3[[#This Row],[SharePrice]]</f>
        <v>4.3448036148766075E-3</v>
      </c>
    </row>
    <row r="404" spans="2:7" ht="16" x14ac:dyDescent="0.2">
      <c r="B404" s="57">
        <v>44538</v>
      </c>
      <c r="C404" s="56">
        <v>229.62</v>
      </c>
      <c r="D404" s="56"/>
      <c r="E404" s="56">
        <v>0.25</v>
      </c>
      <c r="F404">
        <f>Table3[[#This Row],[DivPay]]*4</f>
        <v>1</v>
      </c>
      <c r="G404" s="2">
        <f>Table3[[#This Row],[FwdDiv]]/Table3[[#This Row],[SharePrice]]</f>
        <v>4.3550213396045638E-3</v>
      </c>
    </row>
    <row r="405" spans="2:7" ht="16" x14ac:dyDescent="0.2">
      <c r="B405" s="57">
        <v>44537</v>
      </c>
      <c r="C405" s="56">
        <v>225.7</v>
      </c>
      <c r="D405" s="56"/>
      <c r="E405" s="56">
        <v>0.25</v>
      </c>
      <c r="F405">
        <f>Table3[[#This Row],[DivPay]]*4</f>
        <v>1</v>
      </c>
      <c r="G405" s="2">
        <f>Table3[[#This Row],[FwdDiv]]/Table3[[#This Row],[SharePrice]]</f>
        <v>4.430660168365087E-3</v>
      </c>
    </row>
    <row r="406" spans="2:7" ht="16" x14ac:dyDescent="0.2">
      <c r="B406" s="57">
        <v>44536</v>
      </c>
      <c r="C406" s="56">
        <v>222.97</v>
      </c>
      <c r="D406" s="56"/>
      <c r="E406" s="56">
        <v>0.25</v>
      </c>
      <c r="F406">
        <f>Table3[[#This Row],[DivPay]]*4</f>
        <v>1</v>
      </c>
      <c r="G406" s="2">
        <f>Table3[[#This Row],[FwdDiv]]/Table3[[#This Row],[SharePrice]]</f>
        <v>4.4849082836255997E-3</v>
      </c>
    </row>
    <row r="407" spans="2:7" ht="16" x14ac:dyDescent="0.2">
      <c r="B407" s="57">
        <v>44533</v>
      </c>
      <c r="C407" s="56">
        <v>223.33</v>
      </c>
      <c r="D407" s="56"/>
      <c r="E407" s="56">
        <v>0.25</v>
      </c>
      <c r="F407">
        <f>Table3[[#This Row],[DivPay]]*4</f>
        <v>1</v>
      </c>
      <c r="G407" s="2">
        <f>Table3[[#This Row],[FwdDiv]]/Table3[[#This Row],[SharePrice]]</f>
        <v>4.4776787713249446E-3</v>
      </c>
    </row>
    <row r="408" spans="2:7" ht="16" x14ac:dyDescent="0.2">
      <c r="B408" s="57">
        <v>44532</v>
      </c>
      <c r="C408" s="56">
        <v>223.19</v>
      </c>
      <c r="D408" s="56"/>
      <c r="E408" s="56">
        <v>0.25</v>
      </c>
      <c r="F408">
        <f>Table3[[#This Row],[DivPay]]*4</f>
        <v>1</v>
      </c>
      <c r="G408" s="2">
        <f>Table3[[#This Row],[FwdDiv]]/Table3[[#This Row],[SharePrice]]</f>
        <v>4.4804874770375015E-3</v>
      </c>
    </row>
    <row r="409" spans="2:7" ht="16" x14ac:dyDescent="0.2">
      <c r="B409" s="57">
        <v>44531</v>
      </c>
      <c r="C409" s="56">
        <v>219.66</v>
      </c>
      <c r="D409" s="56"/>
      <c r="E409" s="56">
        <v>0.25</v>
      </c>
      <c r="F409">
        <f>Table3[[#This Row],[DivPay]]*4</f>
        <v>1</v>
      </c>
      <c r="G409" s="2">
        <f>Table3[[#This Row],[FwdDiv]]/Table3[[#This Row],[SharePrice]]</f>
        <v>4.552490212146044E-3</v>
      </c>
    </row>
    <row r="410" spans="2:7" ht="16" x14ac:dyDescent="0.2">
      <c r="B410" s="57">
        <v>44530</v>
      </c>
      <c r="C410" s="56">
        <v>222.04</v>
      </c>
      <c r="D410" s="56"/>
      <c r="E410" s="56">
        <v>0.25</v>
      </c>
      <c r="F410">
        <f>Table3[[#This Row],[DivPay]]*4</f>
        <v>1</v>
      </c>
      <c r="G410" s="2">
        <f>Table3[[#This Row],[FwdDiv]]/Table3[[#This Row],[SharePrice]]</f>
        <v>4.5036930282831922E-3</v>
      </c>
    </row>
    <row r="411" spans="2:7" ht="16" x14ac:dyDescent="0.2">
      <c r="B411" s="57">
        <v>44529</v>
      </c>
      <c r="C411" s="56">
        <v>223.55</v>
      </c>
      <c r="D411" s="56"/>
      <c r="E411" s="56">
        <v>0.25</v>
      </c>
      <c r="F411">
        <f>Table3[[#This Row],[DivPay]]*4</f>
        <v>1</v>
      </c>
      <c r="G411" s="2">
        <f>Table3[[#This Row],[FwdDiv]]/Table3[[#This Row],[SharePrice]]</f>
        <v>4.473272198613285E-3</v>
      </c>
    </row>
    <row r="412" spans="2:7" ht="16" x14ac:dyDescent="0.2">
      <c r="B412" s="57">
        <v>44526</v>
      </c>
      <c r="C412" s="56">
        <v>219.32</v>
      </c>
      <c r="D412" s="56"/>
      <c r="E412" s="56">
        <v>0.25</v>
      </c>
      <c r="F412">
        <f>Table3[[#This Row],[DivPay]]*4</f>
        <v>1</v>
      </c>
      <c r="G412" s="2">
        <f>Table3[[#This Row],[FwdDiv]]/Table3[[#This Row],[SharePrice]]</f>
        <v>4.5595476928688679E-3</v>
      </c>
    </row>
    <row r="413" spans="2:7" ht="16" x14ac:dyDescent="0.2">
      <c r="B413" s="57">
        <v>44524</v>
      </c>
      <c r="C413" s="56">
        <v>223.17</v>
      </c>
      <c r="D413" s="56"/>
      <c r="E413" s="56">
        <v>0.25</v>
      </c>
      <c r="F413">
        <f>Table3[[#This Row],[DivPay]]*4</f>
        <v>1</v>
      </c>
      <c r="G413" s="2">
        <f>Table3[[#This Row],[FwdDiv]]/Table3[[#This Row],[SharePrice]]</f>
        <v>4.4808890083792626E-3</v>
      </c>
    </row>
    <row r="414" spans="2:7" ht="16" x14ac:dyDescent="0.2">
      <c r="B414" s="57">
        <v>44523</v>
      </c>
      <c r="C414" s="56">
        <v>223.66</v>
      </c>
      <c r="D414" s="56"/>
      <c r="E414" s="56">
        <v>0.25</v>
      </c>
      <c r="F414">
        <f>Table3[[#This Row],[DivPay]]*4</f>
        <v>1</v>
      </c>
      <c r="G414" s="2">
        <f>Table3[[#This Row],[FwdDiv]]/Table3[[#This Row],[SharePrice]]</f>
        <v>4.4710721631047124E-3</v>
      </c>
    </row>
    <row r="415" spans="2:7" ht="16" x14ac:dyDescent="0.2">
      <c r="B415" s="57">
        <v>44522</v>
      </c>
      <c r="C415" s="56">
        <v>224.34</v>
      </c>
      <c r="D415" s="56"/>
      <c r="E415" s="56">
        <v>0.25</v>
      </c>
      <c r="F415">
        <f>Table3[[#This Row],[DivPay]]*4</f>
        <v>1</v>
      </c>
      <c r="G415" s="2">
        <f>Table3[[#This Row],[FwdDiv]]/Table3[[#This Row],[SharePrice]]</f>
        <v>4.45751983596327E-3</v>
      </c>
    </row>
    <row r="416" spans="2:7" ht="16" x14ac:dyDescent="0.2">
      <c r="B416" s="57">
        <v>44519</v>
      </c>
      <c r="C416" s="56">
        <v>226.43</v>
      </c>
      <c r="D416" s="56"/>
      <c r="E416" s="56">
        <v>0.25</v>
      </c>
      <c r="F416">
        <f>Table3[[#This Row],[DivPay]]*4</f>
        <v>1</v>
      </c>
      <c r="G416" s="2">
        <f>Table3[[#This Row],[FwdDiv]]/Table3[[#This Row],[SharePrice]]</f>
        <v>4.4163759219184731E-3</v>
      </c>
    </row>
    <row r="417" spans="2:7" ht="16" x14ac:dyDescent="0.2">
      <c r="B417" s="57">
        <v>44518</v>
      </c>
      <c r="C417" s="56">
        <v>225.54</v>
      </c>
      <c r="D417" s="56"/>
      <c r="E417" s="56">
        <v>0.25</v>
      </c>
      <c r="F417">
        <f>Table3[[#This Row],[DivPay]]*4</f>
        <v>1</v>
      </c>
      <c r="G417" s="2">
        <f>Table3[[#This Row],[FwdDiv]]/Table3[[#This Row],[SharePrice]]</f>
        <v>4.4338033164848809E-3</v>
      </c>
    </row>
    <row r="418" spans="2:7" ht="16" x14ac:dyDescent="0.2">
      <c r="B418" s="57">
        <v>44517</v>
      </c>
      <c r="C418" s="56">
        <v>221.87</v>
      </c>
      <c r="D418" s="56"/>
      <c r="E418" s="56">
        <v>0.25</v>
      </c>
      <c r="F418">
        <f>Table3[[#This Row],[DivPay]]*4</f>
        <v>1</v>
      </c>
      <c r="G418" s="2">
        <f>Table3[[#This Row],[FwdDiv]]/Table3[[#This Row],[SharePrice]]</f>
        <v>4.5071438229593907E-3</v>
      </c>
    </row>
    <row r="419" spans="2:7" ht="16" x14ac:dyDescent="0.2">
      <c r="B419" s="57">
        <v>44516</v>
      </c>
      <c r="C419" s="56">
        <v>220.18</v>
      </c>
      <c r="D419" s="56"/>
      <c r="E419" s="56">
        <v>0.25</v>
      </c>
      <c r="F419">
        <f>Table3[[#This Row],[DivPay]]*4</f>
        <v>1</v>
      </c>
      <c r="G419" s="2">
        <f>Table3[[#This Row],[FwdDiv]]/Table3[[#This Row],[SharePrice]]</f>
        <v>4.5417385775274773E-3</v>
      </c>
    </row>
    <row r="420" spans="2:7" ht="16" x14ac:dyDescent="0.2">
      <c r="B420" s="57">
        <v>44515</v>
      </c>
      <c r="C420" s="56">
        <v>216.06</v>
      </c>
      <c r="D420" s="56"/>
      <c r="E420" s="56">
        <v>0.25</v>
      </c>
      <c r="F420">
        <f>Table3[[#This Row],[DivPay]]*4</f>
        <v>1</v>
      </c>
      <c r="G420" s="2">
        <f>Table3[[#This Row],[FwdDiv]]/Table3[[#This Row],[SharePrice]]</f>
        <v>4.6283439785244837E-3</v>
      </c>
    </row>
    <row r="421" spans="2:7" ht="16" x14ac:dyDescent="0.2">
      <c r="B421" s="57">
        <v>44512</v>
      </c>
      <c r="C421" s="56">
        <v>216.85</v>
      </c>
      <c r="D421" s="56"/>
      <c r="E421" s="56">
        <v>0.25</v>
      </c>
      <c r="F421">
        <f>Table3[[#This Row],[DivPay]]*4</f>
        <v>1</v>
      </c>
      <c r="G421" s="2">
        <f>Table3[[#This Row],[FwdDiv]]/Table3[[#This Row],[SharePrice]]</f>
        <v>4.611482591653217E-3</v>
      </c>
    </row>
    <row r="422" spans="2:7" ht="16" x14ac:dyDescent="0.2">
      <c r="B422" s="57">
        <v>44511</v>
      </c>
      <c r="C422" s="56">
        <v>215.69</v>
      </c>
      <c r="D422" s="56"/>
      <c r="E422" s="56">
        <v>0.25</v>
      </c>
      <c r="F422">
        <f>Table3[[#This Row],[DivPay]]*4</f>
        <v>1</v>
      </c>
      <c r="G422" s="2">
        <f>Table3[[#This Row],[FwdDiv]]/Table3[[#This Row],[SharePrice]]</f>
        <v>4.6362835551022304E-3</v>
      </c>
    </row>
    <row r="423" spans="2:7" ht="16" x14ac:dyDescent="0.2">
      <c r="B423" s="57">
        <v>44510</v>
      </c>
      <c r="C423" s="56">
        <v>216.58</v>
      </c>
      <c r="D423" s="56"/>
      <c r="E423" s="56">
        <v>0.25</v>
      </c>
      <c r="F423">
        <f>Table3[[#This Row],[DivPay]]*4</f>
        <v>1</v>
      </c>
      <c r="G423" s="2">
        <f>Table3[[#This Row],[FwdDiv]]/Table3[[#This Row],[SharePrice]]</f>
        <v>4.6172315079878101E-3</v>
      </c>
    </row>
    <row r="424" spans="2:7" ht="16" x14ac:dyDescent="0.2">
      <c r="B424" s="57">
        <v>44509</v>
      </c>
      <c r="C424" s="56">
        <v>220.22</v>
      </c>
      <c r="D424" s="56"/>
      <c r="E424" s="56">
        <v>0.25</v>
      </c>
      <c r="F424">
        <f>Table3[[#This Row],[DivPay]]*4</f>
        <v>1</v>
      </c>
      <c r="G424" s="2">
        <f>Table3[[#This Row],[FwdDiv]]/Table3[[#This Row],[SharePrice]]</f>
        <v>4.5409136318227223E-3</v>
      </c>
    </row>
    <row r="425" spans="2:7" ht="16" x14ac:dyDescent="0.2">
      <c r="B425" s="57">
        <v>44508</v>
      </c>
      <c r="C425" s="56">
        <v>217.8</v>
      </c>
      <c r="D425" s="56"/>
      <c r="E425" s="56">
        <v>0.25</v>
      </c>
      <c r="F425">
        <f>Table3[[#This Row],[DivPay]]*4</f>
        <v>1</v>
      </c>
      <c r="G425" s="2">
        <f>Table3[[#This Row],[FwdDiv]]/Table3[[#This Row],[SharePrice]]</f>
        <v>4.5913682277318639E-3</v>
      </c>
    </row>
    <row r="426" spans="2:7" ht="16" x14ac:dyDescent="0.2">
      <c r="B426" s="57">
        <v>44505</v>
      </c>
      <c r="C426" s="56">
        <v>216.73</v>
      </c>
      <c r="D426" s="56"/>
      <c r="E426" s="56">
        <v>0.25</v>
      </c>
      <c r="F426">
        <f>Table3[[#This Row],[DivPay]]*4</f>
        <v>1</v>
      </c>
      <c r="G426" s="2">
        <f>Table3[[#This Row],[FwdDiv]]/Table3[[#This Row],[SharePrice]]</f>
        <v>4.6140358971992809E-3</v>
      </c>
    </row>
    <row r="427" spans="2:7" ht="16" x14ac:dyDescent="0.2">
      <c r="B427" s="57">
        <v>44504</v>
      </c>
      <c r="C427" s="56">
        <v>217.77</v>
      </c>
      <c r="D427" s="56"/>
      <c r="E427" s="56">
        <v>0.25</v>
      </c>
      <c r="F427">
        <f>Table3[[#This Row],[DivPay]]*4</f>
        <v>1</v>
      </c>
      <c r="G427" s="2">
        <f>Table3[[#This Row],[FwdDiv]]/Table3[[#This Row],[SharePrice]]</f>
        <v>4.5920007347201169E-3</v>
      </c>
    </row>
    <row r="428" spans="2:7" ht="16" x14ac:dyDescent="0.2">
      <c r="B428" s="57">
        <v>44503</v>
      </c>
      <c r="C428" s="56">
        <v>211.13</v>
      </c>
      <c r="D428" s="56"/>
      <c r="E428" s="56">
        <v>0.25</v>
      </c>
      <c r="F428">
        <f>Table3[[#This Row],[DivPay]]*4</f>
        <v>1</v>
      </c>
      <c r="G428" s="2">
        <f>Table3[[#This Row],[FwdDiv]]/Table3[[#This Row],[SharePrice]]</f>
        <v>4.7364183204660635E-3</v>
      </c>
    </row>
    <row r="429" spans="2:7" ht="16" x14ac:dyDescent="0.2">
      <c r="B429" s="57">
        <v>44502</v>
      </c>
      <c r="C429" s="56">
        <v>212.2</v>
      </c>
      <c r="D429" s="56"/>
      <c r="E429" s="56">
        <v>0.25</v>
      </c>
      <c r="F429">
        <f>Table3[[#This Row],[DivPay]]*4</f>
        <v>1</v>
      </c>
      <c r="G429" s="2">
        <f>Table3[[#This Row],[FwdDiv]]/Table3[[#This Row],[SharePrice]]</f>
        <v>4.7125353440150806E-3</v>
      </c>
    </row>
    <row r="430" spans="2:7" ht="16" x14ac:dyDescent="0.2">
      <c r="B430" s="57">
        <v>44501</v>
      </c>
      <c r="C430" s="56">
        <v>213.6</v>
      </c>
      <c r="D430" s="56"/>
      <c r="E430" s="56">
        <v>0.25</v>
      </c>
      <c r="F430">
        <f>Table3[[#This Row],[DivPay]]*4</f>
        <v>1</v>
      </c>
      <c r="G430" s="2">
        <f>Table3[[#This Row],[FwdDiv]]/Table3[[#This Row],[SharePrice]]</f>
        <v>4.6816479400749065E-3</v>
      </c>
    </row>
    <row r="431" spans="2:7" ht="16" x14ac:dyDescent="0.2">
      <c r="B431" s="57">
        <v>44498</v>
      </c>
      <c r="C431" s="56">
        <v>216.2</v>
      </c>
      <c r="D431" s="56"/>
      <c r="E431" s="56">
        <v>0.25</v>
      </c>
      <c r="F431">
        <f>Table3[[#This Row],[DivPay]]*4</f>
        <v>1</v>
      </c>
      <c r="G431" s="2">
        <f>Table3[[#This Row],[FwdDiv]]/Table3[[#This Row],[SharePrice]]</f>
        <v>4.6253469010175763E-3</v>
      </c>
    </row>
    <row r="432" spans="2:7" ht="16" x14ac:dyDescent="0.2">
      <c r="B432" s="57">
        <v>44497</v>
      </c>
      <c r="C432" s="56">
        <v>212.67</v>
      </c>
      <c r="D432" s="56">
        <v>0.25</v>
      </c>
      <c r="E432" s="56">
        <v>0.25</v>
      </c>
      <c r="F432">
        <f>Table3[[#This Row],[DivPay]]*4</f>
        <v>1</v>
      </c>
      <c r="G432" s="2">
        <f>Table3[[#This Row],[FwdDiv]]/Table3[[#This Row],[SharePrice]]</f>
        <v>4.7021206564160437E-3</v>
      </c>
    </row>
    <row r="433" spans="2:7" ht="16" x14ac:dyDescent="0.2">
      <c r="B433" s="57">
        <v>44496</v>
      </c>
      <c r="C433" s="56">
        <v>209.58</v>
      </c>
      <c r="D433" s="56"/>
      <c r="E433" s="56">
        <v>0.25</v>
      </c>
      <c r="F433">
        <f>Table3[[#This Row],[DivPay]]*4</f>
        <v>1</v>
      </c>
      <c r="G433" s="2">
        <f>Table3[[#This Row],[FwdDiv]]/Table3[[#This Row],[SharePrice]]</f>
        <v>4.7714476572191999E-3</v>
      </c>
    </row>
    <row r="434" spans="2:7" ht="16" x14ac:dyDescent="0.2">
      <c r="B434" s="57">
        <v>44495</v>
      </c>
      <c r="C434" s="56">
        <v>210.52</v>
      </c>
      <c r="D434" s="56"/>
      <c r="E434" s="56">
        <v>0.25</v>
      </c>
      <c r="F434">
        <f>Table3[[#This Row],[DivPay]]*4</f>
        <v>1</v>
      </c>
      <c r="G434" s="2">
        <f>Table3[[#This Row],[FwdDiv]]/Table3[[#This Row],[SharePrice]]</f>
        <v>4.7501425042751283E-3</v>
      </c>
    </row>
    <row r="435" spans="2:7" ht="16" x14ac:dyDescent="0.2">
      <c r="B435" s="57">
        <v>44494</v>
      </c>
      <c r="C435" s="56">
        <v>211.52</v>
      </c>
      <c r="D435" s="56"/>
      <c r="E435" s="56">
        <v>0.25</v>
      </c>
      <c r="F435">
        <f>Table3[[#This Row],[DivPay]]*4</f>
        <v>1</v>
      </c>
      <c r="G435" s="2">
        <f>Table3[[#This Row],[FwdDiv]]/Table3[[#This Row],[SharePrice]]</f>
        <v>4.7276853252647497E-3</v>
      </c>
    </row>
    <row r="436" spans="2:7" ht="16" x14ac:dyDescent="0.2">
      <c r="B436" s="57">
        <v>44491</v>
      </c>
      <c r="C436" s="56">
        <v>208.51</v>
      </c>
      <c r="D436" s="56"/>
      <c r="E436" s="56">
        <v>0.25</v>
      </c>
      <c r="F436">
        <f>Table3[[#This Row],[DivPay]]*4</f>
        <v>1</v>
      </c>
      <c r="G436" s="2">
        <f>Table3[[#This Row],[FwdDiv]]/Table3[[#This Row],[SharePrice]]</f>
        <v>4.7959330487746393E-3</v>
      </c>
    </row>
    <row r="437" spans="2:7" ht="16" x14ac:dyDescent="0.2">
      <c r="B437" s="57">
        <v>44490</v>
      </c>
      <c r="C437" s="56">
        <v>208.62</v>
      </c>
      <c r="D437" s="56"/>
      <c r="E437" s="56">
        <v>0.25</v>
      </c>
      <c r="F437">
        <f>Table3[[#This Row],[DivPay]]*4</f>
        <v>1</v>
      </c>
      <c r="G437" s="2">
        <f>Table3[[#This Row],[FwdDiv]]/Table3[[#This Row],[SharePrice]]</f>
        <v>4.7934042757166138E-3</v>
      </c>
    </row>
    <row r="438" spans="2:7" ht="16" x14ac:dyDescent="0.2">
      <c r="B438" s="57">
        <v>44489</v>
      </c>
      <c r="C438" s="56">
        <v>206.31</v>
      </c>
      <c r="D438" s="56"/>
      <c r="E438" s="56">
        <v>0.25</v>
      </c>
      <c r="F438">
        <f>Table3[[#This Row],[DivPay]]*4</f>
        <v>1</v>
      </c>
      <c r="G438" s="2">
        <f>Table3[[#This Row],[FwdDiv]]/Table3[[#This Row],[SharePrice]]</f>
        <v>4.8470747903640154E-3</v>
      </c>
    </row>
    <row r="439" spans="2:7" ht="16" x14ac:dyDescent="0.2">
      <c r="B439" s="57">
        <v>44488</v>
      </c>
      <c r="C439" s="56">
        <v>204.44</v>
      </c>
      <c r="D439" s="56"/>
      <c r="E439" s="56">
        <v>0.25</v>
      </c>
      <c r="F439">
        <f>Table3[[#This Row],[DivPay]]*4</f>
        <v>1</v>
      </c>
      <c r="G439" s="2">
        <f>Table3[[#This Row],[FwdDiv]]/Table3[[#This Row],[SharePrice]]</f>
        <v>4.891410682840931E-3</v>
      </c>
    </row>
    <row r="440" spans="2:7" ht="16" x14ac:dyDescent="0.2">
      <c r="B440" s="57">
        <v>44487</v>
      </c>
      <c r="C440" s="56">
        <v>202.73</v>
      </c>
      <c r="D440" s="56"/>
      <c r="E440" s="56">
        <v>0.25</v>
      </c>
      <c r="F440">
        <f>Table3[[#This Row],[DivPay]]*4</f>
        <v>1</v>
      </c>
      <c r="G440" s="2">
        <f>Table3[[#This Row],[FwdDiv]]/Table3[[#This Row],[SharePrice]]</f>
        <v>4.9326690672322794E-3</v>
      </c>
    </row>
    <row r="441" spans="2:7" ht="16" x14ac:dyDescent="0.2">
      <c r="B441" s="57">
        <v>44484</v>
      </c>
      <c r="C441" s="56">
        <v>202.22</v>
      </c>
      <c r="D441" s="56"/>
      <c r="E441" s="56">
        <v>0.25</v>
      </c>
      <c r="F441">
        <f>Table3[[#This Row],[DivPay]]*4</f>
        <v>1</v>
      </c>
      <c r="G441" s="2">
        <f>Table3[[#This Row],[FwdDiv]]/Table3[[#This Row],[SharePrice]]</f>
        <v>4.9451092869152412E-3</v>
      </c>
    </row>
    <row r="442" spans="2:7" ht="16" x14ac:dyDescent="0.2">
      <c r="B442" s="57">
        <v>44483</v>
      </c>
      <c r="C442" s="56">
        <v>200.39</v>
      </c>
      <c r="D442" s="56"/>
      <c r="E442" s="56">
        <v>0.25</v>
      </c>
      <c r="F442">
        <f>Table3[[#This Row],[DivPay]]*4</f>
        <v>1</v>
      </c>
      <c r="G442" s="2">
        <f>Table3[[#This Row],[FwdDiv]]/Table3[[#This Row],[SharePrice]]</f>
        <v>4.9902689754977797E-3</v>
      </c>
    </row>
    <row r="443" spans="2:7" ht="16" x14ac:dyDescent="0.2">
      <c r="B443" s="57">
        <v>44482</v>
      </c>
      <c r="C443" s="56">
        <v>197.46</v>
      </c>
      <c r="D443" s="56"/>
      <c r="E443" s="56">
        <v>0.25</v>
      </c>
      <c r="F443">
        <f>Table3[[#This Row],[DivPay]]*4</f>
        <v>1</v>
      </c>
      <c r="G443" s="2">
        <f>Table3[[#This Row],[FwdDiv]]/Table3[[#This Row],[SharePrice]]</f>
        <v>5.064316823660488E-3</v>
      </c>
    </row>
    <row r="444" spans="2:7" ht="16" x14ac:dyDescent="0.2">
      <c r="B444" s="57">
        <v>44481</v>
      </c>
      <c r="C444" s="56">
        <v>197.15</v>
      </c>
      <c r="D444" s="56"/>
      <c r="E444" s="56">
        <v>0.25</v>
      </c>
      <c r="F444">
        <f>Table3[[#This Row],[DivPay]]*4</f>
        <v>1</v>
      </c>
      <c r="G444" s="2">
        <f>Table3[[#This Row],[FwdDiv]]/Table3[[#This Row],[SharePrice]]</f>
        <v>5.0722799898554397E-3</v>
      </c>
    </row>
    <row r="445" spans="2:7" ht="16" x14ac:dyDescent="0.2">
      <c r="B445" s="57">
        <v>44480</v>
      </c>
      <c r="C445" s="56">
        <v>197.65</v>
      </c>
      <c r="D445" s="56"/>
      <c r="E445" s="56">
        <v>0.25</v>
      </c>
      <c r="F445">
        <f>Table3[[#This Row],[DivPay]]*4</f>
        <v>1</v>
      </c>
      <c r="G445" s="2">
        <f>Table3[[#This Row],[FwdDiv]]/Table3[[#This Row],[SharePrice]]</f>
        <v>5.0594485201113076E-3</v>
      </c>
    </row>
    <row r="446" spans="2:7" ht="16" x14ac:dyDescent="0.2">
      <c r="B446" s="57">
        <v>44477</v>
      </c>
      <c r="C446" s="56">
        <v>197.88</v>
      </c>
      <c r="D446" s="56"/>
      <c r="E446" s="56">
        <v>0.25</v>
      </c>
      <c r="F446">
        <f>Table3[[#This Row],[DivPay]]*4</f>
        <v>1</v>
      </c>
      <c r="G446" s="2">
        <f>Table3[[#This Row],[FwdDiv]]/Table3[[#This Row],[SharePrice]]</f>
        <v>5.0535678188801296E-3</v>
      </c>
    </row>
    <row r="447" spans="2:7" ht="16" x14ac:dyDescent="0.2">
      <c r="B447" s="57">
        <v>44476</v>
      </c>
      <c r="C447" s="56">
        <v>199.01</v>
      </c>
      <c r="D447" s="56"/>
      <c r="E447" s="56">
        <v>0.25</v>
      </c>
      <c r="F447">
        <f>Table3[[#This Row],[DivPay]]*4</f>
        <v>1</v>
      </c>
      <c r="G447" s="2">
        <f>Table3[[#This Row],[FwdDiv]]/Table3[[#This Row],[SharePrice]]</f>
        <v>5.0248731219536711E-3</v>
      </c>
    </row>
    <row r="448" spans="2:7" ht="16" x14ac:dyDescent="0.2">
      <c r="B448" s="57">
        <v>44475</v>
      </c>
      <c r="C448" s="56">
        <v>195.78</v>
      </c>
      <c r="D448" s="56"/>
      <c r="E448" s="56">
        <v>0.25</v>
      </c>
      <c r="F448">
        <f>Table3[[#This Row],[DivPay]]*4</f>
        <v>1</v>
      </c>
      <c r="G448" s="2">
        <f>Table3[[#This Row],[FwdDiv]]/Table3[[#This Row],[SharePrice]]</f>
        <v>5.1077740320768211E-3</v>
      </c>
    </row>
    <row r="449" spans="2:7" ht="16" x14ac:dyDescent="0.2">
      <c r="B449" s="57">
        <v>44474</v>
      </c>
      <c r="C449" s="56">
        <v>196.46</v>
      </c>
      <c r="D449" s="56"/>
      <c r="E449" s="56">
        <v>0.25</v>
      </c>
      <c r="F449">
        <f>Table3[[#This Row],[DivPay]]*4</f>
        <v>1</v>
      </c>
      <c r="G449" s="2">
        <f>Table3[[#This Row],[FwdDiv]]/Table3[[#This Row],[SharePrice]]</f>
        <v>5.0900946757609688E-3</v>
      </c>
    </row>
    <row r="450" spans="2:7" ht="16" x14ac:dyDescent="0.2">
      <c r="B450" s="57">
        <v>44473</v>
      </c>
      <c r="C450" s="56">
        <v>193.69</v>
      </c>
      <c r="D450" s="56"/>
      <c r="E450" s="56">
        <v>0.25</v>
      </c>
      <c r="F450">
        <f>Table3[[#This Row],[DivPay]]*4</f>
        <v>1</v>
      </c>
      <c r="G450" s="2">
        <f>Table3[[#This Row],[FwdDiv]]/Table3[[#This Row],[SharePrice]]</f>
        <v>5.16288915276989E-3</v>
      </c>
    </row>
    <row r="451" spans="2:7" ht="16" x14ac:dyDescent="0.2">
      <c r="B451" s="57">
        <v>44470</v>
      </c>
      <c r="C451" s="56">
        <v>196.19</v>
      </c>
      <c r="D451" s="56"/>
      <c r="E451" s="56">
        <v>0.25</v>
      </c>
      <c r="F451">
        <f>Table3[[#This Row],[DivPay]]*4</f>
        <v>1</v>
      </c>
      <c r="G451" s="2">
        <f>Table3[[#This Row],[FwdDiv]]/Table3[[#This Row],[SharePrice]]</f>
        <v>5.0970997502421123E-3</v>
      </c>
    </row>
    <row r="452" spans="2:7" ht="16" x14ac:dyDescent="0.2">
      <c r="B452" s="57">
        <v>44469</v>
      </c>
      <c r="C452" s="56">
        <v>194.14</v>
      </c>
      <c r="D452" s="56"/>
      <c r="E452" s="56">
        <v>0.25</v>
      </c>
      <c r="F452">
        <f>Table3[[#This Row],[DivPay]]*4</f>
        <v>1</v>
      </c>
      <c r="G452" s="2">
        <f>Table3[[#This Row],[FwdDiv]]/Table3[[#This Row],[SharePrice]]</f>
        <v>5.1509220150406923E-3</v>
      </c>
    </row>
    <row r="453" spans="2:7" ht="16" x14ac:dyDescent="0.2">
      <c r="B453" s="57">
        <v>44468</v>
      </c>
      <c r="C453" s="56">
        <v>194.99</v>
      </c>
      <c r="D453" s="56"/>
      <c r="E453" s="56">
        <v>0.25</v>
      </c>
      <c r="F453">
        <f>Table3[[#This Row],[DivPay]]*4</f>
        <v>1</v>
      </c>
      <c r="G453" s="2">
        <f>Table3[[#This Row],[FwdDiv]]/Table3[[#This Row],[SharePrice]]</f>
        <v>5.1284681265705932E-3</v>
      </c>
    </row>
    <row r="454" spans="2:7" ht="16" x14ac:dyDescent="0.2">
      <c r="B454" s="57">
        <v>44467</v>
      </c>
      <c r="C454" s="56">
        <v>192.77</v>
      </c>
      <c r="D454" s="56"/>
      <c r="E454" s="56">
        <v>0.25</v>
      </c>
      <c r="F454">
        <f>Table3[[#This Row],[DivPay]]*4</f>
        <v>1</v>
      </c>
      <c r="G454" s="2">
        <f>Table3[[#This Row],[FwdDiv]]/Table3[[#This Row],[SharePrice]]</f>
        <v>5.1875291798516368E-3</v>
      </c>
    </row>
    <row r="455" spans="2:7" ht="16" x14ac:dyDescent="0.2">
      <c r="B455" s="57">
        <v>44466</v>
      </c>
      <c r="C455" s="56">
        <v>197.8</v>
      </c>
      <c r="D455" s="56"/>
      <c r="E455" s="56">
        <v>0.25</v>
      </c>
      <c r="F455">
        <f>Table3[[#This Row],[DivPay]]*4</f>
        <v>1</v>
      </c>
      <c r="G455" s="2">
        <f>Table3[[#This Row],[FwdDiv]]/Table3[[#This Row],[SharePrice]]</f>
        <v>5.0556117290192111E-3</v>
      </c>
    </row>
    <row r="456" spans="2:7" ht="16" x14ac:dyDescent="0.2">
      <c r="B456" s="57">
        <v>44463</v>
      </c>
      <c r="C456" s="56">
        <v>204.73</v>
      </c>
      <c r="D456" s="56"/>
      <c r="E456" s="56">
        <v>0.25</v>
      </c>
      <c r="F456">
        <f>Table3[[#This Row],[DivPay]]*4</f>
        <v>1</v>
      </c>
      <c r="G456" s="2">
        <f>Table3[[#This Row],[FwdDiv]]/Table3[[#This Row],[SharePrice]]</f>
        <v>4.8844820006838279E-3</v>
      </c>
    </row>
    <row r="457" spans="2:7" ht="16" x14ac:dyDescent="0.2">
      <c r="B457" s="57">
        <v>44462</v>
      </c>
      <c r="C457" s="56">
        <v>204.71</v>
      </c>
      <c r="D457" s="56"/>
      <c r="E457" s="56">
        <v>0.25</v>
      </c>
      <c r="F457">
        <f>Table3[[#This Row],[DivPay]]*4</f>
        <v>1</v>
      </c>
      <c r="G457" s="2">
        <f>Table3[[#This Row],[FwdDiv]]/Table3[[#This Row],[SharePrice]]</f>
        <v>4.8849592105905913E-3</v>
      </c>
    </row>
    <row r="458" spans="2:7" ht="16" x14ac:dyDescent="0.2">
      <c r="B458" s="57">
        <v>44461</v>
      </c>
      <c r="C458" s="56">
        <v>201.35</v>
      </c>
      <c r="D458" s="56"/>
      <c r="E458" s="56">
        <v>0.25</v>
      </c>
      <c r="F458">
        <f>Table3[[#This Row],[DivPay]]*4</f>
        <v>1</v>
      </c>
      <c r="G458" s="2">
        <f>Table3[[#This Row],[FwdDiv]]/Table3[[#This Row],[SharePrice]]</f>
        <v>4.9664762850757391E-3</v>
      </c>
    </row>
    <row r="459" spans="2:7" ht="16" x14ac:dyDescent="0.2">
      <c r="B459" s="57">
        <v>44460</v>
      </c>
      <c r="C459" s="56">
        <v>201.01</v>
      </c>
      <c r="D459" s="56"/>
      <c r="E459" s="56">
        <v>0.25</v>
      </c>
      <c r="F459">
        <f>Table3[[#This Row],[DivPay]]*4</f>
        <v>1</v>
      </c>
      <c r="G459" s="2">
        <f>Table3[[#This Row],[FwdDiv]]/Table3[[#This Row],[SharePrice]]</f>
        <v>4.9748768717974229E-3</v>
      </c>
    </row>
    <row r="460" spans="2:7" ht="16" x14ac:dyDescent="0.2">
      <c r="B460" s="57">
        <v>44459</v>
      </c>
      <c r="C460" s="56">
        <v>198.62</v>
      </c>
      <c r="D460" s="56"/>
      <c r="E460" s="56">
        <v>0.25</v>
      </c>
      <c r="F460">
        <f>Table3[[#This Row],[DivPay]]*4</f>
        <v>1</v>
      </c>
      <c r="G460" s="2">
        <f>Table3[[#This Row],[FwdDiv]]/Table3[[#This Row],[SharePrice]]</f>
        <v>5.0347397039573055E-3</v>
      </c>
    </row>
    <row r="461" spans="2:7" ht="16" x14ac:dyDescent="0.2">
      <c r="B461" s="57">
        <v>44456</v>
      </c>
      <c r="C461" s="56">
        <v>198.49</v>
      </c>
      <c r="D461" s="56"/>
      <c r="E461" s="56">
        <v>0.25</v>
      </c>
      <c r="F461">
        <f>Table3[[#This Row],[DivPay]]*4</f>
        <v>1</v>
      </c>
      <c r="G461" s="2">
        <f>Table3[[#This Row],[FwdDiv]]/Table3[[#This Row],[SharePrice]]</f>
        <v>5.0380371807143935E-3</v>
      </c>
    </row>
    <row r="462" spans="2:7" ht="16" x14ac:dyDescent="0.2">
      <c r="B462" s="57">
        <v>44455</v>
      </c>
      <c r="C462" s="56">
        <v>202.77</v>
      </c>
      <c r="D462" s="56"/>
      <c r="E462" s="56">
        <v>0.25</v>
      </c>
      <c r="F462">
        <f>Table3[[#This Row],[DivPay]]*4</f>
        <v>1</v>
      </c>
      <c r="G462" s="2">
        <f>Table3[[#This Row],[FwdDiv]]/Table3[[#This Row],[SharePrice]]</f>
        <v>4.9316960102579275E-3</v>
      </c>
    </row>
    <row r="463" spans="2:7" ht="16" x14ac:dyDescent="0.2">
      <c r="B463" s="57">
        <v>44454</v>
      </c>
      <c r="C463" s="56">
        <v>203.96</v>
      </c>
      <c r="D463" s="56"/>
      <c r="E463" s="56">
        <v>0.25</v>
      </c>
      <c r="F463">
        <f>Table3[[#This Row],[DivPay]]*4</f>
        <v>1</v>
      </c>
      <c r="G463" s="2">
        <f>Table3[[#This Row],[FwdDiv]]/Table3[[#This Row],[SharePrice]]</f>
        <v>4.9029221415963914E-3</v>
      </c>
    </row>
    <row r="464" spans="2:7" ht="16" x14ac:dyDescent="0.2">
      <c r="B464" s="57">
        <v>44453</v>
      </c>
      <c r="C464" s="56">
        <v>203.55</v>
      </c>
      <c r="D464" s="56"/>
      <c r="E464" s="56">
        <v>0.25</v>
      </c>
      <c r="F464">
        <f>Table3[[#This Row],[DivPay]]*4</f>
        <v>1</v>
      </c>
      <c r="G464" s="2">
        <f>Table3[[#This Row],[FwdDiv]]/Table3[[#This Row],[SharePrice]]</f>
        <v>4.9127978383689506E-3</v>
      </c>
    </row>
    <row r="465" spans="2:7" ht="16" x14ac:dyDescent="0.2">
      <c r="B465" s="57">
        <v>44452</v>
      </c>
      <c r="C465" s="56">
        <v>205</v>
      </c>
      <c r="D465" s="56"/>
      <c r="E465" s="56">
        <v>0.25</v>
      </c>
      <c r="F465">
        <f>Table3[[#This Row],[DivPay]]*4</f>
        <v>1</v>
      </c>
      <c r="G465" s="2">
        <f>Table3[[#This Row],[FwdDiv]]/Table3[[#This Row],[SharePrice]]</f>
        <v>4.8780487804878049E-3</v>
      </c>
    </row>
    <row r="466" spans="2:7" ht="16" x14ac:dyDescent="0.2">
      <c r="B466" s="57">
        <v>44449</v>
      </c>
      <c r="C466" s="56">
        <v>207</v>
      </c>
      <c r="D466" s="56"/>
      <c r="E466" s="56">
        <v>0.25</v>
      </c>
      <c r="F466">
        <f>Table3[[#This Row],[DivPay]]*4</f>
        <v>1</v>
      </c>
      <c r="G466" s="2">
        <f>Table3[[#This Row],[FwdDiv]]/Table3[[#This Row],[SharePrice]]</f>
        <v>4.830917874396135E-3</v>
      </c>
    </row>
    <row r="467" spans="2:7" ht="16" x14ac:dyDescent="0.2">
      <c r="B467" s="57">
        <v>44448</v>
      </c>
      <c r="C467" s="56">
        <v>206.02</v>
      </c>
      <c r="D467" s="56"/>
      <c r="E467" s="56">
        <v>0.25</v>
      </c>
      <c r="F467">
        <f>Table3[[#This Row],[DivPay]]*4</f>
        <v>1</v>
      </c>
      <c r="G467" s="2">
        <f>Table3[[#This Row],[FwdDiv]]/Table3[[#This Row],[SharePrice]]</f>
        <v>4.8538976798369084E-3</v>
      </c>
    </row>
    <row r="468" spans="2:7" ht="16" x14ac:dyDescent="0.2">
      <c r="B468" s="57">
        <v>44447</v>
      </c>
      <c r="C468" s="56">
        <v>209.33</v>
      </c>
      <c r="D468" s="56"/>
      <c r="E468" s="56">
        <v>0.25</v>
      </c>
      <c r="F468">
        <f>Table3[[#This Row],[DivPay]]*4</f>
        <v>1</v>
      </c>
      <c r="G468" s="2">
        <f>Table3[[#This Row],[FwdDiv]]/Table3[[#This Row],[SharePrice]]</f>
        <v>4.7771461329002051E-3</v>
      </c>
    </row>
    <row r="469" spans="2:7" ht="16" x14ac:dyDescent="0.2">
      <c r="B469" s="57">
        <v>44446</v>
      </c>
      <c r="C469" s="56">
        <v>207.81</v>
      </c>
      <c r="D469" s="56"/>
      <c r="E469" s="56">
        <v>0.25</v>
      </c>
      <c r="F469">
        <f>Table3[[#This Row],[DivPay]]*4</f>
        <v>1</v>
      </c>
      <c r="G469" s="2">
        <f>Table3[[#This Row],[FwdDiv]]/Table3[[#This Row],[SharePrice]]</f>
        <v>4.8120879649679992E-3</v>
      </c>
    </row>
    <row r="470" spans="2:7" ht="16" x14ac:dyDescent="0.2">
      <c r="B470" s="57">
        <v>44442</v>
      </c>
      <c r="C470" s="56">
        <v>209.69</v>
      </c>
      <c r="D470" s="56"/>
      <c r="E470" s="56">
        <v>0.25</v>
      </c>
      <c r="F470">
        <f>Table3[[#This Row],[DivPay]]*4</f>
        <v>1</v>
      </c>
      <c r="G470" s="2">
        <f>Table3[[#This Row],[FwdDiv]]/Table3[[#This Row],[SharePrice]]</f>
        <v>4.7689446325528163E-3</v>
      </c>
    </row>
    <row r="471" spans="2:7" ht="16" x14ac:dyDescent="0.2">
      <c r="B471" s="57">
        <v>44441</v>
      </c>
      <c r="C471" s="56">
        <v>209.22</v>
      </c>
      <c r="D471" s="56"/>
      <c r="E471" s="56">
        <v>0.25</v>
      </c>
      <c r="F471">
        <f>Table3[[#This Row],[DivPay]]*4</f>
        <v>1</v>
      </c>
      <c r="G471" s="2">
        <f>Table3[[#This Row],[FwdDiv]]/Table3[[#This Row],[SharePrice]]</f>
        <v>4.7796577765032025E-3</v>
      </c>
    </row>
    <row r="472" spans="2:7" ht="16" x14ac:dyDescent="0.2">
      <c r="B472" s="57">
        <v>44440</v>
      </c>
      <c r="C472" s="56">
        <v>206.44</v>
      </c>
      <c r="D472" s="56"/>
      <c r="E472" s="56">
        <v>0.25</v>
      </c>
      <c r="F472">
        <f>Table3[[#This Row],[DivPay]]*4</f>
        <v>1</v>
      </c>
      <c r="G472" s="2">
        <f>Table3[[#This Row],[FwdDiv]]/Table3[[#This Row],[SharePrice]]</f>
        <v>4.8440224762642901E-3</v>
      </c>
    </row>
    <row r="473" spans="2:7" ht="16" x14ac:dyDescent="0.2">
      <c r="B473" s="57">
        <v>44439</v>
      </c>
      <c r="C473" s="56">
        <v>204.56</v>
      </c>
      <c r="D473" s="56"/>
      <c r="E473" s="56">
        <v>0.25</v>
      </c>
      <c r="F473">
        <f>Table3[[#This Row],[DivPay]]*4</f>
        <v>1</v>
      </c>
      <c r="G473" s="2">
        <f>Table3[[#This Row],[FwdDiv]]/Table3[[#This Row],[SharePrice]]</f>
        <v>4.8885412592882286E-3</v>
      </c>
    </row>
    <row r="474" spans="2:7" ht="16" x14ac:dyDescent="0.2">
      <c r="B474" s="57">
        <v>44438</v>
      </c>
      <c r="C474" s="56">
        <v>205.89</v>
      </c>
      <c r="D474" s="56"/>
      <c r="E474" s="56">
        <v>0.25</v>
      </c>
      <c r="F474">
        <f>Table3[[#This Row],[DivPay]]*4</f>
        <v>1</v>
      </c>
      <c r="G474" s="2">
        <f>Table3[[#This Row],[FwdDiv]]/Table3[[#This Row],[SharePrice]]</f>
        <v>4.8569624556802178E-3</v>
      </c>
    </row>
    <row r="475" spans="2:7" ht="16" x14ac:dyDescent="0.2">
      <c r="B475" s="57">
        <v>44435</v>
      </c>
      <c r="C475" s="56">
        <v>203.82</v>
      </c>
      <c r="D475" s="56"/>
      <c r="E475" s="56">
        <v>0.25</v>
      </c>
      <c r="F475">
        <f>Table3[[#This Row],[DivPay]]*4</f>
        <v>1</v>
      </c>
      <c r="G475" s="2">
        <f>Table3[[#This Row],[FwdDiv]]/Table3[[#This Row],[SharePrice]]</f>
        <v>4.9062898636051417E-3</v>
      </c>
    </row>
    <row r="476" spans="2:7" ht="16" x14ac:dyDescent="0.2">
      <c r="B476" s="57">
        <v>44434</v>
      </c>
      <c r="C476" s="56">
        <v>204.02</v>
      </c>
      <c r="D476" s="56"/>
      <c r="E476" s="56">
        <v>0.25</v>
      </c>
      <c r="F476">
        <f>Table3[[#This Row],[DivPay]]*4</f>
        <v>1</v>
      </c>
      <c r="G476" s="2">
        <f>Table3[[#This Row],[FwdDiv]]/Table3[[#This Row],[SharePrice]]</f>
        <v>4.9014802470346043E-3</v>
      </c>
    </row>
    <row r="477" spans="2:7" ht="16" x14ac:dyDescent="0.2">
      <c r="B477" s="57">
        <v>44433</v>
      </c>
      <c r="C477" s="56">
        <v>204.43</v>
      </c>
      <c r="D477" s="56"/>
      <c r="E477" s="56">
        <v>0.25</v>
      </c>
      <c r="F477">
        <f>Table3[[#This Row],[DivPay]]*4</f>
        <v>1</v>
      </c>
      <c r="G477" s="2">
        <f>Table3[[#This Row],[FwdDiv]]/Table3[[#This Row],[SharePrice]]</f>
        <v>4.8916499535293255E-3</v>
      </c>
    </row>
    <row r="478" spans="2:7" ht="16" x14ac:dyDescent="0.2">
      <c r="B478" s="57">
        <v>44432</v>
      </c>
      <c r="C478" s="56">
        <v>204.99</v>
      </c>
      <c r="D478" s="56"/>
      <c r="E478" s="56">
        <v>0.25</v>
      </c>
      <c r="F478">
        <f>Table3[[#This Row],[DivPay]]*4</f>
        <v>1</v>
      </c>
      <c r="G478" s="2">
        <f>Table3[[#This Row],[FwdDiv]]/Table3[[#This Row],[SharePrice]]</f>
        <v>4.878286745694912E-3</v>
      </c>
    </row>
    <row r="479" spans="2:7" ht="16" x14ac:dyDescent="0.2">
      <c r="B479" s="57">
        <v>44431</v>
      </c>
      <c r="C479" s="56">
        <v>206.47</v>
      </c>
      <c r="D479" s="56"/>
      <c r="E479" s="56">
        <v>0.25</v>
      </c>
      <c r="F479">
        <f>Table3[[#This Row],[DivPay]]*4</f>
        <v>1</v>
      </c>
      <c r="G479" s="2">
        <f>Table3[[#This Row],[FwdDiv]]/Table3[[#This Row],[SharePrice]]</f>
        <v>4.8433186419334527E-3</v>
      </c>
    </row>
    <row r="480" spans="2:7" ht="16" x14ac:dyDescent="0.2">
      <c r="B480" s="57">
        <v>44428</v>
      </c>
      <c r="C480" s="56">
        <v>207.05</v>
      </c>
      <c r="D480" s="56"/>
      <c r="E480" s="56">
        <v>0.25</v>
      </c>
      <c r="F480">
        <f>Table3[[#This Row],[DivPay]]*4</f>
        <v>1</v>
      </c>
      <c r="G480" s="2">
        <f>Table3[[#This Row],[FwdDiv]]/Table3[[#This Row],[SharePrice]]</f>
        <v>4.8297512678097078E-3</v>
      </c>
    </row>
    <row r="481" spans="2:7" ht="16" x14ac:dyDescent="0.2">
      <c r="B481" s="57">
        <v>44427</v>
      </c>
      <c r="C481" s="56">
        <v>206.44</v>
      </c>
      <c r="D481" s="56"/>
      <c r="E481" s="56">
        <v>0.25</v>
      </c>
      <c r="F481">
        <f>Table3[[#This Row],[DivPay]]*4</f>
        <v>1</v>
      </c>
      <c r="G481" s="2">
        <f>Table3[[#This Row],[FwdDiv]]/Table3[[#This Row],[SharePrice]]</f>
        <v>4.8440224762642901E-3</v>
      </c>
    </row>
    <row r="482" spans="2:7" ht="16" x14ac:dyDescent="0.2">
      <c r="B482" s="57">
        <v>44426</v>
      </c>
      <c r="C482" s="56">
        <v>203.33</v>
      </c>
      <c r="D482" s="56"/>
      <c r="E482" s="56">
        <v>0.25</v>
      </c>
      <c r="F482">
        <f>Table3[[#This Row],[DivPay]]*4</f>
        <v>1</v>
      </c>
      <c r="G482" s="2">
        <f>Table3[[#This Row],[FwdDiv]]/Table3[[#This Row],[SharePrice]]</f>
        <v>4.9181134116952734E-3</v>
      </c>
    </row>
    <row r="483" spans="2:7" ht="16" x14ac:dyDescent="0.2">
      <c r="B483" s="57">
        <v>44425</v>
      </c>
      <c r="C483" s="56">
        <v>206.6</v>
      </c>
      <c r="D483" s="56"/>
      <c r="E483" s="56">
        <v>0.25</v>
      </c>
      <c r="F483">
        <f>Table3[[#This Row],[DivPay]]*4</f>
        <v>1</v>
      </c>
      <c r="G483" s="2">
        <f>Table3[[#This Row],[FwdDiv]]/Table3[[#This Row],[SharePrice]]</f>
        <v>4.8402710551790898E-3</v>
      </c>
    </row>
    <row r="484" spans="2:7" ht="16" x14ac:dyDescent="0.2">
      <c r="B484" s="57">
        <v>44424</v>
      </c>
      <c r="C484" s="56">
        <v>204.78</v>
      </c>
      <c r="D484" s="56"/>
      <c r="E484" s="56">
        <v>0.25</v>
      </c>
      <c r="F484">
        <f>Table3[[#This Row],[DivPay]]*4</f>
        <v>1</v>
      </c>
      <c r="G484" s="2">
        <f>Table3[[#This Row],[FwdDiv]]/Table3[[#This Row],[SharePrice]]</f>
        <v>4.8832893837288801E-3</v>
      </c>
    </row>
    <row r="485" spans="2:7" ht="16" x14ac:dyDescent="0.2">
      <c r="B485" s="57">
        <v>44421</v>
      </c>
      <c r="C485" s="56">
        <v>201.48</v>
      </c>
      <c r="D485" s="56"/>
      <c r="E485" s="56">
        <v>0.25</v>
      </c>
      <c r="F485">
        <f>Table3[[#This Row],[DivPay]]*4</f>
        <v>1</v>
      </c>
      <c r="G485" s="2">
        <f>Table3[[#This Row],[FwdDiv]]/Table3[[#This Row],[SharePrice]]</f>
        <v>4.9632717887631529E-3</v>
      </c>
    </row>
    <row r="486" spans="2:7" ht="16" x14ac:dyDescent="0.2">
      <c r="B486" s="57">
        <v>44420</v>
      </c>
      <c r="C486" s="56">
        <v>199.84</v>
      </c>
      <c r="D486" s="56"/>
      <c r="E486" s="56">
        <v>0.25</v>
      </c>
      <c r="F486">
        <f>Table3[[#This Row],[DivPay]]*4</f>
        <v>1</v>
      </c>
      <c r="G486" s="2">
        <f>Table3[[#This Row],[FwdDiv]]/Table3[[#This Row],[SharePrice]]</f>
        <v>5.0040032025620495E-3</v>
      </c>
    </row>
    <row r="487" spans="2:7" ht="16" x14ac:dyDescent="0.2">
      <c r="B487" s="57">
        <v>44419</v>
      </c>
      <c r="C487" s="56">
        <v>197.41</v>
      </c>
      <c r="D487" s="56"/>
      <c r="E487" s="56">
        <v>0.25</v>
      </c>
      <c r="F487">
        <f>Table3[[#This Row],[DivPay]]*4</f>
        <v>1</v>
      </c>
      <c r="G487" s="2">
        <f>Table3[[#This Row],[FwdDiv]]/Table3[[#This Row],[SharePrice]]</f>
        <v>5.0655995137024465E-3</v>
      </c>
    </row>
    <row r="488" spans="2:7" ht="16" x14ac:dyDescent="0.2">
      <c r="B488" s="57">
        <v>44418</v>
      </c>
      <c r="C488" s="56">
        <v>198.76</v>
      </c>
      <c r="D488" s="56"/>
      <c r="E488" s="56">
        <v>0.25</v>
      </c>
      <c r="F488">
        <f>Table3[[#This Row],[DivPay]]*4</f>
        <v>1</v>
      </c>
      <c r="G488" s="2">
        <f>Table3[[#This Row],[FwdDiv]]/Table3[[#This Row],[SharePrice]]</f>
        <v>5.0311933990742604E-3</v>
      </c>
    </row>
    <row r="489" spans="2:7" ht="16" x14ac:dyDescent="0.2">
      <c r="B489" s="57">
        <v>44417</v>
      </c>
      <c r="C489" s="56">
        <v>199.72</v>
      </c>
      <c r="D489" s="56"/>
      <c r="E489" s="56">
        <v>0.25</v>
      </c>
      <c r="F489">
        <f>Table3[[#This Row],[DivPay]]*4</f>
        <v>1</v>
      </c>
      <c r="G489" s="2">
        <f>Table3[[#This Row],[FwdDiv]]/Table3[[#This Row],[SharePrice]]</f>
        <v>5.0070098137392346E-3</v>
      </c>
    </row>
    <row r="490" spans="2:7" ht="16" x14ac:dyDescent="0.2">
      <c r="B490" s="57">
        <v>44414</v>
      </c>
      <c r="C490" s="56">
        <v>201.88</v>
      </c>
      <c r="D490" s="56"/>
      <c r="E490" s="56">
        <v>0.25</v>
      </c>
      <c r="F490">
        <f>Table3[[#This Row],[DivPay]]*4</f>
        <v>1</v>
      </c>
      <c r="G490" s="2">
        <f>Table3[[#This Row],[FwdDiv]]/Table3[[#This Row],[SharePrice]]</f>
        <v>4.9534376857539135E-3</v>
      </c>
    </row>
    <row r="491" spans="2:7" ht="16" x14ac:dyDescent="0.2">
      <c r="B491" s="57">
        <v>44413</v>
      </c>
      <c r="C491" s="56">
        <v>203.84</v>
      </c>
      <c r="D491" s="56"/>
      <c r="E491" s="56">
        <v>0.25</v>
      </c>
      <c r="F491">
        <f>Table3[[#This Row],[DivPay]]*4</f>
        <v>1</v>
      </c>
      <c r="G491" s="2">
        <f>Table3[[#This Row],[FwdDiv]]/Table3[[#This Row],[SharePrice]]</f>
        <v>4.9058084772370487E-3</v>
      </c>
    </row>
    <row r="492" spans="2:7" ht="16" x14ac:dyDescent="0.2">
      <c r="B492" s="57">
        <v>44412</v>
      </c>
      <c r="C492" s="56">
        <v>204.79</v>
      </c>
      <c r="D492" s="56"/>
      <c r="E492" s="56">
        <v>0.25</v>
      </c>
      <c r="F492">
        <f>Table3[[#This Row],[DivPay]]*4</f>
        <v>1</v>
      </c>
      <c r="G492" s="2">
        <f>Table3[[#This Row],[FwdDiv]]/Table3[[#This Row],[SharePrice]]</f>
        <v>4.883050930221202E-3</v>
      </c>
    </row>
    <row r="493" spans="2:7" ht="16" x14ac:dyDescent="0.2">
      <c r="B493" s="57">
        <v>44411</v>
      </c>
      <c r="C493" s="56">
        <v>204.1</v>
      </c>
      <c r="D493" s="56"/>
      <c r="E493" s="56">
        <v>0.25</v>
      </c>
      <c r="F493">
        <f>Table3[[#This Row],[DivPay]]*4</f>
        <v>1</v>
      </c>
      <c r="G493" s="2">
        <f>Table3[[#This Row],[FwdDiv]]/Table3[[#This Row],[SharePrice]]</f>
        <v>4.8995590396864281E-3</v>
      </c>
    </row>
    <row r="494" spans="2:7" ht="16" x14ac:dyDescent="0.2">
      <c r="B494" s="57">
        <v>44410</v>
      </c>
      <c r="C494" s="56">
        <v>202.11</v>
      </c>
      <c r="D494" s="56"/>
      <c r="E494" s="56">
        <v>0.25</v>
      </c>
      <c r="F494">
        <f>Table3[[#This Row],[DivPay]]*4</f>
        <v>1</v>
      </c>
      <c r="G494" s="2">
        <f>Table3[[#This Row],[FwdDiv]]/Table3[[#This Row],[SharePrice]]</f>
        <v>4.9478007025876994E-3</v>
      </c>
    </row>
    <row r="495" spans="2:7" ht="16" x14ac:dyDescent="0.2">
      <c r="B495" s="57">
        <v>44407</v>
      </c>
      <c r="C495" s="56">
        <v>202.7</v>
      </c>
      <c r="D495" s="56"/>
      <c r="E495" s="56">
        <v>0.25</v>
      </c>
      <c r="F495">
        <f>Table3[[#This Row],[DivPay]]*4</f>
        <v>1</v>
      </c>
      <c r="G495" s="2">
        <f>Table3[[#This Row],[FwdDiv]]/Table3[[#This Row],[SharePrice]]</f>
        <v>4.9333991119881598E-3</v>
      </c>
    </row>
    <row r="496" spans="2:7" ht="16" x14ac:dyDescent="0.2">
      <c r="B496" s="57">
        <v>44406</v>
      </c>
      <c r="C496" s="56">
        <v>204.12</v>
      </c>
      <c r="D496" s="56"/>
      <c r="E496" s="56">
        <v>0.25</v>
      </c>
      <c r="F496">
        <f>Table3[[#This Row],[DivPay]]*4</f>
        <v>1</v>
      </c>
      <c r="G496" s="2">
        <f>Table3[[#This Row],[FwdDiv]]/Table3[[#This Row],[SharePrice]]</f>
        <v>4.8990789731530471E-3</v>
      </c>
    </row>
    <row r="497" spans="2:7" ht="16" x14ac:dyDescent="0.2">
      <c r="B497" s="57">
        <v>44405</v>
      </c>
      <c r="C497" s="56">
        <v>203.27</v>
      </c>
      <c r="D497" s="56"/>
      <c r="E497" s="56">
        <v>0.25</v>
      </c>
      <c r="F497">
        <f>Table3[[#This Row],[DivPay]]*4</f>
        <v>1</v>
      </c>
      <c r="G497" s="2">
        <f>Table3[[#This Row],[FwdDiv]]/Table3[[#This Row],[SharePrice]]</f>
        <v>4.9195651104442361E-3</v>
      </c>
    </row>
    <row r="498" spans="2:7" ht="16" x14ac:dyDescent="0.2">
      <c r="B498" s="57">
        <v>44404</v>
      </c>
      <c r="C498" s="56">
        <v>201.87</v>
      </c>
      <c r="D498" s="56"/>
      <c r="E498" s="56">
        <v>0.25</v>
      </c>
      <c r="F498">
        <f>Table3[[#This Row],[DivPay]]*4</f>
        <v>1</v>
      </c>
      <c r="G498" s="2">
        <f>Table3[[#This Row],[FwdDiv]]/Table3[[#This Row],[SharePrice]]</f>
        <v>4.953683063357606E-3</v>
      </c>
    </row>
    <row r="499" spans="2:7" ht="16" x14ac:dyDescent="0.2">
      <c r="B499" s="57">
        <v>44403</v>
      </c>
      <c r="C499" s="56">
        <v>200.82</v>
      </c>
      <c r="D499" s="56"/>
      <c r="E499" s="56">
        <v>0.25</v>
      </c>
      <c r="F499">
        <f>Table3[[#This Row],[DivPay]]*4</f>
        <v>1</v>
      </c>
      <c r="G499" s="2">
        <f>Table3[[#This Row],[FwdDiv]]/Table3[[#This Row],[SharePrice]]</f>
        <v>4.9795837068021117E-3</v>
      </c>
    </row>
    <row r="500" spans="2:7" ht="16" x14ac:dyDescent="0.2">
      <c r="B500" s="57">
        <v>44400</v>
      </c>
      <c r="C500" s="56">
        <v>203.59</v>
      </c>
      <c r="D500" s="56"/>
      <c r="E500" s="56">
        <v>0.25</v>
      </c>
      <c r="F500">
        <f>Table3[[#This Row],[DivPay]]*4</f>
        <v>1</v>
      </c>
      <c r="G500" s="2">
        <f>Table3[[#This Row],[FwdDiv]]/Table3[[#This Row],[SharePrice]]</f>
        <v>4.9118326047448303E-3</v>
      </c>
    </row>
    <row r="501" spans="2:7" ht="16" x14ac:dyDescent="0.2">
      <c r="B501" s="57">
        <v>44399</v>
      </c>
      <c r="C501" s="56">
        <v>200.54</v>
      </c>
      <c r="D501" s="56"/>
      <c r="E501" s="56">
        <v>0.25</v>
      </c>
      <c r="F501">
        <f>Table3[[#This Row],[DivPay]]*4</f>
        <v>1</v>
      </c>
      <c r="G501" s="2">
        <f>Table3[[#This Row],[FwdDiv]]/Table3[[#This Row],[SharePrice]]</f>
        <v>4.9865363518500055E-3</v>
      </c>
    </row>
    <row r="502" spans="2:7" ht="16" x14ac:dyDescent="0.2">
      <c r="B502" s="57">
        <v>44398</v>
      </c>
      <c r="C502" s="56">
        <v>198.04</v>
      </c>
      <c r="D502" s="56"/>
      <c r="E502" s="56">
        <v>0.25</v>
      </c>
      <c r="F502">
        <f>Table3[[#This Row],[DivPay]]*4</f>
        <v>1</v>
      </c>
      <c r="G502" s="2">
        <f>Table3[[#This Row],[FwdDiv]]/Table3[[#This Row],[SharePrice]]</f>
        <v>5.0494849525348417E-3</v>
      </c>
    </row>
    <row r="503" spans="2:7" ht="16" x14ac:dyDescent="0.2">
      <c r="B503" s="57">
        <v>44397</v>
      </c>
      <c r="C503" s="56">
        <v>200.11</v>
      </c>
      <c r="D503" s="56">
        <v>0.25</v>
      </c>
      <c r="E503" s="56">
        <v>0.25</v>
      </c>
      <c r="F503">
        <f>Table3[[#This Row],[DivPay]]*4</f>
        <v>1</v>
      </c>
      <c r="G503" s="2">
        <f>Table3[[#This Row],[FwdDiv]]/Table3[[#This Row],[SharePrice]]</f>
        <v>4.9972515116685819E-3</v>
      </c>
    </row>
    <row r="504" spans="2:7" ht="16" x14ac:dyDescent="0.2">
      <c r="B504" s="57">
        <v>44396</v>
      </c>
      <c r="C504" s="56">
        <v>197.83</v>
      </c>
      <c r="D504" s="56"/>
      <c r="E504" s="56">
        <v>0.25</v>
      </c>
      <c r="F504">
        <f>Table3[[#This Row],[DivPay]]*4</f>
        <v>1</v>
      </c>
      <c r="G504" s="2">
        <f>Table3[[#This Row],[FwdDiv]]/Table3[[#This Row],[SharePrice]]</f>
        <v>5.0548450689986346E-3</v>
      </c>
    </row>
    <row r="505" spans="2:7" ht="16" x14ac:dyDescent="0.2">
      <c r="B505" s="57">
        <v>44393</v>
      </c>
      <c r="C505" s="56">
        <v>199.68</v>
      </c>
      <c r="D505" s="56"/>
      <c r="E505" s="56">
        <v>0.25</v>
      </c>
      <c r="F505">
        <f>Table3[[#This Row],[DivPay]]*4</f>
        <v>1</v>
      </c>
      <c r="G505" s="2">
        <f>Table3[[#This Row],[FwdDiv]]/Table3[[#This Row],[SharePrice]]</f>
        <v>5.0080128205128201E-3</v>
      </c>
    </row>
    <row r="506" spans="2:7" ht="16" x14ac:dyDescent="0.2">
      <c r="B506" s="57">
        <v>44392</v>
      </c>
      <c r="C506" s="56">
        <v>200.24</v>
      </c>
      <c r="D506" s="56"/>
      <c r="E506" s="56">
        <v>0.25</v>
      </c>
      <c r="F506">
        <f>Table3[[#This Row],[DivPay]]*4</f>
        <v>1</v>
      </c>
      <c r="G506" s="2">
        <f>Table3[[#This Row],[FwdDiv]]/Table3[[#This Row],[SharePrice]]</f>
        <v>4.9940071913703553E-3</v>
      </c>
    </row>
    <row r="507" spans="2:7" ht="16" x14ac:dyDescent="0.2">
      <c r="B507" s="57">
        <v>44391</v>
      </c>
      <c r="C507" s="56">
        <v>201.28</v>
      </c>
      <c r="D507" s="56"/>
      <c r="E507" s="56">
        <v>0.25</v>
      </c>
      <c r="F507">
        <f>Table3[[#This Row],[DivPay]]*4</f>
        <v>1</v>
      </c>
      <c r="G507" s="2">
        <f>Table3[[#This Row],[FwdDiv]]/Table3[[#This Row],[SharePrice]]</f>
        <v>4.9682034976152624E-3</v>
      </c>
    </row>
    <row r="508" spans="2:7" ht="16" x14ac:dyDescent="0.2">
      <c r="B508" s="57">
        <v>44390</v>
      </c>
      <c r="C508" s="56">
        <v>199.31</v>
      </c>
      <c r="D508" s="56"/>
      <c r="E508" s="56">
        <v>0.25</v>
      </c>
      <c r="F508">
        <f>Table3[[#This Row],[DivPay]]*4</f>
        <v>1</v>
      </c>
      <c r="G508" s="2">
        <f>Table3[[#This Row],[FwdDiv]]/Table3[[#This Row],[SharePrice]]</f>
        <v>5.0173097185289249E-3</v>
      </c>
    </row>
    <row r="509" spans="2:7" ht="16" x14ac:dyDescent="0.2">
      <c r="B509" s="57">
        <v>44389</v>
      </c>
      <c r="C509" s="56">
        <v>198.33</v>
      </c>
      <c r="D509" s="56"/>
      <c r="E509" s="56">
        <v>0.25</v>
      </c>
      <c r="F509">
        <f>Table3[[#This Row],[DivPay]]*4</f>
        <v>1</v>
      </c>
      <c r="G509" s="2">
        <f>Table3[[#This Row],[FwdDiv]]/Table3[[#This Row],[SharePrice]]</f>
        <v>5.0421015479251751E-3</v>
      </c>
    </row>
    <row r="510" spans="2:7" ht="16" x14ac:dyDescent="0.2">
      <c r="B510" s="57">
        <v>44386</v>
      </c>
      <c r="C510" s="56">
        <v>197.5</v>
      </c>
      <c r="D510" s="56"/>
      <c r="E510" s="56">
        <v>0.25</v>
      </c>
      <c r="F510">
        <f>Table3[[#This Row],[DivPay]]*4</f>
        <v>1</v>
      </c>
      <c r="G510" s="2">
        <f>Table3[[#This Row],[FwdDiv]]/Table3[[#This Row],[SharePrice]]</f>
        <v>5.0632911392405064E-3</v>
      </c>
    </row>
    <row r="511" spans="2:7" ht="16" x14ac:dyDescent="0.2">
      <c r="B511" s="57">
        <v>44385</v>
      </c>
      <c r="C511" s="56">
        <v>196.96</v>
      </c>
      <c r="D511" s="56"/>
      <c r="E511" s="56">
        <v>0.25</v>
      </c>
      <c r="F511">
        <f>Table3[[#This Row],[DivPay]]*4</f>
        <v>1</v>
      </c>
      <c r="G511" s="2">
        <f>Table3[[#This Row],[FwdDiv]]/Table3[[#This Row],[SharePrice]]</f>
        <v>5.077173030056864E-3</v>
      </c>
    </row>
    <row r="512" spans="2:7" ht="16" x14ac:dyDescent="0.2">
      <c r="B512" s="57">
        <v>44384</v>
      </c>
      <c r="C512" s="56">
        <v>197.4</v>
      </c>
      <c r="D512" s="56"/>
      <c r="E512" s="56">
        <v>0.25</v>
      </c>
      <c r="F512">
        <f>Table3[[#This Row],[DivPay]]*4</f>
        <v>1</v>
      </c>
      <c r="G512" s="2">
        <f>Table3[[#This Row],[FwdDiv]]/Table3[[#This Row],[SharePrice]]</f>
        <v>5.065856129685917E-3</v>
      </c>
    </row>
    <row r="513" spans="2:7" ht="16" x14ac:dyDescent="0.2">
      <c r="B513" s="57">
        <v>44383</v>
      </c>
      <c r="C513" s="56">
        <v>194.02</v>
      </c>
      <c r="D513" s="56"/>
      <c r="E513" s="56">
        <v>0.25</v>
      </c>
      <c r="F513">
        <f>Table3[[#This Row],[DivPay]]*4</f>
        <v>1</v>
      </c>
      <c r="G513" s="2">
        <f>Table3[[#This Row],[FwdDiv]]/Table3[[#This Row],[SharePrice]]</f>
        <v>5.1541078239356764E-3</v>
      </c>
    </row>
    <row r="514" spans="2:7" ht="16" x14ac:dyDescent="0.2">
      <c r="B514" s="57">
        <v>44379</v>
      </c>
      <c r="C514" s="56">
        <v>192.7</v>
      </c>
      <c r="D514" s="56"/>
      <c r="E514" s="56">
        <v>0.25</v>
      </c>
      <c r="F514">
        <f>Table3[[#This Row],[DivPay]]*4</f>
        <v>1</v>
      </c>
      <c r="G514" s="2">
        <f>Table3[[#This Row],[FwdDiv]]/Table3[[#This Row],[SharePrice]]</f>
        <v>5.1894135962636222E-3</v>
      </c>
    </row>
    <row r="515" spans="2:7" ht="16" x14ac:dyDescent="0.2">
      <c r="B515" s="57">
        <v>44378</v>
      </c>
      <c r="C515" s="56">
        <v>189.29</v>
      </c>
      <c r="D515" s="56"/>
      <c r="E515" s="56">
        <v>0.25</v>
      </c>
      <c r="F515">
        <f>Table3[[#This Row],[DivPay]]*4</f>
        <v>1</v>
      </c>
      <c r="G515" s="2">
        <f>Table3[[#This Row],[FwdDiv]]/Table3[[#This Row],[SharePrice]]</f>
        <v>5.2828992551112054E-3</v>
      </c>
    </row>
    <row r="516" spans="2:7" ht="16" x14ac:dyDescent="0.2">
      <c r="B516" s="57">
        <v>44377</v>
      </c>
      <c r="C516" s="56">
        <v>186.36</v>
      </c>
      <c r="D516" s="56"/>
      <c r="E516" s="56">
        <v>0.25</v>
      </c>
      <c r="F516">
        <f>Table3[[#This Row],[DivPay]]*4</f>
        <v>1</v>
      </c>
      <c r="G516" s="2">
        <f>Table3[[#This Row],[FwdDiv]]/Table3[[#This Row],[SharePrice]]</f>
        <v>5.3659583601631247E-3</v>
      </c>
    </row>
    <row r="517" spans="2:7" ht="16" x14ac:dyDescent="0.2">
      <c r="B517" s="57">
        <v>44376</v>
      </c>
      <c r="C517" s="56">
        <v>187.99</v>
      </c>
      <c r="D517" s="56"/>
      <c r="E517" s="56">
        <v>0.25</v>
      </c>
      <c r="F517">
        <f>Table3[[#This Row],[DivPay]]*4</f>
        <v>1</v>
      </c>
      <c r="G517" s="2">
        <f>Table3[[#This Row],[FwdDiv]]/Table3[[#This Row],[SharePrice]]</f>
        <v>5.3194318846747166E-3</v>
      </c>
    </row>
    <row r="518" spans="2:7" ht="16" x14ac:dyDescent="0.2">
      <c r="B518" s="57">
        <v>44375</v>
      </c>
      <c r="C518" s="56">
        <v>187.08</v>
      </c>
      <c r="D518" s="56"/>
      <c r="E518" s="56">
        <v>0.25</v>
      </c>
      <c r="F518">
        <f>Table3[[#This Row],[DivPay]]*4</f>
        <v>1</v>
      </c>
      <c r="G518" s="2">
        <f>Table3[[#This Row],[FwdDiv]]/Table3[[#This Row],[SharePrice]]</f>
        <v>5.3453068206115026E-3</v>
      </c>
    </row>
    <row r="519" spans="2:7" ht="16" x14ac:dyDescent="0.2">
      <c r="B519" s="57">
        <v>44372</v>
      </c>
      <c r="C519" s="56">
        <v>187.23</v>
      </c>
      <c r="D519" s="56"/>
      <c r="E519" s="56">
        <v>0.25</v>
      </c>
      <c r="F519">
        <f>Table3[[#This Row],[DivPay]]*4</f>
        <v>1</v>
      </c>
      <c r="G519" s="2">
        <f>Table3[[#This Row],[FwdDiv]]/Table3[[#This Row],[SharePrice]]</f>
        <v>5.341024408481547E-3</v>
      </c>
    </row>
    <row r="520" spans="2:7" ht="16" x14ac:dyDescent="0.2">
      <c r="B520" s="57">
        <v>44371</v>
      </c>
      <c r="C520" s="56">
        <v>185.38</v>
      </c>
      <c r="D520" s="56"/>
      <c r="E520" s="56">
        <v>0.25</v>
      </c>
      <c r="F520">
        <f>Table3[[#This Row],[DivPay]]*4</f>
        <v>1</v>
      </c>
      <c r="G520" s="2">
        <f>Table3[[#This Row],[FwdDiv]]/Table3[[#This Row],[SharePrice]]</f>
        <v>5.394325169921243E-3</v>
      </c>
    </row>
    <row r="521" spans="2:7" ht="16" x14ac:dyDescent="0.2">
      <c r="B521" s="57">
        <v>44370</v>
      </c>
      <c r="C521" s="56">
        <v>186.12</v>
      </c>
      <c r="D521" s="56"/>
      <c r="E521" s="56">
        <v>0.25</v>
      </c>
      <c r="F521">
        <f>Table3[[#This Row],[DivPay]]*4</f>
        <v>1</v>
      </c>
      <c r="G521" s="2">
        <f>Table3[[#This Row],[FwdDiv]]/Table3[[#This Row],[SharePrice]]</f>
        <v>5.3728777133032453E-3</v>
      </c>
    </row>
    <row r="522" spans="2:7" ht="16" x14ac:dyDescent="0.2">
      <c r="B522" s="57">
        <v>44369</v>
      </c>
      <c r="C522" s="56">
        <v>186.62</v>
      </c>
      <c r="D522" s="56"/>
      <c r="E522" s="56">
        <v>0.25</v>
      </c>
      <c r="F522">
        <f>Table3[[#This Row],[DivPay]]*4</f>
        <v>1</v>
      </c>
      <c r="G522" s="2">
        <f>Table3[[#This Row],[FwdDiv]]/Table3[[#This Row],[SharePrice]]</f>
        <v>5.358482477762298E-3</v>
      </c>
    </row>
    <row r="523" spans="2:7" ht="16" x14ac:dyDescent="0.2">
      <c r="B523" s="57">
        <v>44368</v>
      </c>
      <c r="C523" s="56">
        <v>186.6</v>
      </c>
      <c r="D523" s="56"/>
      <c r="E523" s="56">
        <v>0.25</v>
      </c>
      <c r="F523">
        <f>Table3[[#This Row],[DivPay]]*4</f>
        <v>1</v>
      </c>
      <c r="G523" s="2">
        <f>Table3[[#This Row],[FwdDiv]]/Table3[[#This Row],[SharePrice]]</f>
        <v>5.3590568060021436E-3</v>
      </c>
    </row>
    <row r="524" spans="2:7" ht="16" x14ac:dyDescent="0.2">
      <c r="B524" s="57">
        <v>44365</v>
      </c>
      <c r="C524" s="56">
        <v>185.39</v>
      </c>
      <c r="D524" s="56"/>
      <c r="E524" s="56">
        <v>0.25</v>
      </c>
      <c r="F524">
        <f>Table3[[#This Row],[DivPay]]*4</f>
        <v>1</v>
      </c>
      <c r="G524" s="2">
        <f>Table3[[#This Row],[FwdDiv]]/Table3[[#This Row],[SharePrice]]</f>
        <v>5.3940341981768168E-3</v>
      </c>
    </row>
    <row r="525" spans="2:7" ht="16" x14ac:dyDescent="0.2">
      <c r="B525" s="57">
        <v>44364</v>
      </c>
      <c r="C525" s="56">
        <v>186.44</v>
      </c>
      <c r="D525" s="56"/>
      <c r="E525" s="56">
        <v>0.25</v>
      </c>
      <c r="F525">
        <f>Table3[[#This Row],[DivPay]]*4</f>
        <v>1</v>
      </c>
      <c r="G525" s="2">
        <f>Table3[[#This Row],[FwdDiv]]/Table3[[#This Row],[SharePrice]]</f>
        <v>5.3636558678395192E-3</v>
      </c>
    </row>
    <row r="526" spans="2:7" ht="16" x14ac:dyDescent="0.2">
      <c r="B526" s="57">
        <v>44363</v>
      </c>
      <c r="C526" s="56">
        <v>184.11</v>
      </c>
      <c r="D526" s="56"/>
      <c r="E526" s="56">
        <v>0.25</v>
      </c>
      <c r="F526">
        <f>Table3[[#This Row],[DivPay]]*4</f>
        <v>1</v>
      </c>
      <c r="G526" s="2">
        <f>Table3[[#This Row],[FwdDiv]]/Table3[[#This Row],[SharePrice]]</f>
        <v>5.4315354950844599E-3</v>
      </c>
    </row>
    <row r="527" spans="2:7" ht="16" x14ac:dyDescent="0.2">
      <c r="B527" s="57">
        <v>44362</v>
      </c>
      <c r="C527" s="56">
        <v>185.67</v>
      </c>
      <c r="D527" s="56"/>
      <c r="E527" s="56">
        <v>0.25</v>
      </c>
      <c r="F527">
        <f>Table3[[#This Row],[DivPay]]*4</f>
        <v>1</v>
      </c>
      <c r="G527" s="2">
        <f>Table3[[#This Row],[FwdDiv]]/Table3[[#This Row],[SharePrice]]</f>
        <v>5.3858997145473158E-3</v>
      </c>
    </row>
    <row r="528" spans="2:7" ht="16" x14ac:dyDescent="0.2">
      <c r="B528" s="57">
        <v>44361</v>
      </c>
      <c r="C528" s="56">
        <v>184.58</v>
      </c>
      <c r="D528" s="56"/>
      <c r="E528" s="56">
        <v>0.25</v>
      </c>
      <c r="F528">
        <f>Table3[[#This Row],[DivPay]]*4</f>
        <v>1</v>
      </c>
      <c r="G528" s="2">
        <f>Table3[[#This Row],[FwdDiv]]/Table3[[#This Row],[SharePrice]]</f>
        <v>5.4177050601365261E-3</v>
      </c>
    </row>
    <row r="529" spans="2:7" ht="16" x14ac:dyDescent="0.2">
      <c r="B529" s="57">
        <v>44358</v>
      </c>
      <c r="C529" s="56">
        <v>182.2</v>
      </c>
      <c r="D529" s="56"/>
      <c r="E529" s="56">
        <v>0.25</v>
      </c>
      <c r="F529">
        <f>Table3[[#This Row],[DivPay]]*4</f>
        <v>1</v>
      </c>
      <c r="G529" s="2">
        <f>Table3[[#This Row],[FwdDiv]]/Table3[[#This Row],[SharePrice]]</f>
        <v>5.4884742041712408E-3</v>
      </c>
    </row>
    <row r="530" spans="2:7" ht="16" x14ac:dyDescent="0.2">
      <c r="B530" s="57">
        <v>44357</v>
      </c>
      <c r="C530" s="56">
        <v>182.1</v>
      </c>
      <c r="D530" s="56"/>
      <c r="E530" s="56">
        <v>0.25</v>
      </c>
      <c r="F530">
        <f>Table3[[#This Row],[DivPay]]*4</f>
        <v>1</v>
      </c>
      <c r="G530" s="2">
        <f>Table3[[#This Row],[FwdDiv]]/Table3[[#This Row],[SharePrice]]</f>
        <v>5.4914881933003845E-3</v>
      </c>
    </row>
    <row r="531" spans="2:7" ht="16" x14ac:dyDescent="0.2">
      <c r="B531" s="57">
        <v>44356</v>
      </c>
      <c r="C531" s="56">
        <v>176.69</v>
      </c>
      <c r="D531" s="56"/>
      <c r="E531" s="56">
        <v>0.25</v>
      </c>
      <c r="F531">
        <f>Table3[[#This Row],[DivPay]]*4</f>
        <v>1</v>
      </c>
      <c r="G531" s="2">
        <f>Table3[[#This Row],[FwdDiv]]/Table3[[#This Row],[SharePrice]]</f>
        <v>5.6596298602071427E-3</v>
      </c>
    </row>
    <row r="532" spans="2:7" ht="16" x14ac:dyDescent="0.2">
      <c r="B532" s="57">
        <v>44355</v>
      </c>
      <c r="C532" s="56">
        <v>174.1</v>
      </c>
      <c r="D532" s="56"/>
      <c r="E532" s="56">
        <v>0.25</v>
      </c>
      <c r="F532">
        <f>Table3[[#This Row],[DivPay]]*4</f>
        <v>1</v>
      </c>
      <c r="G532" s="2">
        <f>Table3[[#This Row],[FwdDiv]]/Table3[[#This Row],[SharePrice]]</f>
        <v>5.7438253877082138E-3</v>
      </c>
    </row>
    <row r="533" spans="2:7" ht="16" x14ac:dyDescent="0.2">
      <c r="B533" s="57">
        <v>44354</v>
      </c>
      <c r="C533" s="56">
        <v>175.1</v>
      </c>
      <c r="D533" s="56"/>
      <c r="E533" s="56">
        <v>0.25</v>
      </c>
      <c r="F533">
        <f>Table3[[#This Row],[DivPay]]*4</f>
        <v>1</v>
      </c>
      <c r="G533" s="2">
        <f>Table3[[#This Row],[FwdDiv]]/Table3[[#This Row],[SharePrice]]</f>
        <v>5.7110222729868645E-3</v>
      </c>
    </row>
    <row r="534" spans="2:7" ht="16" x14ac:dyDescent="0.2">
      <c r="B534" s="57">
        <v>44351</v>
      </c>
      <c r="C534" s="56">
        <v>175.2</v>
      </c>
      <c r="D534" s="56"/>
      <c r="E534" s="56">
        <v>0.25</v>
      </c>
      <c r="F534">
        <f>Table3[[#This Row],[DivPay]]*4</f>
        <v>1</v>
      </c>
      <c r="G534" s="2">
        <f>Table3[[#This Row],[FwdDiv]]/Table3[[#This Row],[SharePrice]]</f>
        <v>5.7077625570776261E-3</v>
      </c>
    </row>
    <row r="535" spans="2:7" ht="16" x14ac:dyDescent="0.2">
      <c r="B535" s="57">
        <v>44350</v>
      </c>
      <c r="C535" s="56">
        <v>173.82</v>
      </c>
      <c r="D535" s="56"/>
      <c r="E535" s="56">
        <v>0.25</v>
      </c>
      <c r="F535">
        <f>Table3[[#This Row],[DivPay]]*4</f>
        <v>1</v>
      </c>
      <c r="G535" s="2">
        <f>Table3[[#This Row],[FwdDiv]]/Table3[[#This Row],[SharePrice]]</f>
        <v>5.7530778966747211E-3</v>
      </c>
    </row>
    <row r="536" spans="2:7" ht="16" x14ac:dyDescent="0.2">
      <c r="B536" s="57">
        <v>44349</v>
      </c>
      <c r="C536" s="56">
        <v>172.95</v>
      </c>
      <c r="D536" s="56"/>
      <c r="E536" s="56">
        <v>0.25</v>
      </c>
      <c r="F536">
        <f>Table3[[#This Row],[DivPay]]*4</f>
        <v>1</v>
      </c>
      <c r="G536" s="2">
        <f>Table3[[#This Row],[FwdDiv]]/Table3[[#This Row],[SharePrice]]</f>
        <v>5.7820179242555657E-3</v>
      </c>
    </row>
    <row r="537" spans="2:7" ht="16" x14ac:dyDescent="0.2">
      <c r="B537" s="57">
        <v>44348</v>
      </c>
      <c r="C537" s="56">
        <v>174.19</v>
      </c>
      <c r="D537" s="56"/>
      <c r="E537" s="56">
        <v>0.25</v>
      </c>
      <c r="F537">
        <f>Table3[[#This Row],[DivPay]]*4</f>
        <v>1</v>
      </c>
      <c r="G537" s="2">
        <f>Table3[[#This Row],[FwdDiv]]/Table3[[#This Row],[SharePrice]]</f>
        <v>5.7408576841380104E-3</v>
      </c>
    </row>
    <row r="538" spans="2:7" ht="16" x14ac:dyDescent="0.2">
      <c r="B538" s="57">
        <v>44344</v>
      </c>
      <c r="C538" s="56">
        <v>176.68</v>
      </c>
      <c r="D538" s="56"/>
      <c r="E538" s="56">
        <v>0.25</v>
      </c>
      <c r="F538">
        <f>Table3[[#This Row],[DivPay]]*4</f>
        <v>1</v>
      </c>
      <c r="G538" s="2">
        <f>Table3[[#This Row],[FwdDiv]]/Table3[[#This Row],[SharePrice]]</f>
        <v>5.6599501924383061E-3</v>
      </c>
    </row>
    <row r="539" spans="2:7" ht="16" x14ac:dyDescent="0.2">
      <c r="B539" s="57">
        <v>44343</v>
      </c>
      <c r="C539" s="56">
        <v>174.67</v>
      </c>
      <c r="D539" s="56"/>
      <c r="E539" s="56">
        <v>0.25</v>
      </c>
      <c r="F539">
        <f>Table3[[#This Row],[DivPay]]*4</f>
        <v>1</v>
      </c>
      <c r="G539" s="2">
        <f>Table3[[#This Row],[FwdDiv]]/Table3[[#This Row],[SharePrice]]</f>
        <v>5.7250815824125495E-3</v>
      </c>
    </row>
    <row r="540" spans="2:7" ht="16" x14ac:dyDescent="0.2">
      <c r="B540" s="57">
        <v>44342</v>
      </c>
      <c r="C540" s="56">
        <v>175.32</v>
      </c>
      <c r="D540" s="56"/>
      <c r="E540" s="56">
        <v>0.25</v>
      </c>
      <c r="F540">
        <f>Table3[[#This Row],[DivPay]]*4</f>
        <v>1</v>
      </c>
      <c r="G540" s="2">
        <f>Table3[[#This Row],[FwdDiv]]/Table3[[#This Row],[SharePrice]]</f>
        <v>5.7038558065252111E-3</v>
      </c>
    </row>
    <row r="541" spans="2:7" ht="16" x14ac:dyDescent="0.2">
      <c r="B541" s="57">
        <v>44341</v>
      </c>
      <c r="C541" s="56">
        <v>176.62</v>
      </c>
      <c r="D541" s="56"/>
      <c r="E541" s="56">
        <v>0.25</v>
      </c>
      <c r="F541">
        <f>Table3[[#This Row],[DivPay]]*4</f>
        <v>1</v>
      </c>
      <c r="G541" s="2">
        <f>Table3[[#This Row],[FwdDiv]]/Table3[[#This Row],[SharePrice]]</f>
        <v>5.6618729475710564E-3</v>
      </c>
    </row>
    <row r="542" spans="2:7" ht="16" x14ac:dyDescent="0.2">
      <c r="B542" s="57">
        <v>44340</v>
      </c>
      <c r="C542" s="56">
        <v>176.4</v>
      </c>
      <c r="D542" s="56"/>
      <c r="E542" s="56">
        <v>0.25</v>
      </c>
      <c r="F542">
        <f>Table3[[#This Row],[DivPay]]*4</f>
        <v>1</v>
      </c>
      <c r="G542" s="2">
        <f>Table3[[#This Row],[FwdDiv]]/Table3[[#This Row],[SharePrice]]</f>
        <v>5.6689342403628117E-3</v>
      </c>
    </row>
    <row r="543" spans="2:7" ht="16" x14ac:dyDescent="0.2">
      <c r="B543" s="57">
        <v>44337</v>
      </c>
      <c r="C543" s="56">
        <v>176.02</v>
      </c>
      <c r="D543" s="56"/>
      <c r="E543" s="56">
        <v>0.25</v>
      </c>
      <c r="F543">
        <f>Table3[[#This Row],[DivPay]]*4</f>
        <v>1</v>
      </c>
      <c r="G543" s="2">
        <f>Table3[[#This Row],[FwdDiv]]/Table3[[#This Row],[SharePrice]]</f>
        <v>5.6811725940234059E-3</v>
      </c>
    </row>
    <row r="544" spans="2:7" ht="16" x14ac:dyDescent="0.2">
      <c r="B544" s="57">
        <v>44336</v>
      </c>
      <c r="C544" s="56">
        <v>175.8</v>
      </c>
      <c r="D544" s="56"/>
      <c r="E544" s="56">
        <v>0.25</v>
      </c>
      <c r="F544">
        <f>Table3[[#This Row],[DivPay]]*4</f>
        <v>1</v>
      </c>
      <c r="G544" s="2">
        <f>Table3[[#This Row],[FwdDiv]]/Table3[[#This Row],[SharePrice]]</f>
        <v>5.6882821387940841E-3</v>
      </c>
    </row>
    <row r="545" spans="2:7" ht="16" x14ac:dyDescent="0.2">
      <c r="B545" s="57">
        <v>44335</v>
      </c>
      <c r="C545" s="56">
        <v>171.28</v>
      </c>
      <c r="D545" s="56"/>
      <c r="E545" s="56">
        <v>0.25</v>
      </c>
      <c r="F545">
        <f>Table3[[#This Row],[DivPay]]*4</f>
        <v>1</v>
      </c>
      <c r="G545" s="2">
        <f>Table3[[#This Row],[FwdDiv]]/Table3[[#This Row],[SharePrice]]</f>
        <v>5.838393274170948E-3</v>
      </c>
    </row>
    <row r="546" spans="2:7" ht="16" x14ac:dyDescent="0.2">
      <c r="B546" s="57">
        <v>44334</v>
      </c>
      <c r="C546" s="56">
        <v>170.11</v>
      </c>
      <c r="D546" s="56"/>
      <c r="E546" s="56">
        <v>0.25</v>
      </c>
      <c r="F546">
        <f>Table3[[#This Row],[DivPay]]*4</f>
        <v>1</v>
      </c>
      <c r="G546" s="2">
        <f>Table3[[#This Row],[FwdDiv]]/Table3[[#This Row],[SharePrice]]</f>
        <v>5.8785491740638409E-3</v>
      </c>
    </row>
    <row r="547" spans="2:7" ht="16" x14ac:dyDescent="0.2">
      <c r="B547" s="57">
        <v>44333</v>
      </c>
      <c r="C547" s="56">
        <v>170.27</v>
      </c>
      <c r="D547" s="56"/>
      <c r="E547" s="56">
        <v>0.25</v>
      </c>
      <c r="F547">
        <f>Table3[[#This Row],[DivPay]]*4</f>
        <v>1</v>
      </c>
      <c r="G547" s="2">
        <f>Table3[[#This Row],[FwdDiv]]/Table3[[#This Row],[SharePrice]]</f>
        <v>5.8730251952780876E-3</v>
      </c>
    </row>
    <row r="548" spans="2:7" ht="16" x14ac:dyDescent="0.2">
      <c r="B548" s="57">
        <v>44330</v>
      </c>
      <c r="C548" s="56">
        <v>172.29</v>
      </c>
      <c r="D548" s="56"/>
      <c r="E548" s="56">
        <v>0.25</v>
      </c>
      <c r="F548">
        <f>Table3[[#This Row],[DivPay]]*4</f>
        <v>1</v>
      </c>
      <c r="G548" s="2">
        <f>Table3[[#This Row],[FwdDiv]]/Table3[[#This Row],[SharePrice]]</f>
        <v>5.8041673921875913E-3</v>
      </c>
    </row>
    <row r="549" spans="2:7" ht="16" x14ac:dyDescent="0.2">
      <c r="B549" s="57">
        <v>44329</v>
      </c>
      <c r="C549" s="56">
        <v>170.85</v>
      </c>
      <c r="D549" s="56"/>
      <c r="E549" s="56">
        <v>0.25</v>
      </c>
      <c r="F549">
        <f>Table3[[#This Row],[DivPay]]*4</f>
        <v>1</v>
      </c>
      <c r="G549" s="2">
        <f>Table3[[#This Row],[FwdDiv]]/Table3[[#This Row],[SharePrice]]</f>
        <v>5.8530875036581801E-3</v>
      </c>
    </row>
    <row r="550" spans="2:7" ht="16" x14ac:dyDescent="0.2">
      <c r="B550" s="57">
        <v>44328</v>
      </c>
      <c r="C550" s="56">
        <v>168.04</v>
      </c>
      <c r="D550" s="56"/>
      <c r="E550" s="56">
        <v>0.25</v>
      </c>
      <c r="F550">
        <f>Table3[[#This Row],[DivPay]]*4</f>
        <v>1</v>
      </c>
      <c r="G550" s="2">
        <f>Table3[[#This Row],[FwdDiv]]/Table3[[#This Row],[SharePrice]]</f>
        <v>5.9509640561771007E-3</v>
      </c>
    </row>
    <row r="551" spans="2:7" ht="16" x14ac:dyDescent="0.2">
      <c r="B551" s="57">
        <v>44327</v>
      </c>
      <c r="C551" s="56">
        <v>170.23</v>
      </c>
      <c r="D551" s="56"/>
      <c r="E551" s="56">
        <v>0.25</v>
      </c>
      <c r="F551">
        <f>Table3[[#This Row],[DivPay]]*4</f>
        <v>1</v>
      </c>
      <c r="G551" s="2">
        <f>Table3[[#This Row],[FwdDiv]]/Table3[[#This Row],[SharePrice]]</f>
        <v>5.8744052164718327E-3</v>
      </c>
    </row>
    <row r="552" spans="2:7" ht="16" x14ac:dyDescent="0.2">
      <c r="B552" s="57">
        <v>44326</v>
      </c>
      <c r="C552" s="56">
        <v>171.17</v>
      </c>
      <c r="D552" s="56"/>
      <c r="E552" s="56">
        <v>0.25</v>
      </c>
      <c r="F552">
        <f>Table3[[#This Row],[DivPay]]*4</f>
        <v>1</v>
      </c>
      <c r="G552" s="2">
        <f>Table3[[#This Row],[FwdDiv]]/Table3[[#This Row],[SharePrice]]</f>
        <v>5.8421452357305609E-3</v>
      </c>
    </row>
    <row r="553" spans="2:7" ht="16" x14ac:dyDescent="0.2">
      <c r="B553" s="57">
        <v>44323</v>
      </c>
      <c r="C553" s="56">
        <v>171.55</v>
      </c>
      <c r="D553" s="56"/>
      <c r="E553" s="56">
        <v>0.25</v>
      </c>
      <c r="F553">
        <f>Table3[[#This Row],[DivPay]]*4</f>
        <v>1</v>
      </c>
      <c r="G553" s="2">
        <f>Table3[[#This Row],[FwdDiv]]/Table3[[#This Row],[SharePrice]]</f>
        <v>5.8292043136111919E-3</v>
      </c>
    </row>
    <row r="554" spans="2:7" ht="16" x14ac:dyDescent="0.2">
      <c r="B554" s="57">
        <v>44322</v>
      </c>
      <c r="C554" s="56">
        <v>167.52</v>
      </c>
      <c r="D554" s="56"/>
      <c r="E554" s="56">
        <v>0.25</v>
      </c>
      <c r="F554">
        <f>Table3[[#This Row],[DivPay]]*4</f>
        <v>1</v>
      </c>
      <c r="G554" s="2">
        <f>Table3[[#This Row],[FwdDiv]]/Table3[[#This Row],[SharePrice]]</f>
        <v>5.9694364851957974E-3</v>
      </c>
    </row>
    <row r="555" spans="2:7" ht="16" x14ac:dyDescent="0.2">
      <c r="B555" s="57">
        <v>44321</v>
      </c>
      <c r="C555" s="56">
        <v>173.86</v>
      </c>
      <c r="D555" s="56"/>
      <c r="E555" s="56">
        <v>0.25</v>
      </c>
      <c r="F555">
        <f>Table3[[#This Row],[DivPay]]*4</f>
        <v>1</v>
      </c>
      <c r="G555" s="2">
        <f>Table3[[#This Row],[FwdDiv]]/Table3[[#This Row],[SharePrice]]</f>
        <v>5.751754285056942E-3</v>
      </c>
    </row>
    <row r="556" spans="2:7" ht="16" x14ac:dyDescent="0.2">
      <c r="B556" s="57">
        <v>44320</v>
      </c>
      <c r="C556" s="56">
        <v>173.77</v>
      </c>
      <c r="D556" s="56"/>
      <c r="E556" s="56">
        <v>0.25</v>
      </c>
      <c r="F556">
        <f>Table3[[#This Row],[DivPay]]*4</f>
        <v>1</v>
      </c>
      <c r="G556" s="2">
        <f>Table3[[#This Row],[FwdDiv]]/Table3[[#This Row],[SharePrice]]</f>
        <v>5.7547332681130228E-3</v>
      </c>
    </row>
    <row r="557" spans="2:7" ht="16" x14ac:dyDescent="0.2">
      <c r="B557" s="57">
        <v>44319</v>
      </c>
      <c r="C557" s="56">
        <v>175.24</v>
      </c>
      <c r="D557" s="56"/>
      <c r="E557" s="56">
        <v>0.25</v>
      </c>
      <c r="F557">
        <f>Table3[[#This Row],[DivPay]]*4</f>
        <v>1</v>
      </c>
      <c r="G557" s="2">
        <f>Table3[[#This Row],[FwdDiv]]/Table3[[#This Row],[SharePrice]]</f>
        <v>5.7064597123944304E-3</v>
      </c>
    </row>
    <row r="558" spans="2:7" ht="16" x14ac:dyDescent="0.2">
      <c r="B558" s="57">
        <v>44316</v>
      </c>
      <c r="C558" s="56">
        <v>173.03</v>
      </c>
      <c r="D558" s="56"/>
      <c r="E558" s="56">
        <v>0.25</v>
      </c>
      <c r="F558">
        <f>Table3[[#This Row],[DivPay]]*4</f>
        <v>1</v>
      </c>
      <c r="G558" s="2">
        <f>Table3[[#This Row],[FwdDiv]]/Table3[[#This Row],[SharePrice]]</f>
        <v>5.779344622319829E-3</v>
      </c>
    </row>
    <row r="559" spans="2:7" ht="16" x14ac:dyDescent="0.2">
      <c r="B559" s="57">
        <v>44315</v>
      </c>
      <c r="C559" s="56">
        <v>174.52</v>
      </c>
      <c r="D559" s="56"/>
      <c r="E559" s="56">
        <v>0.25</v>
      </c>
      <c r="F559">
        <f>Table3[[#This Row],[DivPay]]*4</f>
        <v>1</v>
      </c>
      <c r="G559" s="2">
        <f>Table3[[#This Row],[FwdDiv]]/Table3[[#This Row],[SharePrice]]</f>
        <v>5.7300022920009162E-3</v>
      </c>
    </row>
    <row r="560" spans="2:7" ht="16" x14ac:dyDescent="0.2">
      <c r="B560" s="57">
        <v>44314</v>
      </c>
      <c r="C560" s="56">
        <v>171.72</v>
      </c>
      <c r="D560" s="56"/>
      <c r="E560" s="56">
        <v>0.25</v>
      </c>
      <c r="F560">
        <f>Table3[[#This Row],[DivPay]]*4</f>
        <v>1</v>
      </c>
      <c r="G560" s="2">
        <f>Table3[[#This Row],[FwdDiv]]/Table3[[#This Row],[SharePrice]]</f>
        <v>5.8234334963894714E-3</v>
      </c>
    </row>
    <row r="561" spans="2:7" ht="16" x14ac:dyDescent="0.2">
      <c r="B561" s="57">
        <v>44313</v>
      </c>
      <c r="C561" s="56">
        <v>169.75</v>
      </c>
      <c r="D561" s="56"/>
      <c r="E561" s="56">
        <v>0.25</v>
      </c>
      <c r="F561">
        <f>Table3[[#This Row],[DivPay]]*4</f>
        <v>1</v>
      </c>
      <c r="G561" s="2">
        <f>Table3[[#This Row],[FwdDiv]]/Table3[[#This Row],[SharePrice]]</f>
        <v>5.8910162002945507E-3</v>
      </c>
    </row>
    <row r="562" spans="2:7" ht="16" x14ac:dyDescent="0.2">
      <c r="B562" s="57">
        <v>44312</v>
      </c>
      <c r="C562" s="56">
        <v>169.8</v>
      </c>
      <c r="D562" s="56"/>
      <c r="E562" s="56">
        <v>0.25</v>
      </c>
      <c r="F562">
        <f>Table3[[#This Row],[DivPay]]*4</f>
        <v>1</v>
      </c>
      <c r="G562" s="2">
        <f>Table3[[#This Row],[FwdDiv]]/Table3[[#This Row],[SharePrice]]</f>
        <v>5.8892815076560653E-3</v>
      </c>
    </row>
    <row r="563" spans="2:7" ht="16" x14ac:dyDescent="0.2">
      <c r="B563" s="57">
        <v>44309</v>
      </c>
      <c r="C563" s="56">
        <v>170.54</v>
      </c>
      <c r="D563" s="56"/>
      <c r="E563" s="56">
        <v>0.25</v>
      </c>
      <c r="F563">
        <f>Table3[[#This Row],[DivPay]]*4</f>
        <v>1</v>
      </c>
      <c r="G563" s="2">
        <f>Table3[[#This Row],[FwdDiv]]/Table3[[#This Row],[SharePrice]]</f>
        <v>5.863726984871585E-3</v>
      </c>
    </row>
    <row r="564" spans="2:7" ht="16" x14ac:dyDescent="0.2">
      <c r="B564" s="57">
        <v>44308</v>
      </c>
      <c r="C564" s="56">
        <v>169.07</v>
      </c>
      <c r="D564" s="56"/>
      <c r="E564" s="56">
        <v>0.25</v>
      </c>
      <c r="F564">
        <f>Table3[[#This Row],[DivPay]]*4</f>
        <v>1</v>
      </c>
      <c r="G564" s="2">
        <f>Table3[[#This Row],[FwdDiv]]/Table3[[#This Row],[SharePrice]]</f>
        <v>5.9147098834802158E-3</v>
      </c>
    </row>
    <row r="565" spans="2:7" ht="16" x14ac:dyDescent="0.2">
      <c r="B565" s="57">
        <v>44307</v>
      </c>
      <c r="C565" s="56">
        <v>170.15</v>
      </c>
      <c r="D565" s="56"/>
      <c r="E565" s="56">
        <v>0.25</v>
      </c>
      <c r="F565">
        <f>Table3[[#This Row],[DivPay]]*4</f>
        <v>1</v>
      </c>
      <c r="G565" s="2">
        <f>Table3[[#This Row],[FwdDiv]]/Table3[[#This Row],[SharePrice]]</f>
        <v>5.8771672054069935E-3</v>
      </c>
    </row>
    <row r="566" spans="2:7" ht="16" x14ac:dyDescent="0.2">
      <c r="B566" s="57">
        <v>44306</v>
      </c>
      <c r="C566" s="56">
        <v>168.74</v>
      </c>
      <c r="D566" s="56">
        <v>0.25</v>
      </c>
      <c r="E566" s="56">
        <v>0.25</v>
      </c>
      <c r="F566">
        <f>Table3[[#This Row],[DivPay]]*4</f>
        <v>1</v>
      </c>
      <c r="G566" s="2">
        <f>Table3[[#This Row],[FwdDiv]]/Table3[[#This Row],[SharePrice]]</f>
        <v>5.9262771127177906E-3</v>
      </c>
    </row>
    <row r="567" spans="2:7" ht="16" x14ac:dyDescent="0.2">
      <c r="B567" s="57">
        <v>44305</v>
      </c>
      <c r="C567" s="56">
        <v>168.1</v>
      </c>
      <c r="D567" s="56"/>
      <c r="E567" s="56">
        <v>0.25</v>
      </c>
      <c r="F567">
        <f>Table3[[#This Row],[DivPay]]*4</f>
        <v>1</v>
      </c>
      <c r="G567" s="2">
        <f>Table3[[#This Row],[FwdDiv]]/Table3[[#This Row],[SharePrice]]</f>
        <v>5.9488399762046406E-3</v>
      </c>
    </row>
    <row r="568" spans="2:7" ht="16" x14ac:dyDescent="0.2">
      <c r="B568" s="57">
        <v>44302</v>
      </c>
      <c r="C568" s="56">
        <v>167.63</v>
      </c>
      <c r="D568" s="56"/>
      <c r="E568" s="56">
        <v>0.25</v>
      </c>
      <c r="F568">
        <f>Table3[[#This Row],[DivPay]]*4</f>
        <v>1</v>
      </c>
      <c r="G568" s="2">
        <f>Table3[[#This Row],[FwdDiv]]/Table3[[#This Row],[SharePrice]]</f>
        <v>5.9655192984549308E-3</v>
      </c>
    </row>
    <row r="569" spans="2:7" ht="16" x14ac:dyDescent="0.2">
      <c r="B569" s="57">
        <v>44301</v>
      </c>
      <c r="C569" s="56">
        <v>165.45</v>
      </c>
      <c r="D569" s="56"/>
      <c r="E569" s="56">
        <v>0.25</v>
      </c>
      <c r="F569">
        <f>Table3[[#This Row],[DivPay]]*4</f>
        <v>1</v>
      </c>
      <c r="G569" s="2">
        <f>Table3[[#This Row],[FwdDiv]]/Table3[[#This Row],[SharePrice]]</f>
        <v>6.0441220912662444E-3</v>
      </c>
    </row>
    <row r="570" spans="2:7" ht="16" x14ac:dyDescent="0.2">
      <c r="B570" s="57">
        <v>44300</v>
      </c>
      <c r="C570" s="56">
        <v>163.08000000000001</v>
      </c>
      <c r="D570" s="56"/>
      <c r="E570" s="56">
        <v>0.25</v>
      </c>
      <c r="F570">
        <f>Table3[[#This Row],[DivPay]]*4</f>
        <v>1</v>
      </c>
      <c r="G570" s="2">
        <f>Table3[[#This Row],[FwdDiv]]/Table3[[#This Row],[SharePrice]]</f>
        <v>6.13195977434388E-3</v>
      </c>
    </row>
    <row r="571" spans="2:7" ht="16" x14ac:dyDescent="0.2">
      <c r="B571" s="57">
        <v>44299</v>
      </c>
      <c r="C571" s="56">
        <v>163.47</v>
      </c>
      <c r="D571" s="56"/>
      <c r="E571" s="56">
        <v>0.25</v>
      </c>
      <c r="F571">
        <f>Table3[[#This Row],[DivPay]]*4</f>
        <v>1</v>
      </c>
      <c r="G571" s="2">
        <f>Table3[[#This Row],[FwdDiv]]/Table3[[#This Row],[SharePrice]]</f>
        <v>6.1173303970147429E-3</v>
      </c>
    </row>
    <row r="572" spans="2:7" ht="16" x14ac:dyDescent="0.2">
      <c r="B572" s="57">
        <v>44298</v>
      </c>
      <c r="C572" s="56">
        <v>162.51</v>
      </c>
      <c r="D572" s="56"/>
      <c r="E572" s="56">
        <v>0.25</v>
      </c>
      <c r="F572">
        <f>Table3[[#This Row],[DivPay]]*4</f>
        <v>1</v>
      </c>
      <c r="G572" s="2">
        <f>Table3[[#This Row],[FwdDiv]]/Table3[[#This Row],[SharePrice]]</f>
        <v>6.1534674789243743E-3</v>
      </c>
    </row>
    <row r="573" spans="2:7" ht="16" x14ac:dyDescent="0.2">
      <c r="B573" s="57">
        <v>44295</v>
      </c>
      <c r="C573" s="56">
        <v>159.85</v>
      </c>
      <c r="D573" s="56"/>
      <c r="E573" s="56">
        <v>0.25</v>
      </c>
      <c r="F573">
        <f>Table3[[#This Row],[DivPay]]*4</f>
        <v>1</v>
      </c>
      <c r="G573" s="2">
        <f>Table3[[#This Row],[FwdDiv]]/Table3[[#This Row],[SharePrice]]</f>
        <v>6.2558648733187366E-3</v>
      </c>
    </row>
    <row r="574" spans="2:7" ht="16" x14ac:dyDescent="0.2">
      <c r="B574" s="57">
        <v>44294</v>
      </c>
      <c r="C574" s="56">
        <v>160</v>
      </c>
      <c r="D574" s="56"/>
      <c r="E574" s="56">
        <v>0.25</v>
      </c>
      <c r="F574">
        <f>Table3[[#This Row],[DivPay]]*4</f>
        <v>1</v>
      </c>
      <c r="G574" s="2">
        <f>Table3[[#This Row],[FwdDiv]]/Table3[[#This Row],[SharePrice]]</f>
        <v>6.2500000000000003E-3</v>
      </c>
    </row>
    <row r="575" spans="2:7" ht="16" x14ac:dyDescent="0.2">
      <c r="B575" s="57">
        <v>44293</v>
      </c>
      <c r="C575" s="56">
        <v>157.88</v>
      </c>
      <c r="D575" s="56"/>
      <c r="E575" s="56">
        <v>0.25</v>
      </c>
      <c r="F575">
        <f>Table3[[#This Row],[DivPay]]*4</f>
        <v>1</v>
      </c>
      <c r="G575" s="2">
        <f>Table3[[#This Row],[FwdDiv]]/Table3[[#This Row],[SharePrice]]</f>
        <v>6.3339244996199646E-3</v>
      </c>
    </row>
    <row r="576" spans="2:7" ht="16" x14ac:dyDescent="0.2">
      <c r="B576" s="57">
        <v>44292</v>
      </c>
      <c r="C576" s="56">
        <v>155.9</v>
      </c>
      <c r="D576" s="56"/>
      <c r="E576" s="56">
        <v>0.25</v>
      </c>
      <c r="F576">
        <f>Table3[[#This Row],[DivPay]]*4</f>
        <v>1</v>
      </c>
      <c r="G576" s="2">
        <f>Table3[[#This Row],[FwdDiv]]/Table3[[#This Row],[SharePrice]]</f>
        <v>6.4143681847338031E-3</v>
      </c>
    </row>
    <row r="577" spans="2:7" ht="16" x14ac:dyDescent="0.2">
      <c r="B577" s="57">
        <v>44291</v>
      </c>
      <c r="C577" s="56">
        <v>158.41</v>
      </c>
      <c r="D577" s="56"/>
      <c r="E577" s="56">
        <v>0.25</v>
      </c>
      <c r="F577">
        <f>Table3[[#This Row],[DivPay]]*4</f>
        <v>1</v>
      </c>
      <c r="G577" s="2">
        <f>Table3[[#This Row],[FwdDiv]]/Table3[[#This Row],[SharePrice]]</f>
        <v>6.3127327820213372E-3</v>
      </c>
    </row>
    <row r="578" spans="2:7" ht="16" x14ac:dyDescent="0.2">
      <c r="B578" s="57">
        <v>44287</v>
      </c>
      <c r="C578" s="56">
        <v>157.88999999999999</v>
      </c>
      <c r="D578" s="56"/>
      <c r="E578" s="56">
        <v>0.25</v>
      </c>
      <c r="F578">
        <f>Table3[[#This Row],[DivPay]]*4</f>
        <v>1</v>
      </c>
      <c r="G578" s="2">
        <f>Table3[[#This Row],[FwdDiv]]/Table3[[#This Row],[SharePrice]]</f>
        <v>6.333523339033505E-3</v>
      </c>
    </row>
    <row r="579" spans="2:7" ht="16" x14ac:dyDescent="0.2">
      <c r="B579" s="57">
        <v>44286</v>
      </c>
      <c r="C579" s="56">
        <v>157.47999999999999</v>
      </c>
      <c r="D579" s="56"/>
      <c r="E579" s="56">
        <v>0.25</v>
      </c>
      <c r="F579">
        <f>Table3[[#This Row],[DivPay]]*4</f>
        <v>1</v>
      </c>
      <c r="G579" s="2">
        <f>Table3[[#This Row],[FwdDiv]]/Table3[[#This Row],[SharePrice]]</f>
        <v>6.3500127000254009E-3</v>
      </c>
    </row>
    <row r="580" spans="2:7" ht="16" x14ac:dyDescent="0.2">
      <c r="B580" s="57">
        <v>44285</v>
      </c>
      <c r="C580" s="56">
        <v>157.04</v>
      </c>
      <c r="D580" s="56"/>
      <c r="E580" s="56">
        <v>0.25</v>
      </c>
      <c r="F580">
        <f>Table3[[#This Row],[DivPay]]*4</f>
        <v>1</v>
      </c>
      <c r="G580" s="2">
        <f>Table3[[#This Row],[FwdDiv]]/Table3[[#This Row],[SharePrice]]</f>
        <v>6.3678043810494146E-3</v>
      </c>
    </row>
    <row r="581" spans="2:7" ht="16" x14ac:dyDescent="0.2">
      <c r="B581" s="57">
        <v>44284</v>
      </c>
      <c r="C581" s="56">
        <v>158.38999999999999</v>
      </c>
      <c r="D581" s="56"/>
      <c r="E581" s="56">
        <v>0.25</v>
      </c>
      <c r="F581">
        <f>Table3[[#This Row],[DivPay]]*4</f>
        <v>1</v>
      </c>
      <c r="G581" s="2">
        <f>Table3[[#This Row],[FwdDiv]]/Table3[[#This Row],[SharePrice]]</f>
        <v>6.3135298945640513E-3</v>
      </c>
    </row>
    <row r="582" spans="2:7" ht="16" x14ac:dyDescent="0.2">
      <c r="B582" s="57">
        <v>44281</v>
      </c>
      <c r="C582" s="56">
        <v>156.15</v>
      </c>
      <c r="D582" s="56"/>
      <c r="E582" s="56">
        <v>0.25</v>
      </c>
      <c r="F582">
        <f>Table3[[#This Row],[DivPay]]*4</f>
        <v>1</v>
      </c>
      <c r="G582" s="2">
        <f>Table3[[#This Row],[FwdDiv]]/Table3[[#This Row],[SharePrice]]</f>
        <v>6.4040986231187957E-3</v>
      </c>
    </row>
    <row r="583" spans="2:7" ht="16" x14ac:dyDescent="0.2">
      <c r="B583" s="57">
        <v>44280</v>
      </c>
      <c r="C583" s="56">
        <v>152.88</v>
      </c>
      <c r="D583" s="56"/>
      <c r="E583" s="56">
        <v>0.25</v>
      </c>
      <c r="F583">
        <f>Table3[[#This Row],[DivPay]]*4</f>
        <v>1</v>
      </c>
      <c r="G583" s="2">
        <f>Table3[[#This Row],[FwdDiv]]/Table3[[#This Row],[SharePrice]]</f>
        <v>6.5410779696493983E-3</v>
      </c>
    </row>
    <row r="584" spans="2:7" ht="16" x14ac:dyDescent="0.2">
      <c r="B584" s="57">
        <v>44279</v>
      </c>
      <c r="C584" s="56">
        <v>155.43</v>
      </c>
      <c r="D584" s="56"/>
      <c r="E584" s="56">
        <v>0.25</v>
      </c>
      <c r="F584">
        <f>Table3[[#This Row],[DivPay]]*4</f>
        <v>1</v>
      </c>
      <c r="G584" s="2">
        <f>Table3[[#This Row],[FwdDiv]]/Table3[[#This Row],[SharePrice]]</f>
        <v>6.4337643955478347E-3</v>
      </c>
    </row>
    <row r="585" spans="2:7" ht="16" x14ac:dyDescent="0.2">
      <c r="B585" s="57">
        <v>44278</v>
      </c>
      <c r="C585" s="56">
        <v>156.04</v>
      </c>
      <c r="D585" s="56"/>
      <c r="E585" s="56">
        <v>0.25</v>
      </c>
      <c r="F585">
        <f>Table3[[#This Row],[DivPay]]*4</f>
        <v>1</v>
      </c>
      <c r="G585" s="2">
        <f>Table3[[#This Row],[FwdDiv]]/Table3[[#This Row],[SharePrice]]</f>
        <v>6.4086131761086906E-3</v>
      </c>
    </row>
    <row r="586" spans="2:7" ht="16" x14ac:dyDescent="0.2">
      <c r="B586" s="57">
        <v>44277</v>
      </c>
      <c r="C586" s="56">
        <v>155.63</v>
      </c>
      <c r="D586" s="56"/>
      <c r="E586" s="56">
        <v>0.25</v>
      </c>
      <c r="F586">
        <f>Table3[[#This Row],[DivPay]]*4</f>
        <v>1</v>
      </c>
      <c r="G586" s="2">
        <f>Table3[[#This Row],[FwdDiv]]/Table3[[#This Row],[SharePrice]]</f>
        <v>6.4254963695945513E-3</v>
      </c>
    </row>
    <row r="587" spans="2:7" ht="16" x14ac:dyDescent="0.2">
      <c r="B587" s="57">
        <v>44274</v>
      </c>
      <c r="C587" s="56">
        <v>153.12</v>
      </c>
      <c r="D587" s="56"/>
      <c r="E587" s="56">
        <v>0.25</v>
      </c>
      <c r="F587">
        <f>Table3[[#This Row],[DivPay]]*4</f>
        <v>1</v>
      </c>
      <c r="G587" s="2">
        <f>Table3[[#This Row],[FwdDiv]]/Table3[[#This Row],[SharePrice]]</f>
        <v>6.5308254963427374E-3</v>
      </c>
    </row>
    <row r="588" spans="2:7" ht="16" x14ac:dyDescent="0.2">
      <c r="B588" s="57">
        <v>44273</v>
      </c>
      <c r="C588" s="56">
        <v>152.41999999999999</v>
      </c>
      <c r="D588" s="56"/>
      <c r="E588" s="56">
        <v>0.25</v>
      </c>
      <c r="F588">
        <f>Table3[[#This Row],[DivPay]]*4</f>
        <v>1</v>
      </c>
      <c r="G588" s="2">
        <f>Table3[[#This Row],[FwdDiv]]/Table3[[#This Row],[SharePrice]]</f>
        <v>6.5608187901850159E-3</v>
      </c>
    </row>
    <row r="589" spans="2:7" ht="16" x14ac:dyDescent="0.2">
      <c r="B589" s="57">
        <v>44272</v>
      </c>
      <c r="C589" s="56">
        <v>156.16999999999999</v>
      </c>
      <c r="D589" s="56"/>
      <c r="E589" s="56">
        <v>0.25</v>
      </c>
      <c r="F589">
        <f>Table3[[#This Row],[DivPay]]*4</f>
        <v>1</v>
      </c>
      <c r="G589" s="2">
        <f>Table3[[#This Row],[FwdDiv]]/Table3[[#This Row],[SharePrice]]</f>
        <v>6.4032784785810343E-3</v>
      </c>
    </row>
    <row r="590" spans="2:7" ht="16" x14ac:dyDescent="0.2">
      <c r="B590" s="57">
        <v>44271</v>
      </c>
      <c r="C590" s="56">
        <v>155.03</v>
      </c>
      <c r="D590" s="56"/>
      <c r="E590" s="56">
        <v>0.25</v>
      </c>
      <c r="F590">
        <f>Table3[[#This Row],[DivPay]]*4</f>
        <v>1</v>
      </c>
      <c r="G590" s="2">
        <f>Table3[[#This Row],[FwdDiv]]/Table3[[#This Row],[SharePrice]]</f>
        <v>6.450364445591176E-3</v>
      </c>
    </row>
    <row r="591" spans="2:7" ht="16" x14ac:dyDescent="0.2">
      <c r="B591" s="57">
        <v>44270</v>
      </c>
      <c r="C591" s="56">
        <v>154.84</v>
      </c>
      <c r="D591" s="56"/>
      <c r="E591" s="56">
        <v>0.25</v>
      </c>
      <c r="F591">
        <f>Table3[[#This Row],[DivPay]]*4</f>
        <v>1</v>
      </c>
      <c r="G591" s="2">
        <f>Table3[[#This Row],[FwdDiv]]/Table3[[#This Row],[SharePrice]]</f>
        <v>6.4582795143373808E-3</v>
      </c>
    </row>
    <row r="592" spans="2:7" ht="16" x14ac:dyDescent="0.2">
      <c r="B592" s="57">
        <v>44267</v>
      </c>
      <c r="C592" s="56">
        <v>152.57</v>
      </c>
      <c r="D592" s="56"/>
      <c r="E592" s="56">
        <v>0.25</v>
      </c>
      <c r="F592">
        <f>Table3[[#This Row],[DivPay]]*4</f>
        <v>1</v>
      </c>
      <c r="G592" s="2">
        <f>Table3[[#This Row],[FwdDiv]]/Table3[[#This Row],[SharePrice]]</f>
        <v>6.5543684865963167E-3</v>
      </c>
    </row>
    <row r="593" spans="2:7" ht="16" x14ac:dyDescent="0.2">
      <c r="B593" s="57">
        <v>44266</v>
      </c>
      <c r="C593" s="56">
        <v>152.36000000000001</v>
      </c>
      <c r="D593" s="56"/>
      <c r="E593" s="56">
        <v>0.25</v>
      </c>
      <c r="F593">
        <f>Table3[[#This Row],[DivPay]]*4</f>
        <v>1</v>
      </c>
      <c r="G593" s="2">
        <f>Table3[[#This Row],[FwdDiv]]/Table3[[#This Row],[SharePrice]]</f>
        <v>6.5634024678393275E-3</v>
      </c>
    </row>
    <row r="594" spans="2:7" ht="16" x14ac:dyDescent="0.2">
      <c r="B594" s="57">
        <v>44265</v>
      </c>
      <c r="C594" s="56">
        <v>151.09</v>
      </c>
      <c r="D594" s="56"/>
      <c r="E594" s="56">
        <v>0.25</v>
      </c>
      <c r="F594">
        <f>Table3[[#This Row],[DivPay]]*4</f>
        <v>1</v>
      </c>
      <c r="G594" s="2">
        <f>Table3[[#This Row],[FwdDiv]]/Table3[[#This Row],[SharePrice]]</f>
        <v>6.6185717122245018E-3</v>
      </c>
    </row>
    <row r="595" spans="2:7" ht="16" x14ac:dyDescent="0.2">
      <c r="B595" s="57">
        <v>44264</v>
      </c>
      <c r="C595" s="56">
        <v>150.13999999999999</v>
      </c>
      <c r="D595" s="56"/>
      <c r="E595" s="56">
        <v>0.25</v>
      </c>
      <c r="F595">
        <f>Table3[[#This Row],[DivPay]]*4</f>
        <v>1</v>
      </c>
      <c r="G595" s="2">
        <f>Table3[[#This Row],[FwdDiv]]/Table3[[#This Row],[SharePrice]]</f>
        <v>6.6604502464366593E-3</v>
      </c>
    </row>
    <row r="596" spans="2:7" ht="16" x14ac:dyDescent="0.2">
      <c r="B596" s="57">
        <v>44263</v>
      </c>
      <c r="C596" s="56">
        <v>145.15</v>
      </c>
      <c r="D596" s="56"/>
      <c r="E596" s="56">
        <v>0.25</v>
      </c>
      <c r="F596">
        <f>Table3[[#This Row],[DivPay]]*4</f>
        <v>1</v>
      </c>
      <c r="G596" s="2">
        <f>Table3[[#This Row],[FwdDiv]]/Table3[[#This Row],[SharePrice]]</f>
        <v>6.8894247330347916E-3</v>
      </c>
    </row>
    <row r="597" spans="2:7" ht="16" x14ac:dyDescent="0.2">
      <c r="B597" s="57">
        <v>44260</v>
      </c>
      <c r="C597" s="56">
        <v>145.68</v>
      </c>
      <c r="D597" s="56"/>
      <c r="E597" s="56">
        <v>0.25</v>
      </c>
      <c r="F597">
        <f>Table3[[#This Row],[DivPay]]*4</f>
        <v>1</v>
      </c>
      <c r="G597" s="2">
        <f>Table3[[#This Row],[FwdDiv]]/Table3[[#This Row],[SharePrice]]</f>
        <v>6.8643602416254799E-3</v>
      </c>
    </row>
    <row r="598" spans="2:7" ht="16" x14ac:dyDescent="0.2">
      <c r="B598" s="57">
        <v>44259</v>
      </c>
      <c r="C598" s="56">
        <v>144</v>
      </c>
      <c r="D598" s="56"/>
      <c r="E598" s="56">
        <v>0.25</v>
      </c>
      <c r="F598">
        <f>Table3[[#This Row],[DivPay]]*4</f>
        <v>1</v>
      </c>
      <c r="G598" s="2">
        <f>Table3[[#This Row],[FwdDiv]]/Table3[[#This Row],[SharePrice]]</f>
        <v>6.9444444444444441E-3</v>
      </c>
    </row>
    <row r="599" spans="2:7" ht="16" x14ac:dyDescent="0.2">
      <c r="B599" s="57">
        <v>44258</v>
      </c>
      <c r="C599" s="56">
        <v>149.32</v>
      </c>
      <c r="D599" s="56"/>
      <c r="E599" s="56">
        <v>0.25</v>
      </c>
      <c r="F599">
        <f>Table3[[#This Row],[DivPay]]*4</f>
        <v>1</v>
      </c>
      <c r="G599" s="2">
        <f>Table3[[#This Row],[FwdDiv]]/Table3[[#This Row],[SharePrice]]</f>
        <v>6.6970265202250202E-3</v>
      </c>
    </row>
    <row r="600" spans="2:7" ht="16" x14ac:dyDescent="0.2">
      <c r="B600" s="57">
        <v>44257</v>
      </c>
      <c r="C600" s="56">
        <v>157.05000000000001</v>
      </c>
      <c r="D600" s="56"/>
      <c r="E600" s="56">
        <v>0.25</v>
      </c>
      <c r="F600">
        <f>Table3[[#This Row],[DivPay]]*4</f>
        <v>1</v>
      </c>
      <c r="G600" s="2">
        <f>Table3[[#This Row],[FwdDiv]]/Table3[[#This Row],[SharePrice]]</f>
        <v>6.3673989175421835E-3</v>
      </c>
    </row>
    <row r="601" spans="2:7" ht="16" x14ac:dyDescent="0.2">
      <c r="B601" s="57">
        <v>44256</v>
      </c>
      <c r="C601" s="56">
        <v>157.69</v>
      </c>
      <c r="D601" s="56"/>
      <c r="E601" s="56">
        <v>0.25</v>
      </c>
      <c r="F601">
        <f>Table3[[#This Row],[DivPay]]*4</f>
        <v>1</v>
      </c>
      <c r="G601" s="2">
        <f>Table3[[#This Row],[FwdDiv]]/Table3[[#This Row],[SharePrice]]</f>
        <v>6.3415562178958714E-3</v>
      </c>
    </row>
    <row r="602" spans="2:7" ht="16" x14ac:dyDescent="0.2">
      <c r="B602" s="57">
        <v>44253</v>
      </c>
      <c r="C602" s="56">
        <v>155.24</v>
      </c>
      <c r="D602" s="56"/>
      <c r="E602" s="56">
        <v>0.25</v>
      </c>
      <c r="F602">
        <f>Table3[[#This Row],[DivPay]]*4</f>
        <v>1</v>
      </c>
      <c r="G602" s="2">
        <f>Table3[[#This Row],[FwdDiv]]/Table3[[#This Row],[SharePrice]]</f>
        <v>6.4416387528987368E-3</v>
      </c>
    </row>
    <row r="603" spans="2:7" ht="16" x14ac:dyDescent="0.2">
      <c r="B603" s="57">
        <v>44252</v>
      </c>
      <c r="C603" s="56">
        <v>156.47999999999999</v>
      </c>
      <c r="D603" s="56"/>
      <c r="E603" s="56">
        <v>0.25</v>
      </c>
      <c r="F603">
        <f>Table3[[#This Row],[DivPay]]*4</f>
        <v>1</v>
      </c>
      <c r="G603" s="2">
        <f>Table3[[#This Row],[FwdDiv]]/Table3[[#This Row],[SharePrice]]</f>
        <v>6.3905930470347649E-3</v>
      </c>
    </row>
    <row r="604" spans="2:7" ht="16" x14ac:dyDescent="0.2">
      <c r="B604" s="57">
        <v>44251</v>
      </c>
      <c r="C604" s="56">
        <v>159.05000000000001</v>
      </c>
      <c r="D604" s="56"/>
      <c r="E604" s="56">
        <v>0.25</v>
      </c>
      <c r="F604">
        <f>Table3[[#This Row],[DivPay]]*4</f>
        <v>1</v>
      </c>
      <c r="G604" s="2">
        <f>Table3[[#This Row],[FwdDiv]]/Table3[[#This Row],[SharePrice]]</f>
        <v>6.2873310279786222E-3</v>
      </c>
    </row>
    <row r="605" spans="2:7" ht="16" x14ac:dyDescent="0.2">
      <c r="B605" s="57">
        <v>44250</v>
      </c>
      <c r="C605" s="56">
        <v>159.52000000000001</v>
      </c>
      <c r="D605" s="56"/>
      <c r="E605" s="56">
        <v>0.25</v>
      </c>
      <c r="F605">
        <f>Table3[[#This Row],[DivPay]]*4</f>
        <v>1</v>
      </c>
      <c r="G605" s="2">
        <f>Table3[[#This Row],[FwdDiv]]/Table3[[#This Row],[SharePrice]]</f>
        <v>6.2688064192577726E-3</v>
      </c>
    </row>
    <row r="606" spans="2:7" ht="16" x14ac:dyDescent="0.2">
      <c r="B606" s="57">
        <v>44249</v>
      </c>
      <c r="C606" s="56">
        <v>160.16</v>
      </c>
      <c r="D606" s="56"/>
      <c r="E606" s="56">
        <v>0.25</v>
      </c>
      <c r="F606">
        <f>Table3[[#This Row],[DivPay]]*4</f>
        <v>1</v>
      </c>
      <c r="G606" s="2">
        <f>Table3[[#This Row],[FwdDiv]]/Table3[[#This Row],[SharePrice]]</f>
        <v>6.243756243756244E-3</v>
      </c>
    </row>
    <row r="607" spans="2:7" ht="16" x14ac:dyDescent="0.2">
      <c r="B607" s="57">
        <v>44246</v>
      </c>
      <c r="C607" s="56">
        <v>160</v>
      </c>
      <c r="D607" s="56"/>
      <c r="E607" s="56">
        <v>0.25</v>
      </c>
      <c r="F607">
        <f>Table3[[#This Row],[DivPay]]*4</f>
        <v>1</v>
      </c>
      <c r="G607" s="2">
        <f>Table3[[#This Row],[FwdDiv]]/Table3[[#This Row],[SharePrice]]</f>
        <v>6.2500000000000003E-3</v>
      </c>
    </row>
    <row r="608" spans="2:7" ht="16" x14ac:dyDescent="0.2">
      <c r="B608" s="57">
        <v>44245</v>
      </c>
      <c r="C608" s="56">
        <v>167.95</v>
      </c>
      <c r="D608" s="56"/>
      <c r="E608" s="56">
        <v>0.25</v>
      </c>
      <c r="F608">
        <f>Table3[[#This Row],[DivPay]]*4</f>
        <v>1</v>
      </c>
      <c r="G608" s="2">
        <f>Table3[[#This Row],[FwdDiv]]/Table3[[#This Row],[SharePrice]]</f>
        <v>5.9541530217326593E-3</v>
      </c>
    </row>
    <row r="609" spans="2:7" ht="16" x14ac:dyDescent="0.2">
      <c r="B609" s="57">
        <v>44244</v>
      </c>
      <c r="C609" s="56">
        <v>168.9</v>
      </c>
      <c r="D609" s="56"/>
      <c r="E609" s="56">
        <v>0.25</v>
      </c>
      <c r="F609">
        <f>Table3[[#This Row],[DivPay]]*4</f>
        <v>1</v>
      </c>
      <c r="G609" s="2">
        <f>Table3[[#This Row],[FwdDiv]]/Table3[[#This Row],[SharePrice]]</f>
        <v>5.920663114268798E-3</v>
      </c>
    </row>
    <row r="610" spans="2:7" ht="16" x14ac:dyDescent="0.2">
      <c r="B610" s="57">
        <v>44243</v>
      </c>
      <c r="C610" s="56">
        <v>166.32</v>
      </c>
      <c r="D610" s="56"/>
      <c r="E610" s="56">
        <v>0.25</v>
      </c>
      <c r="F610">
        <f>Table3[[#This Row],[DivPay]]*4</f>
        <v>1</v>
      </c>
      <c r="G610" s="2">
        <f>Table3[[#This Row],[FwdDiv]]/Table3[[#This Row],[SharePrice]]</f>
        <v>6.0125060125060126E-3</v>
      </c>
    </row>
    <row r="611" spans="2:7" ht="16" x14ac:dyDescent="0.2">
      <c r="B611" s="57">
        <v>44239</v>
      </c>
      <c r="C611" s="56">
        <v>166.71</v>
      </c>
      <c r="D611" s="56"/>
      <c r="E611" s="56">
        <v>0.25</v>
      </c>
      <c r="F611">
        <f>Table3[[#This Row],[DivPay]]*4</f>
        <v>1</v>
      </c>
      <c r="G611" s="2">
        <f>Table3[[#This Row],[FwdDiv]]/Table3[[#This Row],[SharePrice]]</f>
        <v>5.9984404054945709E-3</v>
      </c>
    </row>
    <row r="612" spans="2:7" ht="16" x14ac:dyDescent="0.2">
      <c r="B612" s="57">
        <v>44238</v>
      </c>
      <c r="C612" s="56">
        <v>164.44</v>
      </c>
      <c r="D612" s="56"/>
      <c r="E612" s="56">
        <v>0.25</v>
      </c>
      <c r="F612">
        <f>Table3[[#This Row],[DivPay]]*4</f>
        <v>1</v>
      </c>
      <c r="G612" s="2">
        <f>Table3[[#This Row],[FwdDiv]]/Table3[[#This Row],[SharePrice]]</f>
        <v>6.0812454390659207E-3</v>
      </c>
    </row>
    <row r="613" spans="2:7" ht="16" x14ac:dyDescent="0.2">
      <c r="B613" s="57">
        <v>44237</v>
      </c>
      <c r="C613" s="56">
        <v>160.62</v>
      </c>
      <c r="D613" s="56"/>
      <c r="E613" s="56">
        <v>0.25</v>
      </c>
      <c r="F613">
        <f>Table3[[#This Row],[DivPay]]*4</f>
        <v>1</v>
      </c>
      <c r="G613" s="2">
        <f>Table3[[#This Row],[FwdDiv]]/Table3[[#This Row],[SharePrice]]</f>
        <v>6.2258747354003233E-3</v>
      </c>
    </row>
    <row r="614" spans="2:7" ht="16" x14ac:dyDescent="0.2">
      <c r="B614" s="57">
        <v>44236</v>
      </c>
      <c r="C614" s="56">
        <v>159.83000000000001</v>
      </c>
      <c r="D614" s="56"/>
      <c r="E614" s="56">
        <v>0.25</v>
      </c>
      <c r="F614">
        <f>Table3[[#This Row],[DivPay]]*4</f>
        <v>1</v>
      </c>
      <c r="G614" s="2">
        <f>Table3[[#This Row],[FwdDiv]]/Table3[[#This Row],[SharePrice]]</f>
        <v>6.2566476881686789E-3</v>
      </c>
    </row>
    <row r="615" spans="2:7" ht="16" x14ac:dyDescent="0.2">
      <c r="B615" s="57">
        <v>44235</v>
      </c>
      <c r="C615" s="56">
        <v>160.02000000000001</v>
      </c>
      <c r="D615" s="56"/>
      <c r="E615" s="56">
        <v>0.25</v>
      </c>
      <c r="F615">
        <f>Table3[[#This Row],[DivPay]]*4</f>
        <v>1</v>
      </c>
      <c r="G615" s="2">
        <f>Table3[[#This Row],[FwdDiv]]/Table3[[#This Row],[SharePrice]]</f>
        <v>6.2492188476440443E-3</v>
      </c>
    </row>
    <row r="616" spans="2:7" ht="16" x14ac:dyDescent="0.2">
      <c r="B616" s="57">
        <v>44232</v>
      </c>
      <c r="C616" s="56">
        <v>159.28</v>
      </c>
      <c r="D616" s="56"/>
      <c r="E616" s="56">
        <v>0.25</v>
      </c>
      <c r="F616">
        <f>Table3[[#This Row],[DivPay]]*4</f>
        <v>1</v>
      </c>
      <c r="G616" s="2">
        <f>Table3[[#This Row],[FwdDiv]]/Table3[[#This Row],[SharePrice]]</f>
        <v>6.2782521346057257E-3</v>
      </c>
    </row>
    <row r="617" spans="2:7" ht="16" x14ac:dyDescent="0.2">
      <c r="B617" s="57">
        <v>44231</v>
      </c>
      <c r="C617" s="56">
        <v>157.13</v>
      </c>
      <c r="D617" s="56"/>
      <c r="E617" s="56">
        <v>0.25</v>
      </c>
      <c r="F617">
        <f>Table3[[#This Row],[DivPay]]*4</f>
        <v>1</v>
      </c>
      <c r="G617" s="2">
        <f>Table3[[#This Row],[FwdDiv]]/Table3[[#This Row],[SharePrice]]</f>
        <v>6.3641570673964231E-3</v>
      </c>
    </row>
    <row r="618" spans="2:7" ht="16" x14ac:dyDescent="0.2">
      <c r="B618" s="57">
        <v>44230</v>
      </c>
      <c r="C618" s="56">
        <v>155.22999999999999</v>
      </c>
      <c r="D618" s="56"/>
      <c r="E618" s="56">
        <v>0.25</v>
      </c>
      <c r="F618">
        <f>Table3[[#This Row],[DivPay]]*4</f>
        <v>1</v>
      </c>
      <c r="G618" s="2">
        <f>Table3[[#This Row],[FwdDiv]]/Table3[[#This Row],[SharePrice]]</f>
        <v>6.442053726728081E-3</v>
      </c>
    </row>
    <row r="619" spans="2:7" ht="16" x14ac:dyDescent="0.2">
      <c r="B619" s="57">
        <v>44229</v>
      </c>
      <c r="C619" s="56">
        <v>157.38999999999999</v>
      </c>
      <c r="D619" s="56"/>
      <c r="E619" s="56">
        <v>0.25</v>
      </c>
      <c r="F619">
        <f>Table3[[#This Row],[DivPay]]*4</f>
        <v>1</v>
      </c>
      <c r="G619" s="2">
        <f>Table3[[#This Row],[FwdDiv]]/Table3[[#This Row],[SharePrice]]</f>
        <v>6.353643814727747E-3</v>
      </c>
    </row>
    <row r="620" spans="2:7" ht="16" x14ac:dyDescent="0.2">
      <c r="B620" s="57">
        <v>44228</v>
      </c>
      <c r="C620" s="56">
        <v>155.58000000000001</v>
      </c>
      <c r="D620" s="56"/>
      <c r="E620" s="56">
        <v>0.25</v>
      </c>
      <c r="F620">
        <f>Table3[[#This Row],[DivPay]]*4</f>
        <v>1</v>
      </c>
      <c r="G620" s="2">
        <f>Table3[[#This Row],[FwdDiv]]/Table3[[#This Row],[SharePrice]]</f>
        <v>6.4275613832112093E-3</v>
      </c>
    </row>
    <row r="621" spans="2:7" ht="16" x14ac:dyDescent="0.2">
      <c r="B621" s="57">
        <v>44225</v>
      </c>
      <c r="C621" s="56">
        <v>154.25</v>
      </c>
      <c r="D621" s="56"/>
      <c r="E621" s="56">
        <v>0.25</v>
      </c>
      <c r="F621">
        <f>Table3[[#This Row],[DivPay]]*4</f>
        <v>1</v>
      </c>
      <c r="G621" s="2">
        <f>Table3[[#This Row],[FwdDiv]]/Table3[[#This Row],[SharePrice]]</f>
        <v>6.4829821717990272E-3</v>
      </c>
    </row>
    <row r="622" spans="2:7" ht="16" x14ac:dyDescent="0.2">
      <c r="B622" s="57">
        <v>44224</v>
      </c>
      <c r="C622" s="56">
        <v>156.53</v>
      </c>
      <c r="D622" s="56"/>
      <c r="E622" s="56">
        <v>0.25</v>
      </c>
      <c r="F622">
        <f>Table3[[#This Row],[DivPay]]*4</f>
        <v>1</v>
      </c>
      <c r="G622" s="2">
        <f>Table3[[#This Row],[FwdDiv]]/Table3[[#This Row],[SharePrice]]</f>
        <v>6.3885517153261353E-3</v>
      </c>
    </row>
    <row r="623" spans="2:7" ht="16" x14ac:dyDescent="0.2">
      <c r="B623" s="57">
        <v>44223</v>
      </c>
      <c r="C623" s="56">
        <v>153.15</v>
      </c>
      <c r="D623" s="56"/>
      <c r="E623" s="56">
        <v>0.25</v>
      </c>
      <c r="F623">
        <f>Table3[[#This Row],[DivPay]]*4</f>
        <v>1</v>
      </c>
      <c r="G623" s="2">
        <f>Table3[[#This Row],[FwdDiv]]/Table3[[#This Row],[SharePrice]]</f>
        <v>6.5295461965393401E-3</v>
      </c>
    </row>
    <row r="624" spans="2:7" ht="16" x14ac:dyDescent="0.2">
      <c r="B624" s="57">
        <v>44222</v>
      </c>
      <c r="C624" s="56">
        <v>159.71</v>
      </c>
      <c r="D624" s="56"/>
      <c r="E624" s="56">
        <v>0.25</v>
      </c>
      <c r="F624">
        <f>Table3[[#This Row],[DivPay]]*4</f>
        <v>1</v>
      </c>
      <c r="G624" s="2">
        <f>Table3[[#This Row],[FwdDiv]]/Table3[[#This Row],[SharePrice]]</f>
        <v>6.2613486945087967E-3</v>
      </c>
    </row>
    <row r="625" spans="2:7" ht="16" x14ac:dyDescent="0.2">
      <c r="B625" s="57">
        <v>44221</v>
      </c>
      <c r="C625" s="56">
        <v>161.34</v>
      </c>
      <c r="D625" s="56"/>
      <c r="E625" s="56">
        <v>0.25</v>
      </c>
      <c r="F625">
        <f>Table3[[#This Row],[DivPay]]*4</f>
        <v>1</v>
      </c>
      <c r="G625" s="2">
        <f>Table3[[#This Row],[FwdDiv]]/Table3[[#This Row],[SharePrice]]</f>
        <v>6.1980909879757037E-3</v>
      </c>
    </row>
    <row r="626" spans="2:7" ht="16" x14ac:dyDescent="0.2">
      <c r="B626" s="57">
        <v>44218</v>
      </c>
      <c r="C626" s="56">
        <v>163.33000000000001</v>
      </c>
      <c r="D626" s="56"/>
      <c r="E626" s="56">
        <v>0.25</v>
      </c>
      <c r="F626">
        <f>Table3[[#This Row],[DivPay]]*4</f>
        <v>1</v>
      </c>
      <c r="G626" s="2">
        <f>Table3[[#This Row],[FwdDiv]]/Table3[[#This Row],[SharePrice]]</f>
        <v>6.1225739300802056E-3</v>
      </c>
    </row>
    <row r="627" spans="2:7" ht="16" x14ac:dyDescent="0.2">
      <c r="B627" s="57">
        <v>44217</v>
      </c>
      <c r="C627" s="56">
        <v>164.46</v>
      </c>
      <c r="D627" s="56"/>
      <c r="E627" s="56">
        <v>0.25</v>
      </c>
      <c r="F627">
        <f>Table3[[#This Row],[DivPay]]*4</f>
        <v>1</v>
      </c>
      <c r="G627" s="2">
        <f>Table3[[#This Row],[FwdDiv]]/Table3[[#This Row],[SharePrice]]</f>
        <v>6.0805058980907207E-3</v>
      </c>
    </row>
    <row r="628" spans="2:7" ht="16" x14ac:dyDescent="0.2">
      <c r="B628" s="57">
        <v>44216</v>
      </c>
      <c r="C628" s="56">
        <v>163.36000000000001</v>
      </c>
      <c r="D628" s="56"/>
      <c r="E628" s="56">
        <v>0.25</v>
      </c>
      <c r="F628">
        <f>Table3[[#This Row],[DivPay]]*4</f>
        <v>1</v>
      </c>
      <c r="G628" s="2">
        <f>Table3[[#This Row],[FwdDiv]]/Table3[[#This Row],[SharePrice]]</f>
        <v>6.1214495592556315E-3</v>
      </c>
    </row>
    <row r="629" spans="2:7" ht="16" x14ac:dyDescent="0.2">
      <c r="B629" s="57">
        <v>44215</v>
      </c>
      <c r="C629" s="56">
        <v>162.57</v>
      </c>
      <c r="D629" s="56">
        <v>0.25</v>
      </c>
      <c r="E629" s="56">
        <v>0.25</v>
      </c>
      <c r="F629">
        <f>Table3[[#This Row],[DivPay]]*4</f>
        <v>1</v>
      </c>
      <c r="G629" s="2">
        <f>Table3[[#This Row],[FwdDiv]]/Table3[[#This Row],[SharePrice]]</f>
        <v>6.1511964077012983E-3</v>
      </c>
    </row>
    <row r="630" spans="2:7" ht="16" x14ac:dyDescent="0.2">
      <c r="B630" s="57">
        <v>44211</v>
      </c>
      <c r="C630" s="56">
        <v>161.56</v>
      </c>
      <c r="D630" s="56"/>
      <c r="E630" s="56">
        <v>0.2</v>
      </c>
      <c r="F630">
        <f>Table3[[#This Row],[DivPay]]*4</f>
        <v>0.8</v>
      </c>
      <c r="G630" s="2">
        <f>Table3[[#This Row],[FwdDiv]]/Table3[[#This Row],[SharePrice]]</f>
        <v>4.9517207229512255E-3</v>
      </c>
    </row>
    <row r="631" spans="2:7" ht="16" x14ac:dyDescent="0.2">
      <c r="B631" s="57">
        <v>44210</v>
      </c>
      <c r="C631" s="56">
        <v>160.96</v>
      </c>
      <c r="D631" s="56"/>
      <c r="E631" s="56">
        <v>0.2</v>
      </c>
      <c r="F631">
        <f>Table3[[#This Row],[DivPay]]*4</f>
        <v>0.8</v>
      </c>
      <c r="G631" s="2">
        <f>Table3[[#This Row],[FwdDiv]]/Table3[[#This Row],[SharePrice]]</f>
        <v>4.970178926441352E-3</v>
      </c>
    </row>
    <row r="632" spans="2:7" ht="16" x14ac:dyDescent="0.2">
      <c r="B632" s="57">
        <v>44209</v>
      </c>
      <c r="C632" s="56">
        <v>161.94999999999999</v>
      </c>
      <c r="D632" s="56"/>
      <c r="E632" s="56">
        <v>0.2</v>
      </c>
      <c r="F632">
        <f>Table3[[#This Row],[DivPay]]*4</f>
        <v>0.8</v>
      </c>
      <c r="G632" s="2">
        <f>Table3[[#This Row],[FwdDiv]]/Table3[[#This Row],[SharePrice]]</f>
        <v>4.9397962334053729E-3</v>
      </c>
    </row>
    <row r="633" spans="2:7" ht="16" x14ac:dyDescent="0.2">
      <c r="B633" s="57">
        <v>44208</v>
      </c>
      <c r="C633" s="56">
        <v>166.12</v>
      </c>
      <c r="D633" s="56"/>
      <c r="E633" s="56">
        <v>0.2</v>
      </c>
      <c r="F633">
        <f>Table3[[#This Row],[DivPay]]*4</f>
        <v>0.8</v>
      </c>
      <c r="G633" s="2">
        <f>Table3[[#This Row],[FwdDiv]]/Table3[[#This Row],[SharePrice]]</f>
        <v>4.8157958102576452E-3</v>
      </c>
    </row>
    <row r="634" spans="2:7" ht="16" x14ac:dyDescent="0.2">
      <c r="B634" s="57">
        <v>44207</v>
      </c>
      <c r="C634" s="56">
        <v>169.39</v>
      </c>
      <c r="D634" s="56"/>
      <c r="E634" s="56">
        <v>0.2</v>
      </c>
      <c r="F634">
        <f>Table3[[#This Row],[DivPay]]*4</f>
        <v>0.8</v>
      </c>
      <c r="G634" s="2">
        <f>Table3[[#This Row],[FwdDiv]]/Table3[[#This Row],[SharePrice]]</f>
        <v>4.72282897455576E-3</v>
      </c>
    </row>
    <row r="635" spans="2:7" ht="16" x14ac:dyDescent="0.2">
      <c r="B635" s="57">
        <v>44204</v>
      </c>
      <c r="C635" s="56">
        <v>168.11</v>
      </c>
      <c r="D635" s="56"/>
      <c r="E635" s="56">
        <v>0.2</v>
      </c>
      <c r="F635">
        <f>Table3[[#This Row],[DivPay]]*4</f>
        <v>0.8</v>
      </c>
      <c r="G635" s="2">
        <f>Table3[[#This Row],[FwdDiv]]/Table3[[#This Row],[SharePrice]]</f>
        <v>4.758788888227946E-3</v>
      </c>
    </row>
    <row r="636" spans="2:7" ht="16" x14ac:dyDescent="0.2">
      <c r="B636" s="57">
        <v>44203</v>
      </c>
      <c r="C636" s="56">
        <v>167</v>
      </c>
      <c r="D636" s="56"/>
      <c r="E636" s="56">
        <v>0.2</v>
      </c>
      <c r="F636">
        <f>Table3[[#This Row],[DivPay]]*4</f>
        <v>0.8</v>
      </c>
      <c r="G636" s="2">
        <f>Table3[[#This Row],[FwdDiv]]/Table3[[#This Row],[SharePrice]]</f>
        <v>4.7904191616766467E-3</v>
      </c>
    </row>
    <row r="637" spans="2:7" ht="16" x14ac:dyDescent="0.2">
      <c r="B637" s="57">
        <v>44202</v>
      </c>
      <c r="C637" s="56">
        <v>167.15</v>
      </c>
      <c r="D637" s="56"/>
      <c r="E637" s="56">
        <v>0.2</v>
      </c>
      <c r="F637">
        <f>Table3[[#This Row],[DivPay]]*4</f>
        <v>0.8</v>
      </c>
      <c r="G637" s="2">
        <f>Table3[[#This Row],[FwdDiv]]/Table3[[#This Row],[SharePrice]]</f>
        <v>4.7861202512713133E-3</v>
      </c>
    </row>
    <row r="638" spans="2:7" ht="16" x14ac:dyDescent="0.2">
      <c r="B638" s="57">
        <v>44201</v>
      </c>
      <c r="C638" s="56">
        <v>164.73</v>
      </c>
      <c r="D638" s="56"/>
      <c r="E638" s="56">
        <v>0.2</v>
      </c>
      <c r="F638">
        <f>Table3[[#This Row],[DivPay]]*4</f>
        <v>0.8</v>
      </c>
      <c r="G638" s="2">
        <f>Table3[[#This Row],[FwdDiv]]/Table3[[#This Row],[SharePrice]]</f>
        <v>4.8564317367814002E-3</v>
      </c>
    </row>
    <row r="639" spans="2:7" ht="16" x14ac:dyDescent="0.2">
      <c r="B639" s="57">
        <v>44200</v>
      </c>
      <c r="C639" s="56">
        <v>163.59</v>
      </c>
      <c r="D639" s="56"/>
      <c r="E639" s="56">
        <v>0.2</v>
      </c>
      <c r="F639">
        <f>Table3[[#This Row],[DivPay]]*4</f>
        <v>0.8</v>
      </c>
      <c r="G639" s="2">
        <f>Table3[[#This Row],[FwdDiv]]/Table3[[#This Row],[SharePrice]]</f>
        <v>4.8902744666544408E-3</v>
      </c>
    </row>
    <row r="640" spans="2:7" ht="16" x14ac:dyDescent="0.2">
      <c r="B640" s="57">
        <v>44196</v>
      </c>
      <c r="C640" s="56">
        <v>165.5</v>
      </c>
      <c r="D640" s="56"/>
      <c r="E640" s="56">
        <v>0.2</v>
      </c>
      <c r="F640">
        <f>Table3[[#This Row],[DivPay]]*4</f>
        <v>0.8</v>
      </c>
      <c r="G640" s="2">
        <f>Table3[[#This Row],[FwdDiv]]/Table3[[#This Row],[SharePrice]]</f>
        <v>4.8338368580060423E-3</v>
      </c>
    </row>
    <row r="641" spans="2:7" ht="16" x14ac:dyDescent="0.2">
      <c r="B641" s="57">
        <v>44195</v>
      </c>
      <c r="C641" s="56">
        <v>164.27</v>
      </c>
      <c r="D641" s="56"/>
      <c r="E641" s="56">
        <v>0.2</v>
      </c>
      <c r="F641">
        <f>Table3[[#This Row],[DivPay]]*4</f>
        <v>0.8</v>
      </c>
      <c r="G641" s="2">
        <f>Table3[[#This Row],[FwdDiv]]/Table3[[#This Row],[SharePrice]]</f>
        <v>4.8700310464479214E-3</v>
      </c>
    </row>
    <row r="642" spans="2:7" ht="16" x14ac:dyDescent="0.2">
      <c r="B642" s="57">
        <v>44194</v>
      </c>
      <c r="C642" s="56">
        <v>163.12</v>
      </c>
      <c r="D642" s="56"/>
      <c r="E642" s="56">
        <v>0.2</v>
      </c>
      <c r="F642">
        <f>Table3[[#This Row],[DivPay]]*4</f>
        <v>0.8</v>
      </c>
      <c r="G642" s="2">
        <f>Table3[[#This Row],[FwdDiv]]/Table3[[#This Row],[SharePrice]]</f>
        <v>4.9043648847474251E-3</v>
      </c>
    </row>
    <row r="643" spans="2:7" ht="16" x14ac:dyDescent="0.2">
      <c r="B643" s="57">
        <v>44193</v>
      </c>
      <c r="C643" s="56">
        <v>162.38999999999999</v>
      </c>
      <c r="D643" s="56"/>
      <c r="E643" s="56">
        <v>0.2</v>
      </c>
      <c r="F643">
        <f>Table3[[#This Row],[DivPay]]*4</f>
        <v>0.8</v>
      </c>
      <c r="G643" s="2">
        <f>Table3[[#This Row],[FwdDiv]]/Table3[[#This Row],[SharePrice]]</f>
        <v>4.9264117248599059E-3</v>
      </c>
    </row>
    <row r="644" spans="2:7" ht="16" x14ac:dyDescent="0.2">
      <c r="B644" s="57">
        <v>44189</v>
      </c>
      <c r="C644" s="56">
        <v>160.72</v>
      </c>
      <c r="D644" s="56"/>
      <c r="E644" s="56">
        <v>0.2</v>
      </c>
      <c r="F644">
        <f>Table3[[#This Row],[DivPay]]*4</f>
        <v>0.8</v>
      </c>
      <c r="G644" s="2">
        <f>Table3[[#This Row],[FwdDiv]]/Table3[[#This Row],[SharePrice]]</f>
        <v>4.9776007964161279E-3</v>
      </c>
    </row>
    <row r="645" spans="2:7" ht="16" x14ac:dyDescent="0.2">
      <c r="B645" s="57">
        <v>44188</v>
      </c>
      <c r="C645" s="56">
        <v>159.85</v>
      </c>
      <c r="D645" s="56"/>
      <c r="E645" s="56">
        <v>0.2</v>
      </c>
      <c r="F645">
        <f>Table3[[#This Row],[DivPay]]*4</f>
        <v>0.8</v>
      </c>
      <c r="G645" s="2">
        <f>Table3[[#This Row],[FwdDiv]]/Table3[[#This Row],[SharePrice]]</f>
        <v>5.0046918986549893E-3</v>
      </c>
    </row>
    <row r="646" spans="2:7" ht="16" x14ac:dyDescent="0.2">
      <c r="B646" s="57">
        <v>44187</v>
      </c>
      <c r="C646" s="56">
        <v>161.83000000000001</v>
      </c>
      <c r="D646" s="56"/>
      <c r="E646" s="56">
        <v>0.2</v>
      </c>
      <c r="F646">
        <f>Table3[[#This Row],[DivPay]]*4</f>
        <v>0.8</v>
      </c>
      <c r="G646" s="2">
        <f>Table3[[#This Row],[FwdDiv]]/Table3[[#This Row],[SharePrice]]</f>
        <v>4.9434591855650988E-3</v>
      </c>
    </row>
    <row r="647" spans="2:7" ht="16" x14ac:dyDescent="0.2">
      <c r="B647" s="57">
        <v>44186</v>
      </c>
      <c r="C647" s="56">
        <v>160.84</v>
      </c>
      <c r="D647" s="56"/>
      <c r="E647" s="56">
        <v>0.2</v>
      </c>
      <c r="F647">
        <f>Table3[[#This Row],[DivPay]]*4</f>
        <v>0.8</v>
      </c>
      <c r="G647" s="2">
        <f>Table3[[#This Row],[FwdDiv]]/Table3[[#This Row],[SharePrice]]</f>
        <v>4.9738870927629941E-3</v>
      </c>
    </row>
    <row r="648" spans="2:7" ht="16" x14ac:dyDescent="0.2">
      <c r="B648" s="57">
        <v>44183</v>
      </c>
      <c r="C648" s="56">
        <v>163.63</v>
      </c>
      <c r="D648" s="56"/>
      <c r="E648" s="56">
        <v>0.2</v>
      </c>
      <c r="F648">
        <f>Table3[[#This Row],[DivPay]]*4</f>
        <v>0.8</v>
      </c>
      <c r="G648" s="2">
        <f>Table3[[#This Row],[FwdDiv]]/Table3[[#This Row],[SharePrice]]</f>
        <v>4.8890790197396571E-3</v>
      </c>
    </row>
    <row r="649" spans="2:7" ht="16" x14ac:dyDescent="0.2">
      <c r="B649" s="57">
        <v>44182</v>
      </c>
      <c r="C649" s="56">
        <v>162.69999999999999</v>
      </c>
      <c r="D649" s="56"/>
      <c r="E649" s="56">
        <v>0.2</v>
      </c>
      <c r="F649">
        <f>Table3[[#This Row],[DivPay]]*4</f>
        <v>0.8</v>
      </c>
      <c r="G649" s="2">
        <f>Table3[[#This Row],[FwdDiv]]/Table3[[#This Row],[SharePrice]]</f>
        <v>4.9170251997541492E-3</v>
      </c>
    </row>
    <row r="650" spans="2:7" ht="16" x14ac:dyDescent="0.2">
      <c r="B650" s="57">
        <v>44181</v>
      </c>
      <c r="C650" s="56">
        <v>160.62</v>
      </c>
      <c r="D650" s="56"/>
      <c r="E650" s="56">
        <v>0.2</v>
      </c>
      <c r="F650">
        <f>Table3[[#This Row],[DivPay]]*4</f>
        <v>0.8</v>
      </c>
      <c r="G650" s="2">
        <f>Table3[[#This Row],[FwdDiv]]/Table3[[#This Row],[SharePrice]]</f>
        <v>4.9806997883202588E-3</v>
      </c>
    </row>
    <row r="651" spans="2:7" ht="16" x14ac:dyDescent="0.2">
      <c r="B651" s="57">
        <v>44180</v>
      </c>
      <c r="C651" s="56">
        <v>161.96</v>
      </c>
      <c r="D651" s="56"/>
      <c r="E651" s="56">
        <v>0.2</v>
      </c>
      <c r="F651">
        <f>Table3[[#This Row],[DivPay]]*4</f>
        <v>0.8</v>
      </c>
      <c r="G651" s="2">
        <f>Table3[[#This Row],[FwdDiv]]/Table3[[#This Row],[SharePrice]]</f>
        <v>4.9394912324030628E-3</v>
      </c>
    </row>
    <row r="652" spans="2:7" ht="16" x14ac:dyDescent="0.2">
      <c r="B652" s="57">
        <v>44179</v>
      </c>
      <c r="C652" s="56">
        <v>159.5</v>
      </c>
      <c r="D652" s="56"/>
      <c r="E652" s="56">
        <v>0.2</v>
      </c>
      <c r="F652">
        <f>Table3[[#This Row],[DivPay]]*4</f>
        <v>0.8</v>
      </c>
      <c r="G652" s="2">
        <f>Table3[[#This Row],[FwdDiv]]/Table3[[#This Row],[SharePrice]]</f>
        <v>5.0156739811912229E-3</v>
      </c>
    </row>
    <row r="653" spans="2:7" ht="16" x14ac:dyDescent="0.2">
      <c r="B653" s="57">
        <v>44176</v>
      </c>
      <c r="C653" s="56">
        <v>159.53</v>
      </c>
      <c r="D653" s="56"/>
      <c r="E653" s="56">
        <v>0.2</v>
      </c>
      <c r="F653">
        <f>Table3[[#This Row],[DivPay]]*4</f>
        <v>0.8</v>
      </c>
      <c r="G653" s="2">
        <f>Table3[[#This Row],[FwdDiv]]/Table3[[#This Row],[SharePrice]]</f>
        <v>5.0147307716416978E-3</v>
      </c>
    </row>
    <row r="654" spans="2:7" ht="16" x14ac:dyDescent="0.2">
      <c r="B654" s="57">
        <v>44175</v>
      </c>
      <c r="C654" s="56">
        <v>158.12</v>
      </c>
      <c r="D654" s="56"/>
      <c r="E654" s="56">
        <v>0.2</v>
      </c>
      <c r="F654">
        <f>Table3[[#This Row],[DivPay]]*4</f>
        <v>0.8</v>
      </c>
      <c r="G654" s="2">
        <f>Table3[[#This Row],[FwdDiv]]/Table3[[#This Row],[SharePrice]]</f>
        <v>5.0594485201113084E-3</v>
      </c>
    </row>
    <row r="655" spans="2:7" ht="16" x14ac:dyDescent="0.2">
      <c r="B655" s="57">
        <v>44174</v>
      </c>
      <c r="C655" s="56">
        <v>158.69999999999999</v>
      </c>
      <c r="D655" s="56"/>
      <c r="E655" s="56">
        <v>0.2</v>
      </c>
      <c r="F655">
        <f>Table3[[#This Row],[DivPay]]*4</f>
        <v>0.8</v>
      </c>
      <c r="G655" s="2">
        <f>Table3[[#This Row],[FwdDiv]]/Table3[[#This Row],[SharePrice]]</f>
        <v>5.0409577819785769E-3</v>
      </c>
    </row>
    <row r="656" spans="2:7" ht="16" x14ac:dyDescent="0.2">
      <c r="B656" s="57">
        <v>44173</v>
      </c>
      <c r="C656" s="56">
        <v>158.99</v>
      </c>
      <c r="D656" s="56"/>
      <c r="E656" s="56">
        <v>0.2</v>
      </c>
      <c r="F656">
        <f>Table3[[#This Row],[DivPay]]*4</f>
        <v>0.8</v>
      </c>
      <c r="G656" s="2">
        <f>Table3[[#This Row],[FwdDiv]]/Table3[[#This Row],[SharePrice]]</f>
        <v>5.0317630039625133E-3</v>
      </c>
    </row>
    <row r="657" spans="2:7" ht="16" x14ac:dyDescent="0.2">
      <c r="B657" s="57">
        <v>44172</v>
      </c>
      <c r="C657" s="56">
        <v>158.44999999999999</v>
      </c>
      <c r="D657" s="56"/>
      <c r="E657" s="56">
        <v>0.2</v>
      </c>
      <c r="F657">
        <f>Table3[[#This Row],[DivPay]]*4</f>
        <v>0.8</v>
      </c>
      <c r="G657" s="2">
        <f>Table3[[#This Row],[FwdDiv]]/Table3[[#This Row],[SharePrice]]</f>
        <v>5.0489113284947935E-3</v>
      </c>
    </row>
    <row r="658" spans="2:7" ht="16" x14ac:dyDescent="0.2">
      <c r="B658" s="57">
        <v>44169</v>
      </c>
      <c r="C658" s="56">
        <v>157.94999999999999</v>
      </c>
      <c r="D658" s="56"/>
      <c r="E658" s="56">
        <v>0.2</v>
      </c>
      <c r="F658">
        <f>Table3[[#This Row],[DivPay]]*4</f>
        <v>0.8</v>
      </c>
      <c r="G658" s="2">
        <f>Table3[[#This Row],[FwdDiv]]/Table3[[#This Row],[SharePrice]]</f>
        <v>5.0648939537828435E-3</v>
      </c>
    </row>
    <row r="659" spans="2:7" ht="16" x14ac:dyDescent="0.2">
      <c r="B659" s="57">
        <v>44168</v>
      </c>
      <c r="C659" s="56">
        <v>157.07</v>
      </c>
      <c r="D659" s="56"/>
      <c r="E659" s="56">
        <v>0.2</v>
      </c>
      <c r="F659">
        <f>Table3[[#This Row],[DivPay]]*4</f>
        <v>0.8</v>
      </c>
      <c r="G659" s="2">
        <f>Table3[[#This Row],[FwdDiv]]/Table3[[#This Row],[SharePrice]]</f>
        <v>5.0932705163302993E-3</v>
      </c>
    </row>
    <row r="660" spans="2:7" ht="16" x14ac:dyDescent="0.2">
      <c r="B660" s="57">
        <v>44167</v>
      </c>
      <c r="C660" s="56">
        <v>158.94999999999999</v>
      </c>
      <c r="D660" s="56"/>
      <c r="E660" s="56">
        <v>0.2</v>
      </c>
      <c r="F660">
        <f>Table3[[#This Row],[DivPay]]*4</f>
        <v>0.8</v>
      </c>
      <c r="G660" s="2">
        <f>Table3[[#This Row],[FwdDiv]]/Table3[[#This Row],[SharePrice]]</f>
        <v>5.0330292544825423E-3</v>
      </c>
    </row>
    <row r="661" spans="2:7" ht="16" x14ac:dyDescent="0.2">
      <c r="B661" s="57">
        <v>44166</v>
      </c>
      <c r="C661" s="56">
        <v>161.36000000000001</v>
      </c>
      <c r="D661" s="56"/>
      <c r="E661" s="56">
        <v>0.2</v>
      </c>
      <c r="F661">
        <f>Table3[[#This Row],[DivPay]]*4</f>
        <v>0.8</v>
      </c>
      <c r="G661" s="2">
        <f>Table3[[#This Row],[FwdDiv]]/Table3[[#This Row],[SharePrice]]</f>
        <v>4.95785820525533E-3</v>
      </c>
    </row>
    <row r="662" spans="2:7" ht="16" x14ac:dyDescent="0.2">
      <c r="B662" s="57">
        <v>44165</v>
      </c>
      <c r="C662" s="56">
        <v>160.38</v>
      </c>
      <c r="D662" s="56"/>
      <c r="E662" s="56">
        <v>0.2</v>
      </c>
      <c r="F662">
        <f>Table3[[#This Row],[DivPay]]*4</f>
        <v>0.8</v>
      </c>
      <c r="G662" s="2">
        <f>Table3[[#This Row],[FwdDiv]]/Table3[[#This Row],[SharePrice]]</f>
        <v>4.9881531363012849E-3</v>
      </c>
    </row>
    <row r="663" spans="2:7" ht="16" x14ac:dyDescent="0.2">
      <c r="B663" s="57">
        <v>44162</v>
      </c>
      <c r="C663" s="56">
        <v>161.47</v>
      </c>
      <c r="D663" s="56"/>
      <c r="E663" s="56">
        <v>0.2</v>
      </c>
      <c r="F663">
        <f>Table3[[#This Row],[DivPay]]*4</f>
        <v>0.8</v>
      </c>
      <c r="G663" s="2">
        <f>Table3[[#This Row],[FwdDiv]]/Table3[[#This Row],[SharePrice]]</f>
        <v>4.9544807084907416E-3</v>
      </c>
    </row>
    <row r="664" spans="2:7" ht="16" x14ac:dyDescent="0.2">
      <c r="B664" s="57">
        <v>44160</v>
      </c>
      <c r="C664" s="56">
        <v>160.19</v>
      </c>
      <c r="D664" s="56"/>
      <c r="E664" s="56">
        <v>0.2</v>
      </c>
      <c r="F664">
        <f>Table3[[#This Row],[DivPay]]*4</f>
        <v>0.8</v>
      </c>
      <c r="G664" s="2">
        <f>Table3[[#This Row],[FwdDiv]]/Table3[[#This Row],[SharePrice]]</f>
        <v>4.9940695424183787E-3</v>
      </c>
    </row>
    <row r="665" spans="2:7" ht="16" x14ac:dyDescent="0.2">
      <c r="B665" s="57">
        <v>44159</v>
      </c>
      <c r="C665" s="56">
        <v>161.06</v>
      </c>
      <c r="D665" s="56"/>
      <c r="E665" s="56">
        <v>0.2</v>
      </c>
      <c r="F665">
        <f>Table3[[#This Row],[DivPay]]*4</f>
        <v>0.8</v>
      </c>
      <c r="G665" s="2">
        <f>Table3[[#This Row],[FwdDiv]]/Table3[[#This Row],[SharePrice]]</f>
        <v>4.9670930088165904E-3</v>
      </c>
    </row>
    <row r="666" spans="2:7" ht="16" x14ac:dyDescent="0.2">
      <c r="B666" s="57">
        <v>44158</v>
      </c>
      <c r="C666" s="56">
        <v>164.34</v>
      </c>
      <c r="D666" s="56"/>
      <c r="E666" s="56">
        <v>0.2</v>
      </c>
      <c r="F666">
        <f>Table3[[#This Row],[DivPay]]*4</f>
        <v>0.8</v>
      </c>
      <c r="G666" s="2">
        <f>Table3[[#This Row],[FwdDiv]]/Table3[[#This Row],[SharePrice]]</f>
        <v>4.8679566751855911E-3</v>
      </c>
    </row>
    <row r="667" spans="2:7" ht="16" x14ac:dyDescent="0.2">
      <c r="B667" s="57">
        <v>44155</v>
      </c>
      <c r="C667" s="56">
        <v>166.2</v>
      </c>
      <c r="D667" s="56"/>
      <c r="E667" s="56">
        <v>0.2</v>
      </c>
      <c r="F667">
        <f>Table3[[#This Row],[DivPay]]*4</f>
        <v>0.8</v>
      </c>
      <c r="G667" s="2">
        <f>Table3[[#This Row],[FwdDiv]]/Table3[[#This Row],[SharePrice]]</f>
        <v>4.8134777376654635E-3</v>
      </c>
    </row>
    <row r="668" spans="2:7" ht="16" x14ac:dyDescent="0.2">
      <c r="B668" s="57">
        <v>44154</v>
      </c>
      <c r="C668" s="56">
        <v>166.31</v>
      </c>
      <c r="D668" s="56"/>
      <c r="E668" s="56">
        <v>0.2</v>
      </c>
      <c r="F668">
        <f>Table3[[#This Row],[DivPay]]*4</f>
        <v>0.8</v>
      </c>
      <c r="G668" s="2">
        <f>Table3[[#This Row],[FwdDiv]]/Table3[[#This Row],[SharePrice]]</f>
        <v>4.8102940292225364E-3</v>
      </c>
    </row>
    <row r="669" spans="2:7" ht="16" x14ac:dyDescent="0.2">
      <c r="B669" s="57">
        <v>44153</v>
      </c>
      <c r="C669" s="56">
        <v>163.5</v>
      </c>
      <c r="D669" s="56"/>
      <c r="E669" s="56">
        <v>0.2</v>
      </c>
      <c r="F669">
        <f>Table3[[#This Row],[DivPay]]*4</f>
        <v>0.8</v>
      </c>
      <c r="G669" s="2">
        <f>Table3[[#This Row],[FwdDiv]]/Table3[[#This Row],[SharePrice]]</f>
        <v>4.8929663608562697E-3</v>
      </c>
    </row>
    <row r="670" spans="2:7" ht="16" x14ac:dyDescent="0.2">
      <c r="B670" s="57">
        <v>44152</v>
      </c>
      <c r="C670" s="56">
        <v>165.43</v>
      </c>
      <c r="D670" s="56"/>
      <c r="E670" s="56">
        <v>0.2</v>
      </c>
      <c r="F670">
        <f>Table3[[#This Row],[DivPay]]*4</f>
        <v>0.8</v>
      </c>
      <c r="G670" s="2">
        <f>Table3[[#This Row],[FwdDiv]]/Table3[[#This Row],[SharePrice]]</f>
        <v>4.8358822462673031E-3</v>
      </c>
    </row>
    <row r="671" spans="2:7" ht="16" x14ac:dyDescent="0.2">
      <c r="B671" s="57">
        <v>44151</v>
      </c>
      <c r="C671" s="56">
        <v>165.29</v>
      </c>
      <c r="D671" s="56"/>
      <c r="E671" s="56">
        <v>0.2</v>
      </c>
      <c r="F671">
        <f>Table3[[#This Row],[DivPay]]*4</f>
        <v>0.8</v>
      </c>
      <c r="G671" s="2">
        <f>Table3[[#This Row],[FwdDiv]]/Table3[[#This Row],[SharePrice]]</f>
        <v>4.8399782200980101E-3</v>
      </c>
    </row>
    <row r="672" spans="2:7" ht="16" x14ac:dyDescent="0.2">
      <c r="B672" s="57">
        <v>44148</v>
      </c>
      <c r="C672" s="56">
        <v>165.78</v>
      </c>
      <c r="D672" s="56"/>
      <c r="E672" s="56">
        <v>0.2</v>
      </c>
      <c r="F672">
        <f>Table3[[#This Row],[DivPay]]*4</f>
        <v>0.8</v>
      </c>
      <c r="G672" s="2">
        <f>Table3[[#This Row],[FwdDiv]]/Table3[[#This Row],[SharePrice]]</f>
        <v>4.825672578115575E-3</v>
      </c>
    </row>
    <row r="673" spans="2:7" ht="16" x14ac:dyDescent="0.2">
      <c r="B673" s="57">
        <v>44147</v>
      </c>
      <c r="C673" s="56">
        <v>165.19</v>
      </c>
      <c r="D673" s="56"/>
      <c r="E673" s="56">
        <v>0.2</v>
      </c>
      <c r="F673">
        <f>Table3[[#This Row],[DivPay]]*4</f>
        <v>0.8</v>
      </c>
      <c r="G673" s="2">
        <f>Table3[[#This Row],[FwdDiv]]/Table3[[#This Row],[SharePrice]]</f>
        <v>4.8429081663538959E-3</v>
      </c>
    </row>
    <row r="674" spans="2:7" ht="16" x14ac:dyDescent="0.2">
      <c r="B674" s="57">
        <v>44146</v>
      </c>
      <c r="C674" s="56">
        <v>164.95</v>
      </c>
      <c r="D674" s="56"/>
      <c r="E674" s="56">
        <v>0.2</v>
      </c>
      <c r="F674">
        <f>Table3[[#This Row],[DivPay]]*4</f>
        <v>0.8</v>
      </c>
      <c r="G674" s="2">
        <f>Table3[[#This Row],[FwdDiv]]/Table3[[#This Row],[SharePrice]]</f>
        <v>4.8499545316762665E-3</v>
      </c>
    </row>
    <row r="675" spans="2:7" ht="16" x14ac:dyDescent="0.2">
      <c r="B675" s="57">
        <v>44145</v>
      </c>
      <c r="C675" s="56">
        <v>162.56</v>
      </c>
      <c r="D675" s="56"/>
      <c r="E675" s="56">
        <v>0.2</v>
      </c>
      <c r="F675">
        <f>Table3[[#This Row],[DivPay]]*4</f>
        <v>0.8</v>
      </c>
      <c r="G675" s="2">
        <f>Table3[[#This Row],[FwdDiv]]/Table3[[#This Row],[SharePrice]]</f>
        <v>4.921259842519685E-3</v>
      </c>
    </row>
    <row r="676" spans="2:7" ht="16" x14ac:dyDescent="0.2">
      <c r="B676" s="57">
        <v>44144</v>
      </c>
      <c r="C676" s="56">
        <v>165.2</v>
      </c>
      <c r="D676" s="56"/>
      <c r="E676" s="56">
        <v>0.2</v>
      </c>
      <c r="F676">
        <f>Table3[[#This Row],[DivPay]]*4</f>
        <v>0.8</v>
      </c>
      <c r="G676" s="2">
        <f>Table3[[#This Row],[FwdDiv]]/Table3[[#This Row],[SharePrice]]</f>
        <v>4.8426150121065378E-3</v>
      </c>
    </row>
    <row r="677" spans="2:7" ht="16" x14ac:dyDescent="0.2">
      <c r="B677" s="57">
        <v>44141</v>
      </c>
      <c r="C677" s="56">
        <v>169.25</v>
      </c>
      <c r="D677" s="56"/>
      <c r="E677" s="56">
        <v>0.2</v>
      </c>
      <c r="F677">
        <f>Table3[[#This Row],[DivPay]]*4</f>
        <v>0.8</v>
      </c>
      <c r="G677" s="2">
        <f>Table3[[#This Row],[FwdDiv]]/Table3[[#This Row],[SharePrice]]</f>
        <v>4.7267355982274746E-3</v>
      </c>
    </row>
    <row r="678" spans="2:7" ht="16" x14ac:dyDescent="0.2">
      <c r="B678" s="57">
        <v>44140</v>
      </c>
      <c r="C678" s="56">
        <v>170.9</v>
      </c>
      <c r="D678" s="56"/>
      <c r="E678" s="56">
        <v>0.2</v>
      </c>
      <c r="F678">
        <f>Table3[[#This Row],[DivPay]]*4</f>
        <v>0.8</v>
      </c>
      <c r="G678" s="2">
        <f>Table3[[#This Row],[FwdDiv]]/Table3[[#This Row],[SharePrice]]</f>
        <v>4.6811000585137508E-3</v>
      </c>
    </row>
    <row r="679" spans="2:7" ht="16" x14ac:dyDescent="0.2">
      <c r="B679" s="57">
        <v>44139</v>
      </c>
      <c r="C679" s="56">
        <v>174.35</v>
      </c>
      <c r="D679" s="56"/>
      <c r="E679" s="56">
        <v>0.2</v>
      </c>
      <c r="F679">
        <f>Table3[[#This Row],[DivPay]]*4</f>
        <v>0.8</v>
      </c>
      <c r="G679" s="2">
        <f>Table3[[#This Row],[FwdDiv]]/Table3[[#This Row],[SharePrice]]</f>
        <v>4.5884714654430749E-3</v>
      </c>
    </row>
    <row r="680" spans="2:7" ht="16" x14ac:dyDescent="0.2">
      <c r="B680" s="57">
        <v>44138</v>
      </c>
      <c r="C680" s="56">
        <v>163.13999999999999</v>
      </c>
      <c r="D680" s="56"/>
      <c r="E680" s="56">
        <v>0.2</v>
      </c>
      <c r="F680">
        <f>Table3[[#This Row],[DivPay]]*4</f>
        <v>0.8</v>
      </c>
      <c r="G680" s="2">
        <f>Table3[[#This Row],[FwdDiv]]/Table3[[#This Row],[SharePrice]]</f>
        <v>4.9037636385926208E-3</v>
      </c>
    </row>
    <row r="681" spans="2:7" ht="16" x14ac:dyDescent="0.2">
      <c r="B681" s="57">
        <v>44137</v>
      </c>
      <c r="C681" s="56">
        <v>162.88999999999999</v>
      </c>
      <c r="D681" s="56"/>
      <c r="E681" s="56">
        <v>0.2</v>
      </c>
      <c r="F681">
        <f>Table3[[#This Row],[DivPay]]*4</f>
        <v>0.8</v>
      </c>
      <c r="G681" s="2">
        <f>Table3[[#This Row],[FwdDiv]]/Table3[[#This Row],[SharePrice]]</f>
        <v>4.9112898274909457E-3</v>
      </c>
    </row>
    <row r="682" spans="2:7" ht="16" x14ac:dyDescent="0.2">
      <c r="B682" s="57">
        <v>44134</v>
      </c>
      <c r="C682" s="56">
        <v>158.55000000000001</v>
      </c>
      <c r="D682" s="56"/>
      <c r="E682" s="56">
        <v>0.2</v>
      </c>
      <c r="F682">
        <f>Table3[[#This Row],[DivPay]]*4</f>
        <v>0.8</v>
      </c>
      <c r="G682" s="2">
        <f>Table3[[#This Row],[FwdDiv]]/Table3[[#This Row],[SharePrice]]</f>
        <v>5.0457269000315358E-3</v>
      </c>
    </row>
    <row r="683" spans="2:7" ht="16" x14ac:dyDescent="0.2">
      <c r="B683" s="57">
        <v>44133</v>
      </c>
      <c r="C683" s="56">
        <v>161.19</v>
      </c>
      <c r="D683" s="56"/>
      <c r="E683" s="56">
        <v>0.2</v>
      </c>
      <c r="F683">
        <f>Table3[[#This Row],[DivPay]]*4</f>
        <v>0.8</v>
      </c>
      <c r="G683" s="2">
        <f>Table3[[#This Row],[FwdDiv]]/Table3[[#This Row],[SharePrice]]</f>
        <v>4.9630870401389665E-3</v>
      </c>
    </row>
    <row r="684" spans="2:7" ht="16" x14ac:dyDescent="0.2">
      <c r="B684" s="57">
        <v>44132</v>
      </c>
      <c r="C684" s="56">
        <v>158.69</v>
      </c>
      <c r="D684" s="56"/>
      <c r="E684" s="56">
        <v>0.2</v>
      </c>
      <c r="F684">
        <f>Table3[[#This Row],[DivPay]]*4</f>
        <v>0.8</v>
      </c>
      <c r="G684" s="2">
        <f>Table3[[#This Row],[FwdDiv]]/Table3[[#This Row],[SharePrice]]</f>
        <v>5.0412754426870003E-3</v>
      </c>
    </row>
    <row r="685" spans="2:7" ht="16" x14ac:dyDescent="0.2">
      <c r="B685" s="57">
        <v>44131</v>
      </c>
      <c r="C685" s="56">
        <v>162.47</v>
      </c>
      <c r="D685" s="56"/>
      <c r="E685" s="56">
        <v>0.2</v>
      </c>
      <c r="F685">
        <f>Table3[[#This Row],[DivPay]]*4</f>
        <v>0.8</v>
      </c>
      <c r="G685" s="2">
        <f>Table3[[#This Row],[FwdDiv]]/Table3[[#This Row],[SharePrice]]</f>
        <v>4.9239859666399951E-3</v>
      </c>
    </row>
    <row r="686" spans="2:7" ht="16" x14ac:dyDescent="0.2">
      <c r="B686" s="57">
        <v>44130</v>
      </c>
      <c r="C686" s="56">
        <v>160.47999999999999</v>
      </c>
      <c r="D686" s="56"/>
      <c r="E686" s="56">
        <v>0.2</v>
      </c>
      <c r="F686">
        <f>Table3[[#This Row],[DivPay]]*4</f>
        <v>0.8</v>
      </c>
      <c r="G686" s="2">
        <f>Table3[[#This Row],[FwdDiv]]/Table3[[#This Row],[SharePrice]]</f>
        <v>4.9850448654037895E-3</v>
      </c>
    </row>
    <row r="687" spans="2:7" ht="16" x14ac:dyDescent="0.2">
      <c r="B687" s="57">
        <v>44127</v>
      </c>
      <c r="C687" s="56">
        <v>163.49</v>
      </c>
      <c r="D687" s="56"/>
      <c r="E687" s="56">
        <v>0.2</v>
      </c>
      <c r="F687">
        <f>Table3[[#This Row],[DivPay]]*4</f>
        <v>0.8</v>
      </c>
      <c r="G687" s="2">
        <f>Table3[[#This Row],[FwdDiv]]/Table3[[#This Row],[SharePrice]]</f>
        <v>4.8932656431586027E-3</v>
      </c>
    </row>
    <row r="688" spans="2:7" ht="16" x14ac:dyDescent="0.2">
      <c r="B688" s="57">
        <v>44126</v>
      </c>
      <c r="C688" s="56">
        <v>162.38</v>
      </c>
      <c r="D688" s="56"/>
      <c r="E688" s="56">
        <v>0.2</v>
      </c>
      <c r="F688">
        <f>Table3[[#This Row],[DivPay]]*4</f>
        <v>0.8</v>
      </c>
      <c r="G688" s="2">
        <f>Table3[[#This Row],[FwdDiv]]/Table3[[#This Row],[SharePrice]]</f>
        <v>4.926715112698609E-3</v>
      </c>
    </row>
    <row r="689" spans="2:7" ht="16" x14ac:dyDescent="0.2">
      <c r="B689" s="57">
        <v>44125</v>
      </c>
      <c r="C689" s="56">
        <v>161.18</v>
      </c>
      <c r="D689" s="56"/>
      <c r="E689" s="56">
        <v>0.2</v>
      </c>
      <c r="F689">
        <f>Table3[[#This Row],[DivPay]]*4</f>
        <v>0.8</v>
      </c>
      <c r="G689" s="2">
        <f>Table3[[#This Row],[FwdDiv]]/Table3[[#This Row],[SharePrice]]</f>
        <v>4.9633949621541136E-3</v>
      </c>
    </row>
    <row r="690" spans="2:7" ht="16" x14ac:dyDescent="0.2">
      <c r="B690" s="57">
        <v>44124</v>
      </c>
      <c r="C690" s="56">
        <v>159.69</v>
      </c>
      <c r="D690" s="56">
        <v>0.2</v>
      </c>
      <c r="E690" s="56">
        <v>0.2</v>
      </c>
      <c r="F690">
        <f>Table3[[#This Row],[DivPay]]*4</f>
        <v>0.8</v>
      </c>
      <c r="G690" s="2">
        <f>Table3[[#This Row],[FwdDiv]]/Table3[[#This Row],[SharePrice]]</f>
        <v>5.0097063059678128E-3</v>
      </c>
    </row>
    <row r="691" spans="2:7" ht="16" x14ac:dyDescent="0.2">
      <c r="B691" s="57">
        <v>44123</v>
      </c>
      <c r="C691" s="56">
        <v>159.99</v>
      </c>
      <c r="D691" s="56"/>
      <c r="E691" s="56">
        <v>0.2</v>
      </c>
      <c r="F691">
        <f>Table3[[#This Row],[DivPay]]*4</f>
        <v>0.8</v>
      </c>
      <c r="G691" s="2">
        <f>Table3[[#This Row],[FwdDiv]]/Table3[[#This Row],[SharePrice]]</f>
        <v>5.0003125195324707E-3</v>
      </c>
    </row>
    <row r="692" spans="2:7" ht="16" x14ac:dyDescent="0.2">
      <c r="B692" s="57">
        <v>44120</v>
      </c>
      <c r="C692" s="56">
        <v>163.55000000000001</v>
      </c>
      <c r="D692" s="56"/>
      <c r="E692" s="56">
        <v>0.2</v>
      </c>
      <c r="F692">
        <f>Table3[[#This Row],[DivPay]]*4</f>
        <v>0.8</v>
      </c>
      <c r="G692" s="2">
        <f>Table3[[#This Row],[FwdDiv]]/Table3[[#This Row],[SharePrice]]</f>
        <v>4.8914704983185568E-3</v>
      </c>
    </row>
    <row r="693" spans="2:7" ht="16" x14ac:dyDescent="0.2">
      <c r="B693" s="57">
        <v>44119</v>
      </c>
      <c r="C693" s="56">
        <v>162.99</v>
      </c>
      <c r="D693" s="56"/>
      <c r="E693" s="56">
        <v>0.2</v>
      </c>
      <c r="F693">
        <f>Table3[[#This Row],[DivPay]]*4</f>
        <v>0.8</v>
      </c>
      <c r="G693" s="2">
        <f>Table3[[#This Row],[FwdDiv]]/Table3[[#This Row],[SharePrice]]</f>
        <v>4.9082765813853613E-3</v>
      </c>
    </row>
    <row r="694" spans="2:7" ht="16" x14ac:dyDescent="0.2">
      <c r="B694" s="57">
        <v>44118</v>
      </c>
      <c r="C694" s="56">
        <v>163.66</v>
      </c>
      <c r="D694" s="56"/>
      <c r="E694" s="56">
        <v>0.2</v>
      </c>
      <c r="F694">
        <f>Table3[[#This Row],[DivPay]]*4</f>
        <v>0.8</v>
      </c>
      <c r="G694" s="2">
        <f>Table3[[#This Row],[FwdDiv]]/Table3[[#This Row],[SharePrice]]</f>
        <v>4.8881828180373952E-3</v>
      </c>
    </row>
    <row r="695" spans="2:7" ht="16" x14ac:dyDescent="0.2">
      <c r="B695" s="57">
        <v>44117</v>
      </c>
      <c r="C695" s="56">
        <v>165.32</v>
      </c>
      <c r="D695" s="56"/>
      <c r="E695" s="56">
        <v>0.2</v>
      </c>
      <c r="F695">
        <f>Table3[[#This Row],[DivPay]]*4</f>
        <v>0.8</v>
      </c>
      <c r="G695" s="2">
        <f>Table3[[#This Row],[FwdDiv]]/Table3[[#This Row],[SharePrice]]</f>
        <v>4.8390999274135014E-3</v>
      </c>
    </row>
    <row r="696" spans="2:7" ht="16" x14ac:dyDescent="0.2">
      <c r="B696" s="57">
        <v>44116</v>
      </c>
      <c r="C696" s="56">
        <v>168.55</v>
      </c>
      <c r="D696" s="56"/>
      <c r="E696" s="56">
        <v>0.2</v>
      </c>
      <c r="F696">
        <f>Table3[[#This Row],[DivPay]]*4</f>
        <v>0.8</v>
      </c>
      <c r="G696" s="2">
        <f>Table3[[#This Row],[FwdDiv]]/Table3[[#This Row],[SharePrice]]</f>
        <v>4.7463660634826463E-3</v>
      </c>
    </row>
    <row r="697" spans="2:7" ht="16" x14ac:dyDescent="0.2">
      <c r="B697" s="57">
        <v>44113</v>
      </c>
      <c r="C697" s="56">
        <v>165.43</v>
      </c>
      <c r="D697" s="56"/>
      <c r="E697" s="56">
        <v>0.2</v>
      </c>
      <c r="F697">
        <f>Table3[[#This Row],[DivPay]]*4</f>
        <v>0.8</v>
      </c>
      <c r="G697" s="2">
        <f>Table3[[#This Row],[FwdDiv]]/Table3[[#This Row],[SharePrice]]</f>
        <v>4.8358822462673031E-3</v>
      </c>
    </row>
    <row r="698" spans="2:7" ht="16" x14ac:dyDescent="0.2">
      <c r="B698" s="57">
        <v>44112</v>
      </c>
      <c r="C698" s="56">
        <v>163.16999999999999</v>
      </c>
      <c r="D698" s="56"/>
      <c r="E698" s="56">
        <v>0.2</v>
      </c>
      <c r="F698">
        <f>Table3[[#This Row],[DivPay]]*4</f>
        <v>0.8</v>
      </c>
      <c r="G698" s="2">
        <f>Table3[[#This Row],[FwdDiv]]/Table3[[#This Row],[SharePrice]]</f>
        <v>4.9028620457191889E-3</v>
      </c>
    </row>
    <row r="699" spans="2:7" ht="16" x14ac:dyDescent="0.2">
      <c r="B699" s="57">
        <v>44111</v>
      </c>
      <c r="C699" s="56">
        <v>159.91</v>
      </c>
      <c r="D699" s="56"/>
      <c r="E699" s="56">
        <v>0.2</v>
      </c>
      <c r="F699">
        <f>Table3[[#This Row],[DivPay]]*4</f>
        <v>0.8</v>
      </c>
      <c r="G699" s="2">
        <f>Table3[[#This Row],[FwdDiv]]/Table3[[#This Row],[SharePrice]]</f>
        <v>5.0028140829216439E-3</v>
      </c>
    </row>
    <row r="700" spans="2:7" ht="16" x14ac:dyDescent="0.2">
      <c r="B700" s="57">
        <v>44110</v>
      </c>
      <c r="C700" s="56">
        <v>161.52000000000001</v>
      </c>
      <c r="D700" s="56"/>
      <c r="E700" s="56">
        <v>0.2</v>
      </c>
      <c r="F700">
        <f>Table3[[#This Row],[DivPay]]*4</f>
        <v>0.8</v>
      </c>
      <c r="G700" s="2">
        <f>Table3[[#This Row],[FwdDiv]]/Table3[[#This Row],[SharePrice]]</f>
        <v>4.9529470034670627E-3</v>
      </c>
    </row>
    <row r="701" spans="2:7" ht="16" x14ac:dyDescent="0.2">
      <c r="B701" s="57">
        <v>44109</v>
      </c>
      <c r="C701" s="56">
        <v>163.44999999999999</v>
      </c>
      <c r="D701" s="56"/>
      <c r="E701" s="56">
        <v>0.2</v>
      </c>
      <c r="F701">
        <f>Table3[[#This Row],[DivPay]]*4</f>
        <v>0.8</v>
      </c>
      <c r="G701" s="2">
        <f>Table3[[#This Row],[FwdDiv]]/Table3[[#This Row],[SharePrice]]</f>
        <v>4.8944631385744886E-3</v>
      </c>
    </row>
    <row r="702" spans="2:7" ht="16" x14ac:dyDescent="0.2">
      <c r="B702" s="57">
        <v>44106</v>
      </c>
      <c r="C702" s="56">
        <v>163.55000000000001</v>
      </c>
      <c r="D702" s="56"/>
      <c r="E702" s="56">
        <v>0.2</v>
      </c>
      <c r="F702">
        <f>Table3[[#This Row],[DivPay]]*4</f>
        <v>0.8</v>
      </c>
      <c r="G702" s="2">
        <f>Table3[[#This Row],[FwdDiv]]/Table3[[#This Row],[SharePrice]]</f>
        <v>4.8914704983185568E-3</v>
      </c>
    </row>
    <row r="703" spans="2:7" ht="16" x14ac:dyDescent="0.2">
      <c r="B703" s="57">
        <v>44105</v>
      </c>
      <c r="C703" s="56">
        <v>164.03</v>
      </c>
      <c r="D703" s="56"/>
      <c r="E703" s="56">
        <v>0.2</v>
      </c>
      <c r="F703">
        <f>Table3[[#This Row],[DivPay]]*4</f>
        <v>0.8</v>
      </c>
      <c r="G703" s="2">
        <f>Table3[[#This Row],[FwdDiv]]/Table3[[#This Row],[SharePrice]]</f>
        <v>4.877156617691886E-3</v>
      </c>
    </row>
    <row r="704" spans="2:7" ht="16" x14ac:dyDescent="0.2">
      <c r="B704" s="57">
        <v>44104</v>
      </c>
      <c r="C704" s="56">
        <v>165.37</v>
      </c>
      <c r="D704" s="56"/>
      <c r="E704" s="56">
        <v>0.2</v>
      </c>
      <c r="F704">
        <f>Table3[[#This Row],[DivPay]]*4</f>
        <v>0.8</v>
      </c>
      <c r="G704" s="2">
        <f>Table3[[#This Row],[FwdDiv]]/Table3[[#This Row],[SharePrice]]</f>
        <v>4.837636814416158E-3</v>
      </c>
    </row>
    <row r="705" spans="2:7" ht="16" x14ac:dyDescent="0.2">
      <c r="B705" s="57">
        <v>44103</v>
      </c>
      <c r="C705" s="56">
        <v>162.47999999999999</v>
      </c>
      <c r="D705" s="56"/>
      <c r="E705" s="56">
        <v>0.2</v>
      </c>
      <c r="F705">
        <f>Table3[[#This Row],[DivPay]]*4</f>
        <v>0.8</v>
      </c>
      <c r="G705" s="2">
        <f>Table3[[#This Row],[FwdDiv]]/Table3[[#This Row],[SharePrice]]</f>
        <v>4.9236829148202859E-3</v>
      </c>
    </row>
    <row r="706" spans="2:7" ht="16" x14ac:dyDescent="0.2">
      <c r="B706" s="57">
        <v>44102</v>
      </c>
      <c r="C706" s="56">
        <v>161.32</v>
      </c>
      <c r="D706" s="56"/>
      <c r="E706" s="56">
        <v>0.2</v>
      </c>
      <c r="F706">
        <f>Table3[[#This Row],[DivPay]]*4</f>
        <v>0.8</v>
      </c>
      <c r="G706" s="2">
        <f>Table3[[#This Row],[FwdDiv]]/Table3[[#This Row],[SharePrice]]</f>
        <v>4.9590875278948676E-3</v>
      </c>
    </row>
    <row r="707" spans="2:7" ht="16" x14ac:dyDescent="0.2">
      <c r="B707" s="57">
        <v>44099</v>
      </c>
      <c r="C707" s="56">
        <v>160.84</v>
      </c>
      <c r="D707" s="56"/>
      <c r="E707" s="56">
        <v>0.2</v>
      </c>
      <c r="F707">
        <f>Table3[[#This Row],[DivPay]]*4</f>
        <v>0.8</v>
      </c>
      <c r="G707" s="2">
        <f>Table3[[#This Row],[FwdDiv]]/Table3[[#This Row],[SharePrice]]</f>
        <v>4.9738870927629941E-3</v>
      </c>
    </row>
    <row r="708" spans="2:7" ht="16" x14ac:dyDescent="0.2">
      <c r="B708" s="57">
        <v>44098</v>
      </c>
      <c r="C708" s="56">
        <v>157.97999999999999</v>
      </c>
      <c r="D708" s="56"/>
      <c r="E708" s="56">
        <v>0.2</v>
      </c>
      <c r="F708">
        <f>Table3[[#This Row],[DivPay]]*4</f>
        <v>0.8</v>
      </c>
      <c r="G708" s="2">
        <f>Table3[[#This Row],[FwdDiv]]/Table3[[#This Row],[SharePrice]]</f>
        <v>5.0639321433092804E-3</v>
      </c>
    </row>
    <row r="709" spans="2:7" ht="16" x14ac:dyDescent="0.2">
      <c r="B709" s="57">
        <v>44097</v>
      </c>
      <c r="C709" s="56">
        <v>159.33000000000001</v>
      </c>
      <c r="D709" s="56"/>
      <c r="E709" s="56">
        <v>0.2</v>
      </c>
      <c r="F709">
        <f>Table3[[#This Row],[DivPay]]*4</f>
        <v>0.8</v>
      </c>
      <c r="G709" s="2">
        <f>Table3[[#This Row],[FwdDiv]]/Table3[[#This Row],[SharePrice]]</f>
        <v>5.0210255444674574E-3</v>
      </c>
    </row>
    <row r="710" spans="2:7" ht="16" x14ac:dyDescent="0.2">
      <c r="B710" s="57">
        <v>44096</v>
      </c>
      <c r="C710" s="56">
        <v>161.51</v>
      </c>
      <c r="D710" s="56"/>
      <c r="E710" s="56">
        <v>0.2</v>
      </c>
      <c r="F710">
        <f>Table3[[#This Row],[DivPay]]*4</f>
        <v>0.8</v>
      </c>
      <c r="G710" s="2">
        <f>Table3[[#This Row],[FwdDiv]]/Table3[[#This Row],[SharePrice]]</f>
        <v>4.9532536685034986E-3</v>
      </c>
    </row>
    <row r="711" spans="2:7" ht="16" x14ac:dyDescent="0.2">
      <c r="B711" s="57">
        <v>44095</v>
      </c>
      <c r="C711" s="56">
        <v>160.97</v>
      </c>
      <c r="D711" s="56"/>
      <c r="E711" s="56">
        <v>0.2</v>
      </c>
      <c r="F711">
        <f>Table3[[#This Row],[DivPay]]*4</f>
        <v>0.8</v>
      </c>
      <c r="G711" s="2">
        <f>Table3[[#This Row],[FwdDiv]]/Table3[[#This Row],[SharePrice]]</f>
        <v>4.9698701621420146E-3</v>
      </c>
    </row>
    <row r="712" spans="2:7" ht="16" x14ac:dyDescent="0.2">
      <c r="B712" s="57">
        <v>44092</v>
      </c>
      <c r="C712" s="56">
        <v>160.87</v>
      </c>
      <c r="D712" s="56"/>
      <c r="E712" s="56">
        <v>0.2</v>
      </c>
      <c r="F712">
        <f>Table3[[#This Row],[DivPay]]*4</f>
        <v>0.8</v>
      </c>
      <c r="G712" s="2">
        <f>Table3[[#This Row],[FwdDiv]]/Table3[[#This Row],[SharePrice]]</f>
        <v>4.9729595325418039E-3</v>
      </c>
    </row>
    <row r="713" spans="2:7" ht="16" x14ac:dyDescent="0.2">
      <c r="B713" s="57">
        <v>44091</v>
      </c>
      <c r="C713" s="56">
        <v>160.47</v>
      </c>
      <c r="D713" s="56"/>
      <c r="E713" s="56">
        <v>0.2</v>
      </c>
      <c r="F713">
        <f>Table3[[#This Row],[DivPay]]*4</f>
        <v>0.8</v>
      </c>
      <c r="G713" s="2">
        <f>Table3[[#This Row],[FwdDiv]]/Table3[[#This Row],[SharePrice]]</f>
        <v>4.9853555181653894E-3</v>
      </c>
    </row>
    <row r="714" spans="2:7" ht="16" x14ac:dyDescent="0.2">
      <c r="B714" s="57">
        <v>44090</v>
      </c>
      <c r="C714" s="56">
        <v>161.25</v>
      </c>
      <c r="D714" s="56"/>
      <c r="E714" s="56">
        <v>0.2</v>
      </c>
      <c r="F714">
        <f>Table3[[#This Row],[DivPay]]*4</f>
        <v>0.8</v>
      </c>
      <c r="G714" s="2">
        <f>Table3[[#This Row],[FwdDiv]]/Table3[[#This Row],[SharePrice]]</f>
        <v>4.9612403100775197E-3</v>
      </c>
    </row>
    <row r="715" spans="2:7" ht="16" x14ac:dyDescent="0.2">
      <c r="B715" s="57">
        <v>44089</v>
      </c>
      <c r="C715" s="56">
        <v>162.28</v>
      </c>
      <c r="D715" s="56"/>
      <c r="E715" s="56">
        <v>0.2</v>
      </c>
      <c r="F715">
        <f>Table3[[#This Row],[DivPay]]*4</f>
        <v>0.8</v>
      </c>
      <c r="G715" s="2">
        <f>Table3[[#This Row],[FwdDiv]]/Table3[[#This Row],[SharePrice]]</f>
        <v>4.9297510475720977E-3</v>
      </c>
    </row>
    <row r="716" spans="2:7" ht="16" x14ac:dyDescent="0.2">
      <c r="B716" s="57">
        <v>44088</v>
      </c>
      <c r="C716" s="56">
        <v>160.86000000000001</v>
      </c>
      <c r="D716" s="56"/>
      <c r="E716" s="56">
        <v>0.2</v>
      </c>
      <c r="F716">
        <f>Table3[[#This Row],[DivPay]]*4</f>
        <v>0.8</v>
      </c>
      <c r="G716" s="2">
        <f>Table3[[#This Row],[FwdDiv]]/Table3[[#This Row],[SharePrice]]</f>
        <v>4.9732686808404824E-3</v>
      </c>
    </row>
    <row r="717" spans="2:7" ht="16" x14ac:dyDescent="0.2">
      <c r="B717" s="57">
        <v>44085</v>
      </c>
      <c r="C717" s="56">
        <v>158.59</v>
      </c>
      <c r="D717" s="56"/>
      <c r="E717" s="56">
        <v>0.2</v>
      </c>
      <c r="F717">
        <f>Table3[[#This Row],[DivPay]]*4</f>
        <v>0.8</v>
      </c>
      <c r="G717" s="2">
        <f>Table3[[#This Row],[FwdDiv]]/Table3[[#This Row],[SharePrice]]</f>
        <v>5.0444542531054926E-3</v>
      </c>
    </row>
    <row r="718" spans="2:7" ht="16" x14ac:dyDescent="0.2">
      <c r="B718" s="57">
        <v>44084</v>
      </c>
      <c r="C718" s="56">
        <v>158.1</v>
      </c>
      <c r="D718" s="56"/>
      <c r="E718" s="56">
        <v>0.2</v>
      </c>
      <c r="F718">
        <f>Table3[[#This Row],[DivPay]]*4</f>
        <v>0.8</v>
      </c>
      <c r="G718" s="2">
        <f>Table3[[#This Row],[FwdDiv]]/Table3[[#This Row],[SharePrice]]</f>
        <v>5.0600885515496522E-3</v>
      </c>
    </row>
    <row r="719" spans="2:7" ht="16" x14ac:dyDescent="0.2">
      <c r="B719" s="57">
        <v>44083</v>
      </c>
      <c r="C719" s="56">
        <v>158.91</v>
      </c>
      <c r="D719" s="56"/>
      <c r="E719" s="56">
        <v>0.2</v>
      </c>
      <c r="F719">
        <f>Table3[[#This Row],[DivPay]]*4</f>
        <v>0.8</v>
      </c>
      <c r="G719" s="2">
        <f>Table3[[#This Row],[FwdDiv]]/Table3[[#This Row],[SharePrice]]</f>
        <v>5.0342961424705811E-3</v>
      </c>
    </row>
    <row r="720" spans="2:7" ht="16" x14ac:dyDescent="0.2">
      <c r="B720" s="57">
        <v>44082</v>
      </c>
      <c r="C720" s="56">
        <v>153.51</v>
      </c>
      <c r="D720" s="56"/>
      <c r="E720" s="56">
        <v>0.2</v>
      </c>
      <c r="F720">
        <f>Table3[[#This Row],[DivPay]]*4</f>
        <v>0.8</v>
      </c>
      <c r="G720" s="2">
        <f>Table3[[#This Row],[FwdDiv]]/Table3[[#This Row],[SharePrice]]</f>
        <v>5.2113868803335293E-3</v>
      </c>
    </row>
    <row r="721" spans="2:7" ht="16" x14ac:dyDescent="0.2">
      <c r="B721" s="57">
        <v>44078</v>
      </c>
      <c r="C721" s="56">
        <v>157.24</v>
      </c>
      <c r="D721" s="56"/>
      <c r="E721" s="56">
        <v>0.2</v>
      </c>
      <c r="F721">
        <f>Table3[[#This Row],[DivPay]]*4</f>
        <v>0.8</v>
      </c>
      <c r="G721" s="2">
        <f>Table3[[#This Row],[FwdDiv]]/Table3[[#This Row],[SharePrice]]</f>
        <v>5.0877639277537518E-3</v>
      </c>
    </row>
    <row r="722" spans="2:7" ht="16" x14ac:dyDescent="0.2">
      <c r="B722" s="57">
        <v>44077</v>
      </c>
      <c r="C722" s="56">
        <v>158.80000000000001</v>
      </c>
      <c r="D722" s="56"/>
      <c r="E722" s="56">
        <v>0.2</v>
      </c>
      <c r="F722">
        <f>Table3[[#This Row],[DivPay]]*4</f>
        <v>0.8</v>
      </c>
      <c r="G722" s="2">
        <f>Table3[[#This Row],[FwdDiv]]/Table3[[#This Row],[SharePrice]]</f>
        <v>5.0377833753148613E-3</v>
      </c>
    </row>
    <row r="723" spans="2:7" ht="16" x14ac:dyDescent="0.2">
      <c r="B723" s="57">
        <v>44076</v>
      </c>
      <c r="C723" s="56">
        <v>165.33</v>
      </c>
      <c r="D723" s="56"/>
      <c r="E723" s="56">
        <v>0.2</v>
      </c>
      <c r="F723">
        <f>Table3[[#This Row],[DivPay]]*4</f>
        <v>0.8</v>
      </c>
      <c r="G723" s="2">
        <f>Table3[[#This Row],[FwdDiv]]/Table3[[#This Row],[SharePrice]]</f>
        <v>4.8388072340168151E-3</v>
      </c>
    </row>
    <row r="724" spans="2:7" ht="16" x14ac:dyDescent="0.2">
      <c r="B724" s="57">
        <v>44075</v>
      </c>
      <c r="C724" s="56">
        <v>162.05000000000001</v>
      </c>
      <c r="D724" s="56"/>
      <c r="E724" s="56">
        <v>0.2</v>
      </c>
      <c r="F724">
        <f>Table3[[#This Row],[DivPay]]*4</f>
        <v>0.8</v>
      </c>
      <c r="G724" s="2">
        <f>Table3[[#This Row],[FwdDiv]]/Table3[[#This Row],[SharePrice]]</f>
        <v>4.9367479173094723E-3</v>
      </c>
    </row>
    <row r="725" spans="2:7" ht="16" x14ac:dyDescent="0.2">
      <c r="B725" s="57">
        <v>44074</v>
      </c>
      <c r="C725" s="56">
        <v>160.1</v>
      </c>
      <c r="D725" s="56"/>
      <c r="E725" s="56">
        <v>0.2</v>
      </c>
      <c r="F725">
        <f>Table3[[#This Row],[DivPay]]*4</f>
        <v>0.8</v>
      </c>
      <c r="G725" s="2">
        <f>Table3[[#This Row],[FwdDiv]]/Table3[[#This Row],[SharePrice]]</f>
        <v>4.9968769519050599E-3</v>
      </c>
    </row>
    <row r="726" spans="2:7" ht="16" x14ac:dyDescent="0.2">
      <c r="B726" s="57">
        <v>44071</v>
      </c>
      <c r="C726" s="56">
        <v>160</v>
      </c>
      <c r="D726" s="56"/>
      <c r="E726" s="56">
        <v>0.2</v>
      </c>
      <c r="F726">
        <f>Table3[[#This Row],[DivPay]]*4</f>
        <v>0.8</v>
      </c>
      <c r="G726" s="2">
        <f>Table3[[#This Row],[FwdDiv]]/Table3[[#This Row],[SharePrice]]</f>
        <v>5.0000000000000001E-3</v>
      </c>
    </row>
    <row r="727" spans="2:7" ht="16" x14ac:dyDescent="0.2">
      <c r="B727" s="57">
        <v>44070</v>
      </c>
      <c r="C727" s="56">
        <v>159.61000000000001</v>
      </c>
      <c r="D727" s="56"/>
      <c r="E727" s="56">
        <v>0.2</v>
      </c>
      <c r="F727">
        <f>Table3[[#This Row],[DivPay]]*4</f>
        <v>0.8</v>
      </c>
      <c r="G727" s="2">
        <f>Table3[[#This Row],[FwdDiv]]/Table3[[#This Row],[SharePrice]]</f>
        <v>5.0122172796190712E-3</v>
      </c>
    </row>
    <row r="728" spans="2:7" ht="16" x14ac:dyDescent="0.2">
      <c r="B728" s="57">
        <v>44069</v>
      </c>
      <c r="C728" s="56">
        <v>159.76</v>
      </c>
      <c r="D728" s="56"/>
      <c r="E728" s="56">
        <v>0.2</v>
      </c>
      <c r="F728">
        <f>Table3[[#This Row],[DivPay]]*4</f>
        <v>0.8</v>
      </c>
      <c r="G728" s="2">
        <f>Table3[[#This Row],[FwdDiv]]/Table3[[#This Row],[SharePrice]]</f>
        <v>5.0075112669003509E-3</v>
      </c>
    </row>
    <row r="729" spans="2:7" ht="16" x14ac:dyDescent="0.2">
      <c r="B729" s="57">
        <v>44068</v>
      </c>
      <c r="C729" s="56">
        <v>158.58000000000001</v>
      </c>
      <c r="D729" s="56"/>
      <c r="E729" s="56">
        <v>0.2</v>
      </c>
      <c r="F729">
        <f>Table3[[#This Row],[DivPay]]*4</f>
        <v>0.8</v>
      </c>
      <c r="G729" s="2">
        <f>Table3[[#This Row],[FwdDiv]]/Table3[[#This Row],[SharePrice]]</f>
        <v>5.0447723546474966E-3</v>
      </c>
    </row>
    <row r="730" spans="2:7" ht="16" x14ac:dyDescent="0.2">
      <c r="B730" s="57">
        <v>44067</v>
      </c>
      <c r="C730" s="56">
        <v>156.76</v>
      </c>
      <c r="D730" s="56"/>
      <c r="E730" s="56">
        <v>0.2</v>
      </c>
      <c r="F730">
        <f>Table3[[#This Row],[DivPay]]*4</f>
        <v>0.8</v>
      </c>
      <c r="G730" s="2">
        <f>Table3[[#This Row],[FwdDiv]]/Table3[[#This Row],[SharePrice]]</f>
        <v>5.1033426894615984E-3</v>
      </c>
    </row>
    <row r="731" spans="2:7" ht="16" x14ac:dyDescent="0.2">
      <c r="B731" s="57">
        <v>44064</v>
      </c>
      <c r="C731" s="56">
        <v>158.37</v>
      </c>
      <c r="D731" s="56"/>
      <c r="E731" s="56">
        <v>0.2</v>
      </c>
      <c r="F731">
        <f>Table3[[#This Row],[DivPay]]*4</f>
        <v>0.8</v>
      </c>
      <c r="G731" s="2">
        <f>Table3[[#This Row],[FwdDiv]]/Table3[[#This Row],[SharePrice]]</f>
        <v>5.0514617667487532E-3</v>
      </c>
    </row>
    <row r="732" spans="2:7" ht="16" x14ac:dyDescent="0.2">
      <c r="B732" s="57">
        <v>44063</v>
      </c>
      <c r="C732" s="56">
        <v>158.54</v>
      </c>
      <c r="D732" s="56"/>
      <c r="E732" s="56">
        <v>0.2</v>
      </c>
      <c r="F732">
        <f>Table3[[#This Row],[DivPay]]*4</f>
        <v>0.8</v>
      </c>
      <c r="G732" s="2">
        <f>Table3[[#This Row],[FwdDiv]]/Table3[[#This Row],[SharePrice]]</f>
        <v>5.0460451621042015E-3</v>
      </c>
    </row>
    <row r="733" spans="2:7" ht="16" x14ac:dyDescent="0.2">
      <c r="B733" s="57">
        <v>44062</v>
      </c>
      <c r="C733" s="56">
        <v>158.58000000000001</v>
      </c>
      <c r="D733" s="56"/>
      <c r="E733" s="56">
        <v>0.2</v>
      </c>
      <c r="F733">
        <f>Table3[[#This Row],[DivPay]]*4</f>
        <v>0.8</v>
      </c>
      <c r="G733" s="2">
        <f>Table3[[#This Row],[FwdDiv]]/Table3[[#This Row],[SharePrice]]</f>
        <v>5.0447723546474966E-3</v>
      </c>
    </row>
    <row r="734" spans="2:7" ht="16" x14ac:dyDescent="0.2">
      <c r="B734" s="57">
        <v>44061</v>
      </c>
      <c r="C734" s="56">
        <v>160.16999999999999</v>
      </c>
      <c r="D734" s="56"/>
      <c r="E734" s="56">
        <v>0.2</v>
      </c>
      <c r="F734">
        <f>Table3[[#This Row],[DivPay]]*4</f>
        <v>0.8</v>
      </c>
      <c r="G734" s="2">
        <f>Table3[[#This Row],[FwdDiv]]/Table3[[#This Row],[SharePrice]]</f>
        <v>4.9946931385403013E-3</v>
      </c>
    </row>
    <row r="735" spans="2:7" ht="16" x14ac:dyDescent="0.2">
      <c r="B735" s="57">
        <v>44060</v>
      </c>
      <c r="C735" s="56">
        <v>157.41999999999999</v>
      </c>
      <c r="D735" s="56"/>
      <c r="E735" s="56">
        <v>0.2</v>
      </c>
      <c r="F735">
        <f>Table3[[#This Row],[DivPay]]*4</f>
        <v>0.8</v>
      </c>
      <c r="G735" s="2">
        <f>Table3[[#This Row],[FwdDiv]]/Table3[[#This Row],[SharePrice]]</f>
        <v>5.0819463854656338E-3</v>
      </c>
    </row>
    <row r="736" spans="2:7" ht="16" x14ac:dyDescent="0.2">
      <c r="B736" s="57">
        <v>44057</v>
      </c>
      <c r="C736" s="56">
        <v>157.05000000000001</v>
      </c>
      <c r="D736" s="56"/>
      <c r="E736" s="56">
        <v>0.2</v>
      </c>
      <c r="F736">
        <f>Table3[[#This Row],[DivPay]]*4</f>
        <v>0.8</v>
      </c>
      <c r="G736" s="2">
        <f>Table3[[#This Row],[FwdDiv]]/Table3[[#This Row],[SharePrice]]</f>
        <v>5.0939191340337473E-3</v>
      </c>
    </row>
    <row r="737" spans="2:7" ht="16" x14ac:dyDescent="0.2">
      <c r="B737" s="57">
        <v>44056</v>
      </c>
      <c r="C737" s="56">
        <v>158.87</v>
      </c>
      <c r="D737" s="56"/>
      <c r="E737" s="56">
        <v>0.2</v>
      </c>
      <c r="F737">
        <f>Table3[[#This Row],[DivPay]]*4</f>
        <v>0.8</v>
      </c>
      <c r="G737" s="2">
        <f>Table3[[#This Row],[FwdDiv]]/Table3[[#This Row],[SharePrice]]</f>
        <v>5.0355636684081325E-3</v>
      </c>
    </row>
    <row r="738" spans="2:7" ht="16" x14ac:dyDescent="0.2">
      <c r="B738" s="57">
        <v>44055</v>
      </c>
      <c r="C738" s="56">
        <v>159.36000000000001</v>
      </c>
      <c r="D738" s="56"/>
      <c r="E738" s="56">
        <v>0.2</v>
      </c>
      <c r="F738">
        <f>Table3[[#This Row],[DivPay]]*4</f>
        <v>0.8</v>
      </c>
      <c r="G738" s="2">
        <f>Table3[[#This Row],[FwdDiv]]/Table3[[#This Row],[SharePrice]]</f>
        <v>5.0200803212851405E-3</v>
      </c>
    </row>
    <row r="739" spans="2:7" ht="16" x14ac:dyDescent="0.2">
      <c r="B739" s="57">
        <v>44054</v>
      </c>
      <c r="C739" s="56">
        <v>156.93</v>
      </c>
      <c r="D739" s="56"/>
      <c r="E739" s="56">
        <v>0.2</v>
      </c>
      <c r="F739">
        <f>Table3[[#This Row],[DivPay]]*4</f>
        <v>0.8</v>
      </c>
      <c r="G739" s="2">
        <f>Table3[[#This Row],[FwdDiv]]/Table3[[#This Row],[SharePrice]]</f>
        <v>5.0978143121136812E-3</v>
      </c>
    </row>
    <row r="740" spans="2:7" ht="16" x14ac:dyDescent="0.2">
      <c r="B740" s="57">
        <v>44053</v>
      </c>
      <c r="C740" s="56">
        <v>158.09</v>
      </c>
      <c r="D740" s="56"/>
      <c r="E740" s="56">
        <v>0.2</v>
      </c>
      <c r="F740">
        <f>Table3[[#This Row],[DivPay]]*4</f>
        <v>0.8</v>
      </c>
      <c r="G740" s="2">
        <f>Table3[[#This Row],[FwdDiv]]/Table3[[#This Row],[SharePrice]]</f>
        <v>5.0604086279967108E-3</v>
      </c>
    </row>
    <row r="741" spans="2:7" ht="16" x14ac:dyDescent="0.2">
      <c r="B741" s="57">
        <v>44050</v>
      </c>
      <c r="C741" s="56">
        <v>158.88</v>
      </c>
      <c r="D741" s="56"/>
      <c r="E741" s="56">
        <v>0.2</v>
      </c>
      <c r="F741">
        <f>Table3[[#This Row],[DivPay]]*4</f>
        <v>0.8</v>
      </c>
      <c r="G741" s="2">
        <f>Table3[[#This Row],[FwdDiv]]/Table3[[#This Row],[SharePrice]]</f>
        <v>5.0352467270896274E-3</v>
      </c>
    </row>
    <row r="742" spans="2:7" ht="16" x14ac:dyDescent="0.2">
      <c r="B742" s="57">
        <v>44049</v>
      </c>
      <c r="C742" s="56">
        <v>161.33000000000001</v>
      </c>
      <c r="D742" s="56"/>
      <c r="E742" s="56">
        <v>0.2</v>
      </c>
      <c r="F742">
        <f>Table3[[#This Row],[DivPay]]*4</f>
        <v>0.8</v>
      </c>
      <c r="G742" s="2">
        <f>Table3[[#This Row],[FwdDiv]]/Table3[[#This Row],[SharePrice]]</f>
        <v>4.958780140085539E-3</v>
      </c>
    </row>
    <row r="743" spans="2:7" ht="16" x14ac:dyDescent="0.2">
      <c r="B743" s="57">
        <v>44048</v>
      </c>
      <c r="C743" s="56">
        <v>157.72</v>
      </c>
      <c r="D743" s="56"/>
      <c r="E743" s="56">
        <v>0.2</v>
      </c>
      <c r="F743">
        <f>Table3[[#This Row],[DivPay]]*4</f>
        <v>0.8</v>
      </c>
      <c r="G743" s="2">
        <f>Table3[[#This Row],[FwdDiv]]/Table3[[#This Row],[SharePrice]]</f>
        <v>5.0722799898554405E-3</v>
      </c>
    </row>
    <row r="744" spans="2:7" ht="16" x14ac:dyDescent="0.2">
      <c r="B744" s="57">
        <v>44047</v>
      </c>
      <c r="C744" s="56">
        <v>155.63999999999999</v>
      </c>
      <c r="D744" s="56"/>
      <c r="E744" s="56">
        <v>0.2</v>
      </c>
      <c r="F744">
        <f>Table3[[#This Row],[DivPay]]*4</f>
        <v>0.8</v>
      </c>
      <c r="G744" s="2">
        <f>Table3[[#This Row],[FwdDiv]]/Table3[[#This Row],[SharePrice]]</f>
        <v>5.1400668208686721E-3</v>
      </c>
    </row>
    <row r="745" spans="2:7" ht="16" x14ac:dyDescent="0.2">
      <c r="B745" s="57">
        <v>44046</v>
      </c>
      <c r="C745" s="56">
        <v>154.51</v>
      </c>
      <c r="D745" s="56"/>
      <c r="E745" s="56">
        <v>0.2</v>
      </c>
      <c r="F745">
        <f>Table3[[#This Row],[DivPay]]*4</f>
        <v>0.8</v>
      </c>
      <c r="G745" s="2">
        <f>Table3[[#This Row],[FwdDiv]]/Table3[[#This Row],[SharePrice]]</f>
        <v>5.1776584039867979E-3</v>
      </c>
    </row>
    <row r="746" spans="2:7" ht="16" x14ac:dyDescent="0.2">
      <c r="B746" s="57">
        <v>44043</v>
      </c>
      <c r="C746" s="56">
        <v>151.68</v>
      </c>
      <c r="D746" s="56"/>
      <c r="E746" s="56">
        <v>0.2</v>
      </c>
      <c r="F746">
        <f>Table3[[#This Row],[DivPay]]*4</f>
        <v>0.8</v>
      </c>
      <c r="G746" s="2">
        <f>Table3[[#This Row],[FwdDiv]]/Table3[[#This Row],[SharePrice]]</f>
        <v>5.2742616033755272E-3</v>
      </c>
    </row>
    <row r="747" spans="2:7" ht="16" x14ac:dyDescent="0.2">
      <c r="B747" s="57">
        <v>44042</v>
      </c>
      <c r="C747" s="56">
        <v>149.11000000000001</v>
      </c>
      <c r="D747" s="56"/>
      <c r="E747" s="56">
        <v>0.2</v>
      </c>
      <c r="F747">
        <f>Table3[[#This Row],[DivPay]]*4</f>
        <v>0.8</v>
      </c>
      <c r="G747" s="2">
        <f>Table3[[#This Row],[FwdDiv]]/Table3[[#This Row],[SharePrice]]</f>
        <v>5.365166655489236E-3</v>
      </c>
    </row>
    <row r="748" spans="2:7" ht="16" x14ac:dyDescent="0.2">
      <c r="B748" s="57">
        <v>44041</v>
      </c>
      <c r="C748" s="56">
        <v>147.59</v>
      </c>
      <c r="D748" s="56"/>
      <c r="E748" s="56">
        <v>0.2</v>
      </c>
      <c r="F748">
        <f>Table3[[#This Row],[DivPay]]*4</f>
        <v>0.8</v>
      </c>
      <c r="G748" s="2">
        <f>Table3[[#This Row],[FwdDiv]]/Table3[[#This Row],[SharePrice]]</f>
        <v>5.4204214377667863E-3</v>
      </c>
    </row>
    <row r="749" spans="2:7" ht="16" x14ac:dyDescent="0.2">
      <c r="B749" s="57">
        <v>44040</v>
      </c>
      <c r="C749" s="56">
        <v>145.97999999999999</v>
      </c>
      <c r="D749" s="56"/>
      <c r="E749" s="56">
        <v>0.2</v>
      </c>
      <c r="F749">
        <f>Table3[[#This Row],[DivPay]]*4</f>
        <v>0.8</v>
      </c>
      <c r="G749" s="2">
        <f>Table3[[#This Row],[FwdDiv]]/Table3[[#This Row],[SharePrice]]</f>
        <v>5.4802027675023984E-3</v>
      </c>
    </row>
    <row r="750" spans="2:7" ht="16" x14ac:dyDescent="0.2">
      <c r="B750" s="57">
        <v>44039</v>
      </c>
      <c r="C750" s="56">
        <v>146.91999999999999</v>
      </c>
      <c r="D750" s="56"/>
      <c r="E750" s="56">
        <v>0.2</v>
      </c>
      <c r="F750">
        <f>Table3[[#This Row],[DivPay]]*4</f>
        <v>0.8</v>
      </c>
      <c r="G750" s="2">
        <f>Table3[[#This Row],[FwdDiv]]/Table3[[#This Row],[SharePrice]]</f>
        <v>5.4451402123604688E-3</v>
      </c>
    </row>
    <row r="751" spans="2:7" ht="16" x14ac:dyDescent="0.2">
      <c r="B751" s="57">
        <v>44036</v>
      </c>
      <c r="C751" s="56">
        <v>144.22</v>
      </c>
      <c r="D751" s="56"/>
      <c r="E751" s="56">
        <v>0.2</v>
      </c>
      <c r="F751">
        <f>Table3[[#This Row],[DivPay]]*4</f>
        <v>0.8</v>
      </c>
      <c r="G751" s="2">
        <f>Table3[[#This Row],[FwdDiv]]/Table3[[#This Row],[SharePrice]]</f>
        <v>5.54708084870337E-3</v>
      </c>
    </row>
    <row r="752" spans="2:7" ht="16" x14ac:dyDescent="0.2">
      <c r="B752" s="57">
        <v>44035</v>
      </c>
      <c r="C752" s="56">
        <v>144.07</v>
      </c>
      <c r="D752" s="56"/>
      <c r="E752" s="56">
        <v>0.2</v>
      </c>
      <c r="F752">
        <f>Table3[[#This Row],[DivPay]]*4</f>
        <v>0.8</v>
      </c>
      <c r="G752" s="2">
        <f>Table3[[#This Row],[FwdDiv]]/Table3[[#This Row],[SharePrice]]</f>
        <v>5.5528562504338179E-3</v>
      </c>
    </row>
    <row r="753" spans="2:7" ht="16" x14ac:dyDescent="0.2">
      <c r="B753" s="57">
        <v>44034</v>
      </c>
      <c r="C753" s="56">
        <v>145.11000000000001</v>
      </c>
      <c r="D753" s="56"/>
      <c r="E753" s="56">
        <v>0.2</v>
      </c>
      <c r="F753">
        <f>Table3[[#This Row],[DivPay]]*4</f>
        <v>0.8</v>
      </c>
      <c r="G753" s="2">
        <f>Table3[[#This Row],[FwdDiv]]/Table3[[#This Row],[SharePrice]]</f>
        <v>5.5130590586451658E-3</v>
      </c>
    </row>
    <row r="754" spans="2:7" ht="16" x14ac:dyDescent="0.2">
      <c r="B754" s="57">
        <v>44033</v>
      </c>
      <c r="C754" s="56">
        <v>145.01</v>
      </c>
      <c r="D754" s="56"/>
      <c r="E754" s="56">
        <v>0.2</v>
      </c>
      <c r="F754">
        <f>Table3[[#This Row],[DivPay]]*4</f>
        <v>0.8</v>
      </c>
      <c r="G754" s="2">
        <f>Table3[[#This Row],[FwdDiv]]/Table3[[#This Row],[SharePrice]]</f>
        <v>5.5168609061444045E-3</v>
      </c>
    </row>
    <row r="755" spans="2:7" ht="16" x14ac:dyDescent="0.2">
      <c r="B755" s="57">
        <v>44032</v>
      </c>
      <c r="C755" s="56">
        <v>145.97</v>
      </c>
      <c r="D755" s="56"/>
      <c r="E755" s="56">
        <v>0.2</v>
      </c>
      <c r="F755">
        <f>Table3[[#This Row],[DivPay]]*4</f>
        <v>0.8</v>
      </c>
      <c r="G755" s="2">
        <f>Table3[[#This Row],[FwdDiv]]/Table3[[#This Row],[SharePrice]]</f>
        <v>5.4805782010002059E-3</v>
      </c>
    </row>
    <row r="756" spans="2:7" ht="16" x14ac:dyDescent="0.2">
      <c r="B756" s="57">
        <v>44029</v>
      </c>
      <c r="C756" s="56">
        <v>144.66</v>
      </c>
      <c r="D756" s="56"/>
      <c r="E756" s="56">
        <v>0.2</v>
      </c>
      <c r="F756">
        <f>Table3[[#This Row],[DivPay]]*4</f>
        <v>0.8</v>
      </c>
      <c r="G756" s="2">
        <f>Table3[[#This Row],[FwdDiv]]/Table3[[#This Row],[SharePrice]]</f>
        <v>5.5302087653808932E-3</v>
      </c>
    </row>
    <row r="757" spans="2:7" ht="16" x14ac:dyDescent="0.2">
      <c r="B757" s="57">
        <v>44028</v>
      </c>
      <c r="C757" s="56">
        <v>142.94</v>
      </c>
      <c r="D757" s="56">
        <v>0.2</v>
      </c>
      <c r="E757" s="56">
        <v>0.2</v>
      </c>
      <c r="F757">
        <f>Table3[[#This Row],[DivPay]]*4</f>
        <v>0.8</v>
      </c>
      <c r="G757" s="2">
        <f>Table3[[#This Row],[FwdDiv]]/Table3[[#This Row],[SharePrice]]</f>
        <v>5.596753882748007E-3</v>
      </c>
    </row>
    <row r="758" spans="2:7" ht="16" x14ac:dyDescent="0.2">
      <c r="B758" s="57">
        <v>44027</v>
      </c>
      <c r="C758" s="56">
        <v>142.91999999999999</v>
      </c>
      <c r="D758" s="56"/>
      <c r="E758" s="56">
        <v>0.2</v>
      </c>
      <c r="F758">
        <f>Table3[[#This Row],[DivPay]]*4</f>
        <v>0.8</v>
      </c>
      <c r="G758" s="2">
        <f>Table3[[#This Row],[FwdDiv]]/Table3[[#This Row],[SharePrice]]</f>
        <v>5.5975370836831798E-3</v>
      </c>
    </row>
    <row r="759" spans="2:7" ht="16" x14ac:dyDescent="0.2">
      <c r="B759" s="57">
        <v>44026</v>
      </c>
      <c r="C759" s="56">
        <v>140.4</v>
      </c>
      <c r="D759" s="56"/>
      <c r="E759" s="56">
        <v>0.2</v>
      </c>
      <c r="F759">
        <f>Table3[[#This Row],[DivPay]]*4</f>
        <v>0.8</v>
      </c>
      <c r="G759" s="2">
        <f>Table3[[#This Row],[FwdDiv]]/Table3[[#This Row],[SharePrice]]</f>
        <v>5.6980056980056983E-3</v>
      </c>
    </row>
    <row r="760" spans="2:7" ht="16" x14ac:dyDescent="0.2">
      <c r="B760" s="57">
        <v>44025</v>
      </c>
      <c r="C760" s="56">
        <v>138.31</v>
      </c>
      <c r="D760" s="56"/>
      <c r="E760" s="56">
        <v>0.2</v>
      </c>
      <c r="F760">
        <f>Table3[[#This Row],[DivPay]]*4</f>
        <v>0.8</v>
      </c>
      <c r="G760" s="2">
        <f>Table3[[#This Row],[FwdDiv]]/Table3[[#This Row],[SharePrice]]</f>
        <v>5.7841081628226447E-3</v>
      </c>
    </row>
    <row r="761" spans="2:7" ht="16" x14ac:dyDescent="0.2">
      <c r="B761" s="57">
        <v>44022</v>
      </c>
      <c r="C761" s="56">
        <v>137.1</v>
      </c>
      <c r="D761" s="56"/>
      <c r="E761" s="56">
        <v>0.2</v>
      </c>
      <c r="F761">
        <f>Table3[[#This Row],[DivPay]]*4</f>
        <v>0.8</v>
      </c>
      <c r="G761" s="2">
        <f>Table3[[#This Row],[FwdDiv]]/Table3[[#This Row],[SharePrice]]</f>
        <v>5.8351568198395341E-3</v>
      </c>
    </row>
    <row r="762" spans="2:7" ht="16" x14ac:dyDescent="0.2">
      <c r="B762" s="57">
        <v>44021</v>
      </c>
      <c r="C762" s="56">
        <v>137.68</v>
      </c>
      <c r="D762" s="56"/>
      <c r="E762" s="56">
        <v>0.2</v>
      </c>
      <c r="F762">
        <f>Table3[[#This Row],[DivPay]]*4</f>
        <v>0.8</v>
      </c>
      <c r="G762" s="2">
        <f>Table3[[#This Row],[FwdDiv]]/Table3[[#This Row],[SharePrice]]</f>
        <v>5.810575246949448E-3</v>
      </c>
    </row>
    <row r="763" spans="2:7" ht="16" x14ac:dyDescent="0.2">
      <c r="B763" s="57">
        <v>44020</v>
      </c>
      <c r="C763" s="56">
        <v>138.81</v>
      </c>
      <c r="D763" s="56"/>
      <c r="E763" s="56">
        <v>0.2</v>
      </c>
      <c r="F763">
        <f>Table3[[#This Row],[DivPay]]*4</f>
        <v>0.8</v>
      </c>
      <c r="G763" s="2">
        <f>Table3[[#This Row],[FwdDiv]]/Table3[[#This Row],[SharePrice]]</f>
        <v>5.7632735393703628E-3</v>
      </c>
    </row>
    <row r="764" spans="2:7" ht="16" x14ac:dyDescent="0.2">
      <c r="B764" s="57">
        <v>44019</v>
      </c>
      <c r="C764" s="56">
        <v>138.44</v>
      </c>
      <c r="D764" s="56"/>
      <c r="E764" s="56">
        <v>0.2</v>
      </c>
      <c r="F764">
        <f>Table3[[#This Row],[DivPay]]*4</f>
        <v>0.8</v>
      </c>
      <c r="G764" s="2">
        <f>Table3[[#This Row],[FwdDiv]]/Table3[[#This Row],[SharePrice]]</f>
        <v>5.778676683039584E-3</v>
      </c>
    </row>
    <row r="765" spans="2:7" ht="16" x14ac:dyDescent="0.2">
      <c r="B765" s="57">
        <v>44018</v>
      </c>
      <c r="C765" s="56">
        <v>138.6</v>
      </c>
      <c r="D765" s="56"/>
      <c r="E765" s="56">
        <v>0.2</v>
      </c>
      <c r="F765">
        <f>Table3[[#This Row],[DivPay]]*4</f>
        <v>0.8</v>
      </c>
      <c r="G765" s="2">
        <f>Table3[[#This Row],[FwdDiv]]/Table3[[#This Row],[SharePrice]]</f>
        <v>5.7720057720057729E-3</v>
      </c>
    </row>
    <row r="766" spans="2:7" ht="16" x14ac:dyDescent="0.2">
      <c r="B766" s="57">
        <v>44014</v>
      </c>
      <c r="C766" s="56">
        <v>137.66</v>
      </c>
      <c r="D766" s="56"/>
      <c r="E766" s="56">
        <v>0.2</v>
      </c>
      <c r="F766">
        <f>Table3[[#This Row],[DivPay]]*4</f>
        <v>0.8</v>
      </c>
      <c r="G766" s="2">
        <f>Table3[[#This Row],[FwdDiv]]/Table3[[#This Row],[SharePrice]]</f>
        <v>5.8114194391980243E-3</v>
      </c>
    </row>
    <row r="767" spans="2:7" ht="16" x14ac:dyDescent="0.2">
      <c r="B767" s="57">
        <v>44013</v>
      </c>
      <c r="C767" s="56">
        <v>137.19</v>
      </c>
      <c r="D767" s="56"/>
      <c r="E767" s="56">
        <v>0.2</v>
      </c>
      <c r="F767">
        <f>Table3[[#This Row],[DivPay]]*4</f>
        <v>0.8</v>
      </c>
      <c r="G767" s="2">
        <f>Table3[[#This Row],[FwdDiv]]/Table3[[#This Row],[SharePrice]]</f>
        <v>5.8313288140535028E-3</v>
      </c>
    </row>
    <row r="768" spans="2:7" ht="16" x14ac:dyDescent="0.2">
      <c r="B768" s="57">
        <v>44012</v>
      </c>
      <c r="C768" s="56">
        <v>137.04</v>
      </c>
      <c r="D768" s="56"/>
      <c r="E768" s="56">
        <v>0.2</v>
      </c>
      <c r="F768">
        <f>Table3[[#This Row],[DivPay]]*4</f>
        <v>0.8</v>
      </c>
      <c r="G768" s="2">
        <f>Table3[[#This Row],[FwdDiv]]/Table3[[#This Row],[SharePrice]]</f>
        <v>5.8377116170461188E-3</v>
      </c>
    </row>
    <row r="769" spans="2:7" ht="16" x14ac:dyDescent="0.2">
      <c r="B769" s="57">
        <v>44011</v>
      </c>
      <c r="C769" s="56">
        <v>131.97999999999999</v>
      </c>
      <c r="D769" s="56"/>
      <c r="E769" s="56">
        <v>0.2</v>
      </c>
      <c r="F769">
        <f>Table3[[#This Row],[DivPay]]*4</f>
        <v>0.8</v>
      </c>
      <c r="G769" s="2">
        <f>Table3[[#This Row],[FwdDiv]]/Table3[[#This Row],[SharePrice]]</f>
        <v>6.0615244734050621E-3</v>
      </c>
    </row>
    <row r="770" spans="2:7" ht="16" x14ac:dyDescent="0.2">
      <c r="B770" s="57">
        <v>44008</v>
      </c>
      <c r="C770" s="56">
        <v>132.66</v>
      </c>
      <c r="D770" s="56"/>
      <c r="E770" s="56">
        <v>0.2</v>
      </c>
      <c r="F770">
        <f>Table3[[#This Row],[DivPay]]*4</f>
        <v>0.8</v>
      </c>
      <c r="G770" s="2">
        <f>Table3[[#This Row],[FwdDiv]]/Table3[[#This Row],[SharePrice]]</f>
        <v>6.0304537916478218E-3</v>
      </c>
    </row>
    <row r="771" spans="2:7" ht="16" x14ac:dyDescent="0.2">
      <c r="B771" s="57">
        <v>44007</v>
      </c>
      <c r="C771" s="56">
        <v>135.31</v>
      </c>
      <c r="D771" s="56"/>
      <c r="E771" s="56">
        <v>0.2</v>
      </c>
      <c r="F771">
        <f>Table3[[#This Row],[DivPay]]*4</f>
        <v>0.8</v>
      </c>
      <c r="G771" s="2">
        <f>Table3[[#This Row],[FwdDiv]]/Table3[[#This Row],[SharePrice]]</f>
        <v>5.9123494198507131E-3</v>
      </c>
    </row>
    <row r="772" spans="2:7" ht="16" x14ac:dyDescent="0.2">
      <c r="B772" s="57">
        <v>44006</v>
      </c>
      <c r="C772" s="56">
        <v>134.30000000000001</v>
      </c>
      <c r="D772" s="56"/>
      <c r="E772" s="56">
        <v>0.2</v>
      </c>
      <c r="F772">
        <f>Table3[[#This Row],[DivPay]]*4</f>
        <v>0.8</v>
      </c>
      <c r="G772" s="2">
        <f>Table3[[#This Row],[FwdDiv]]/Table3[[#This Row],[SharePrice]]</f>
        <v>5.956813104988831E-3</v>
      </c>
    </row>
    <row r="773" spans="2:7" ht="16" x14ac:dyDescent="0.2">
      <c r="B773" s="57">
        <v>44005</v>
      </c>
      <c r="C773" s="56">
        <v>138.11000000000001</v>
      </c>
      <c r="D773" s="56"/>
      <c r="E773" s="56">
        <v>0.2</v>
      </c>
      <c r="F773">
        <f>Table3[[#This Row],[DivPay]]*4</f>
        <v>0.8</v>
      </c>
      <c r="G773" s="2">
        <f>Table3[[#This Row],[FwdDiv]]/Table3[[#This Row],[SharePrice]]</f>
        <v>5.7924842516834402E-3</v>
      </c>
    </row>
    <row r="774" spans="2:7" ht="16" x14ac:dyDescent="0.2">
      <c r="B774" s="57">
        <v>44004</v>
      </c>
      <c r="C774" s="56">
        <v>136.94</v>
      </c>
      <c r="D774" s="56"/>
      <c r="E774" s="56">
        <v>0.2</v>
      </c>
      <c r="F774">
        <f>Table3[[#This Row],[DivPay]]*4</f>
        <v>0.8</v>
      </c>
      <c r="G774" s="2">
        <f>Table3[[#This Row],[FwdDiv]]/Table3[[#This Row],[SharePrice]]</f>
        <v>5.8419745874105453E-3</v>
      </c>
    </row>
    <row r="775" spans="2:7" ht="16" x14ac:dyDescent="0.2">
      <c r="B775" s="57">
        <v>44001</v>
      </c>
      <c r="C775" s="56">
        <v>137.4</v>
      </c>
      <c r="D775" s="56"/>
      <c r="E775" s="56">
        <v>0.2</v>
      </c>
      <c r="F775">
        <f>Table3[[#This Row],[DivPay]]*4</f>
        <v>0.8</v>
      </c>
      <c r="G775" s="2">
        <f>Table3[[#This Row],[FwdDiv]]/Table3[[#This Row],[SharePrice]]</f>
        <v>5.822416302765648E-3</v>
      </c>
    </row>
    <row r="776" spans="2:7" ht="16" x14ac:dyDescent="0.2">
      <c r="B776" s="57">
        <v>44000</v>
      </c>
      <c r="C776" s="56">
        <v>137.4</v>
      </c>
      <c r="D776" s="56"/>
      <c r="E776" s="56">
        <v>0.2</v>
      </c>
      <c r="F776">
        <f>Table3[[#This Row],[DivPay]]*4</f>
        <v>0.8</v>
      </c>
      <c r="G776" s="2">
        <f>Table3[[#This Row],[FwdDiv]]/Table3[[#This Row],[SharePrice]]</f>
        <v>5.822416302765648E-3</v>
      </c>
    </row>
    <row r="777" spans="2:7" ht="16" x14ac:dyDescent="0.2">
      <c r="B777" s="57">
        <v>43999</v>
      </c>
      <c r="C777" s="56">
        <v>136.79</v>
      </c>
      <c r="D777" s="56"/>
      <c r="E777" s="56">
        <v>0.2</v>
      </c>
      <c r="F777">
        <f>Table3[[#This Row],[DivPay]]*4</f>
        <v>0.8</v>
      </c>
      <c r="G777" s="2">
        <f>Table3[[#This Row],[FwdDiv]]/Table3[[#This Row],[SharePrice]]</f>
        <v>5.8483807295854964E-3</v>
      </c>
    </row>
    <row r="778" spans="2:7" ht="16" x14ac:dyDescent="0.2">
      <c r="B778" s="57">
        <v>43998</v>
      </c>
      <c r="C778" s="56">
        <v>136.24</v>
      </c>
      <c r="D778" s="56"/>
      <c r="E778" s="56">
        <v>0.2</v>
      </c>
      <c r="F778">
        <f>Table3[[#This Row],[DivPay]]*4</f>
        <v>0.8</v>
      </c>
      <c r="G778" s="2">
        <f>Table3[[#This Row],[FwdDiv]]/Table3[[#This Row],[SharePrice]]</f>
        <v>5.8719906048150319E-3</v>
      </c>
    </row>
    <row r="779" spans="2:7" ht="16" x14ac:dyDescent="0.2">
      <c r="B779" s="57">
        <v>43997</v>
      </c>
      <c r="C779" s="56">
        <v>133.30000000000001</v>
      </c>
      <c r="D779" s="56"/>
      <c r="E779" s="56">
        <v>0.2</v>
      </c>
      <c r="F779">
        <f>Table3[[#This Row],[DivPay]]*4</f>
        <v>0.8</v>
      </c>
      <c r="G779" s="2">
        <f>Table3[[#This Row],[FwdDiv]]/Table3[[#This Row],[SharePrice]]</f>
        <v>6.0015003750937736E-3</v>
      </c>
    </row>
    <row r="780" spans="2:7" ht="16" x14ac:dyDescent="0.2">
      <c r="B780" s="57">
        <v>43994</v>
      </c>
      <c r="C780" s="56">
        <v>134.07</v>
      </c>
      <c r="D780" s="56"/>
      <c r="E780" s="56">
        <v>0.2</v>
      </c>
      <c r="F780">
        <f>Table3[[#This Row],[DivPay]]*4</f>
        <v>0.8</v>
      </c>
      <c r="G780" s="2">
        <f>Table3[[#This Row],[FwdDiv]]/Table3[[#This Row],[SharePrice]]</f>
        <v>5.9670321473856945E-3</v>
      </c>
    </row>
    <row r="781" spans="2:7" ht="16" x14ac:dyDescent="0.2">
      <c r="B781" s="57">
        <v>43993</v>
      </c>
      <c r="C781" s="56">
        <v>131.06</v>
      </c>
      <c r="D781" s="56"/>
      <c r="E781" s="56">
        <v>0.2</v>
      </c>
      <c r="F781">
        <f>Table3[[#This Row],[DivPay]]*4</f>
        <v>0.8</v>
      </c>
      <c r="G781" s="2">
        <f>Table3[[#This Row],[FwdDiv]]/Table3[[#This Row],[SharePrice]]</f>
        <v>6.1040744697085309E-3</v>
      </c>
    </row>
    <row r="782" spans="2:7" ht="16" x14ac:dyDescent="0.2">
      <c r="B782" s="57">
        <v>43992</v>
      </c>
      <c r="C782" s="56">
        <v>139.91</v>
      </c>
      <c r="D782" s="56"/>
      <c r="E782" s="56">
        <v>0.2</v>
      </c>
      <c r="F782">
        <f>Table3[[#This Row],[DivPay]]*4</f>
        <v>0.8</v>
      </c>
      <c r="G782" s="2">
        <f>Table3[[#This Row],[FwdDiv]]/Table3[[#This Row],[SharePrice]]</f>
        <v>5.7179615467085991E-3</v>
      </c>
    </row>
    <row r="783" spans="2:7" ht="16" x14ac:dyDescent="0.2">
      <c r="B783" s="57">
        <v>43991</v>
      </c>
      <c r="C783" s="56">
        <v>138.80000000000001</v>
      </c>
      <c r="D783" s="56"/>
      <c r="E783" s="56">
        <v>0.2</v>
      </c>
      <c r="F783">
        <f>Table3[[#This Row],[DivPay]]*4</f>
        <v>0.8</v>
      </c>
      <c r="G783" s="2">
        <f>Table3[[#This Row],[FwdDiv]]/Table3[[#This Row],[SharePrice]]</f>
        <v>5.763688760806916E-3</v>
      </c>
    </row>
    <row r="784" spans="2:7" ht="16" x14ac:dyDescent="0.2">
      <c r="B784" s="57">
        <v>43990</v>
      </c>
      <c r="C784" s="56">
        <v>141.30000000000001</v>
      </c>
      <c r="D784" s="56"/>
      <c r="E784" s="56">
        <v>0.2</v>
      </c>
      <c r="F784">
        <f>Table3[[#This Row],[DivPay]]*4</f>
        <v>0.8</v>
      </c>
      <c r="G784" s="2">
        <f>Table3[[#This Row],[FwdDiv]]/Table3[[#This Row],[SharePrice]]</f>
        <v>5.661712668082095E-3</v>
      </c>
    </row>
    <row r="785" spans="2:7" ht="16" x14ac:dyDescent="0.2">
      <c r="B785" s="57">
        <v>43987</v>
      </c>
      <c r="C785" s="56">
        <v>141.01</v>
      </c>
      <c r="D785" s="56"/>
      <c r="E785" s="56">
        <v>0.2</v>
      </c>
      <c r="F785">
        <f>Table3[[#This Row],[DivPay]]*4</f>
        <v>0.8</v>
      </c>
      <c r="G785" s="2">
        <f>Table3[[#This Row],[FwdDiv]]/Table3[[#This Row],[SharePrice]]</f>
        <v>5.6733564995390404E-3</v>
      </c>
    </row>
    <row r="786" spans="2:7" ht="16" x14ac:dyDescent="0.2">
      <c r="B786" s="57">
        <v>43986</v>
      </c>
      <c r="C786" s="56">
        <v>140.52000000000001</v>
      </c>
      <c r="D786" s="56"/>
      <c r="E786" s="56">
        <v>0.2</v>
      </c>
      <c r="F786">
        <f>Table3[[#This Row],[DivPay]]*4</f>
        <v>0.8</v>
      </c>
      <c r="G786" s="2">
        <f>Table3[[#This Row],[FwdDiv]]/Table3[[#This Row],[SharePrice]]</f>
        <v>5.6931397665812697E-3</v>
      </c>
    </row>
    <row r="787" spans="2:7" ht="16" x14ac:dyDescent="0.2">
      <c r="B787" s="57">
        <v>43985</v>
      </c>
      <c r="C787" s="56">
        <v>142.53</v>
      </c>
      <c r="D787" s="56"/>
      <c r="E787" s="56">
        <v>0.2</v>
      </c>
      <c r="F787">
        <f>Table3[[#This Row],[DivPay]]*4</f>
        <v>0.8</v>
      </c>
      <c r="G787" s="2">
        <f>Table3[[#This Row],[FwdDiv]]/Table3[[#This Row],[SharePrice]]</f>
        <v>5.6128534343646954E-3</v>
      </c>
    </row>
    <row r="788" spans="2:7" ht="16" x14ac:dyDescent="0.2">
      <c r="B788" s="57">
        <v>43984</v>
      </c>
      <c r="C788" s="56">
        <v>141.47999999999999</v>
      </c>
      <c r="D788" s="56"/>
      <c r="E788" s="56">
        <v>0.2</v>
      </c>
      <c r="F788">
        <f>Table3[[#This Row],[DivPay]]*4</f>
        <v>0.8</v>
      </c>
      <c r="G788" s="2">
        <f>Table3[[#This Row],[FwdDiv]]/Table3[[#This Row],[SharePrice]]</f>
        <v>5.6545094713033655E-3</v>
      </c>
    </row>
    <row r="789" spans="2:7" ht="16" x14ac:dyDescent="0.2">
      <c r="B789" s="57">
        <v>43983</v>
      </c>
      <c r="C789" s="56">
        <v>138.34</v>
      </c>
      <c r="D789" s="56"/>
      <c r="E789" s="56">
        <v>0.2</v>
      </c>
      <c r="F789">
        <f>Table3[[#This Row],[DivPay]]*4</f>
        <v>0.8</v>
      </c>
      <c r="G789" s="2">
        <f>Table3[[#This Row],[FwdDiv]]/Table3[[#This Row],[SharePrice]]</f>
        <v>5.7828538383692353E-3</v>
      </c>
    </row>
    <row r="790" spans="2:7" ht="16" x14ac:dyDescent="0.2">
      <c r="B790" s="57">
        <v>43980</v>
      </c>
      <c r="C790" s="56">
        <v>139.38999999999999</v>
      </c>
      <c r="D790" s="56"/>
      <c r="E790" s="56">
        <v>0.2</v>
      </c>
      <c r="F790">
        <f>Table3[[#This Row],[DivPay]]*4</f>
        <v>0.8</v>
      </c>
      <c r="G790" s="2">
        <f>Table3[[#This Row],[FwdDiv]]/Table3[[#This Row],[SharePrice]]</f>
        <v>5.7392926321830845E-3</v>
      </c>
    </row>
    <row r="791" spans="2:7" ht="16" x14ac:dyDescent="0.2">
      <c r="B791" s="57">
        <v>43979</v>
      </c>
      <c r="C791" s="56">
        <v>138.11000000000001</v>
      </c>
      <c r="D791" s="56"/>
      <c r="E791" s="56">
        <v>0.2</v>
      </c>
      <c r="F791">
        <f>Table3[[#This Row],[DivPay]]*4</f>
        <v>0.8</v>
      </c>
      <c r="G791" s="2">
        <f>Table3[[#This Row],[FwdDiv]]/Table3[[#This Row],[SharePrice]]</f>
        <v>5.7924842516834402E-3</v>
      </c>
    </row>
    <row r="792" spans="2:7" ht="16" x14ac:dyDescent="0.2">
      <c r="B792" s="57">
        <v>43978</v>
      </c>
      <c r="C792" s="56">
        <v>135.63999999999999</v>
      </c>
      <c r="D792" s="56"/>
      <c r="E792" s="56">
        <v>0.2</v>
      </c>
      <c r="F792">
        <f>Table3[[#This Row],[DivPay]]*4</f>
        <v>0.8</v>
      </c>
      <c r="G792" s="2">
        <f>Table3[[#This Row],[FwdDiv]]/Table3[[#This Row],[SharePrice]]</f>
        <v>5.897965202005309E-3</v>
      </c>
    </row>
    <row r="793" spans="2:7" ht="16" x14ac:dyDescent="0.2">
      <c r="B793" s="57">
        <v>43977</v>
      </c>
      <c r="C793" s="56">
        <v>130.44999999999999</v>
      </c>
      <c r="D793" s="56"/>
      <c r="E793" s="56">
        <v>0.2</v>
      </c>
      <c r="F793">
        <f>Table3[[#This Row],[DivPay]]*4</f>
        <v>0.8</v>
      </c>
      <c r="G793" s="2">
        <f>Table3[[#This Row],[FwdDiv]]/Table3[[#This Row],[SharePrice]]</f>
        <v>6.1326178612495221E-3</v>
      </c>
    </row>
    <row r="794" spans="2:7" ht="16" x14ac:dyDescent="0.2">
      <c r="B794" s="57">
        <v>43973</v>
      </c>
      <c r="C794" s="56">
        <v>130.11000000000001</v>
      </c>
      <c r="D794" s="56"/>
      <c r="E794" s="56">
        <v>0.2</v>
      </c>
      <c r="F794">
        <f>Table3[[#This Row],[DivPay]]*4</f>
        <v>0.8</v>
      </c>
      <c r="G794" s="2">
        <f>Table3[[#This Row],[FwdDiv]]/Table3[[#This Row],[SharePrice]]</f>
        <v>6.148643455537622E-3</v>
      </c>
    </row>
    <row r="795" spans="2:7" ht="16" x14ac:dyDescent="0.2">
      <c r="B795" s="57">
        <v>43972</v>
      </c>
      <c r="C795" s="56">
        <v>130.33000000000001</v>
      </c>
      <c r="D795" s="56"/>
      <c r="E795" s="56">
        <v>0.2</v>
      </c>
      <c r="F795">
        <f>Table3[[#This Row],[DivPay]]*4</f>
        <v>0.8</v>
      </c>
      <c r="G795" s="2">
        <f>Table3[[#This Row],[FwdDiv]]/Table3[[#This Row],[SharePrice]]</f>
        <v>6.1382644057392773E-3</v>
      </c>
    </row>
    <row r="796" spans="2:7" ht="16" x14ac:dyDescent="0.2">
      <c r="B796" s="57">
        <v>43971</v>
      </c>
      <c r="C796" s="56">
        <v>133.34</v>
      </c>
      <c r="D796" s="56"/>
      <c r="E796" s="56">
        <v>0.2</v>
      </c>
      <c r="F796">
        <f>Table3[[#This Row],[DivPay]]*4</f>
        <v>0.8</v>
      </c>
      <c r="G796" s="2">
        <f>Table3[[#This Row],[FwdDiv]]/Table3[[#This Row],[SharePrice]]</f>
        <v>5.9997000149992503E-3</v>
      </c>
    </row>
    <row r="797" spans="2:7" ht="16" x14ac:dyDescent="0.2">
      <c r="B797" s="57">
        <v>43970</v>
      </c>
      <c r="C797" s="56">
        <v>134.34</v>
      </c>
      <c r="D797" s="56"/>
      <c r="E797" s="56">
        <v>0.2</v>
      </c>
      <c r="F797">
        <f>Table3[[#This Row],[DivPay]]*4</f>
        <v>0.8</v>
      </c>
      <c r="G797" s="2">
        <f>Table3[[#This Row],[FwdDiv]]/Table3[[#This Row],[SharePrice]]</f>
        <v>5.9550394521363705E-3</v>
      </c>
    </row>
    <row r="798" spans="2:7" ht="16" x14ac:dyDescent="0.2">
      <c r="B798" s="57">
        <v>43969</v>
      </c>
      <c r="C798" s="56">
        <v>131.41999999999999</v>
      </c>
      <c r="D798" s="56"/>
      <c r="E798" s="56">
        <v>0.2</v>
      </c>
      <c r="F798">
        <f>Table3[[#This Row],[DivPay]]*4</f>
        <v>0.8</v>
      </c>
      <c r="G798" s="2">
        <f>Table3[[#This Row],[FwdDiv]]/Table3[[#This Row],[SharePrice]]</f>
        <v>6.0873535230558523E-3</v>
      </c>
    </row>
    <row r="799" spans="2:7" ht="16" x14ac:dyDescent="0.2">
      <c r="B799" s="57">
        <v>43966</v>
      </c>
      <c r="C799" s="56">
        <v>127.49</v>
      </c>
      <c r="D799" s="56"/>
      <c r="E799" s="56">
        <v>0.2</v>
      </c>
      <c r="F799">
        <f>Table3[[#This Row],[DivPay]]*4</f>
        <v>0.8</v>
      </c>
      <c r="G799" s="2">
        <f>Table3[[#This Row],[FwdDiv]]/Table3[[#This Row],[SharePrice]]</f>
        <v>6.2750019609381135E-3</v>
      </c>
    </row>
    <row r="800" spans="2:7" ht="16" x14ac:dyDescent="0.2">
      <c r="B800" s="57">
        <v>43965</v>
      </c>
      <c r="C800" s="56">
        <v>126.03</v>
      </c>
      <c r="D800" s="56"/>
      <c r="E800" s="56">
        <v>0.2</v>
      </c>
      <c r="F800">
        <f>Table3[[#This Row],[DivPay]]*4</f>
        <v>0.8</v>
      </c>
      <c r="G800" s="2">
        <f>Table3[[#This Row],[FwdDiv]]/Table3[[#This Row],[SharePrice]]</f>
        <v>6.3476949932555742E-3</v>
      </c>
    </row>
    <row r="801" spans="2:7" ht="16" x14ac:dyDescent="0.2">
      <c r="B801" s="57">
        <v>43964</v>
      </c>
      <c r="C801" s="56">
        <v>123.03</v>
      </c>
      <c r="D801" s="56"/>
      <c r="E801" s="56">
        <v>0.2</v>
      </c>
      <c r="F801">
        <f>Table3[[#This Row],[DivPay]]*4</f>
        <v>0.8</v>
      </c>
      <c r="G801" s="2">
        <f>Table3[[#This Row],[FwdDiv]]/Table3[[#This Row],[SharePrice]]</f>
        <v>6.502479070145493E-3</v>
      </c>
    </row>
    <row r="802" spans="2:7" ht="16" x14ac:dyDescent="0.2">
      <c r="B802" s="57">
        <v>43963</v>
      </c>
      <c r="C802" s="56">
        <v>124.01</v>
      </c>
      <c r="D802" s="56"/>
      <c r="E802" s="56">
        <v>0.2</v>
      </c>
      <c r="F802">
        <f>Table3[[#This Row],[DivPay]]*4</f>
        <v>0.8</v>
      </c>
      <c r="G802" s="2">
        <f>Table3[[#This Row],[FwdDiv]]/Table3[[#This Row],[SharePrice]]</f>
        <v>6.4510926538182403E-3</v>
      </c>
    </row>
    <row r="803" spans="2:7" ht="16" x14ac:dyDescent="0.2">
      <c r="B803" s="57">
        <v>43962</v>
      </c>
      <c r="C803" s="56">
        <v>126.39</v>
      </c>
      <c r="D803" s="56"/>
      <c r="E803" s="56">
        <v>0.2</v>
      </c>
      <c r="F803">
        <f>Table3[[#This Row],[DivPay]]*4</f>
        <v>0.8</v>
      </c>
      <c r="G803" s="2">
        <f>Table3[[#This Row],[FwdDiv]]/Table3[[#This Row],[SharePrice]]</f>
        <v>6.3296146847060687E-3</v>
      </c>
    </row>
    <row r="804" spans="2:7" ht="16" x14ac:dyDescent="0.2">
      <c r="B804" s="57">
        <v>43959</v>
      </c>
      <c r="C804" s="56">
        <v>125.47</v>
      </c>
      <c r="D804" s="56"/>
      <c r="E804" s="56">
        <v>0.2</v>
      </c>
      <c r="F804">
        <f>Table3[[#This Row],[DivPay]]*4</f>
        <v>0.8</v>
      </c>
      <c r="G804" s="2">
        <f>Table3[[#This Row],[FwdDiv]]/Table3[[#This Row],[SharePrice]]</f>
        <v>6.3760261417071815E-3</v>
      </c>
    </row>
    <row r="805" spans="2:7" ht="16" x14ac:dyDescent="0.2">
      <c r="B805" s="57">
        <v>43958</v>
      </c>
      <c r="C805" s="56">
        <v>124.24</v>
      </c>
      <c r="D805" s="56"/>
      <c r="E805" s="56">
        <v>0.2</v>
      </c>
      <c r="F805">
        <f>Table3[[#This Row],[DivPay]]*4</f>
        <v>0.8</v>
      </c>
      <c r="G805" s="2">
        <f>Table3[[#This Row],[FwdDiv]]/Table3[[#This Row],[SharePrice]]</f>
        <v>6.4391500321957507E-3</v>
      </c>
    </row>
    <row r="806" spans="2:7" ht="16" x14ac:dyDescent="0.2">
      <c r="B806" s="57">
        <v>43957</v>
      </c>
      <c r="C806" s="56">
        <v>125.69</v>
      </c>
      <c r="D806" s="56"/>
      <c r="E806" s="56">
        <v>0.2</v>
      </c>
      <c r="F806">
        <f>Table3[[#This Row],[DivPay]]*4</f>
        <v>0.8</v>
      </c>
      <c r="G806" s="2">
        <f>Table3[[#This Row],[FwdDiv]]/Table3[[#This Row],[SharePrice]]</f>
        <v>6.3648659400111392E-3</v>
      </c>
    </row>
    <row r="807" spans="2:7" ht="16" x14ac:dyDescent="0.2">
      <c r="B807" s="57">
        <v>43956</v>
      </c>
      <c r="C807" s="56">
        <v>131.30000000000001</v>
      </c>
      <c r="D807" s="56"/>
      <c r="E807" s="56">
        <v>0.2</v>
      </c>
      <c r="F807">
        <f>Table3[[#This Row],[DivPay]]*4</f>
        <v>0.8</v>
      </c>
      <c r="G807" s="2">
        <f>Table3[[#This Row],[FwdDiv]]/Table3[[#This Row],[SharePrice]]</f>
        <v>6.0929169840060931E-3</v>
      </c>
    </row>
    <row r="808" spans="2:7" ht="16" x14ac:dyDescent="0.2">
      <c r="B808" s="57">
        <v>43955</v>
      </c>
      <c r="C808" s="56">
        <v>127.44</v>
      </c>
      <c r="D808" s="56"/>
      <c r="E808" s="56">
        <v>0.2</v>
      </c>
      <c r="F808">
        <f>Table3[[#This Row],[DivPay]]*4</f>
        <v>0.8</v>
      </c>
      <c r="G808" s="2">
        <f>Table3[[#This Row],[FwdDiv]]/Table3[[#This Row],[SharePrice]]</f>
        <v>6.2774639045825491E-3</v>
      </c>
    </row>
    <row r="809" spans="2:7" ht="16" x14ac:dyDescent="0.2">
      <c r="B809" s="57">
        <v>43952</v>
      </c>
      <c r="C809" s="56">
        <v>127.53</v>
      </c>
      <c r="D809" s="56"/>
      <c r="E809" s="56">
        <v>0.2</v>
      </c>
      <c r="F809">
        <f>Table3[[#This Row],[DivPay]]*4</f>
        <v>0.8</v>
      </c>
      <c r="G809" s="2">
        <f>Table3[[#This Row],[FwdDiv]]/Table3[[#This Row],[SharePrice]]</f>
        <v>6.2730337959695757E-3</v>
      </c>
    </row>
    <row r="810" spans="2:7" ht="16" x14ac:dyDescent="0.2">
      <c r="B810" s="57">
        <v>43951</v>
      </c>
      <c r="C810" s="56">
        <v>129.31</v>
      </c>
      <c r="D810" s="56"/>
      <c r="E810" s="56">
        <v>0.2</v>
      </c>
      <c r="F810">
        <f>Table3[[#This Row],[DivPay]]*4</f>
        <v>0.8</v>
      </c>
      <c r="G810" s="2">
        <f>Table3[[#This Row],[FwdDiv]]/Table3[[#This Row],[SharePrice]]</f>
        <v>6.1866831644884386E-3</v>
      </c>
    </row>
    <row r="811" spans="2:7" ht="16" x14ac:dyDescent="0.2">
      <c r="B811" s="57">
        <v>43950</v>
      </c>
      <c r="C811" s="56">
        <v>125.55</v>
      </c>
      <c r="D811" s="56"/>
      <c r="E811" s="56">
        <v>0.2</v>
      </c>
      <c r="F811">
        <f>Table3[[#This Row],[DivPay]]*4</f>
        <v>0.8</v>
      </c>
      <c r="G811" s="2">
        <f>Table3[[#This Row],[FwdDiv]]/Table3[[#This Row],[SharePrice]]</f>
        <v>6.3719633612106738E-3</v>
      </c>
    </row>
    <row r="812" spans="2:7" ht="16" x14ac:dyDescent="0.2">
      <c r="B812" s="57">
        <v>43949</v>
      </c>
      <c r="C812" s="56">
        <v>123</v>
      </c>
      <c r="D812" s="56"/>
      <c r="E812" s="56">
        <v>0.2</v>
      </c>
      <c r="F812">
        <f>Table3[[#This Row],[DivPay]]*4</f>
        <v>0.8</v>
      </c>
      <c r="G812" s="2">
        <f>Table3[[#This Row],[FwdDiv]]/Table3[[#This Row],[SharePrice]]</f>
        <v>6.5040650406504065E-3</v>
      </c>
    </row>
    <row r="813" spans="2:7" ht="16" x14ac:dyDescent="0.2">
      <c r="B813" s="57">
        <v>43948</v>
      </c>
      <c r="C813" s="56">
        <v>127.42</v>
      </c>
      <c r="D813" s="56"/>
      <c r="E813" s="56">
        <v>0.2</v>
      </c>
      <c r="F813">
        <f>Table3[[#This Row],[DivPay]]*4</f>
        <v>0.8</v>
      </c>
      <c r="G813" s="2">
        <f>Table3[[#This Row],[FwdDiv]]/Table3[[#This Row],[SharePrice]]</f>
        <v>6.2784492230419089E-3</v>
      </c>
    </row>
    <row r="814" spans="2:7" ht="16" x14ac:dyDescent="0.2">
      <c r="B814" s="57">
        <v>43945</v>
      </c>
      <c r="C814" s="56">
        <v>125.91</v>
      </c>
      <c r="D814" s="56"/>
      <c r="E814" s="56">
        <v>0.2</v>
      </c>
      <c r="F814">
        <f>Table3[[#This Row],[DivPay]]*4</f>
        <v>0.8</v>
      </c>
      <c r="G814" s="2">
        <f>Table3[[#This Row],[FwdDiv]]/Table3[[#This Row],[SharePrice]]</f>
        <v>6.353744738305139E-3</v>
      </c>
    </row>
    <row r="815" spans="2:7" ht="16" x14ac:dyDescent="0.2">
      <c r="B815" s="57">
        <v>43944</v>
      </c>
      <c r="C815" s="56">
        <v>123.64</v>
      </c>
      <c r="D815" s="56"/>
      <c r="E815" s="56">
        <v>0.2</v>
      </c>
      <c r="F815">
        <f>Table3[[#This Row],[DivPay]]*4</f>
        <v>0.8</v>
      </c>
      <c r="G815" s="2">
        <f>Table3[[#This Row],[FwdDiv]]/Table3[[#This Row],[SharePrice]]</f>
        <v>6.470397929472663E-3</v>
      </c>
    </row>
    <row r="816" spans="2:7" ht="16" x14ac:dyDescent="0.2">
      <c r="B816" s="57">
        <v>43943</v>
      </c>
      <c r="C816" s="56">
        <v>125.81</v>
      </c>
      <c r="D816" s="56"/>
      <c r="E816" s="56">
        <v>0.2</v>
      </c>
      <c r="F816">
        <f>Table3[[#This Row],[DivPay]]*4</f>
        <v>0.8</v>
      </c>
      <c r="G816" s="2">
        <f>Table3[[#This Row],[FwdDiv]]/Table3[[#This Row],[SharePrice]]</f>
        <v>6.358795008345919E-3</v>
      </c>
    </row>
    <row r="817" spans="2:7" ht="16" x14ac:dyDescent="0.2">
      <c r="B817" s="57">
        <v>43942</v>
      </c>
      <c r="C817" s="56">
        <v>124.7</v>
      </c>
      <c r="D817" s="56"/>
      <c r="E817" s="56">
        <v>0.2</v>
      </c>
      <c r="F817">
        <f>Table3[[#This Row],[DivPay]]*4</f>
        <v>0.8</v>
      </c>
      <c r="G817" s="2">
        <f>Table3[[#This Row],[FwdDiv]]/Table3[[#This Row],[SharePrice]]</f>
        <v>6.4153969526864474E-3</v>
      </c>
    </row>
    <row r="818" spans="2:7" ht="16" x14ac:dyDescent="0.2">
      <c r="B818" s="57">
        <v>43941</v>
      </c>
      <c r="C818" s="56">
        <v>127.39</v>
      </c>
      <c r="D818" s="56"/>
      <c r="E818" s="56">
        <v>0.2</v>
      </c>
      <c r="F818">
        <f>Table3[[#This Row],[DivPay]]*4</f>
        <v>0.8</v>
      </c>
      <c r="G818" s="2">
        <f>Table3[[#This Row],[FwdDiv]]/Table3[[#This Row],[SharePrice]]</f>
        <v>6.2799277808305212E-3</v>
      </c>
    </row>
    <row r="819" spans="2:7" ht="16" x14ac:dyDescent="0.2">
      <c r="B819" s="57">
        <v>43938</v>
      </c>
      <c r="C819" s="56">
        <v>130.72</v>
      </c>
      <c r="D819" s="56"/>
      <c r="E819" s="56">
        <v>0.2</v>
      </c>
      <c r="F819">
        <f>Table3[[#This Row],[DivPay]]*4</f>
        <v>0.8</v>
      </c>
      <c r="G819" s="2">
        <f>Table3[[#This Row],[FwdDiv]]/Table3[[#This Row],[SharePrice]]</f>
        <v>6.1199510403916772E-3</v>
      </c>
    </row>
    <row r="820" spans="2:7" ht="16" x14ac:dyDescent="0.2">
      <c r="B820" s="57">
        <v>43937</v>
      </c>
      <c r="C820" s="56">
        <v>127.45</v>
      </c>
      <c r="D820" s="56">
        <v>0.2</v>
      </c>
      <c r="E820" s="56">
        <v>0.2</v>
      </c>
      <c r="F820">
        <f>Table3[[#This Row],[DivPay]]*4</f>
        <v>0.8</v>
      </c>
      <c r="G820" s="2">
        <f>Table3[[#This Row],[FwdDiv]]/Table3[[#This Row],[SharePrice]]</f>
        <v>6.2769713613181639E-3</v>
      </c>
    </row>
    <row r="821" spans="2:7" ht="16" x14ac:dyDescent="0.2">
      <c r="B821" s="57">
        <v>43936</v>
      </c>
      <c r="C821" s="56">
        <v>123.81</v>
      </c>
      <c r="D821" s="56"/>
      <c r="E821" s="56">
        <v>0.2</v>
      </c>
      <c r="F821">
        <f>Table3[[#This Row],[DivPay]]*4</f>
        <v>0.8</v>
      </c>
      <c r="G821" s="2">
        <f>Table3[[#This Row],[FwdDiv]]/Table3[[#This Row],[SharePrice]]</f>
        <v>6.4615136095630401E-3</v>
      </c>
    </row>
    <row r="822" spans="2:7" ht="16" x14ac:dyDescent="0.2">
      <c r="B822" s="57">
        <v>43935</v>
      </c>
      <c r="C822" s="56">
        <v>127.82</v>
      </c>
      <c r="D822" s="56"/>
      <c r="E822" s="56">
        <v>0.2</v>
      </c>
      <c r="F822">
        <f>Table3[[#This Row],[DivPay]]*4</f>
        <v>0.8</v>
      </c>
      <c r="G822" s="2">
        <f>Table3[[#This Row],[FwdDiv]]/Table3[[#This Row],[SharePrice]]</f>
        <v>6.2588014395243315E-3</v>
      </c>
    </row>
    <row r="823" spans="2:7" ht="16" x14ac:dyDescent="0.2">
      <c r="B823" s="57">
        <v>43934</v>
      </c>
      <c r="C823" s="56">
        <v>122.95</v>
      </c>
      <c r="D823" s="56"/>
      <c r="E823" s="56">
        <v>0.2</v>
      </c>
      <c r="F823">
        <f>Table3[[#This Row],[DivPay]]*4</f>
        <v>0.8</v>
      </c>
      <c r="G823" s="2">
        <f>Table3[[#This Row],[FwdDiv]]/Table3[[#This Row],[SharePrice]]</f>
        <v>6.5067100447336315E-3</v>
      </c>
    </row>
    <row r="824" spans="2:7" ht="16" x14ac:dyDescent="0.2">
      <c r="B824" s="57">
        <v>43930</v>
      </c>
      <c r="C824" s="56">
        <v>128.75</v>
      </c>
      <c r="D824" s="56"/>
      <c r="E824" s="56">
        <v>0.2</v>
      </c>
      <c r="F824">
        <f>Table3[[#This Row],[DivPay]]*4</f>
        <v>0.8</v>
      </c>
      <c r="G824" s="2">
        <f>Table3[[#This Row],[FwdDiv]]/Table3[[#This Row],[SharePrice]]</f>
        <v>6.2135922330097092E-3</v>
      </c>
    </row>
    <row r="825" spans="2:7" ht="16" x14ac:dyDescent="0.2">
      <c r="B825" s="57">
        <v>43929</v>
      </c>
      <c r="C825" s="56">
        <v>127.25</v>
      </c>
      <c r="D825" s="56"/>
      <c r="E825" s="56">
        <v>0.2</v>
      </c>
      <c r="F825">
        <f>Table3[[#This Row],[DivPay]]*4</f>
        <v>0.8</v>
      </c>
      <c r="G825" s="2">
        <f>Table3[[#This Row],[FwdDiv]]/Table3[[#This Row],[SharePrice]]</f>
        <v>6.2868369351669947E-3</v>
      </c>
    </row>
    <row r="826" spans="2:7" ht="16" x14ac:dyDescent="0.2">
      <c r="B826" s="57">
        <v>43928</v>
      </c>
      <c r="C826" s="56">
        <v>126.11</v>
      </c>
      <c r="D826" s="56"/>
      <c r="E826" s="56">
        <v>0.2</v>
      </c>
      <c r="F826">
        <f>Table3[[#This Row],[DivPay]]*4</f>
        <v>0.8</v>
      </c>
      <c r="G826" s="2">
        <f>Table3[[#This Row],[FwdDiv]]/Table3[[#This Row],[SharePrice]]</f>
        <v>6.3436682261517729E-3</v>
      </c>
    </row>
    <row r="827" spans="2:7" ht="16" x14ac:dyDescent="0.2">
      <c r="B827" s="57">
        <v>43927</v>
      </c>
      <c r="C827" s="56">
        <v>126.79</v>
      </c>
      <c r="D827" s="56"/>
      <c r="E827" s="56">
        <v>0.2</v>
      </c>
      <c r="F827">
        <f>Table3[[#This Row],[DivPay]]*4</f>
        <v>0.8</v>
      </c>
      <c r="G827" s="2">
        <f>Table3[[#This Row],[FwdDiv]]/Table3[[#This Row],[SharePrice]]</f>
        <v>6.3096458711254834E-3</v>
      </c>
    </row>
    <row r="828" spans="2:7" ht="16" x14ac:dyDescent="0.2">
      <c r="B828" s="57">
        <v>43924</v>
      </c>
      <c r="C828" s="56">
        <v>114.61</v>
      </c>
      <c r="D828" s="56"/>
      <c r="E828" s="56">
        <v>0.2</v>
      </c>
      <c r="F828">
        <f>Table3[[#This Row],[DivPay]]*4</f>
        <v>0.8</v>
      </c>
      <c r="G828" s="2">
        <f>Table3[[#This Row],[FwdDiv]]/Table3[[#This Row],[SharePrice]]</f>
        <v>6.9801937003751858E-3</v>
      </c>
    </row>
    <row r="829" spans="2:7" ht="16" x14ac:dyDescent="0.2">
      <c r="B829" s="57">
        <v>43923</v>
      </c>
      <c r="C829" s="56">
        <v>116.03</v>
      </c>
      <c r="D829" s="56"/>
      <c r="E829" s="56">
        <v>0.2</v>
      </c>
      <c r="F829">
        <f>Table3[[#This Row],[DivPay]]*4</f>
        <v>0.8</v>
      </c>
      <c r="G829" s="2">
        <f>Table3[[#This Row],[FwdDiv]]/Table3[[#This Row],[SharePrice]]</f>
        <v>6.8947685943290529E-3</v>
      </c>
    </row>
    <row r="830" spans="2:7" ht="16" x14ac:dyDescent="0.2">
      <c r="B830" s="57">
        <v>43922</v>
      </c>
      <c r="C830" s="56">
        <v>111.92</v>
      </c>
      <c r="D830" s="56"/>
      <c r="E830" s="56">
        <v>0.2</v>
      </c>
      <c r="F830">
        <f>Table3[[#This Row],[DivPay]]*4</f>
        <v>0.8</v>
      </c>
      <c r="G830" s="2">
        <f>Table3[[#This Row],[FwdDiv]]/Table3[[#This Row],[SharePrice]]</f>
        <v>7.1479628305932815E-3</v>
      </c>
    </row>
    <row r="831" spans="2:7" ht="16" x14ac:dyDescent="0.2">
      <c r="B831" s="57">
        <v>43921</v>
      </c>
      <c r="C831" s="56">
        <v>117.69</v>
      </c>
      <c r="D831" s="56"/>
      <c r="E831" s="56">
        <v>0.2</v>
      </c>
      <c r="F831">
        <f>Table3[[#This Row],[DivPay]]*4</f>
        <v>0.8</v>
      </c>
      <c r="G831" s="2">
        <f>Table3[[#This Row],[FwdDiv]]/Table3[[#This Row],[SharePrice]]</f>
        <v>6.7975189055994563E-3</v>
      </c>
    </row>
    <row r="832" spans="2:7" ht="16" x14ac:dyDescent="0.2">
      <c r="B832" s="57">
        <v>43920</v>
      </c>
      <c r="C832" s="56">
        <v>116.68</v>
      </c>
      <c r="D832" s="56"/>
      <c r="E832" s="56">
        <v>0.2</v>
      </c>
      <c r="F832">
        <f>Table3[[#This Row],[DivPay]]*4</f>
        <v>0.8</v>
      </c>
      <c r="G832" s="2">
        <f>Table3[[#This Row],[FwdDiv]]/Table3[[#This Row],[SharePrice]]</f>
        <v>6.856359273225917E-3</v>
      </c>
    </row>
    <row r="833" spans="2:7" ht="16" x14ac:dyDescent="0.2">
      <c r="B833" s="57">
        <v>43917</v>
      </c>
      <c r="C833" s="56">
        <v>111.77</v>
      </c>
      <c r="D833" s="56"/>
      <c r="E833" s="56">
        <v>0.2</v>
      </c>
      <c r="F833">
        <f>Table3[[#This Row],[DivPay]]*4</f>
        <v>0.8</v>
      </c>
      <c r="G833" s="2">
        <f>Table3[[#This Row],[FwdDiv]]/Table3[[#This Row],[SharePrice]]</f>
        <v>7.1575556947302502E-3</v>
      </c>
    </row>
    <row r="834" spans="2:7" ht="16" x14ac:dyDescent="0.2">
      <c r="B834" s="57">
        <v>43916</v>
      </c>
      <c r="C834" s="56">
        <v>117.91</v>
      </c>
      <c r="D834" s="56"/>
      <c r="E834" s="56">
        <v>0.2</v>
      </c>
      <c r="F834">
        <f>Table3[[#This Row],[DivPay]]*4</f>
        <v>0.8</v>
      </c>
      <c r="G834" s="2">
        <f>Table3[[#This Row],[FwdDiv]]/Table3[[#This Row],[SharePrice]]</f>
        <v>6.7848358917818683E-3</v>
      </c>
    </row>
    <row r="835" spans="2:7" ht="16" x14ac:dyDescent="0.2">
      <c r="B835" s="57">
        <v>43915</v>
      </c>
      <c r="C835" s="56">
        <v>108.21</v>
      </c>
      <c r="D835" s="56"/>
      <c r="E835" s="56">
        <v>0.2</v>
      </c>
      <c r="F835">
        <f>Table3[[#This Row],[DivPay]]*4</f>
        <v>0.8</v>
      </c>
      <c r="G835" s="2">
        <f>Table3[[#This Row],[FwdDiv]]/Table3[[#This Row],[SharePrice]]</f>
        <v>7.3930320672765931E-3</v>
      </c>
    </row>
    <row r="836" spans="2:7" ht="16" x14ac:dyDescent="0.2">
      <c r="B836" s="57">
        <v>43914</v>
      </c>
      <c r="C836" s="56">
        <v>103.76</v>
      </c>
      <c r="D836" s="56"/>
      <c r="E836" s="56">
        <v>0.2</v>
      </c>
      <c r="F836">
        <f>Table3[[#This Row],[DivPay]]*4</f>
        <v>0.8</v>
      </c>
      <c r="G836" s="2">
        <f>Table3[[#This Row],[FwdDiv]]/Table3[[#This Row],[SharePrice]]</f>
        <v>7.7101002313030072E-3</v>
      </c>
    </row>
    <row r="837" spans="2:7" ht="16" x14ac:dyDescent="0.2">
      <c r="B837" s="57">
        <v>43913</v>
      </c>
      <c r="C837" s="56">
        <v>92.66</v>
      </c>
      <c r="D837" s="56"/>
      <c r="E837" s="56">
        <v>0.2</v>
      </c>
      <c r="F837">
        <f>Table3[[#This Row],[DivPay]]*4</f>
        <v>0.8</v>
      </c>
      <c r="G837" s="2">
        <f>Table3[[#This Row],[FwdDiv]]/Table3[[#This Row],[SharePrice]]</f>
        <v>8.6337146557306284E-3</v>
      </c>
    </row>
    <row r="838" spans="2:7" ht="16" x14ac:dyDescent="0.2">
      <c r="B838" s="57">
        <v>43910</v>
      </c>
      <c r="C838" s="56">
        <v>100.94</v>
      </c>
      <c r="D838" s="56"/>
      <c r="E838" s="56">
        <v>0.2</v>
      </c>
      <c r="F838">
        <f>Table3[[#This Row],[DivPay]]*4</f>
        <v>0.8</v>
      </c>
      <c r="G838" s="2">
        <f>Table3[[#This Row],[FwdDiv]]/Table3[[#This Row],[SharePrice]]</f>
        <v>7.9255002972062616E-3</v>
      </c>
    </row>
    <row r="839" spans="2:7" ht="16" x14ac:dyDescent="0.2">
      <c r="B839" s="57">
        <v>43909</v>
      </c>
      <c r="C839" s="56">
        <v>102.33</v>
      </c>
      <c r="D839" s="56"/>
      <c r="E839" s="56">
        <v>0.2</v>
      </c>
      <c r="F839">
        <f>Table3[[#This Row],[DivPay]]*4</f>
        <v>0.8</v>
      </c>
      <c r="G839" s="2">
        <f>Table3[[#This Row],[FwdDiv]]/Table3[[#This Row],[SharePrice]]</f>
        <v>7.8178442294537295E-3</v>
      </c>
    </row>
    <row r="840" spans="2:7" ht="16" x14ac:dyDescent="0.2">
      <c r="B840" s="57">
        <v>43908</v>
      </c>
      <c r="C840" s="56">
        <v>105.82</v>
      </c>
      <c r="D840" s="56"/>
      <c r="E840" s="56">
        <v>0.2</v>
      </c>
      <c r="F840">
        <f>Table3[[#This Row],[DivPay]]*4</f>
        <v>0.8</v>
      </c>
      <c r="G840" s="2">
        <f>Table3[[#This Row],[FwdDiv]]/Table3[[#This Row],[SharePrice]]</f>
        <v>7.5600075600075608E-3</v>
      </c>
    </row>
    <row r="841" spans="2:7" ht="16" x14ac:dyDescent="0.2">
      <c r="B841" s="57">
        <v>43907</v>
      </c>
      <c r="C841" s="56">
        <v>111.05</v>
      </c>
      <c r="D841" s="56"/>
      <c r="E841" s="56">
        <v>0.2</v>
      </c>
      <c r="F841">
        <f>Table3[[#This Row],[DivPay]]*4</f>
        <v>0.8</v>
      </c>
      <c r="G841" s="2">
        <f>Table3[[#This Row],[FwdDiv]]/Table3[[#This Row],[SharePrice]]</f>
        <v>7.20396217919856E-3</v>
      </c>
    </row>
    <row r="842" spans="2:7" ht="16" x14ac:dyDescent="0.2">
      <c r="B842" s="57">
        <v>43906</v>
      </c>
      <c r="C842" s="56">
        <v>107.04</v>
      </c>
      <c r="D842" s="56"/>
      <c r="E842" s="56">
        <v>0.2</v>
      </c>
      <c r="F842">
        <f>Table3[[#This Row],[DivPay]]*4</f>
        <v>0.8</v>
      </c>
      <c r="G842" s="2">
        <f>Table3[[#This Row],[FwdDiv]]/Table3[[#This Row],[SharePrice]]</f>
        <v>7.4738415545590429E-3</v>
      </c>
    </row>
    <row r="843" spans="2:7" ht="16" x14ac:dyDescent="0.2">
      <c r="B843" s="57">
        <v>43903</v>
      </c>
      <c r="C843" s="56">
        <v>125.48</v>
      </c>
      <c r="D843" s="56"/>
      <c r="E843" s="56">
        <v>0.2</v>
      </c>
      <c r="F843">
        <f>Table3[[#This Row],[DivPay]]*4</f>
        <v>0.8</v>
      </c>
      <c r="G843" s="2">
        <f>Table3[[#This Row],[FwdDiv]]/Table3[[#This Row],[SharePrice]]</f>
        <v>6.3755180108383807E-3</v>
      </c>
    </row>
    <row r="844" spans="2:7" ht="16" x14ac:dyDescent="0.2">
      <c r="B844" s="57">
        <v>43902</v>
      </c>
      <c r="C844" s="56">
        <v>120.28</v>
      </c>
      <c r="D844" s="56"/>
      <c r="E844" s="56">
        <v>0.2</v>
      </c>
      <c r="F844">
        <f>Table3[[#This Row],[DivPay]]*4</f>
        <v>0.8</v>
      </c>
      <c r="G844" s="2">
        <f>Table3[[#This Row],[FwdDiv]]/Table3[[#This Row],[SharePrice]]</f>
        <v>6.6511473229132027E-3</v>
      </c>
    </row>
    <row r="845" spans="2:7" ht="16" x14ac:dyDescent="0.2">
      <c r="B845" s="57">
        <v>43901</v>
      </c>
      <c r="C845" s="56">
        <v>130.27000000000001</v>
      </c>
      <c r="D845" s="56"/>
      <c r="E845" s="56">
        <v>0.2</v>
      </c>
      <c r="F845">
        <f>Table3[[#This Row],[DivPay]]*4</f>
        <v>0.8</v>
      </c>
      <c r="G845" s="2">
        <f>Table3[[#This Row],[FwdDiv]]/Table3[[#This Row],[SharePrice]]</f>
        <v>6.1410915790281722E-3</v>
      </c>
    </row>
    <row r="846" spans="2:7" ht="16" x14ac:dyDescent="0.2">
      <c r="B846" s="57">
        <v>43900</v>
      </c>
      <c r="C846" s="56">
        <v>132.72</v>
      </c>
      <c r="D846" s="56"/>
      <c r="E846" s="56">
        <v>0.2</v>
      </c>
      <c r="F846">
        <f>Table3[[#This Row],[DivPay]]*4</f>
        <v>0.8</v>
      </c>
      <c r="G846" s="2">
        <f>Table3[[#This Row],[FwdDiv]]/Table3[[#This Row],[SharePrice]]</f>
        <v>6.0277275467148887E-3</v>
      </c>
    </row>
    <row r="847" spans="2:7" ht="16" x14ac:dyDescent="0.2">
      <c r="B847" s="57">
        <v>43899</v>
      </c>
      <c r="C847" s="56">
        <v>129.72</v>
      </c>
      <c r="D847" s="56"/>
      <c r="E847" s="56">
        <v>0.2</v>
      </c>
      <c r="F847">
        <f>Table3[[#This Row],[DivPay]]*4</f>
        <v>0.8</v>
      </c>
      <c r="G847" s="2">
        <f>Table3[[#This Row],[FwdDiv]]/Table3[[#This Row],[SharePrice]]</f>
        <v>6.1671292013567684E-3</v>
      </c>
    </row>
    <row r="848" spans="2:7" ht="16" x14ac:dyDescent="0.2">
      <c r="B848" s="57">
        <v>43896</v>
      </c>
      <c r="C848" s="56">
        <v>137.05000000000001</v>
      </c>
      <c r="D848" s="56"/>
      <c r="E848" s="56">
        <v>0.2</v>
      </c>
      <c r="F848">
        <f>Table3[[#This Row],[DivPay]]*4</f>
        <v>0.8</v>
      </c>
      <c r="G848" s="2">
        <f>Table3[[#This Row],[FwdDiv]]/Table3[[#This Row],[SharePrice]]</f>
        <v>5.8372856621670922E-3</v>
      </c>
    </row>
    <row r="849" spans="2:7" ht="16" x14ac:dyDescent="0.2">
      <c r="B849" s="57">
        <v>43895</v>
      </c>
      <c r="C849" s="56">
        <v>139.56</v>
      </c>
      <c r="D849" s="56"/>
      <c r="E849" s="56">
        <v>0.2</v>
      </c>
      <c r="F849">
        <f>Table3[[#This Row],[DivPay]]*4</f>
        <v>0.8</v>
      </c>
      <c r="G849" s="2">
        <f>Table3[[#This Row],[FwdDiv]]/Table3[[#This Row],[SharePrice]]</f>
        <v>5.7323015190599031E-3</v>
      </c>
    </row>
    <row r="850" spans="2:7" ht="16" x14ac:dyDescent="0.2">
      <c r="B850" s="57">
        <v>43894</v>
      </c>
      <c r="C850" s="56">
        <v>143.62</v>
      </c>
      <c r="D850" s="56"/>
      <c r="E850" s="56">
        <v>0.2</v>
      </c>
      <c r="F850">
        <f>Table3[[#This Row],[DivPay]]*4</f>
        <v>0.8</v>
      </c>
      <c r="G850" s="2">
        <f>Table3[[#This Row],[FwdDiv]]/Table3[[#This Row],[SharePrice]]</f>
        <v>5.5702548391588919E-3</v>
      </c>
    </row>
    <row r="851" spans="2:7" ht="16" x14ac:dyDescent="0.2">
      <c r="B851" s="57">
        <v>43893</v>
      </c>
      <c r="C851" s="56">
        <v>137.24</v>
      </c>
      <c r="D851" s="56"/>
      <c r="E851" s="56">
        <v>0.2</v>
      </c>
      <c r="F851">
        <f>Table3[[#This Row],[DivPay]]*4</f>
        <v>0.8</v>
      </c>
      <c r="G851" s="2">
        <f>Table3[[#This Row],[FwdDiv]]/Table3[[#This Row],[SharePrice]]</f>
        <v>5.8292043136111919E-3</v>
      </c>
    </row>
    <row r="852" spans="2:7" ht="16" x14ac:dyDescent="0.2">
      <c r="B852" s="57">
        <v>43892</v>
      </c>
      <c r="C852" s="56">
        <v>138.91</v>
      </c>
      <c r="D852" s="56"/>
      <c r="E852" s="56">
        <v>0.2</v>
      </c>
      <c r="F852">
        <f>Table3[[#This Row],[DivPay]]*4</f>
        <v>0.8</v>
      </c>
      <c r="G852" s="2">
        <f>Table3[[#This Row],[FwdDiv]]/Table3[[#This Row],[SharePrice]]</f>
        <v>5.7591246130588155E-3</v>
      </c>
    </row>
    <row r="853" spans="2:7" ht="16" x14ac:dyDescent="0.2">
      <c r="B853" s="57">
        <v>43889</v>
      </c>
      <c r="C853" s="56">
        <v>133.22999999999999</v>
      </c>
      <c r="D853" s="56"/>
      <c r="E853" s="56">
        <v>0.2</v>
      </c>
      <c r="F853">
        <f>Table3[[#This Row],[DivPay]]*4</f>
        <v>0.8</v>
      </c>
      <c r="G853" s="2">
        <f>Table3[[#This Row],[FwdDiv]]/Table3[[#This Row],[SharePrice]]</f>
        <v>6.0046536065450733E-3</v>
      </c>
    </row>
    <row r="854" spans="2:7" ht="16" x14ac:dyDescent="0.2">
      <c r="B854" s="57">
        <v>43888</v>
      </c>
      <c r="C854" s="56">
        <v>133.94999999999999</v>
      </c>
      <c r="D854" s="56"/>
      <c r="E854" s="56">
        <v>0.2</v>
      </c>
      <c r="F854">
        <f>Table3[[#This Row],[DivPay]]*4</f>
        <v>0.8</v>
      </c>
      <c r="G854" s="2">
        <f>Table3[[#This Row],[FwdDiv]]/Table3[[#This Row],[SharePrice]]</f>
        <v>5.9723777528928714E-3</v>
      </c>
    </row>
    <row r="855" spans="2:7" ht="16" x14ac:dyDescent="0.2">
      <c r="B855" s="57">
        <v>43887</v>
      </c>
      <c r="C855" s="56">
        <v>136.15</v>
      </c>
      <c r="D855" s="56"/>
      <c r="E855" s="56">
        <v>0.2</v>
      </c>
      <c r="F855">
        <f>Table3[[#This Row],[DivPay]]*4</f>
        <v>0.8</v>
      </c>
      <c r="G855" s="2">
        <f>Table3[[#This Row],[FwdDiv]]/Table3[[#This Row],[SharePrice]]</f>
        <v>5.8758721997796545E-3</v>
      </c>
    </row>
    <row r="856" spans="2:7" ht="16" x14ac:dyDescent="0.2">
      <c r="B856" s="57">
        <v>43886</v>
      </c>
      <c r="C856" s="56">
        <v>134.82</v>
      </c>
      <c r="D856" s="56"/>
      <c r="E856" s="56">
        <v>0.2</v>
      </c>
      <c r="F856">
        <f>Table3[[#This Row],[DivPay]]*4</f>
        <v>0.8</v>
      </c>
      <c r="G856" s="2">
        <f>Table3[[#This Row],[FwdDiv]]/Table3[[#This Row],[SharePrice]]</f>
        <v>5.9338377095386448E-3</v>
      </c>
    </row>
    <row r="857" spans="2:7" ht="16" x14ac:dyDescent="0.2">
      <c r="B857" s="57">
        <v>43885</v>
      </c>
      <c r="C857" s="56">
        <v>138.38999999999999</v>
      </c>
      <c r="D857" s="56"/>
      <c r="E857" s="56">
        <v>0.2</v>
      </c>
      <c r="F857">
        <f>Table3[[#This Row],[DivPay]]*4</f>
        <v>0.8</v>
      </c>
      <c r="G857" s="2">
        <f>Table3[[#This Row],[FwdDiv]]/Table3[[#This Row],[SharePrice]]</f>
        <v>5.7807645061059331E-3</v>
      </c>
    </row>
    <row r="858" spans="2:7" ht="16" x14ac:dyDescent="0.2">
      <c r="B858" s="57">
        <v>43882</v>
      </c>
      <c r="C858" s="56">
        <v>142.22999999999999</v>
      </c>
      <c r="D858" s="56"/>
      <c r="E858" s="56">
        <v>0.2</v>
      </c>
      <c r="F858">
        <f>Table3[[#This Row],[DivPay]]*4</f>
        <v>0.8</v>
      </c>
      <c r="G858" s="2">
        <f>Table3[[#This Row],[FwdDiv]]/Table3[[#This Row],[SharePrice]]</f>
        <v>5.6246923996343956E-3</v>
      </c>
    </row>
    <row r="859" spans="2:7" ht="16" x14ac:dyDescent="0.2">
      <c r="B859" s="57">
        <v>43881</v>
      </c>
      <c r="C859" s="56">
        <v>143.55000000000001</v>
      </c>
      <c r="D859" s="56"/>
      <c r="E859" s="56">
        <v>0.2</v>
      </c>
      <c r="F859">
        <f>Table3[[#This Row],[DivPay]]*4</f>
        <v>0.8</v>
      </c>
      <c r="G859" s="2">
        <f>Table3[[#This Row],[FwdDiv]]/Table3[[#This Row],[SharePrice]]</f>
        <v>5.5729710902124698E-3</v>
      </c>
    </row>
    <row r="860" spans="2:7" ht="16" x14ac:dyDescent="0.2">
      <c r="B860" s="57">
        <v>43880</v>
      </c>
      <c r="C860" s="56">
        <v>144.06</v>
      </c>
      <c r="D860" s="56"/>
      <c r="E860" s="56">
        <v>0.2</v>
      </c>
      <c r="F860">
        <f>Table3[[#This Row],[DivPay]]*4</f>
        <v>0.8</v>
      </c>
      <c r="G860" s="2">
        <f>Table3[[#This Row],[FwdDiv]]/Table3[[#This Row],[SharePrice]]</f>
        <v>5.5532417048452035E-3</v>
      </c>
    </row>
    <row r="861" spans="2:7" ht="16" x14ac:dyDescent="0.2">
      <c r="B861" s="57">
        <v>43879</v>
      </c>
      <c r="C861" s="56">
        <v>143.65</v>
      </c>
      <c r="D861" s="56"/>
      <c r="E861" s="56">
        <v>0.2</v>
      </c>
      <c r="F861">
        <f>Table3[[#This Row],[DivPay]]*4</f>
        <v>0.8</v>
      </c>
      <c r="G861" s="2">
        <f>Table3[[#This Row],[FwdDiv]]/Table3[[#This Row],[SharePrice]]</f>
        <v>5.5690915419422211E-3</v>
      </c>
    </row>
    <row r="862" spans="2:7" ht="16" x14ac:dyDescent="0.2">
      <c r="B862" s="57">
        <v>43875</v>
      </c>
      <c r="C862" s="56">
        <v>144.16999999999999</v>
      </c>
      <c r="D862" s="56"/>
      <c r="E862" s="56">
        <v>0.2</v>
      </c>
      <c r="F862">
        <f>Table3[[#This Row],[DivPay]]*4</f>
        <v>0.8</v>
      </c>
      <c r="G862" s="2">
        <f>Table3[[#This Row],[FwdDiv]]/Table3[[#This Row],[SharePrice]]</f>
        <v>5.549004647291393E-3</v>
      </c>
    </row>
    <row r="863" spans="2:7" ht="16" x14ac:dyDescent="0.2">
      <c r="B863" s="57">
        <v>43874</v>
      </c>
      <c r="C863" s="56">
        <v>144.94</v>
      </c>
      <c r="D863" s="56"/>
      <c r="E863" s="56">
        <v>0.2</v>
      </c>
      <c r="F863">
        <f>Table3[[#This Row],[DivPay]]*4</f>
        <v>0.8</v>
      </c>
      <c r="G863" s="2">
        <f>Table3[[#This Row],[FwdDiv]]/Table3[[#This Row],[SharePrice]]</f>
        <v>5.5195253208224094E-3</v>
      </c>
    </row>
    <row r="864" spans="2:7" ht="16" x14ac:dyDescent="0.2">
      <c r="B864" s="57">
        <v>43873</v>
      </c>
      <c r="C864" s="56">
        <v>142.97999999999999</v>
      </c>
      <c r="D864" s="56"/>
      <c r="E864" s="56">
        <v>0.2</v>
      </c>
      <c r="F864">
        <f>Table3[[#This Row],[DivPay]]*4</f>
        <v>0.8</v>
      </c>
      <c r="G864" s="2">
        <f>Table3[[#This Row],[FwdDiv]]/Table3[[#This Row],[SharePrice]]</f>
        <v>5.5951881382011476E-3</v>
      </c>
    </row>
    <row r="865" spans="2:7" ht="16" x14ac:dyDescent="0.2">
      <c r="B865" s="57">
        <v>43872</v>
      </c>
      <c r="C865" s="56">
        <v>144.03</v>
      </c>
      <c r="D865" s="56"/>
      <c r="E865" s="56">
        <v>0.2</v>
      </c>
      <c r="F865">
        <f>Table3[[#This Row],[DivPay]]*4</f>
        <v>0.8</v>
      </c>
      <c r="G865" s="2">
        <f>Table3[[#This Row],[FwdDiv]]/Table3[[#This Row],[SharePrice]]</f>
        <v>5.5543983892244672E-3</v>
      </c>
    </row>
    <row r="866" spans="2:7" ht="16" x14ac:dyDescent="0.2">
      <c r="B866" s="57">
        <v>43871</v>
      </c>
      <c r="C866" s="56">
        <v>142.55000000000001</v>
      </c>
      <c r="D866" s="56"/>
      <c r="E866" s="56">
        <v>0.2</v>
      </c>
      <c r="F866">
        <f>Table3[[#This Row],[DivPay]]*4</f>
        <v>0.8</v>
      </c>
      <c r="G866" s="2">
        <f>Table3[[#This Row],[FwdDiv]]/Table3[[#This Row],[SharePrice]]</f>
        <v>5.6120659417748155E-3</v>
      </c>
    </row>
    <row r="867" spans="2:7" ht="16" x14ac:dyDescent="0.2">
      <c r="B867" s="57">
        <v>43868</v>
      </c>
      <c r="C867" s="56">
        <v>138.9</v>
      </c>
      <c r="D867" s="56"/>
      <c r="E867" s="56">
        <v>0.2</v>
      </c>
      <c r="F867">
        <f>Table3[[#This Row],[DivPay]]*4</f>
        <v>0.8</v>
      </c>
      <c r="G867" s="2">
        <f>Table3[[#This Row],[FwdDiv]]/Table3[[#This Row],[SharePrice]]</f>
        <v>5.7595392368610509E-3</v>
      </c>
    </row>
    <row r="868" spans="2:7" ht="16" x14ac:dyDescent="0.2">
      <c r="B868" s="57">
        <v>43867</v>
      </c>
      <c r="C868" s="56">
        <v>138.97</v>
      </c>
      <c r="D868" s="56"/>
      <c r="E868" s="56">
        <v>0.2</v>
      </c>
      <c r="F868">
        <f>Table3[[#This Row],[DivPay]]*4</f>
        <v>0.8</v>
      </c>
      <c r="G868" s="2">
        <f>Table3[[#This Row],[FwdDiv]]/Table3[[#This Row],[SharePrice]]</f>
        <v>5.7566381233359722E-3</v>
      </c>
    </row>
    <row r="869" spans="2:7" ht="16" x14ac:dyDescent="0.2">
      <c r="B869" s="57">
        <v>43866</v>
      </c>
      <c r="C869" s="56">
        <v>137.88999999999999</v>
      </c>
      <c r="D869" s="56"/>
      <c r="E869" s="56">
        <v>0.2</v>
      </c>
      <c r="F869">
        <f>Table3[[#This Row],[DivPay]]*4</f>
        <v>0.8</v>
      </c>
      <c r="G869" s="2">
        <f>Table3[[#This Row],[FwdDiv]]/Table3[[#This Row],[SharePrice]]</f>
        <v>5.8017260134890138E-3</v>
      </c>
    </row>
    <row r="870" spans="2:7" ht="16" x14ac:dyDescent="0.2">
      <c r="B870" s="57">
        <v>43865</v>
      </c>
      <c r="C870" s="56">
        <v>138.97</v>
      </c>
      <c r="D870" s="56"/>
      <c r="E870" s="56">
        <v>0.2</v>
      </c>
      <c r="F870">
        <f>Table3[[#This Row],[DivPay]]*4</f>
        <v>0.8</v>
      </c>
      <c r="G870" s="2">
        <f>Table3[[#This Row],[FwdDiv]]/Table3[[#This Row],[SharePrice]]</f>
        <v>5.7566381233359722E-3</v>
      </c>
    </row>
    <row r="871" spans="2:7" ht="16" x14ac:dyDescent="0.2">
      <c r="B871" s="57">
        <v>43864</v>
      </c>
      <c r="C871" s="56">
        <v>135.52000000000001</v>
      </c>
      <c r="D871" s="56"/>
      <c r="E871" s="56">
        <v>0.2</v>
      </c>
      <c r="F871">
        <f>Table3[[#This Row],[DivPay]]*4</f>
        <v>0.8</v>
      </c>
      <c r="G871" s="2">
        <f>Table3[[#This Row],[FwdDiv]]/Table3[[#This Row],[SharePrice]]</f>
        <v>5.9031877213695395E-3</v>
      </c>
    </row>
    <row r="872" spans="2:7" ht="16" x14ac:dyDescent="0.2">
      <c r="B872" s="57">
        <v>43861</v>
      </c>
      <c r="C872" s="56">
        <v>134.21</v>
      </c>
      <c r="D872" s="56"/>
      <c r="E872" s="56">
        <v>0.2</v>
      </c>
      <c r="F872">
        <f>Table3[[#This Row],[DivPay]]*4</f>
        <v>0.8</v>
      </c>
      <c r="G872" s="2">
        <f>Table3[[#This Row],[FwdDiv]]/Table3[[#This Row],[SharePrice]]</f>
        <v>5.9608076894419196E-3</v>
      </c>
    </row>
    <row r="873" spans="2:7" ht="16" x14ac:dyDescent="0.2">
      <c r="B873" s="57">
        <v>43860</v>
      </c>
      <c r="C873" s="56">
        <v>138.03</v>
      </c>
      <c r="D873" s="56"/>
      <c r="E873" s="56">
        <v>0.2</v>
      </c>
      <c r="F873">
        <f>Table3[[#This Row],[DivPay]]*4</f>
        <v>0.8</v>
      </c>
      <c r="G873" s="2">
        <f>Table3[[#This Row],[FwdDiv]]/Table3[[#This Row],[SharePrice]]</f>
        <v>5.7958414837354201E-3</v>
      </c>
    </row>
    <row r="874" spans="2:7" ht="16" x14ac:dyDescent="0.2">
      <c r="B874" s="57">
        <v>43859</v>
      </c>
      <c r="C874" s="56">
        <v>138.51</v>
      </c>
      <c r="D874" s="56"/>
      <c r="E874" s="56">
        <v>0.2</v>
      </c>
      <c r="F874">
        <f>Table3[[#This Row],[DivPay]]*4</f>
        <v>0.8</v>
      </c>
      <c r="G874" s="2">
        <f>Table3[[#This Row],[FwdDiv]]/Table3[[#This Row],[SharePrice]]</f>
        <v>5.7757562630856981E-3</v>
      </c>
    </row>
    <row r="875" spans="2:7" ht="16" x14ac:dyDescent="0.2">
      <c r="B875" s="57">
        <v>43858</v>
      </c>
      <c r="C875" s="56">
        <v>138.26</v>
      </c>
      <c r="D875" s="56"/>
      <c r="E875" s="56">
        <v>0.2</v>
      </c>
      <c r="F875">
        <f>Table3[[#This Row],[DivPay]]*4</f>
        <v>0.8</v>
      </c>
      <c r="G875" s="2">
        <f>Table3[[#This Row],[FwdDiv]]/Table3[[#This Row],[SharePrice]]</f>
        <v>5.7861999132070019E-3</v>
      </c>
    </row>
    <row r="876" spans="2:7" ht="16" x14ac:dyDescent="0.2">
      <c r="B876" s="57">
        <v>43857</v>
      </c>
      <c r="C876" s="56">
        <v>135.96</v>
      </c>
      <c r="D876" s="56"/>
      <c r="E876" s="56">
        <v>0.2</v>
      </c>
      <c r="F876">
        <f>Table3[[#This Row],[DivPay]]*4</f>
        <v>0.8</v>
      </c>
      <c r="G876" s="2">
        <f>Table3[[#This Row],[FwdDiv]]/Table3[[#This Row],[SharePrice]]</f>
        <v>5.884083553986467E-3</v>
      </c>
    </row>
    <row r="877" spans="2:7" ht="16" x14ac:dyDescent="0.2">
      <c r="B877" s="57">
        <v>43854</v>
      </c>
      <c r="C877" s="56">
        <v>136.31</v>
      </c>
      <c r="D877" s="56"/>
      <c r="E877" s="56">
        <v>0.2</v>
      </c>
      <c r="F877">
        <f>Table3[[#This Row],[DivPay]]*4</f>
        <v>0.8</v>
      </c>
      <c r="G877" s="2">
        <f>Table3[[#This Row],[FwdDiv]]/Table3[[#This Row],[SharePrice]]</f>
        <v>5.8689751302178862E-3</v>
      </c>
    </row>
    <row r="878" spans="2:7" ht="16" x14ac:dyDescent="0.2">
      <c r="B878" s="57">
        <v>43853</v>
      </c>
      <c r="C878" s="56">
        <v>138.34</v>
      </c>
      <c r="D878" s="56"/>
      <c r="E878" s="56">
        <v>0.2</v>
      </c>
      <c r="F878">
        <f>Table3[[#This Row],[DivPay]]*4</f>
        <v>0.8</v>
      </c>
      <c r="G878" s="2">
        <f>Table3[[#This Row],[FwdDiv]]/Table3[[#This Row],[SharePrice]]</f>
        <v>5.7828538383692353E-3</v>
      </c>
    </row>
    <row r="879" spans="2:7" ht="16" x14ac:dyDescent="0.2">
      <c r="B879" s="57">
        <v>43852</v>
      </c>
      <c r="C879" s="56">
        <v>141.5</v>
      </c>
      <c r="D879" s="56"/>
      <c r="E879" s="56">
        <v>0.2</v>
      </c>
      <c r="F879">
        <f>Table3[[#This Row],[DivPay]]*4</f>
        <v>0.8</v>
      </c>
      <c r="G879" s="2">
        <f>Table3[[#This Row],[FwdDiv]]/Table3[[#This Row],[SharePrice]]</f>
        <v>5.6537102473498239E-3</v>
      </c>
    </row>
    <row r="880" spans="2:7" ht="16" x14ac:dyDescent="0.2">
      <c r="B880" s="57">
        <v>43851</v>
      </c>
      <c r="C880" s="56">
        <v>141.93</v>
      </c>
      <c r="D880" s="56"/>
      <c r="E880" s="56">
        <v>0.2</v>
      </c>
      <c r="F880">
        <f>Table3[[#This Row],[DivPay]]*4</f>
        <v>0.8</v>
      </c>
      <c r="G880" s="2">
        <f>Table3[[#This Row],[FwdDiv]]/Table3[[#This Row],[SharePrice]]</f>
        <v>5.6365814133727899E-3</v>
      </c>
    </row>
    <row r="881" spans="2:7" ht="16" x14ac:dyDescent="0.2">
      <c r="B881" s="57">
        <v>43847</v>
      </c>
      <c r="C881" s="56">
        <v>140.16</v>
      </c>
      <c r="D881" s="56"/>
      <c r="E881" s="56">
        <v>0.2</v>
      </c>
      <c r="F881">
        <f>Table3[[#This Row],[DivPay]]*4</f>
        <v>0.8</v>
      </c>
      <c r="G881" s="2">
        <f>Table3[[#This Row],[FwdDiv]]/Table3[[#This Row],[SharePrice]]</f>
        <v>5.7077625570776261E-3</v>
      </c>
    </row>
    <row r="882" spans="2:7" ht="16" x14ac:dyDescent="0.2">
      <c r="B882" s="57">
        <v>43846</v>
      </c>
      <c r="C882" s="56">
        <v>139.24</v>
      </c>
      <c r="D882" s="56">
        <v>0.2</v>
      </c>
      <c r="E882" s="56">
        <v>0.2</v>
      </c>
      <c r="F882">
        <f>Table3[[#This Row],[DivPay]]*4</f>
        <v>0.8</v>
      </c>
      <c r="G882" s="2">
        <f>Table3[[#This Row],[FwdDiv]]/Table3[[#This Row],[SharePrice]]</f>
        <v>5.7454754380925023E-3</v>
      </c>
    </row>
    <row r="883" spans="2:7" ht="16" x14ac:dyDescent="0.2">
      <c r="B883" s="57">
        <v>43845</v>
      </c>
      <c r="C883" s="56">
        <v>138.54</v>
      </c>
      <c r="D883" s="56"/>
      <c r="E883" s="56">
        <v>0.16400000000000001</v>
      </c>
      <c r="F883">
        <f>Table3[[#This Row],[DivPay]]*4</f>
        <v>0.65600000000000003</v>
      </c>
      <c r="G883" s="2">
        <f>Table3[[#This Row],[FwdDiv]]/Table3[[#This Row],[SharePrice]]</f>
        <v>4.7350945575285117E-3</v>
      </c>
    </row>
    <row r="884" spans="2:7" ht="16" x14ac:dyDescent="0.2">
      <c r="B884" s="57">
        <v>43844</v>
      </c>
      <c r="C884" s="56">
        <v>137.27000000000001</v>
      </c>
      <c r="D884" s="56"/>
      <c r="E884" s="56">
        <v>0.16400000000000001</v>
      </c>
      <c r="F884">
        <f>Table3[[#This Row],[DivPay]]*4</f>
        <v>0.65600000000000003</v>
      </c>
      <c r="G884" s="2">
        <f>Table3[[#This Row],[FwdDiv]]/Table3[[#This Row],[SharePrice]]</f>
        <v>4.7789028921104391E-3</v>
      </c>
    </row>
    <row r="885" spans="2:7" ht="16" x14ac:dyDescent="0.2">
      <c r="B885" s="57">
        <v>43843</v>
      </c>
      <c r="C885" s="56">
        <v>136.51</v>
      </c>
      <c r="D885" s="56"/>
      <c r="E885" s="56">
        <v>0.16400000000000001</v>
      </c>
      <c r="F885">
        <f>Table3[[#This Row],[DivPay]]*4</f>
        <v>0.65600000000000003</v>
      </c>
      <c r="G885" s="2">
        <f>Table3[[#This Row],[FwdDiv]]/Table3[[#This Row],[SharePrice]]</f>
        <v>4.8055087539374411E-3</v>
      </c>
    </row>
    <row r="886" spans="2:7" ht="16" x14ac:dyDescent="0.2">
      <c r="B886" s="57">
        <v>43840</v>
      </c>
      <c r="C886" s="56">
        <v>135.57</v>
      </c>
      <c r="D886" s="56"/>
      <c r="E886" s="56">
        <v>0.16400000000000001</v>
      </c>
      <c r="F886">
        <f>Table3[[#This Row],[DivPay]]*4</f>
        <v>0.65600000000000003</v>
      </c>
      <c r="G886" s="2">
        <f>Table3[[#This Row],[FwdDiv]]/Table3[[#This Row],[SharePrice]]</f>
        <v>4.838828649406211E-3</v>
      </c>
    </row>
    <row r="887" spans="2:7" ht="16" x14ac:dyDescent="0.2">
      <c r="B887" s="57">
        <v>43839</v>
      </c>
      <c r="C887" s="56">
        <v>135.06</v>
      </c>
      <c r="D887" s="56"/>
      <c r="E887" s="56">
        <v>0.16400000000000001</v>
      </c>
      <c r="F887">
        <f>Table3[[#This Row],[DivPay]]*4</f>
        <v>0.65600000000000003</v>
      </c>
      <c r="G887" s="2">
        <f>Table3[[#This Row],[FwdDiv]]/Table3[[#This Row],[SharePrice]]</f>
        <v>4.8571005479046353E-3</v>
      </c>
    </row>
    <row r="888" spans="2:7" ht="16" x14ac:dyDescent="0.2">
      <c r="B888" s="57">
        <v>43838</v>
      </c>
      <c r="C888" s="56">
        <v>133.29</v>
      </c>
      <c r="D888" s="56"/>
      <c r="E888" s="56">
        <v>0.16400000000000001</v>
      </c>
      <c r="F888">
        <f>Table3[[#This Row],[DivPay]]*4</f>
        <v>0.65600000000000003</v>
      </c>
      <c r="G888" s="2">
        <f>Table3[[#This Row],[FwdDiv]]/Table3[[#This Row],[SharePrice]]</f>
        <v>4.9215995198439496E-3</v>
      </c>
    </row>
    <row r="889" spans="2:7" ht="16" x14ac:dyDescent="0.2">
      <c r="B889" s="57">
        <v>43837</v>
      </c>
      <c r="C889" s="56">
        <v>133.58000000000001</v>
      </c>
      <c r="D889" s="56"/>
      <c r="E889" s="56">
        <v>0.16400000000000001</v>
      </c>
      <c r="F889">
        <f>Table3[[#This Row],[DivPay]]*4</f>
        <v>0.65600000000000003</v>
      </c>
      <c r="G889" s="2">
        <f>Table3[[#This Row],[FwdDiv]]/Table3[[#This Row],[SharePrice]]</f>
        <v>4.9109148076059289E-3</v>
      </c>
    </row>
    <row r="890" spans="2:7" ht="16" x14ac:dyDescent="0.2">
      <c r="B890" s="57">
        <v>43836</v>
      </c>
      <c r="C890" s="56">
        <v>133.13</v>
      </c>
      <c r="D890" s="56"/>
      <c r="E890" s="56">
        <v>0.16400000000000001</v>
      </c>
      <c r="F890">
        <f>Table3[[#This Row],[DivPay]]*4</f>
        <v>0.65600000000000003</v>
      </c>
      <c r="G890" s="2">
        <f>Table3[[#This Row],[FwdDiv]]/Table3[[#This Row],[SharePrice]]</f>
        <v>4.927514459550815E-3</v>
      </c>
    </row>
    <row r="891" spans="2:7" ht="16" x14ac:dyDescent="0.2">
      <c r="B891" s="57">
        <v>43833</v>
      </c>
      <c r="C891" s="56">
        <v>134.16</v>
      </c>
      <c r="D891" s="56"/>
      <c r="E891" s="56">
        <v>0.16400000000000001</v>
      </c>
      <c r="F891">
        <f>Table3[[#This Row],[DivPay]]*4</f>
        <v>0.65600000000000003</v>
      </c>
      <c r="G891" s="2">
        <f>Table3[[#This Row],[FwdDiv]]/Table3[[#This Row],[SharePrice]]</f>
        <v>4.8896839594514017E-3</v>
      </c>
    </row>
    <row r="892" spans="2:7" ht="16" x14ac:dyDescent="0.2">
      <c r="B892" s="57">
        <v>43832</v>
      </c>
      <c r="C892" s="56">
        <v>134.13999999999999</v>
      </c>
      <c r="D892" s="56"/>
      <c r="E892" s="56">
        <v>0.16400000000000001</v>
      </c>
      <c r="F892">
        <f>Table3[[#This Row],[DivPay]]*4</f>
        <v>0.65600000000000003</v>
      </c>
      <c r="G892" s="2">
        <f>Table3[[#This Row],[FwdDiv]]/Table3[[#This Row],[SharePrice]]</f>
        <v>4.890413001341882E-3</v>
      </c>
    </row>
    <row r="893" spans="2:7" ht="16" x14ac:dyDescent="0.2">
      <c r="B893" s="57">
        <v>43830</v>
      </c>
      <c r="C893" s="56">
        <v>132.35</v>
      </c>
      <c r="D893" s="56"/>
      <c r="E893" s="56">
        <v>0.16400000000000001</v>
      </c>
      <c r="F893">
        <f>Table3[[#This Row],[DivPay]]*4</f>
        <v>0.65600000000000003</v>
      </c>
      <c r="G893" s="2">
        <f>Table3[[#This Row],[FwdDiv]]/Table3[[#This Row],[SharePrice]]</f>
        <v>4.956554590102003E-3</v>
      </c>
    </row>
    <row r="894" spans="2:7" ht="16" x14ac:dyDescent="0.2">
      <c r="B894" s="57">
        <v>43829</v>
      </c>
      <c r="C894" s="56">
        <v>132.21</v>
      </c>
      <c r="D894" s="56"/>
      <c r="E894" s="56">
        <v>0.16400000000000001</v>
      </c>
      <c r="F894">
        <f>Table3[[#This Row],[DivPay]]*4</f>
        <v>0.65600000000000003</v>
      </c>
      <c r="G894" s="2">
        <f>Table3[[#This Row],[FwdDiv]]/Table3[[#This Row],[SharePrice]]</f>
        <v>4.9618031918916873E-3</v>
      </c>
    </row>
    <row r="895" spans="2:7" ht="16" x14ac:dyDescent="0.2">
      <c r="B895" s="57">
        <v>43826</v>
      </c>
      <c r="C895" s="56">
        <v>133.25</v>
      </c>
      <c r="D895" s="56"/>
      <c r="E895" s="56">
        <v>0.16400000000000001</v>
      </c>
      <c r="F895">
        <f>Table3[[#This Row],[DivPay]]*4</f>
        <v>0.65600000000000003</v>
      </c>
      <c r="G895" s="2">
        <f>Table3[[#This Row],[FwdDiv]]/Table3[[#This Row],[SharePrice]]</f>
        <v>4.9230769230769232E-3</v>
      </c>
    </row>
    <row r="896" spans="2:7" ht="16" x14ac:dyDescent="0.2">
      <c r="B896" s="57">
        <v>43825</v>
      </c>
      <c r="C896" s="56">
        <v>133.03</v>
      </c>
      <c r="D896" s="56"/>
      <c r="E896" s="56">
        <v>0.16400000000000001</v>
      </c>
      <c r="F896">
        <f>Table3[[#This Row],[DivPay]]*4</f>
        <v>0.65600000000000003</v>
      </c>
      <c r="G896" s="2">
        <f>Table3[[#This Row],[FwdDiv]]/Table3[[#This Row],[SharePrice]]</f>
        <v>4.9312185221378636E-3</v>
      </c>
    </row>
    <row r="897" spans="2:7" ht="16" x14ac:dyDescent="0.2">
      <c r="B897" s="57">
        <v>43823</v>
      </c>
      <c r="C897" s="56">
        <v>132.91999999999999</v>
      </c>
      <c r="D897" s="56"/>
      <c r="E897" s="56">
        <v>0.16400000000000001</v>
      </c>
      <c r="F897">
        <f>Table3[[#This Row],[DivPay]]*4</f>
        <v>0.65600000000000003</v>
      </c>
      <c r="G897" s="2">
        <f>Table3[[#This Row],[FwdDiv]]/Table3[[#This Row],[SharePrice]]</f>
        <v>4.9352994282275062E-3</v>
      </c>
    </row>
    <row r="898" spans="2:7" ht="16" x14ac:dyDescent="0.2">
      <c r="B898" s="57">
        <v>43822</v>
      </c>
      <c r="C898" s="56">
        <v>132.37</v>
      </c>
      <c r="D898" s="56"/>
      <c r="E898" s="56">
        <v>0.16400000000000001</v>
      </c>
      <c r="F898">
        <f>Table3[[#This Row],[DivPay]]*4</f>
        <v>0.65600000000000003</v>
      </c>
      <c r="G898" s="2">
        <f>Table3[[#This Row],[FwdDiv]]/Table3[[#This Row],[SharePrice]]</f>
        <v>4.9558056961547178E-3</v>
      </c>
    </row>
    <row r="899" spans="2:7" ht="16" x14ac:dyDescent="0.2">
      <c r="B899" s="57">
        <v>43819</v>
      </c>
      <c r="C899" s="56">
        <v>132.68</v>
      </c>
      <c r="D899" s="56"/>
      <c r="E899" s="56">
        <v>0.16400000000000001</v>
      </c>
      <c r="F899">
        <f>Table3[[#This Row],[DivPay]]*4</f>
        <v>0.65600000000000003</v>
      </c>
      <c r="G899" s="2">
        <f>Table3[[#This Row],[FwdDiv]]/Table3[[#This Row],[SharePrice]]</f>
        <v>4.9442267108833282E-3</v>
      </c>
    </row>
    <row r="900" spans="2:7" ht="16" x14ac:dyDescent="0.2">
      <c r="B900" s="57">
        <v>43818</v>
      </c>
      <c r="C900" s="56">
        <v>128.74</v>
      </c>
      <c r="D900" s="56"/>
      <c r="E900" s="56">
        <v>0.16400000000000001</v>
      </c>
      <c r="F900">
        <f>Table3[[#This Row],[DivPay]]*4</f>
        <v>0.65600000000000003</v>
      </c>
      <c r="G900" s="2">
        <f>Table3[[#This Row],[FwdDiv]]/Table3[[#This Row],[SharePrice]]</f>
        <v>5.0955414012738851E-3</v>
      </c>
    </row>
    <row r="901" spans="2:7" ht="16" x14ac:dyDescent="0.2">
      <c r="B901" s="57">
        <v>43817</v>
      </c>
      <c r="C901" s="56">
        <v>126.99</v>
      </c>
      <c r="D901" s="56"/>
      <c r="E901" s="56">
        <v>0.16400000000000001</v>
      </c>
      <c r="F901">
        <f>Table3[[#This Row],[DivPay]]*4</f>
        <v>0.65600000000000003</v>
      </c>
      <c r="G901" s="2">
        <f>Table3[[#This Row],[FwdDiv]]/Table3[[#This Row],[SharePrice]]</f>
        <v>5.1657610835498862E-3</v>
      </c>
    </row>
    <row r="902" spans="2:7" ht="16" x14ac:dyDescent="0.2">
      <c r="B902" s="57">
        <v>43816</v>
      </c>
      <c r="C902" s="56">
        <v>127.1</v>
      </c>
      <c r="D902" s="56"/>
      <c r="E902" s="56">
        <v>0.16400000000000001</v>
      </c>
      <c r="F902">
        <f>Table3[[#This Row],[DivPay]]*4</f>
        <v>0.65600000000000003</v>
      </c>
      <c r="G902" s="2">
        <f>Table3[[#This Row],[FwdDiv]]/Table3[[#This Row],[SharePrice]]</f>
        <v>5.161290322580646E-3</v>
      </c>
    </row>
    <row r="903" spans="2:7" ht="16" x14ac:dyDescent="0.2">
      <c r="B903" s="57">
        <v>43815</v>
      </c>
      <c r="C903" s="56">
        <v>126.46</v>
      </c>
      <c r="D903" s="56"/>
      <c r="E903" s="56">
        <v>0.16400000000000001</v>
      </c>
      <c r="F903">
        <f>Table3[[#This Row],[DivPay]]*4</f>
        <v>0.65600000000000003</v>
      </c>
      <c r="G903" s="2">
        <f>Table3[[#This Row],[FwdDiv]]/Table3[[#This Row],[SharePrice]]</f>
        <v>5.187411039063736E-3</v>
      </c>
    </row>
    <row r="904" spans="2:7" ht="16" x14ac:dyDescent="0.2">
      <c r="B904" s="57">
        <v>43812</v>
      </c>
      <c r="C904" s="56">
        <v>124.45</v>
      </c>
      <c r="D904" s="56"/>
      <c r="E904" s="56">
        <v>0.16400000000000001</v>
      </c>
      <c r="F904">
        <f>Table3[[#This Row],[DivPay]]*4</f>
        <v>0.65600000000000003</v>
      </c>
      <c r="G904" s="2">
        <f>Table3[[#This Row],[FwdDiv]]/Table3[[#This Row],[SharePrice]]</f>
        <v>5.2711932503013261E-3</v>
      </c>
    </row>
    <row r="905" spans="2:7" ht="16" x14ac:dyDescent="0.2">
      <c r="B905" s="57">
        <v>43811</v>
      </c>
      <c r="C905" s="56">
        <v>124.33</v>
      </c>
      <c r="D905" s="56"/>
      <c r="E905" s="56">
        <v>0.16400000000000001</v>
      </c>
      <c r="F905">
        <f>Table3[[#This Row],[DivPay]]*4</f>
        <v>0.65600000000000003</v>
      </c>
      <c r="G905" s="2">
        <f>Table3[[#This Row],[FwdDiv]]/Table3[[#This Row],[SharePrice]]</f>
        <v>5.2762808654387523E-3</v>
      </c>
    </row>
    <row r="906" spans="2:7" ht="16" x14ac:dyDescent="0.2">
      <c r="B906" s="57">
        <v>43810</v>
      </c>
      <c r="C906" s="56">
        <v>123.56</v>
      </c>
      <c r="D906" s="56"/>
      <c r="E906" s="56">
        <v>0.16400000000000001</v>
      </c>
      <c r="F906">
        <f>Table3[[#This Row],[DivPay]]*4</f>
        <v>0.65600000000000003</v>
      </c>
      <c r="G906" s="2">
        <f>Table3[[#This Row],[FwdDiv]]/Table3[[#This Row],[SharePrice]]</f>
        <v>5.309161540951764E-3</v>
      </c>
    </row>
    <row r="907" spans="2:7" ht="16" x14ac:dyDescent="0.2">
      <c r="B907" s="57">
        <v>43809</v>
      </c>
      <c r="C907" s="56">
        <v>122.78</v>
      </c>
      <c r="D907" s="56"/>
      <c r="E907" s="56">
        <v>0.16400000000000001</v>
      </c>
      <c r="F907">
        <f>Table3[[#This Row],[DivPay]]*4</f>
        <v>0.65600000000000003</v>
      </c>
      <c r="G907" s="2">
        <f>Table3[[#This Row],[FwdDiv]]/Table3[[#This Row],[SharePrice]]</f>
        <v>5.3428897214530058E-3</v>
      </c>
    </row>
    <row r="908" spans="2:7" ht="16" x14ac:dyDescent="0.2">
      <c r="B908" s="57">
        <v>43808</v>
      </c>
      <c r="C908" s="56">
        <v>121.23</v>
      </c>
      <c r="D908" s="56"/>
      <c r="E908" s="56">
        <v>0.16400000000000001</v>
      </c>
      <c r="F908">
        <f>Table3[[#This Row],[DivPay]]*4</f>
        <v>0.65600000000000003</v>
      </c>
      <c r="G908" s="2">
        <f>Table3[[#This Row],[FwdDiv]]/Table3[[#This Row],[SharePrice]]</f>
        <v>5.4112018477274603E-3</v>
      </c>
    </row>
    <row r="909" spans="2:7" ht="16" x14ac:dyDescent="0.2">
      <c r="B909" s="57">
        <v>43805</v>
      </c>
      <c r="C909" s="56">
        <v>121.72</v>
      </c>
      <c r="D909" s="56"/>
      <c r="E909" s="56">
        <v>0.16400000000000001</v>
      </c>
      <c r="F909">
        <f>Table3[[#This Row],[DivPay]]*4</f>
        <v>0.65600000000000003</v>
      </c>
      <c r="G909" s="2">
        <f>Table3[[#This Row],[FwdDiv]]/Table3[[#This Row],[SharePrice]]</f>
        <v>5.3894183371672698E-3</v>
      </c>
    </row>
    <row r="910" spans="2:7" ht="16" x14ac:dyDescent="0.2">
      <c r="B910" s="57">
        <v>43804</v>
      </c>
      <c r="C910" s="56">
        <v>120.11</v>
      </c>
      <c r="D910" s="56"/>
      <c r="E910" s="56">
        <v>0.16400000000000001</v>
      </c>
      <c r="F910">
        <f>Table3[[#This Row],[DivPay]]*4</f>
        <v>0.65600000000000003</v>
      </c>
      <c r="G910" s="2">
        <f>Table3[[#This Row],[FwdDiv]]/Table3[[#This Row],[SharePrice]]</f>
        <v>5.4616601448672052E-3</v>
      </c>
    </row>
    <row r="911" spans="2:7" ht="16" x14ac:dyDescent="0.2">
      <c r="B911" s="57">
        <v>43803</v>
      </c>
      <c r="C911" s="56">
        <v>119.74</v>
      </c>
      <c r="D911" s="56"/>
      <c r="E911" s="56">
        <v>0.16400000000000001</v>
      </c>
      <c r="F911">
        <f>Table3[[#This Row],[DivPay]]*4</f>
        <v>0.65600000000000003</v>
      </c>
      <c r="G911" s="2">
        <f>Table3[[#This Row],[FwdDiv]]/Table3[[#This Row],[SharePrice]]</f>
        <v>5.4785368297978962E-3</v>
      </c>
    </row>
    <row r="912" spans="2:7" ht="16" x14ac:dyDescent="0.2">
      <c r="B912" s="57">
        <v>43802</v>
      </c>
      <c r="C912" s="56">
        <v>120.53</v>
      </c>
      <c r="D912" s="56"/>
      <c r="E912" s="56">
        <v>0.16400000000000001</v>
      </c>
      <c r="F912">
        <f>Table3[[#This Row],[DivPay]]*4</f>
        <v>0.65600000000000003</v>
      </c>
      <c r="G912" s="2">
        <f>Table3[[#This Row],[FwdDiv]]/Table3[[#This Row],[SharePrice]]</f>
        <v>5.4426283912718827E-3</v>
      </c>
    </row>
    <row r="913" spans="2:7" ht="16" x14ac:dyDescent="0.2">
      <c r="B913" s="57">
        <v>43801</v>
      </c>
      <c r="C913" s="56">
        <v>119.91</v>
      </c>
      <c r="D913" s="56"/>
      <c r="E913" s="56">
        <v>0.16400000000000001</v>
      </c>
      <c r="F913">
        <f>Table3[[#This Row],[DivPay]]*4</f>
        <v>0.65600000000000003</v>
      </c>
      <c r="G913" s="2">
        <f>Table3[[#This Row],[FwdDiv]]/Table3[[#This Row],[SharePrice]]</f>
        <v>5.4707697439746478E-3</v>
      </c>
    </row>
    <row r="914" spans="2:7" ht="16" x14ac:dyDescent="0.2">
      <c r="B914" s="57">
        <v>43798</v>
      </c>
      <c r="C914" s="56">
        <v>120.52</v>
      </c>
      <c r="D914" s="56"/>
      <c r="E914" s="56">
        <v>0.16400000000000001</v>
      </c>
      <c r="F914">
        <f>Table3[[#This Row],[DivPay]]*4</f>
        <v>0.65600000000000003</v>
      </c>
      <c r="G914" s="2">
        <f>Table3[[#This Row],[FwdDiv]]/Table3[[#This Row],[SharePrice]]</f>
        <v>5.4430799867241954E-3</v>
      </c>
    </row>
    <row r="915" spans="2:7" ht="16" x14ac:dyDescent="0.2">
      <c r="B915" s="57">
        <v>43796</v>
      </c>
      <c r="C915" s="56">
        <v>121.63</v>
      </c>
      <c r="D915" s="56"/>
      <c r="E915" s="56">
        <v>0.16400000000000001</v>
      </c>
      <c r="F915">
        <f>Table3[[#This Row],[DivPay]]*4</f>
        <v>0.65600000000000003</v>
      </c>
      <c r="G915" s="2">
        <f>Table3[[#This Row],[FwdDiv]]/Table3[[#This Row],[SharePrice]]</f>
        <v>5.3934062320151284E-3</v>
      </c>
    </row>
    <row r="916" spans="2:7" ht="16" x14ac:dyDescent="0.2">
      <c r="B916" s="57">
        <v>43795</v>
      </c>
      <c r="C916" s="56">
        <v>121.89</v>
      </c>
      <c r="D916" s="56"/>
      <c r="E916" s="56">
        <v>0.16400000000000001</v>
      </c>
      <c r="F916">
        <f>Table3[[#This Row],[DivPay]]*4</f>
        <v>0.65600000000000003</v>
      </c>
      <c r="G916" s="2">
        <f>Table3[[#This Row],[FwdDiv]]/Table3[[#This Row],[SharePrice]]</f>
        <v>5.38190171466076E-3</v>
      </c>
    </row>
    <row r="917" spans="2:7" ht="16" x14ac:dyDescent="0.2">
      <c r="B917" s="57">
        <v>43794</v>
      </c>
      <c r="C917" s="56">
        <v>120.61</v>
      </c>
      <c r="D917" s="56"/>
      <c r="E917" s="56">
        <v>0.16400000000000001</v>
      </c>
      <c r="F917">
        <f>Table3[[#This Row],[DivPay]]*4</f>
        <v>0.65600000000000003</v>
      </c>
      <c r="G917" s="2">
        <f>Table3[[#This Row],[FwdDiv]]/Table3[[#This Row],[SharePrice]]</f>
        <v>5.4390183235220966E-3</v>
      </c>
    </row>
    <row r="918" spans="2:7" ht="16" x14ac:dyDescent="0.2">
      <c r="B918" s="57">
        <v>43791</v>
      </c>
      <c r="C918" s="56">
        <v>119.81</v>
      </c>
      <c r="D918" s="56"/>
      <c r="E918" s="56">
        <v>0.16400000000000001</v>
      </c>
      <c r="F918">
        <f>Table3[[#This Row],[DivPay]]*4</f>
        <v>0.65600000000000003</v>
      </c>
      <c r="G918" s="2">
        <f>Table3[[#This Row],[FwdDiv]]/Table3[[#This Row],[SharePrice]]</f>
        <v>5.4753359485852603E-3</v>
      </c>
    </row>
    <row r="919" spans="2:7" ht="16" x14ac:dyDescent="0.2">
      <c r="B919" s="57">
        <v>43790</v>
      </c>
      <c r="C919" s="56">
        <v>120.22</v>
      </c>
      <c r="D919" s="56"/>
      <c r="E919" s="56">
        <v>0.16400000000000001</v>
      </c>
      <c r="F919">
        <f>Table3[[#This Row],[DivPay]]*4</f>
        <v>0.65600000000000003</v>
      </c>
      <c r="G919" s="2">
        <f>Table3[[#This Row],[FwdDiv]]/Table3[[#This Row],[SharePrice]]</f>
        <v>5.4566627848943606E-3</v>
      </c>
    </row>
    <row r="920" spans="2:7" ht="16" x14ac:dyDescent="0.2">
      <c r="B920" s="57">
        <v>43789</v>
      </c>
      <c r="C920" s="56">
        <v>119.56</v>
      </c>
      <c r="D920" s="56"/>
      <c r="E920" s="56">
        <v>0.16400000000000001</v>
      </c>
      <c r="F920">
        <f>Table3[[#This Row],[DivPay]]*4</f>
        <v>0.65600000000000003</v>
      </c>
      <c r="G920" s="2">
        <f>Table3[[#This Row],[FwdDiv]]/Table3[[#This Row],[SharePrice]]</f>
        <v>5.4867848778855808E-3</v>
      </c>
    </row>
    <row r="921" spans="2:7" ht="16" x14ac:dyDescent="0.2">
      <c r="B921" s="57">
        <v>43788</v>
      </c>
      <c r="C921" s="56">
        <v>120.33</v>
      </c>
      <c r="D921" s="56"/>
      <c r="E921" s="56">
        <v>0.16400000000000001</v>
      </c>
      <c r="F921">
        <f>Table3[[#This Row],[DivPay]]*4</f>
        <v>0.65600000000000003</v>
      </c>
      <c r="G921" s="2">
        <f>Table3[[#This Row],[FwdDiv]]/Table3[[#This Row],[SharePrice]]</f>
        <v>5.4516745616222063E-3</v>
      </c>
    </row>
    <row r="922" spans="2:7" ht="16" x14ac:dyDescent="0.2">
      <c r="B922" s="57">
        <v>43787</v>
      </c>
      <c r="C922" s="56">
        <v>118.8</v>
      </c>
      <c r="D922" s="56"/>
      <c r="E922" s="56">
        <v>0.16400000000000001</v>
      </c>
      <c r="F922">
        <f>Table3[[#This Row],[DivPay]]*4</f>
        <v>0.65600000000000003</v>
      </c>
      <c r="G922" s="2">
        <f>Table3[[#This Row],[FwdDiv]]/Table3[[#This Row],[SharePrice]]</f>
        <v>5.5218855218855225E-3</v>
      </c>
    </row>
    <row r="923" spans="2:7" ht="16" x14ac:dyDescent="0.2">
      <c r="B923" s="57">
        <v>43784</v>
      </c>
      <c r="C923" s="56">
        <v>117.92</v>
      </c>
      <c r="D923" s="56"/>
      <c r="E923" s="56">
        <v>0.16400000000000001</v>
      </c>
      <c r="F923">
        <f>Table3[[#This Row],[DivPay]]*4</f>
        <v>0.65600000000000003</v>
      </c>
      <c r="G923" s="2">
        <f>Table3[[#This Row],[FwdDiv]]/Table3[[#This Row],[SharePrice]]</f>
        <v>5.5630936227951157E-3</v>
      </c>
    </row>
    <row r="924" spans="2:7" ht="16" x14ac:dyDescent="0.2">
      <c r="B924" s="57">
        <v>43783</v>
      </c>
      <c r="C924" s="56">
        <v>116.25</v>
      </c>
      <c r="D924" s="56"/>
      <c r="E924" s="56">
        <v>0.16400000000000001</v>
      </c>
      <c r="F924">
        <f>Table3[[#This Row],[DivPay]]*4</f>
        <v>0.65600000000000003</v>
      </c>
      <c r="G924" s="2">
        <f>Table3[[#This Row],[FwdDiv]]/Table3[[#This Row],[SharePrice]]</f>
        <v>5.6430107526881726E-3</v>
      </c>
    </row>
    <row r="925" spans="2:7" ht="16" x14ac:dyDescent="0.2">
      <c r="B925" s="57">
        <v>43782</v>
      </c>
      <c r="C925" s="56">
        <v>116.45</v>
      </c>
      <c r="D925" s="56"/>
      <c r="E925" s="56">
        <v>0.16400000000000001</v>
      </c>
      <c r="F925">
        <f>Table3[[#This Row],[DivPay]]*4</f>
        <v>0.65600000000000003</v>
      </c>
      <c r="G925" s="2">
        <f>Table3[[#This Row],[FwdDiv]]/Table3[[#This Row],[SharePrice]]</f>
        <v>5.6333190210390727E-3</v>
      </c>
    </row>
    <row r="926" spans="2:7" ht="16" x14ac:dyDescent="0.2">
      <c r="B926" s="57">
        <v>43781</v>
      </c>
      <c r="C926" s="56">
        <v>117.2</v>
      </c>
      <c r="D926" s="56"/>
      <c r="E926" s="56">
        <v>0.16400000000000001</v>
      </c>
      <c r="F926">
        <f>Table3[[#This Row],[DivPay]]*4</f>
        <v>0.65600000000000003</v>
      </c>
      <c r="G926" s="2">
        <f>Table3[[#This Row],[FwdDiv]]/Table3[[#This Row],[SharePrice]]</f>
        <v>5.5972696245733793E-3</v>
      </c>
    </row>
    <row r="927" spans="2:7" ht="16" x14ac:dyDescent="0.2">
      <c r="B927" s="57">
        <v>43780</v>
      </c>
      <c r="C927" s="56">
        <v>117.03</v>
      </c>
      <c r="D927" s="56"/>
      <c r="E927" s="56">
        <v>0.16400000000000001</v>
      </c>
      <c r="F927">
        <f>Table3[[#This Row],[DivPay]]*4</f>
        <v>0.65600000000000003</v>
      </c>
      <c r="G927" s="2">
        <f>Table3[[#This Row],[FwdDiv]]/Table3[[#This Row],[SharePrice]]</f>
        <v>5.6054003247030674E-3</v>
      </c>
    </row>
    <row r="928" spans="2:7" ht="16" x14ac:dyDescent="0.2">
      <c r="B928" s="57">
        <v>43777</v>
      </c>
      <c r="C928" s="56">
        <v>117.86</v>
      </c>
      <c r="D928" s="56"/>
      <c r="E928" s="56">
        <v>0.16400000000000001</v>
      </c>
      <c r="F928">
        <f>Table3[[#This Row],[DivPay]]*4</f>
        <v>0.65600000000000003</v>
      </c>
      <c r="G928" s="2">
        <f>Table3[[#This Row],[FwdDiv]]/Table3[[#This Row],[SharePrice]]</f>
        <v>5.5659256745291029E-3</v>
      </c>
    </row>
    <row r="929" spans="2:7" ht="16" x14ac:dyDescent="0.2">
      <c r="B929" s="57">
        <v>43776</v>
      </c>
      <c r="C929" s="56">
        <v>121.03</v>
      </c>
      <c r="D929" s="56"/>
      <c r="E929" s="56">
        <v>0.16400000000000001</v>
      </c>
      <c r="F929">
        <f>Table3[[#This Row],[DivPay]]*4</f>
        <v>0.65600000000000003</v>
      </c>
      <c r="G929" s="2">
        <f>Table3[[#This Row],[FwdDiv]]/Table3[[#This Row],[SharePrice]]</f>
        <v>5.4201437660084282E-3</v>
      </c>
    </row>
    <row r="930" spans="2:7" ht="16" x14ac:dyDescent="0.2">
      <c r="B930" s="57">
        <v>43775</v>
      </c>
      <c r="C930" s="56">
        <v>121.47</v>
      </c>
      <c r="D930" s="56"/>
      <c r="E930" s="56">
        <v>0.16400000000000001</v>
      </c>
      <c r="F930">
        <f>Table3[[#This Row],[DivPay]]*4</f>
        <v>0.65600000000000003</v>
      </c>
      <c r="G930" s="2">
        <f>Table3[[#This Row],[FwdDiv]]/Table3[[#This Row],[SharePrice]]</f>
        <v>5.400510414094015E-3</v>
      </c>
    </row>
    <row r="931" spans="2:7" ht="16" x14ac:dyDescent="0.2">
      <c r="B931" s="57">
        <v>43774</v>
      </c>
      <c r="C931" s="56">
        <v>120.25</v>
      </c>
      <c r="D931" s="56"/>
      <c r="E931" s="56">
        <v>0.16400000000000001</v>
      </c>
      <c r="F931">
        <f>Table3[[#This Row],[DivPay]]*4</f>
        <v>0.65600000000000003</v>
      </c>
      <c r="G931" s="2">
        <f>Table3[[#This Row],[FwdDiv]]/Table3[[#This Row],[SharePrice]]</f>
        <v>5.4553014553014555E-3</v>
      </c>
    </row>
    <row r="932" spans="2:7" ht="16" x14ac:dyDescent="0.2">
      <c r="B932" s="57">
        <v>43773</v>
      </c>
      <c r="C932" s="56">
        <v>124.76</v>
      </c>
      <c r="D932" s="56"/>
      <c r="E932" s="56">
        <v>0.16400000000000001</v>
      </c>
      <c r="F932">
        <f>Table3[[#This Row],[DivPay]]*4</f>
        <v>0.65600000000000003</v>
      </c>
      <c r="G932" s="2">
        <f>Table3[[#This Row],[FwdDiv]]/Table3[[#This Row],[SharePrice]]</f>
        <v>5.2580955434434118E-3</v>
      </c>
    </row>
    <row r="933" spans="2:7" ht="16" x14ac:dyDescent="0.2">
      <c r="B933" s="57">
        <v>43770</v>
      </c>
      <c r="C933" s="56">
        <v>125.34</v>
      </c>
      <c r="D933" s="56"/>
      <c r="E933" s="56">
        <v>0.16400000000000001</v>
      </c>
      <c r="F933">
        <f>Table3[[#This Row],[DivPay]]*4</f>
        <v>0.65600000000000003</v>
      </c>
      <c r="G933" s="2">
        <f>Table3[[#This Row],[FwdDiv]]/Table3[[#This Row],[SharePrice]]</f>
        <v>5.2337641614807725E-3</v>
      </c>
    </row>
    <row r="934" spans="2:7" ht="16" x14ac:dyDescent="0.2">
      <c r="B934" s="57">
        <v>43769</v>
      </c>
      <c r="C934" s="56">
        <v>127.92</v>
      </c>
      <c r="D934" s="56"/>
      <c r="E934" s="56">
        <v>0.16400000000000001</v>
      </c>
      <c r="F934">
        <f>Table3[[#This Row],[DivPay]]*4</f>
        <v>0.65600000000000003</v>
      </c>
      <c r="G934" s="2">
        <f>Table3[[#This Row],[FwdDiv]]/Table3[[#This Row],[SharePrice]]</f>
        <v>5.1282051282051282E-3</v>
      </c>
    </row>
    <row r="935" spans="2:7" ht="16" x14ac:dyDescent="0.2">
      <c r="B935" s="57">
        <v>43768</v>
      </c>
      <c r="C935" s="56">
        <v>127.6</v>
      </c>
      <c r="D935" s="56"/>
      <c r="E935" s="56">
        <v>0.16400000000000001</v>
      </c>
      <c r="F935">
        <f>Table3[[#This Row],[DivPay]]*4</f>
        <v>0.65600000000000003</v>
      </c>
      <c r="G935" s="2">
        <f>Table3[[#This Row],[FwdDiv]]/Table3[[#This Row],[SharePrice]]</f>
        <v>5.1410658307210035E-3</v>
      </c>
    </row>
    <row r="936" spans="2:7" ht="16" x14ac:dyDescent="0.2">
      <c r="B936" s="57">
        <v>43767</v>
      </c>
      <c r="C936" s="56">
        <v>126.16</v>
      </c>
      <c r="D936" s="56"/>
      <c r="E936" s="56">
        <v>0.16400000000000001</v>
      </c>
      <c r="F936">
        <f>Table3[[#This Row],[DivPay]]*4</f>
        <v>0.65600000000000003</v>
      </c>
      <c r="G936" s="2">
        <f>Table3[[#This Row],[FwdDiv]]/Table3[[#This Row],[SharePrice]]</f>
        <v>5.1997463538363984E-3</v>
      </c>
    </row>
    <row r="937" spans="2:7" ht="16" x14ac:dyDescent="0.2">
      <c r="B937" s="57">
        <v>43766</v>
      </c>
      <c r="C937" s="56">
        <v>125.13</v>
      </c>
      <c r="D937" s="56"/>
      <c r="E937" s="56">
        <v>0.16400000000000001</v>
      </c>
      <c r="F937">
        <f>Table3[[#This Row],[DivPay]]*4</f>
        <v>0.65600000000000003</v>
      </c>
      <c r="G937" s="2">
        <f>Table3[[#This Row],[FwdDiv]]/Table3[[#This Row],[SharePrice]]</f>
        <v>5.2425477503396474E-3</v>
      </c>
    </row>
    <row r="938" spans="2:7" ht="16" x14ac:dyDescent="0.2">
      <c r="B938" s="57">
        <v>43763</v>
      </c>
      <c r="C938" s="56">
        <v>124.36</v>
      </c>
      <c r="D938" s="56"/>
      <c r="E938" s="56">
        <v>0.16400000000000001</v>
      </c>
      <c r="F938">
        <f>Table3[[#This Row],[DivPay]]*4</f>
        <v>0.65600000000000003</v>
      </c>
      <c r="G938" s="2">
        <f>Table3[[#This Row],[FwdDiv]]/Table3[[#This Row],[SharePrice]]</f>
        <v>5.2750080411707945E-3</v>
      </c>
    </row>
    <row r="939" spans="2:7" ht="16" x14ac:dyDescent="0.2">
      <c r="B939" s="57">
        <v>43762</v>
      </c>
      <c r="C939" s="56">
        <v>122.95</v>
      </c>
      <c r="D939" s="56"/>
      <c r="E939" s="56">
        <v>0.16400000000000001</v>
      </c>
      <c r="F939">
        <f>Table3[[#This Row],[DivPay]]*4</f>
        <v>0.65600000000000003</v>
      </c>
      <c r="G939" s="2">
        <f>Table3[[#This Row],[FwdDiv]]/Table3[[#This Row],[SharePrice]]</f>
        <v>5.3355022366815778E-3</v>
      </c>
    </row>
    <row r="940" spans="2:7" ht="16" x14ac:dyDescent="0.2">
      <c r="B940" s="57">
        <v>43761</v>
      </c>
      <c r="C940" s="56">
        <v>121.8</v>
      </c>
      <c r="D940" s="56"/>
      <c r="E940" s="56">
        <v>0.16400000000000001</v>
      </c>
      <c r="F940">
        <f>Table3[[#This Row],[DivPay]]*4</f>
        <v>0.65600000000000003</v>
      </c>
      <c r="G940" s="2">
        <f>Table3[[#This Row],[FwdDiv]]/Table3[[#This Row],[SharePrice]]</f>
        <v>5.3858784893267659E-3</v>
      </c>
    </row>
    <row r="941" spans="2:7" ht="16" x14ac:dyDescent="0.2">
      <c r="B941" s="57">
        <v>43760</v>
      </c>
      <c r="C941" s="56">
        <v>122.81</v>
      </c>
      <c r="D941" s="56"/>
      <c r="E941" s="56">
        <v>0.16400000000000001</v>
      </c>
      <c r="F941">
        <f>Table3[[#This Row],[DivPay]]*4</f>
        <v>0.65600000000000003</v>
      </c>
      <c r="G941" s="2">
        <f>Table3[[#This Row],[FwdDiv]]/Table3[[#This Row],[SharePrice]]</f>
        <v>5.3415845615177922E-3</v>
      </c>
    </row>
    <row r="942" spans="2:7" ht="16" x14ac:dyDescent="0.2">
      <c r="B942" s="57">
        <v>43759</v>
      </c>
      <c r="C942" s="56">
        <v>126.45</v>
      </c>
      <c r="D942" s="56">
        <v>0.16400000000000001</v>
      </c>
      <c r="E942" s="56">
        <v>0.16400000000000001</v>
      </c>
      <c r="F942">
        <f>Table3[[#This Row],[DivPay]]*4</f>
        <v>0.65600000000000003</v>
      </c>
      <c r="G942" s="2">
        <f>Table3[[#This Row],[FwdDiv]]/Table3[[#This Row],[SharePrice]]</f>
        <v>5.1878212732305263E-3</v>
      </c>
    </row>
    <row r="943" spans="2:7" ht="16" x14ac:dyDescent="0.2">
      <c r="B943" s="57">
        <v>43756</v>
      </c>
      <c r="C943" s="56">
        <v>128.12</v>
      </c>
      <c r="D943" s="56"/>
      <c r="E943" s="56">
        <v>0.16400000000000001</v>
      </c>
      <c r="F943">
        <f>Table3[[#This Row],[DivPay]]*4</f>
        <v>0.65600000000000003</v>
      </c>
      <c r="G943" s="2">
        <f>Table3[[#This Row],[FwdDiv]]/Table3[[#This Row],[SharePrice]]</f>
        <v>5.1201998126756167E-3</v>
      </c>
    </row>
    <row r="944" spans="2:7" ht="16" x14ac:dyDescent="0.2">
      <c r="B944" s="57">
        <v>43755</v>
      </c>
      <c r="C944" s="56">
        <v>128.47</v>
      </c>
      <c r="D944" s="56"/>
      <c r="E944" s="56">
        <v>0.16400000000000001</v>
      </c>
      <c r="F944">
        <f>Table3[[#This Row],[DivPay]]*4</f>
        <v>0.65600000000000003</v>
      </c>
      <c r="G944" s="2">
        <f>Table3[[#This Row],[FwdDiv]]/Table3[[#This Row],[SharePrice]]</f>
        <v>5.1062504864949022E-3</v>
      </c>
    </row>
    <row r="945" spans="2:7" ht="16" x14ac:dyDescent="0.2">
      <c r="B945" s="57">
        <v>43754</v>
      </c>
      <c r="C945" s="56">
        <v>127.93</v>
      </c>
      <c r="D945" s="56"/>
      <c r="E945" s="56">
        <v>0.16400000000000001</v>
      </c>
      <c r="F945">
        <f>Table3[[#This Row],[DivPay]]*4</f>
        <v>0.65600000000000003</v>
      </c>
      <c r="G945" s="2">
        <f>Table3[[#This Row],[FwdDiv]]/Table3[[#This Row],[SharePrice]]</f>
        <v>5.1278042679590401E-3</v>
      </c>
    </row>
    <row r="946" spans="2:7" ht="16" x14ac:dyDescent="0.2">
      <c r="B946" s="57">
        <v>43753</v>
      </c>
      <c r="C946" s="56">
        <v>128.71</v>
      </c>
      <c r="D946" s="56"/>
      <c r="E946" s="56">
        <v>0.16400000000000001</v>
      </c>
      <c r="F946">
        <f>Table3[[#This Row],[DivPay]]*4</f>
        <v>0.65600000000000003</v>
      </c>
      <c r="G946" s="2">
        <f>Table3[[#This Row],[FwdDiv]]/Table3[[#This Row],[SharePrice]]</f>
        <v>5.0967290808794962E-3</v>
      </c>
    </row>
    <row r="947" spans="2:7" ht="16" x14ac:dyDescent="0.2">
      <c r="B947" s="57">
        <v>43752</v>
      </c>
      <c r="C947" s="56">
        <v>126.59</v>
      </c>
      <c r="D947" s="56"/>
      <c r="E947" s="56">
        <v>0.16400000000000001</v>
      </c>
      <c r="F947">
        <f>Table3[[#This Row],[DivPay]]*4</f>
        <v>0.65600000000000003</v>
      </c>
      <c r="G947" s="2">
        <f>Table3[[#This Row],[FwdDiv]]/Table3[[#This Row],[SharePrice]]</f>
        <v>5.1820838928825341E-3</v>
      </c>
    </row>
    <row r="948" spans="2:7" ht="16" x14ac:dyDescent="0.2">
      <c r="B948" s="57">
        <v>43749</v>
      </c>
      <c r="C948" s="56">
        <v>128.47</v>
      </c>
      <c r="D948" s="56"/>
      <c r="E948" s="56">
        <v>0.16400000000000001</v>
      </c>
      <c r="F948">
        <f>Table3[[#This Row],[DivPay]]*4</f>
        <v>0.65600000000000003</v>
      </c>
      <c r="G948" s="2">
        <f>Table3[[#This Row],[FwdDiv]]/Table3[[#This Row],[SharePrice]]</f>
        <v>5.1062504864949022E-3</v>
      </c>
    </row>
    <row r="949" spans="2:7" ht="16" x14ac:dyDescent="0.2">
      <c r="B949" s="57">
        <v>43748</v>
      </c>
      <c r="C949" s="56">
        <v>127.41</v>
      </c>
      <c r="D949" s="56"/>
      <c r="E949" s="56">
        <v>0.16400000000000001</v>
      </c>
      <c r="F949">
        <f>Table3[[#This Row],[DivPay]]*4</f>
        <v>0.65600000000000003</v>
      </c>
      <c r="G949" s="2">
        <f>Table3[[#This Row],[FwdDiv]]/Table3[[#This Row],[SharePrice]]</f>
        <v>5.1487324385840992E-3</v>
      </c>
    </row>
    <row r="950" spans="2:7" ht="16" x14ac:dyDescent="0.2">
      <c r="B950" s="57">
        <v>43747</v>
      </c>
      <c r="C950" s="56">
        <v>126.43</v>
      </c>
      <c r="D950" s="56"/>
      <c r="E950" s="56">
        <v>0.16400000000000001</v>
      </c>
      <c r="F950">
        <f>Table3[[#This Row],[DivPay]]*4</f>
        <v>0.65600000000000003</v>
      </c>
      <c r="G950" s="2">
        <f>Table3[[#This Row],[FwdDiv]]/Table3[[#This Row],[SharePrice]]</f>
        <v>5.188641936249308E-3</v>
      </c>
    </row>
    <row r="951" spans="2:7" ht="16" x14ac:dyDescent="0.2">
      <c r="B951" s="57">
        <v>43746</v>
      </c>
      <c r="C951" s="56">
        <v>125.38</v>
      </c>
      <c r="D951" s="56"/>
      <c r="E951" s="56">
        <v>0.16400000000000001</v>
      </c>
      <c r="F951">
        <f>Table3[[#This Row],[DivPay]]*4</f>
        <v>0.65600000000000003</v>
      </c>
      <c r="G951" s="2">
        <f>Table3[[#This Row],[FwdDiv]]/Table3[[#This Row],[SharePrice]]</f>
        <v>5.2320944329239116E-3</v>
      </c>
    </row>
    <row r="952" spans="2:7" ht="16" x14ac:dyDescent="0.2">
      <c r="B952" s="57">
        <v>43745</v>
      </c>
      <c r="C952" s="56">
        <v>126.07</v>
      </c>
      <c r="D952" s="56"/>
      <c r="E952" s="56">
        <v>0.16400000000000001</v>
      </c>
      <c r="F952">
        <f>Table3[[#This Row],[DivPay]]*4</f>
        <v>0.65600000000000003</v>
      </c>
      <c r="G952" s="2">
        <f>Table3[[#This Row],[FwdDiv]]/Table3[[#This Row],[SharePrice]]</f>
        <v>5.2034583961291349E-3</v>
      </c>
    </row>
    <row r="953" spans="2:7" ht="16" x14ac:dyDescent="0.2">
      <c r="B953" s="57">
        <v>43742</v>
      </c>
      <c r="C953" s="56">
        <v>127.05</v>
      </c>
      <c r="D953" s="56"/>
      <c r="E953" s="56">
        <v>0.16400000000000001</v>
      </c>
      <c r="F953">
        <f>Table3[[#This Row],[DivPay]]*4</f>
        <v>0.65600000000000003</v>
      </c>
      <c r="G953" s="2">
        <f>Table3[[#This Row],[FwdDiv]]/Table3[[#This Row],[SharePrice]]</f>
        <v>5.1633215269578907E-3</v>
      </c>
    </row>
    <row r="954" spans="2:7" ht="16" x14ac:dyDescent="0.2">
      <c r="B954" s="57">
        <v>43741</v>
      </c>
      <c r="C954" s="56">
        <v>124.28</v>
      </c>
      <c r="D954" s="56"/>
      <c r="E954" s="56">
        <v>0.16400000000000001</v>
      </c>
      <c r="F954">
        <f>Table3[[#This Row],[DivPay]]*4</f>
        <v>0.65600000000000003</v>
      </c>
      <c r="G954" s="2">
        <f>Table3[[#This Row],[FwdDiv]]/Table3[[#This Row],[SharePrice]]</f>
        <v>5.2784036047634373E-3</v>
      </c>
    </row>
    <row r="955" spans="2:7" ht="16" x14ac:dyDescent="0.2">
      <c r="B955" s="57">
        <v>43740</v>
      </c>
      <c r="C955" s="56">
        <v>122.29</v>
      </c>
      <c r="D955" s="56"/>
      <c r="E955" s="56">
        <v>0.16400000000000001</v>
      </c>
      <c r="F955">
        <f>Table3[[#This Row],[DivPay]]*4</f>
        <v>0.65600000000000003</v>
      </c>
      <c r="G955" s="2">
        <f>Table3[[#This Row],[FwdDiv]]/Table3[[#This Row],[SharePrice]]</f>
        <v>5.3642979802109737E-3</v>
      </c>
    </row>
    <row r="956" spans="2:7" ht="16" x14ac:dyDescent="0.2">
      <c r="B956" s="57">
        <v>43739</v>
      </c>
      <c r="C956" s="56">
        <v>125.12</v>
      </c>
      <c r="D956" s="56"/>
      <c r="E956" s="56">
        <v>0.16400000000000001</v>
      </c>
      <c r="F956">
        <f>Table3[[#This Row],[DivPay]]*4</f>
        <v>0.65600000000000003</v>
      </c>
      <c r="G956" s="2">
        <f>Table3[[#This Row],[FwdDiv]]/Table3[[#This Row],[SharePrice]]</f>
        <v>5.2429667519181588E-3</v>
      </c>
    </row>
    <row r="957" spans="2:7" ht="16" x14ac:dyDescent="0.2">
      <c r="B957" s="57">
        <v>43738</v>
      </c>
      <c r="C957" s="56">
        <v>124.59</v>
      </c>
      <c r="D957" s="56"/>
      <c r="E957" s="56">
        <v>0.16400000000000001</v>
      </c>
      <c r="F957">
        <f>Table3[[#This Row],[DivPay]]*4</f>
        <v>0.65600000000000003</v>
      </c>
      <c r="G957" s="2">
        <f>Table3[[#This Row],[FwdDiv]]/Table3[[#This Row],[SharePrice]]</f>
        <v>5.2652700858816922E-3</v>
      </c>
    </row>
    <row r="958" spans="2:7" ht="16" x14ac:dyDescent="0.2">
      <c r="B958" s="57">
        <v>43735</v>
      </c>
      <c r="C958" s="56">
        <v>123.9</v>
      </c>
      <c r="D958" s="56"/>
      <c r="E958" s="56">
        <v>0.16400000000000001</v>
      </c>
      <c r="F958">
        <f>Table3[[#This Row],[DivPay]]*4</f>
        <v>0.65600000000000003</v>
      </c>
      <c r="G958" s="2">
        <f>Table3[[#This Row],[FwdDiv]]/Table3[[#This Row],[SharePrice]]</f>
        <v>5.2945924132364814E-3</v>
      </c>
    </row>
    <row r="959" spans="2:7" ht="16" x14ac:dyDescent="0.2">
      <c r="B959" s="57">
        <v>43734</v>
      </c>
      <c r="C959" s="56">
        <v>126.06</v>
      </c>
      <c r="D959" s="56"/>
      <c r="E959" s="56">
        <v>0.16400000000000001</v>
      </c>
      <c r="F959">
        <f>Table3[[#This Row],[DivPay]]*4</f>
        <v>0.65600000000000003</v>
      </c>
      <c r="G959" s="2">
        <f>Table3[[#This Row],[FwdDiv]]/Table3[[#This Row],[SharePrice]]</f>
        <v>5.2038711724575601E-3</v>
      </c>
    </row>
    <row r="960" spans="2:7" ht="16" x14ac:dyDescent="0.2">
      <c r="B960" s="57">
        <v>43733</v>
      </c>
      <c r="C960" s="56">
        <v>124.78</v>
      </c>
      <c r="D960" s="56"/>
      <c r="E960" s="56">
        <v>0.16400000000000001</v>
      </c>
      <c r="F960">
        <f>Table3[[#This Row],[DivPay]]*4</f>
        <v>0.65600000000000003</v>
      </c>
      <c r="G960" s="2">
        <f>Table3[[#This Row],[FwdDiv]]/Table3[[#This Row],[SharePrice]]</f>
        <v>5.2572527648661648E-3</v>
      </c>
    </row>
    <row r="961" spans="2:7" ht="16" x14ac:dyDescent="0.2">
      <c r="B961" s="57">
        <v>43732</v>
      </c>
      <c r="C961" s="56">
        <v>125.05</v>
      </c>
      <c r="D961" s="56"/>
      <c r="E961" s="56">
        <v>0.16400000000000001</v>
      </c>
      <c r="F961">
        <f>Table3[[#This Row],[DivPay]]*4</f>
        <v>0.65600000000000003</v>
      </c>
      <c r="G961" s="2">
        <f>Table3[[#This Row],[FwdDiv]]/Table3[[#This Row],[SharePrice]]</f>
        <v>5.2459016393442623E-3</v>
      </c>
    </row>
    <row r="962" spans="2:7" ht="16" x14ac:dyDescent="0.2">
      <c r="B962" s="57">
        <v>43731</v>
      </c>
      <c r="C962" s="56">
        <v>125.08</v>
      </c>
      <c r="D962" s="56"/>
      <c r="E962" s="56">
        <v>0.16400000000000001</v>
      </c>
      <c r="F962">
        <f>Table3[[#This Row],[DivPay]]*4</f>
        <v>0.65600000000000003</v>
      </c>
      <c r="G962" s="2">
        <f>Table3[[#This Row],[FwdDiv]]/Table3[[#This Row],[SharePrice]]</f>
        <v>5.2446434282059484E-3</v>
      </c>
    </row>
    <row r="963" spans="2:7" ht="16" x14ac:dyDescent="0.2">
      <c r="B963" s="57">
        <v>43728</v>
      </c>
      <c r="C963" s="56">
        <v>125.62</v>
      </c>
      <c r="D963" s="56"/>
      <c r="E963" s="56">
        <v>0.16400000000000001</v>
      </c>
      <c r="F963">
        <f>Table3[[#This Row],[DivPay]]*4</f>
        <v>0.65600000000000003</v>
      </c>
      <c r="G963" s="2">
        <f>Table3[[#This Row],[FwdDiv]]/Table3[[#This Row],[SharePrice]]</f>
        <v>5.2220983919758004E-3</v>
      </c>
    </row>
    <row r="964" spans="2:7" ht="16" x14ac:dyDescent="0.2">
      <c r="B964" s="57">
        <v>43727</v>
      </c>
      <c r="C964" s="56">
        <v>124.27</v>
      </c>
      <c r="D964" s="56"/>
      <c r="E964" s="56">
        <v>0.16400000000000001</v>
      </c>
      <c r="F964">
        <f>Table3[[#This Row],[DivPay]]*4</f>
        <v>0.65600000000000003</v>
      </c>
      <c r="G964" s="2">
        <f>Table3[[#This Row],[FwdDiv]]/Table3[[#This Row],[SharePrice]]</f>
        <v>5.2788283576084335E-3</v>
      </c>
    </row>
    <row r="965" spans="2:7" ht="16" x14ac:dyDescent="0.2">
      <c r="B965" s="57">
        <v>43726</v>
      </c>
      <c r="C965" s="56">
        <v>123.24</v>
      </c>
      <c r="D965" s="56"/>
      <c r="E965" s="56">
        <v>0.16400000000000001</v>
      </c>
      <c r="F965">
        <f>Table3[[#This Row],[DivPay]]*4</f>
        <v>0.65600000000000003</v>
      </c>
      <c r="G965" s="2">
        <f>Table3[[#This Row],[FwdDiv]]/Table3[[#This Row],[SharePrice]]</f>
        <v>5.3229470950989944E-3</v>
      </c>
    </row>
    <row r="966" spans="2:7" ht="16" x14ac:dyDescent="0.2">
      <c r="B966" s="57">
        <v>43725</v>
      </c>
      <c r="C966" s="56">
        <v>122.42</v>
      </c>
      <c r="D966" s="56"/>
      <c r="E966" s="56">
        <v>0.16400000000000001</v>
      </c>
      <c r="F966">
        <f>Table3[[#This Row],[DivPay]]*4</f>
        <v>0.65600000000000003</v>
      </c>
      <c r="G966" s="2">
        <f>Table3[[#This Row],[FwdDiv]]/Table3[[#This Row],[SharePrice]]</f>
        <v>5.3586015356967814E-3</v>
      </c>
    </row>
    <row r="967" spans="2:7" ht="16" x14ac:dyDescent="0.2">
      <c r="B967" s="57">
        <v>43724</v>
      </c>
      <c r="C967" s="56">
        <v>119.64</v>
      </c>
      <c r="D967" s="56"/>
      <c r="E967" s="56">
        <v>0.16400000000000001</v>
      </c>
      <c r="F967">
        <f>Table3[[#This Row],[DivPay]]*4</f>
        <v>0.65600000000000003</v>
      </c>
      <c r="G967" s="2">
        <f>Table3[[#This Row],[FwdDiv]]/Table3[[#This Row],[SharePrice]]</f>
        <v>5.4831160147107991E-3</v>
      </c>
    </row>
    <row r="968" spans="2:7" ht="16" x14ac:dyDescent="0.2">
      <c r="B968" s="57">
        <v>43721</v>
      </c>
      <c r="C968" s="56">
        <v>121.02</v>
      </c>
      <c r="D968" s="56"/>
      <c r="E968" s="56">
        <v>0.16400000000000001</v>
      </c>
      <c r="F968">
        <f>Table3[[#This Row],[DivPay]]*4</f>
        <v>0.65600000000000003</v>
      </c>
      <c r="G968" s="2">
        <f>Table3[[#This Row],[FwdDiv]]/Table3[[#This Row],[SharePrice]]</f>
        <v>5.4205916377458273E-3</v>
      </c>
    </row>
    <row r="969" spans="2:7" ht="16" x14ac:dyDescent="0.2">
      <c r="B969" s="57">
        <v>43720</v>
      </c>
      <c r="C969" s="56">
        <v>121.69</v>
      </c>
      <c r="D969" s="56"/>
      <c r="E969" s="56">
        <v>0.16400000000000001</v>
      </c>
      <c r="F969">
        <f>Table3[[#This Row],[DivPay]]*4</f>
        <v>0.65600000000000003</v>
      </c>
      <c r="G969" s="2">
        <f>Table3[[#This Row],[FwdDiv]]/Table3[[#This Row],[SharePrice]]</f>
        <v>5.3907469800312273E-3</v>
      </c>
    </row>
    <row r="970" spans="2:7" ht="16" x14ac:dyDescent="0.2">
      <c r="B970" s="57">
        <v>43719</v>
      </c>
      <c r="C970" s="56">
        <v>120.7</v>
      </c>
      <c r="D970" s="56"/>
      <c r="E970" s="56">
        <v>0.16400000000000001</v>
      </c>
      <c r="F970">
        <f>Table3[[#This Row],[DivPay]]*4</f>
        <v>0.65600000000000003</v>
      </c>
      <c r="G970" s="2">
        <f>Table3[[#This Row],[FwdDiv]]/Table3[[#This Row],[SharePrice]]</f>
        <v>5.4349627174813588E-3</v>
      </c>
    </row>
    <row r="971" spans="2:7" ht="16" x14ac:dyDescent="0.2">
      <c r="B971" s="57">
        <v>43718</v>
      </c>
      <c r="C971" s="56">
        <v>123.03</v>
      </c>
      <c r="D971" s="56"/>
      <c r="E971" s="56">
        <v>0.16400000000000001</v>
      </c>
      <c r="F971">
        <f>Table3[[#This Row],[DivPay]]*4</f>
        <v>0.65600000000000003</v>
      </c>
      <c r="G971" s="2">
        <f>Table3[[#This Row],[FwdDiv]]/Table3[[#This Row],[SharePrice]]</f>
        <v>5.3320328375193043E-3</v>
      </c>
    </row>
    <row r="972" spans="2:7" ht="16" x14ac:dyDescent="0.2">
      <c r="B972" s="57">
        <v>43717</v>
      </c>
      <c r="C972" s="56">
        <v>126.66</v>
      </c>
      <c r="D972" s="56"/>
      <c r="E972" s="56">
        <v>0.16400000000000001</v>
      </c>
      <c r="F972">
        <f>Table3[[#This Row],[DivPay]]*4</f>
        <v>0.65600000000000003</v>
      </c>
      <c r="G972" s="2">
        <f>Table3[[#This Row],[FwdDiv]]/Table3[[#This Row],[SharePrice]]</f>
        <v>5.1792199589452076E-3</v>
      </c>
    </row>
    <row r="973" spans="2:7" ht="16" x14ac:dyDescent="0.2">
      <c r="B973" s="57">
        <v>43714</v>
      </c>
      <c r="C973" s="56">
        <v>128.43</v>
      </c>
      <c r="D973" s="56"/>
      <c r="E973" s="56">
        <v>0.16400000000000001</v>
      </c>
      <c r="F973">
        <f>Table3[[#This Row],[DivPay]]*4</f>
        <v>0.65600000000000003</v>
      </c>
      <c r="G973" s="2">
        <f>Table3[[#This Row],[FwdDiv]]/Table3[[#This Row],[SharePrice]]</f>
        <v>5.1078408471540914E-3</v>
      </c>
    </row>
    <row r="974" spans="2:7" ht="16" x14ac:dyDescent="0.2">
      <c r="B974" s="57">
        <v>43713</v>
      </c>
      <c r="C974" s="56">
        <v>128.07</v>
      </c>
      <c r="D974" s="56"/>
      <c r="E974" s="56">
        <v>0.16400000000000001</v>
      </c>
      <c r="F974">
        <f>Table3[[#This Row],[DivPay]]*4</f>
        <v>0.65600000000000003</v>
      </c>
      <c r="G974" s="2">
        <f>Table3[[#This Row],[FwdDiv]]/Table3[[#This Row],[SharePrice]]</f>
        <v>5.1221987975325995E-3</v>
      </c>
    </row>
    <row r="975" spans="2:7" ht="16" x14ac:dyDescent="0.2">
      <c r="B975" s="57">
        <v>43712</v>
      </c>
      <c r="C975" s="56">
        <v>127.59</v>
      </c>
      <c r="D975" s="56"/>
      <c r="E975" s="56">
        <v>0.16400000000000001</v>
      </c>
      <c r="F975">
        <f>Table3[[#This Row],[DivPay]]*4</f>
        <v>0.65600000000000003</v>
      </c>
      <c r="G975" s="2">
        <f>Table3[[#This Row],[FwdDiv]]/Table3[[#This Row],[SharePrice]]</f>
        <v>5.1414687671447606E-3</v>
      </c>
    </row>
    <row r="976" spans="2:7" ht="16" x14ac:dyDescent="0.2">
      <c r="B976" s="57">
        <v>43711</v>
      </c>
      <c r="C976" s="56">
        <v>127.04</v>
      </c>
      <c r="D976" s="56"/>
      <c r="E976" s="56">
        <v>0.16400000000000001</v>
      </c>
      <c r="F976">
        <f>Table3[[#This Row],[DivPay]]*4</f>
        <v>0.65600000000000003</v>
      </c>
      <c r="G976" s="2">
        <f>Table3[[#This Row],[FwdDiv]]/Table3[[#This Row],[SharePrice]]</f>
        <v>5.1637279596977326E-3</v>
      </c>
    </row>
    <row r="977" spans="2:7" ht="16" x14ac:dyDescent="0.2">
      <c r="B977" s="57">
        <v>43707</v>
      </c>
      <c r="C977" s="56">
        <v>126.42</v>
      </c>
      <c r="D977" s="56"/>
      <c r="E977" s="56">
        <v>0.16400000000000001</v>
      </c>
      <c r="F977">
        <f>Table3[[#This Row],[DivPay]]*4</f>
        <v>0.65600000000000003</v>
      </c>
      <c r="G977" s="2">
        <f>Table3[[#This Row],[FwdDiv]]/Table3[[#This Row],[SharePrice]]</f>
        <v>5.1890523651320995E-3</v>
      </c>
    </row>
    <row r="978" spans="2:7" ht="16" x14ac:dyDescent="0.2">
      <c r="B978" s="57">
        <v>43706</v>
      </c>
      <c r="C978" s="56">
        <v>126.68</v>
      </c>
      <c r="D978" s="56"/>
      <c r="E978" s="56">
        <v>0.16400000000000001</v>
      </c>
      <c r="F978">
        <f>Table3[[#This Row],[DivPay]]*4</f>
        <v>0.65600000000000003</v>
      </c>
      <c r="G978" s="2">
        <f>Table3[[#This Row],[FwdDiv]]/Table3[[#This Row],[SharePrice]]</f>
        <v>5.1784022734449008E-3</v>
      </c>
    </row>
    <row r="979" spans="2:7" ht="16" x14ac:dyDescent="0.2">
      <c r="B979" s="57">
        <v>43705</v>
      </c>
      <c r="C979" s="56">
        <v>125.77</v>
      </c>
      <c r="D979" s="56"/>
      <c r="E979" s="56">
        <v>0.16400000000000001</v>
      </c>
      <c r="F979">
        <f>Table3[[#This Row],[DivPay]]*4</f>
        <v>0.65600000000000003</v>
      </c>
      <c r="G979" s="2">
        <f>Table3[[#This Row],[FwdDiv]]/Table3[[#This Row],[SharePrice]]</f>
        <v>5.2158702393257537E-3</v>
      </c>
    </row>
    <row r="980" spans="2:7" ht="16" x14ac:dyDescent="0.2">
      <c r="B980" s="57">
        <v>43704</v>
      </c>
      <c r="C980" s="56">
        <v>125.24</v>
      </c>
      <c r="D980" s="56"/>
      <c r="E980" s="56">
        <v>0.16400000000000001</v>
      </c>
      <c r="F980">
        <f>Table3[[#This Row],[DivPay]]*4</f>
        <v>0.65600000000000003</v>
      </c>
      <c r="G980" s="2">
        <f>Table3[[#This Row],[FwdDiv]]/Table3[[#This Row],[SharePrice]]</f>
        <v>5.2379431491536253E-3</v>
      </c>
    </row>
    <row r="981" spans="2:7" ht="16" x14ac:dyDescent="0.2">
      <c r="B981" s="57">
        <v>43703</v>
      </c>
      <c r="C981" s="56">
        <v>126.2</v>
      </c>
      <c r="D981" s="56"/>
      <c r="E981" s="56">
        <v>0.16400000000000001</v>
      </c>
      <c r="F981">
        <f>Table3[[#This Row],[DivPay]]*4</f>
        <v>0.65600000000000003</v>
      </c>
      <c r="G981" s="2">
        <f>Table3[[#This Row],[FwdDiv]]/Table3[[#This Row],[SharePrice]]</f>
        <v>5.1980982567353404E-3</v>
      </c>
    </row>
    <row r="982" spans="2:7" ht="16" x14ac:dyDescent="0.2">
      <c r="B982" s="57">
        <v>43700</v>
      </c>
      <c r="C982" s="56">
        <v>123.07</v>
      </c>
      <c r="D982" s="56"/>
      <c r="E982" s="56">
        <v>0.16400000000000001</v>
      </c>
      <c r="F982">
        <f>Table3[[#This Row],[DivPay]]*4</f>
        <v>0.65600000000000003</v>
      </c>
      <c r="G982" s="2">
        <f>Table3[[#This Row],[FwdDiv]]/Table3[[#This Row],[SharePrice]]</f>
        <v>5.330299829365402E-3</v>
      </c>
    </row>
    <row r="983" spans="2:7" ht="16" x14ac:dyDescent="0.2">
      <c r="B983" s="57">
        <v>43699</v>
      </c>
      <c r="C983" s="56">
        <v>126.64</v>
      </c>
      <c r="D983" s="56"/>
      <c r="E983" s="56">
        <v>0.16400000000000001</v>
      </c>
      <c r="F983">
        <f>Table3[[#This Row],[DivPay]]*4</f>
        <v>0.65600000000000003</v>
      </c>
      <c r="G983" s="2">
        <f>Table3[[#This Row],[FwdDiv]]/Table3[[#This Row],[SharePrice]]</f>
        <v>5.1800379027163619E-3</v>
      </c>
    </row>
    <row r="984" spans="2:7" ht="16" x14ac:dyDescent="0.2">
      <c r="B984" s="57">
        <v>43698</v>
      </c>
      <c r="C984" s="56">
        <v>127.64</v>
      </c>
      <c r="D984" s="56"/>
      <c r="E984" s="56">
        <v>0.16400000000000001</v>
      </c>
      <c r="F984">
        <f>Table3[[#This Row],[DivPay]]*4</f>
        <v>0.65600000000000003</v>
      </c>
      <c r="G984" s="2">
        <f>Table3[[#This Row],[FwdDiv]]/Table3[[#This Row],[SharePrice]]</f>
        <v>5.1394547163898466E-3</v>
      </c>
    </row>
    <row r="985" spans="2:7" ht="16" x14ac:dyDescent="0.2">
      <c r="B985" s="57">
        <v>43697</v>
      </c>
      <c r="C985" s="56">
        <v>126.05</v>
      </c>
      <c r="D985" s="56"/>
      <c r="E985" s="56">
        <v>0.16400000000000001</v>
      </c>
      <c r="F985">
        <f>Table3[[#This Row],[DivPay]]*4</f>
        <v>0.65600000000000003</v>
      </c>
      <c r="G985" s="2">
        <f>Table3[[#This Row],[FwdDiv]]/Table3[[#This Row],[SharePrice]]</f>
        <v>5.2042840142800476E-3</v>
      </c>
    </row>
    <row r="986" spans="2:7" ht="16" x14ac:dyDescent="0.2">
      <c r="B986" s="57">
        <v>43696</v>
      </c>
      <c r="C986" s="56">
        <v>126.75</v>
      </c>
      <c r="D986" s="56"/>
      <c r="E986" s="56">
        <v>0.16400000000000001</v>
      </c>
      <c r="F986">
        <f>Table3[[#This Row],[DivPay]]*4</f>
        <v>0.65600000000000003</v>
      </c>
      <c r="G986" s="2">
        <f>Table3[[#This Row],[FwdDiv]]/Table3[[#This Row],[SharePrice]]</f>
        <v>5.1755424063116371E-3</v>
      </c>
    </row>
    <row r="987" spans="2:7" ht="16" x14ac:dyDescent="0.2">
      <c r="B987" s="57">
        <v>43693</v>
      </c>
      <c r="C987" s="56">
        <v>125.37</v>
      </c>
      <c r="D987" s="56"/>
      <c r="E987" s="56">
        <v>0.16400000000000001</v>
      </c>
      <c r="F987">
        <f>Table3[[#This Row],[DivPay]]*4</f>
        <v>0.65600000000000003</v>
      </c>
      <c r="G987" s="2">
        <f>Table3[[#This Row],[FwdDiv]]/Table3[[#This Row],[SharePrice]]</f>
        <v>5.2325117651750817E-3</v>
      </c>
    </row>
    <row r="988" spans="2:7" ht="16" x14ac:dyDescent="0.2">
      <c r="B988" s="57">
        <v>43692</v>
      </c>
      <c r="C988" s="56">
        <v>123.68</v>
      </c>
      <c r="D988" s="56"/>
      <c r="E988" s="56">
        <v>0.16400000000000001</v>
      </c>
      <c r="F988">
        <f>Table3[[#This Row],[DivPay]]*4</f>
        <v>0.65600000000000003</v>
      </c>
      <c r="G988" s="2">
        <f>Table3[[#This Row],[FwdDiv]]/Table3[[#This Row],[SharePrice]]</f>
        <v>5.3040103492884867E-3</v>
      </c>
    </row>
    <row r="989" spans="2:7" ht="16" x14ac:dyDescent="0.2">
      <c r="B989" s="57">
        <v>43691</v>
      </c>
      <c r="C989" s="56">
        <v>121.79</v>
      </c>
      <c r="D989" s="56"/>
      <c r="E989" s="56">
        <v>0.16400000000000001</v>
      </c>
      <c r="F989">
        <f>Table3[[#This Row],[DivPay]]*4</f>
        <v>0.65600000000000003</v>
      </c>
      <c r="G989" s="2">
        <f>Table3[[#This Row],[FwdDiv]]/Table3[[#This Row],[SharePrice]]</f>
        <v>5.3863207159865339E-3</v>
      </c>
    </row>
    <row r="990" spans="2:7" ht="16" x14ac:dyDescent="0.2">
      <c r="B990" s="57">
        <v>43690</v>
      </c>
      <c r="C990" s="56">
        <v>124.7</v>
      </c>
      <c r="D990" s="56"/>
      <c r="E990" s="56">
        <v>0.16400000000000001</v>
      </c>
      <c r="F990">
        <f>Table3[[#This Row],[DivPay]]*4</f>
        <v>0.65600000000000003</v>
      </c>
      <c r="G990" s="2">
        <f>Table3[[#This Row],[FwdDiv]]/Table3[[#This Row],[SharePrice]]</f>
        <v>5.260625501202887E-3</v>
      </c>
    </row>
    <row r="991" spans="2:7" ht="16" x14ac:dyDescent="0.2">
      <c r="B991" s="57">
        <v>43689</v>
      </c>
      <c r="C991" s="56">
        <v>123.96</v>
      </c>
      <c r="D991" s="56"/>
      <c r="E991" s="56">
        <v>0.16400000000000001</v>
      </c>
      <c r="F991">
        <f>Table3[[#This Row],[DivPay]]*4</f>
        <v>0.65600000000000003</v>
      </c>
      <c r="G991" s="2">
        <f>Table3[[#This Row],[FwdDiv]]/Table3[[#This Row],[SharePrice]]</f>
        <v>5.2920296869958059E-3</v>
      </c>
    </row>
    <row r="992" spans="2:7" ht="16" x14ac:dyDescent="0.2">
      <c r="B992" s="57">
        <v>43686</v>
      </c>
      <c r="C992" s="56">
        <v>125.07</v>
      </c>
      <c r="D992" s="56"/>
      <c r="E992" s="56">
        <v>0.16400000000000001</v>
      </c>
      <c r="F992">
        <f>Table3[[#This Row],[DivPay]]*4</f>
        <v>0.65600000000000003</v>
      </c>
      <c r="G992" s="2">
        <f>Table3[[#This Row],[FwdDiv]]/Table3[[#This Row],[SharePrice]]</f>
        <v>5.2450627648516837E-3</v>
      </c>
    </row>
    <row r="993" spans="2:7" ht="16" x14ac:dyDescent="0.2">
      <c r="B993" s="57">
        <v>43685</v>
      </c>
      <c r="C993" s="56">
        <v>124.11</v>
      </c>
      <c r="D993" s="56"/>
      <c r="E993" s="56">
        <v>0.16400000000000001</v>
      </c>
      <c r="F993">
        <f>Table3[[#This Row],[DivPay]]*4</f>
        <v>0.65600000000000003</v>
      </c>
      <c r="G993" s="2">
        <f>Table3[[#This Row],[FwdDiv]]/Table3[[#This Row],[SharePrice]]</f>
        <v>5.285633712029651E-3</v>
      </c>
    </row>
    <row r="994" spans="2:7" ht="16" x14ac:dyDescent="0.2">
      <c r="B994" s="57">
        <v>43684</v>
      </c>
      <c r="C994" s="56">
        <v>120.89</v>
      </c>
      <c r="D994" s="56"/>
      <c r="E994" s="56">
        <v>0.16400000000000001</v>
      </c>
      <c r="F994">
        <f>Table3[[#This Row],[DivPay]]*4</f>
        <v>0.65600000000000003</v>
      </c>
      <c r="G994" s="2">
        <f>Table3[[#This Row],[FwdDiv]]/Table3[[#This Row],[SharePrice]]</f>
        <v>5.4264207130449169E-3</v>
      </c>
    </row>
    <row r="995" spans="2:7" ht="16" x14ac:dyDescent="0.2">
      <c r="B995" s="57">
        <v>43683</v>
      </c>
      <c r="C995" s="56">
        <v>121.17</v>
      </c>
      <c r="D995" s="56"/>
      <c r="E995" s="56">
        <v>0.16400000000000001</v>
      </c>
      <c r="F995">
        <f>Table3[[#This Row],[DivPay]]*4</f>
        <v>0.65600000000000003</v>
      </c>
      <c r="G995" s="2">
        <f>Table3[[#This Row],[FwdDiv]]/Table3[[#This Row],[SharePrice]]</f>
        <v>5.4138813237600064E-3</v>
      </c>
    </row>
    <row r="996" spans="2:7" ht="16" x14ac:dyDescent="0.2">
      <c r="B996" s="57">
        <v>43682</v>
      </c>
      <c r="C996" s="56">
        <v>112.57</v>
      </c>
      <c r="D996" s="56"/>
      <c r="E996" s="56">
        <v>0.16400000000000001</v>
      </c>
      <c r="F996">
        <f>Table3[[#This Row],[DivPay]]*4</f>
        <v>0.65600000000000003</v>
      </c>
      <c r="G996" s="2">
        <f>Table3[[#This Row],[FwdDiv]]/Table3[[#This Row],[SharePrice]]</f>
        <v>5.8274851203695488E-3</v>
      </c>
    </row>
    <row r="997" spans="2:7" ht="16" x14ac:dyDescent="0.2">
      <c r="B997" s="57">
        <v>43679</v>
      </c>
      <c r="C997" s="56">
        <v>116.36</v>
      </c>
      <c r="D997" s="56"/>
      <c r="E997" s="56">
        <v>0.16400000000000001</v>
      </c>
      <c r="F997">
        <f>Table3[[#This Row],[DivPay]]*4</f>
        <v>0.65600000000000003</v>
      </c>
      <c r="G997" s="2">
        <f>Table3[[#This Row],[FwdDiv]]/Table3[[#This Row],[SharePrice]]</f>
        <v>5.6376761773805437E-3</v>
      </c>
    </row>
    <row r="998" spans="2:7" ht="16" x14ac:dyDescent="0.2">
      <c r="B998" s="57">
        <v>43678</v>
      </c>
      <c r="C998" s="56">
        <v>115.7</v>
      </c>
      <c r="D998" s="56"/>
      <c r="E998" s="56">
        <v>0.16400000000000001</v>
      </c>
      <c r="F998">
        <f>Table3[[#This Row],[DivPay]]*4</f>
        <v>0.65600000000000003</v>
      </c>
      <c r="G998" s="2">
        <f>Table3[[#This Row],[FwdDiv]]/Table3[[#This Row],[SharePrice]]</f>
        <v>5.6698357821953326E-3</v>
      </c>
    </row>
    <row r="999" spans="2:7" ht="16" x14ac:dyDescent="0.2">
      <c r="B999" s="57">
        <v>43677</v>
      </c>
      <c r="C999" s="56">
        <v>114.89</v>
      </c>
      <c r="D999" s="56"/>
      <c r="E999" s="56">
        <v>0.16400000000000001</v>
      </c>
      <c r="F999">
        <f>Table3[[#This Row],[DivPay]]*4</f>
        <v>0.65600000000000003</v>
      </c>
      <c r="G999" s="2">
        <f>Table3[[#This Row],[FwdDiv]]/Table3[[#This Row],[SharePrice]]</f>
        <v>5.7098093828879797E-3</v>
      </c>
    </row>
    <row r="1000" spans="2:7" ht="16" x14ac:dyDescent="0.2">
      <c r="B1000" s="57">
        <v>43676</v>
      </c>
      <c r="C1000" s="56">
        <v>115.79</v>
      </c>
      <c r="D1000" s="56"/>
      <c r="E1000" s="56">
        <v>0.16400000000000001</v>
      </c>
      <c r="F1000">
        <f>Table3[[#This Row],[DivPay]]*4</f>
        <v>0.65600000000000003</v>
      </c>
      <c r="G1000" s="2">
        <f>Table3[[#This Row],[FwdDiv]]/Table3[[#This Row],[SharePrice]]</f>
        <v>5.6654287935054837E-3</v>
      </c>
    </row>
    <row r="1001" spans="2:7" ht="16" x14ac:dyDescent="0.2">
      <c r="B1001" s="57">
        <v>43675</v>
      </c>
      <c r="C1001" s="56">
        <v>115.55</v>
      </c>
      <c r="D1001" s="56"/>
      <c r="E1001" s="56">
        <v>0.16400000000000001</v>
      </c>
      <c r="F1001">
        <f>Table3[[#This Row],[DivPay]]*4</f>
        <v>0.65600000000000003</v>
      </c>
      <c r="G1001" s="2">
        <f>Table3[[#This Row],[FwdDiv]]/Table3[[#This Row],[SharePrice]]</f>
        <v>5.6771960190393775E-3</v>
      </c>
    </row>
    <row r="1002" spans="2:7" ht="16" x14ac:dyDescent="0.2">
      <c r="B1002" s="57">
        <v>43672</v>
      </c>
      <c r="C1002" s="56">
        <v>115.11</v>
      </c>
      <c r="D1002" s="56"/>
      <c r="E1002" s="56">
        <v>0.16400000000000001</v>
      </c>
      <c r="F1002">
        <f>Table3[[#This Row],[DivPay]]*4</f>
        <v>0.65600000000000003</v>
      </c>
      <c r="G1002" s="2">
        <f>Table3[[#This Row],[FwdDiv]]/Table3[[#This Row],[SharePrice]]</f>
        <v>5.6988967074971765E-3</v>
      </c>
    </row>
    <row r="1003" spans="2:7" ht="16" x14ac:dyDescent="0.2">
      <c r="B1003" s="57">
        <v>43671</v>
      </c>
      <c r="C1003" s="56">
        <v>114.65</v>
      </c>
      <c r="D1003" s="56"/>
      <c r="E1003" s="56">
        <v>0.16400000000000001</v>
      </c>
      <c r="F1003">
        <f>Table3[[#This Row],[DivPay]]*4</f>
        <v>0.65600000000000003</v>
      </c>
      <c r="G1003" s="2">
        <f>Table3[[#This Row],[FwdDiv]]/Table3[[#This Row],[SharePrice]]</f>
        <v>5.7217618839947668E-3</v>
      </c>
    </row>
    <row r="1004" spans="2:7" ht="16" x14ac:dyDescent="0.2">
      <c r="B1004" s="57">
        <v>43670</v>
      </c>
      <c r="C1004" s="56">
        <v>115.44</v>
      </c>
      <c r="D1004" s="56"/>
      <c r="E1004" s="56">
        <v>0.16400000000000001</v>
      </c>
      <c r="F1004">
        <f>Table3[[#This Row],[DivPay]]*4</f>
        <v>0.65600000000000003</v>
      </c>
      <c r="G1004" s="2">
        <f>Table3[[#This Row],[FwdDiv]]/Table3[[#This Row],[SharePrice]]</f>
        <v>5.6826056826056832E-3</v>
      </c>
    </row>
    <row r="1005" spans="2:7" ht="16" x14ac:dyDescent="0.2">
      <c r="B1005" s="57">
        <v>43669</v>
      </c>
      <c r="C1005" s="56">
        <v>115.94</v>
      </c>
      <c r="D1005" s="56"/>
      <c r="E1005" s="56">
        <v>0.16400000000000001</v>
      </c>
      <c r="F1005">
        <f>Table3[[#This Row],[DivPay]]*4</f>
        <v>0.65600000000000003</v>
      </c>
      <c r="G1005" s="2">
        <f>Table3[[#This Row],[FwdDiv]]/Table3[[#This Row],[SharePrice]]</f>
        <v>5.6580990167327929E-3</v>
      </c>
    </row>
    <row r="1006" spans="2:7" ht="16" x14ac:dyDescent="0.2">
      <c r="B1006" s="57">
        <v>43668</v>
      </c>
      <c r="C1006" s="56">
        <v>115.94</v>
      </c>
      <c r="D1006" s="56"/>
      <c r="E1006" s="56">
        <v>0.16400000000000001</v>
      </c>
      <c r="F1006">
        <f>Table3[[#This Row],[DivPay]]*4</f>
        <v>0.65600000000000003</v>
      </c>
      <c r="G1006" s="2">
        <f>Table3[[#This Row],[FwdDiv]]/Table3[[#This Row],[SharePrice]]</f>
        <v>5.6580990167327929E-3</v>
      </c>
    </row>
    <row r="1007" spans="2:7" ht="16" x14ac:dyDescent="0.2">
      <c r="B1007" s="57">
        <v>43665</v>
      </c>
      <c r="C1007" s="56">
        <v>114.09</v>
      </c>
      <c r="D1007" s="56"/>
      <c r="E1007" s="56">
        <v>0.16400000000000001</v>
      </c>
      <c r="F1007">
        <f>Table3[[#This Row],[DivPay]]*4</f>
        <v>0.65600000000000003</v>
      </c>
      <c r="G1007" s="2">
        <f>Table3[[#This Row],[FwdDiv]]/Table3[[#This Row],[SharePrice]]</f>
        <v>5.7498466123236044E-3</v>
      </c>
    </row>
    <row r="1008" spans="2:7" ht="16" x14ac:dyDescent="0.2">
      <c r="B1008" s="57">
        <v>43664</v>
      </c>
      <c r="C1008" s="56">
        <v>114.94</v>
      </c>
      <c r="D1008" s="56">
        <v>0.16400000000000001</v>
      </c>
      <c r="E1008" s="56">
        <v>0.16400000000000001</v>
      </c>
      <c r="F1008">
        <f>Table3[[#This Row],[DivPay]]*4</f>
        <v>0.65600000000000003</v>
      </c>
      <c r="G1008" s="2">
        <f>Table3[[#This Row],[FwdDiv]]/Table3[[#This Row],[SharePrice]]</f>
        <v>5.7073255611623458E-3</v>
      </c>
    </row>
    <row r="1009" spans="2:7" ht="16" x14ac:dyDescent="0.2">
      <c r="B1009" s="57">
        <v>43663</v>
      </c>
      <c r="C1009" s="56">
        <v>113.68</v>
      </c>
      <c r="D1009" s="56"/>
      <c r="E1009" s="56">
        <v>0.16400000000000001</v>
      </c>
      <c r="F1009">
        <f>Table3[[#This Row],[DivPay]]*4</f>
        <v>0.65600000000000003</v>
      </c>
      <c r="G1009" s="2">
        <f>Table3[[#This Row],[FwdDiv]]/Table3[[#This Row],[SharePrice]]</f>
        <v>5.7705840957072482E-3</v>
      </c>
    </row>
    <row r="1010" spans="2:7" ht="16" x14ac:dyDescent="0.2">
      <c r="B1010" s="57">
        <v>43662</v>
      </c>
      <c r="C1010" s="56">
        <v>113.48</v>
      </c>
      <c r="D1010" s="56"/>
      <c r="E1010" s="56">
        <v>0.16400000000000001</v>
      </c>
      <c r="F1010">
        <f>Table3[[#This Row],[DivPay]]*4</f>
        <v>0.65600000000000003</v>
      </c>
      <c r="G1010" s="2">
        <f>Table3[[#This Row],[FwdDiv]]/Table3[[#This Row],[SharePrice]]</f>
        <v>5.7807543179414873E-3</v>
      </c>
    </row>
    <row r="1011" spans="2:7" ht="16" x14ac:dyDescent="0.2">
      <c r="B1011" s="57">
        <v>43661</v>
      </c>
      <c r="C1011" s="56">
        <v>113.57</v>
      </c>
      <c r="D1011" s="56"/>
      <c r="E1011" s="56">
        <v>0.16400000000000001</v>
      </c>
      <c r="F1011">
        <f>Table3[[#This Row],[DivPay]]*4</f>
        <v>0.65600000000000003</v>
      </c>
      <c r="G1011" s="2">
        <f>Table3[[#This Row],[FwdDiv]]/Table3[[#This Row],[SharePrice]]</f>
        <v>5.7761732851985565E-3</v>
      </c>
    </row>
    <row r="1012" spans="2:7" ht="16" x14ac:dyDescent="0.2">
      <c r="B1012" s="57">
        <v>43658</v>
      </c>
      <c r="C1012" s="56">
        <v>113.31</v>
      </c>
      <c r="D1012" s="56"/>
      <c r="E1012" s="56">
        <v>0.16400000000000001</v>
      </c>
      <c r="F1012">
        <f>Table3[[#This Row],[DivPay]]*4</f>
        <v>0.65600000000000003</v>
      </c>
      <c r="G1012" s="2">
        <f>Table3[[#This Row],[FwdDiv]]/Table3[[#This Row],[SharePrice]]</f>
        <v>5.7894272350189745E-3</v>
      </c>
    </row>
    <row r="1013" spans="2:7" ht="16" x14ac:dyDescent="0.2">
      <c r="B1013" s="57">
        <v>43657</v>
      </c>
      <c r="C1013" s="56">
        <v>114.35</v>
      </c>
      <c r="D1013" s="56"/>
      <c r="E1013" s="56">
        <v>0.16400000000000001</v>
      </c>
      <c r="F1013">
        <f>Table3[[#This Row],[DivPay]]*4</f>
        <v>0.65600000000000003</v>
      </c>
      <c r="G1013" s="2">
        <f>Table3[[#This Row],[FwdDiv]]/Table3[[#This Row],[SharePrice]]</f>
        <v>5.7367730651508532E-3</v>
      </c>
    </row>
    <row r="1014" spans="2:7" ht="16" x14ac:dyDescent="0.2">
      <c r="B1014" s="57">
        <v>43656</v>
      </c>
      <c r="C1014" s="56">
        <v>114.57</v>
      </c>
      <c r="D1014" s="56"/>
      <c r="E1014" s="56">
        <v>0.16400000000000001</v>
      </c>
      <c r="F1014">
        <f>Table3[[#This Row],[DivPay]]*4</f>
        <v>0.65600000000000003</v>
      </c>
      <c r="G1014" s="2">
        <f>Table3[[#This Row],[FwdDiv]]/Table3[[#This Row],[SharePrice]]</f>
        <v>5.7257571790171949E-3</v>
      </c>
    </row>
    <row r="1015" spans="2:7" ht="16" x14ac:dyDescent="0.2">
      <c r="B1015" s="57">
        <v>43655</v>
      </c>
      <c r="C1015" s="56">
        <v>113.26</v>
      </c>
      <c r="D1015" s="56"/>
      <c r="E1015" s="56">
        <v>0.16400000000000001</v>
      </c>
      <c r="F1015">
        <f>Table3[[#This Row],[DivPay]]*4</f>
        <v>0.65600000000000003</v>
      </c>
      <c r="G1015" s="2">
        <f>Table3[[#This Row],[FwdDiv]]/Table3[[#This Row],[SharePrice]]</f>
        <v>5.7919830478544944E-3</v>
      </c>
    </row>
    <row r="1016" spans="2:7" ht="16" x14ac:dyDescent="0.2">
      <c r="B1016" s="57">
        <v>43654</v>
      </c>
      <c r="C1016" s="56">
        <v>114.1</v>
      </c>
      <c r="D1016" s="56"/>
      <c r="E1016" s="56">
        <v>0.16400000000000001</v>
      </c>
      <c r="F1016">
        <f>Table3[[#This Row],[DivPay]]*4</f>
        <v>0.65600000000000003</v>
      </c>
      <c r="G1016" s="2">
        <f>Table3[[#This Row],[FwdDiv]]/Table3[[#This Row],[SharePrice]]</f>
        <v>5.7493426818580199E-3</v>
      </c>
    </row>
    <row r="1017" spans="2:7" ht="16" x14ac:dyDescent="0.2">
      <c r="B1017" s="57">
        <v>43651</v>
      </c>
      <c r="C1017" s="56">
        <v>114.18</v>
      </c>
      <c r="D1017" s="56"/>
      <c r="E1017" s="56">
        <v>0.16400000000000001</v>
      </c>
      <c r="F1017">
        <f>Table3[[#This Row],[DivPay]]*4</f>
        <v>0.65600000000000003</v>
      </c>
      <c r="G1017" s="2">
        <f>Table3[[#This Row],[FwdDiv]]/Table3[[#This Row],[SharePrice]]</f>
        <v>5.7453144158346467E-3</v>
      </c>
    </row>
    <row r="1018" spans="2:7" ht="16" x14ac:dyDescent="0.2">
      <c r="B1018" s="57">
        <v>43649</v>
      </c>
      <c r="C1018" s="56">
        <v>115.34</v>
      </c>
      <c r="D1018" s="56"/>
      <c r="E1018" s="56">
        <v>0.16400000000000001</v>
      </c>
      <c r="F1018">
        <f>Table3[[#This Row],[DivPay]]*4</f>
        <v>0.65600000000000003</v>
      </c>
      <c r="G1018" s="2">
        <f>Table3[[#This Row],[FwdDiv]]/Table3[[#This Row],[SharePrice]]</f>
        <v>5.6875325125715281E-3</v>
      </c>
    </row>
    <row r="1019" spans="2:7" ht="16" x14ac:dyDescent="0.2">
      <c r="B1019" s="57">
        <v>43648</v>
      </c>
      <c r="C1019" s="56">
        <v>114.59</v>
      </c>
      <c r="D1019" s="56"/>
      <c r="E1019" s="56">
        <v>0.16400000000000001</v>
      </c>
      <c r="F1019">
        <f>Table3[[#This Row],[DivPay]]*4</f>
        <v>0.65600000000000003</v>
      </c>
      <c r="G1019" s="2">
        <f>Table3[[#This Row],[FwdDiv]]/Table3[[#This Row],[SharePrice]]</f>
        <v>5.7247578322715768E-3</v>
      </c>
    </row>
    <row r="1020" spans="2:7" ht="16" x14ac:dyDescent="0.2">
      <c r="B1020" s="57">
        <v>43647</v>
      </c>
      <c r="C1020" s="56">
        <v>113.57</v>
      </c>
      <c r="D1020" s="56"/>
      <c r="E1020" s="56">
        <v>0.16400000000000001</v>
      </c>
      <c r="F1020">
        <f>Table3[[#This Row],[DivPay]]*4</f>
        <v>0.65600000000000003</v>
      </c>
      <c r="G1020" s="2">
        <f>Table3[[#This Row],[FwdDiv]]/Table3[[#This Row],[SharePrice]]</f>
        <v>5.7761732851985565E-3</v>
      </c>
    </row>
    <row r="1021" spans="2:7" ht="16" x14ac:dyDescent="0.2">
      <c r="B1021" s="57">
        <v>43644</v>
      </c>
      <c r="C1021" s="56">
        <v>113.49</v>
      </c>
      <c r="D1021" s="56"/>
      <c r="E1021" s="56">
        <v>0.16400000000000001</v>
      </c>
      <c r="F1021">
        <f>Table3[[#This Row],[DivPay]]*4</f>
        <v>0.65600000000000003</v>
      </c>
      <c r="G1021" s="2">
        <f>Table3[[#This Row],[FwdDiv]]/Table3[[#This Row],[SharePrice]]</f>
        <v>5.7802449555026877E-3</v>
      </c>
    </row>
    <row r="1022" spans="2:7" ht="16" x14ac:dyDescent="0.2">
      <c r="B1022" s="57">
        <v>43643</v>
      </c>
      <c r="C1022" s="56">
        <v>112.76</v>
      </c>
      <c r="D1022" s="56"/>
      <c r="E1022" s="56">
        <v>0.16400000000000001</v>
      </c>
      <c r="F1022">
        <f>Table3[[#This Row],[DivPay]]*4</f>
        <v>0.65600000000000003</v>
      </c>
      <c r="G1022" s="2">
        <f>Table3[[#This Row],[FwdDiv]]/Table3[[#This Row],[SharePrice]]</f>
        <v>5.817665838949982E-3</v>
      </c>
    </row>
    <row r="1023" spans="2:7" ht="16" x14ac:dyDescent="0.2">
      <c r="B1023" s="57">
        <v>43642</v>
      </c>
      <c r="C1023" s="56">
        <v>113.05</v>
      </c>
      <c r="D1023" s="56"/>
      <c r="E1023" s="56">
        <v>0.16400000000000001</v>
      </c>
      <c r="F1023">
        <f>Table3[[#This Row],[DivPay]]*4</f>
        <v>0.65600000000000003</v>
      </c>
      <c r="G1023" s="2">
        <f>Table3[[#This Row],[FwdDiv]]/Table3[[#This Row],[SharePrice]]</f>
        <v>5.8027421494913755E-3</v>
      </c>
    </row>
    <row r="1024" spans="2:7" ht="16" x14ac:dyDescent="0.2">
      <c r="B1024" s="57">
        <v>43641</v>
      </c>
      <c r="C1024" s="56">
        <v>113.86</v>
      </c>
      <c r="D1024" s="56"/>
      <c r="E1024" s="56">
        <v>0.16400000000000001</v>
      </c>
      <c r="F1024">
        <f>Table3[[#This Row],[DivPay]]*4</f>
        <v>0.65600000000000003</v>
      </c>
      <c r="G1024" s="2">
        <f>Table3[[#This Row],[FwdDiv]]/Table3[[#This Row],[SharePrice]]</f>
        <v>5.7614614438784477E-3</v>
      </c>
    </row>
    <row r="1025" spans="2:7" ht="16" x14ac:dyDescent="0.2">
      <c r="B1025" s="57">
        <v>43640</v>
      </c>
      <c r="C1025" s="56">
        <v>113.47</v>
      </c>
      <c r="D1025" s="56"/>
      <c r="E1025" s="56">
        <v>0.16400000000000001</v>
      </c>
      <c r="F1025">
        <f>Table3[[#This Row],[DivPay]]*4</f>
        <v>0.65600000000000003</v>
      </c>
      <c r="G1025" s="2">
        <f>Table3[[#This Row],[FwdDiv]]/Table3[[#This Row],[SharePrice]]</f>
        <v>5.7812637701595134E-3</v>
      </c>
    </row>
    <row r="1026" spans="2:7" ht="16" x14ac:dyDescent="0.2">
      <c r="B1026" s="57">
        <v>43637</v>
      </c>
      <c r="C1026" s="56">
        <v>112.88</v>
      </c>
      <c r="D1026" s="56"/>
      <c r="E1026" s="56">
        <v>0.16400000000000001</v>
      </c>
      <c r="F1026">
        <f>Table3[[#This Row],[DivPay]]*4</f>
        <v>0.65600000000000003</v>
      </c>
      <c r="G1026" s="2">
        <f>Table3[[#This Row],[FwdDiv]]/Table3[[#This Row],[SharePrice]]</f>
        <v>5.8114812189936221E-3</v>
      </c>
    </row>
    <row r="1027" spans="2:7" ht="16" x14ac:dyDescent="0.2">
      <c r="B1027" s="57">
        <v>43636</v>
      </c>
      <c r="C1027" s="56">
        <v>112.97</v>
      </c>
      <c r="D1027" s="56"/>
      <c r="E1027" s="56">
        <v>0.16400000000000001</v>
      </c>
      <c r="F1027">
        <f>Table3[[#This Row],[DivPay]]*4</f>
        <v>0.65600000000000003</v>
      </c>
      <c r="G1027" s="2">
        <f>Table3[[#This Row],[FwdDiv]]/Table3[[#This Row],[SharePrice]]</f>
        <v>5.8068513764716299E-3</v>
      </c>
    </row>
    <row r="1028" spans="2:7" ht="16" x14ac:dyDescent="0.2">
      <c r="B1028" s="57">
        <v>43635</v>
      </c>
      <c r="C1028" s="56">
        <v>114.28</v>
      </c>
      <c r="D1028" s="56"/>
      <c r="E1028" s="56">
        <v>0.16400000000000001</v>
      </c>
      <c r="F1028">
        <f>Table3[[#This Row],[DivPay]]*4</f>
        <v>0.65600000000000003</v>
      </c>
      <c r="G1028" s="2">
        <f>Table3[[#This Row],[FwdDiv]]/Table3[[#This Row],[SharePrice]]</f>
        <v>5.7402870143507178E-3</v>
      </c>
    </row>
    <row r="1029" spans="2:7" ht="16" x14ac:dyDescent="0.2">
      <c r="B1029" s="57">
        <v>43634</v>
      </c>
      <c r="C1029" s="56">
        <v>113.38</v>
      </c>
      <c r="D1029" s="56"/>
      <c r="E1029" s="56">
        <v>0.16400000000000001</v>
      </c>
      <c r="F1029">
        <f>Table3[[#This Row],[DivPay]]*4</f>
        <v>0.65600000000000003</v>
      </c>
      <c r="G1029" s="2">
        <f>Table3[[#This Row],[FwdDiv]]/Table3[[#This Row],[SharePrice]]</f>
        <v>5.7858528841065451E-3</v>
      </c>
    </row>
    <row r="1030" spans="2:7" ht="16" x14ac:dyDescent="0.2">
      <c r="B1030" s="57">
        <v>43633</v>
      </c>
      <c r="C1030" s="56">
        <v>110.81</v>
      </c>
      <c r="D1030" s="56"/>
      <c r="E1030" s="56">
        <v>0.16400000000000001</v>
      </c>
      <c r="F1030">
        <f>Table3[[#This Row],[DivPay]]*4</f>
        <v>0.65600000000000003</v>
      </c>
      <c r="G1030" s="2">
        <f>Table3[[#This Row],[FwdDiv]]/Table3[[#This Row],[SharePrice]]</f>
        <v>5.920043317390127E-3</v>
      </c>
    </row>
    <row r="1031" spans="2:7" ht="16" x14ac:dyDescent="0.2">
      <c r="B1031" s="57">
        <v>43630</v>
      </c>
      <c r="C1031" s="56">
        <v>110.79</v>
      </c>
      <c r="D1031" s="56"/>
      <c r="E1031" s="56">
        <v>0.16400000000000001</v>
      </c>
      <c r="F1031">
        <f>Table3[[#This Row],[DivPay]]*4</f>
        <v>0.65600000000000003</v>
      </c>
      <c r="G1031" s="2">
        <f>Table3[[#This Row],[FwdDiv]]/Table3[[#This Row],[SharePrice]]</f>
        <v>5.9211120137196496E-3</v>
      </c>
    </row>
    <row r="1032" spans="2:7" ht="16" x14ac:dyDescent="0.2">
      <c r="B1032" s="57">
        <v>43629</v>
      </c>
      <c r="C1032" s="56">
        <v>110.03</v>
      </c>
      <c r="D1032" s="56"/>
      <c r="E1032" s="56">
        <v>0.16400000000000001</v>
      </c>
      <c r="F1032">
        <f>Table3[[#This Row],[DivPay]]*4</f>
        <v>0.65600000000000003</v>
      </c>
      <c r="G1032" s="2">
        <f>Table3[[#This Row],[FwdDiv]]/Table3[[#This Row],[SharePrice]]</f>
        <v>5.962010360810688E-3</v>
      </c>
    </row>
    <row r="1033" spans="2:7" ht="16" x14ac:dyDescent="0.2">
      <c r="B1033" s="57">
        <v>43628</v>
      </c>
      <c r="C1033" s="56">
        <v>111.44</v>
      </c>
      <c r="D1033" s="56"/>
      <c r="E1033" s="56">
        <v>0.16400000000000001</v>
      </c>
      <c r="F1033">
        <f>Table3[[#This Row],[DivPay]]*4</f>
        <v>0.65600000000000003</v>
      </c>
      <c r="G1033" s="2">
        <f>Table3[[#This Row],[FwdDiv]]/Table3[[#This Row],[SharePrice]]</f>
        <v>5.8865757358219674E-3</v>
      </c>
    </row>
    <row r="1034" spans="2:7" ht="16" x14ac:dyDescent="0.2">
      <c r="B1034" s="57">
        <v>43627</v>
      </c>
      <c r="C1034" s="56">
        <v>110.16</v>
      </c>
      <c r="D1034" s="56"/>
      <c r="E1034" s="56">
        <v>0.16400000000000001</v>
      </c>
      <c r="F1034">
        <f>Table3[[#This Row],[DivPay]]*4</f>
        <v>0.65600000000000003</v>
      </c>
      <c r="G1034" s="2">
        <f>Table3[[#This Row],[FwdDiv]]/Table3[[#This Row],[SharePrice]]</f>
        <v>5.9549745824255635E-3</v>
      </c>
    </row>
    <row r="1035" spans="2:7" ht="16" x14ac:dyDescent="0.2">
      <c r="B1035" s="57">
        <v>43626</v>
      </c>
      <c r="C1035" s="56">
        <v>110.22</v>
      </c>
      <c r="D1035" s="56"/>
      <c r="E1035" s="56">
        <v>0.16400000000000001</v>
      </c>
      <c r="F1035">
        <f>Table3[[#This Row],[DivPay]]*4</f>
        <v>0.65600000000000003</v>
      </c>
      <c r="G1035" s="2">
        <f>Table3[[#This Row],[FwdDiv]]/Table3[[#This Row],[SharePrice]]</f>
        <v>5.9517328978406824E-3</v>
      </c>
    </row>
    <row r="1036" spans="2:7" ht="16" x14ac:dyDescent="0.2">
      <c r="B1036" s="57">
        <v>43623</v>
      </c>
      <c r="C1036" s="56">
        <v>110.06</v>
      </c>
      <c r="D1036" s="56"/>
      <c r="E1036" s="56">
        <v>0.16400000000000001</v>
      </c>
      <c r="F1036">
        <f>Table3[[#This Row],[DivPay]]*4</f>
        <v>0.65600000000000003</v>
      </c>
      <c r="G1036" s="2">
        <f>Table3[[#This Row],[FwdDiv]]/Table3[[#This Row],[SharePrice]]</f>
        <v>5.9603852444121393E-3</v>
      </c>
    </row>
    <row r="1037" spans="2:7" ht="16" x14ac:dyDescent="0.2">
      <c r="B1037" s="57">
        <v>43622</v>
      </c>
      <c r="C1037" s="56">
        <v>108.89</v>
      </c>
      <c r="D1037" s="56"/>
      <c r="E1037" s="56">
        <v>0.16400000000000001</v>
      </c>
      <c r="F1037">
        <f>Table3[[#This Row],[DivPay]]*4</f>
        <v>0.65600000000000003</v>
      </c>
      <c r="G1037" s="2">
        <f>Table3[[#This Row],[FwdDiv]]/Table3[[#This Row],[SharePrice]]</f>
        <v>6.0244283221599785E-3</v>
      </c>
    </row>
    <row r="1038" spans="2:7" ht="16" x14ac:dyDescent="0.2">
      <c r="B1038" s="57">
        <v>43621</v>
      </c>
      <c r="C1038" s="56">
        <v>108.5</v>
      </c>
      <c r="D1038" s="56"/>
      <c r="E1038" s="56">
        <v>0.16400000000000001</v>
      </c>
      <c r="F1038">
        <f>Table3[[#This Row],[DivPay]]*4</f>
        <v>0.65600000000000003</v>
      </c>
      <c r="G1038" s="2">
        <f>Table3[[#This Row],[FwdDiv]]/Table3[[#This Row],[SharePrice]]</f>
        <v>6.0460829493087561E-3</v>
      </c>
    </row>
    <row r="1039" spans="2:7" ht="16" x14ac:dyDescent="0.2">
      <c r="B1039" s="57">
        <v>43620</v>
      </c>
      <c r="C1039" s="56">
        <v>108.12</v>
      </c>
      <c r="D1039" s="56"/>
      <c r="E1039" s="56">
        <v>0.16400000000000001</v>
      </c>
      <c r="F1039">
        <f>Table3[[#This Row],[DivPay]]*4</f>
        <v>0.65600000000000003</v>
      </c>
      <c r="G1039" s="2">
        <f>Table3[[#This Row],[FwdDiv]]/Table3[[#This Row],[SharePrice]]</f>
        <v>6.0673325934147244E-3</v>
      </c>
    </row>
    <row r="1040" spans="2:7" ht="16" x14ac:dyDescent="0.2">
      <c r="B1040" s="57">
        <v>43619</v>
      </c>
      <c r="C1040" s="56">
        <v>103.95</v>
      </c>
      <c r="D1040" s="56"/>
      <c r="E1040" s="56">
        <v>0.16400000000000001</v>
      </c>
      <c r="F1040">
        <f>Table3[[#This Row],[DivPay]]*4</f>
        <v>0.65600000000000003</v>
      </c>
      <c r="G1040" s="2">
        <f>Table3[[#This Row],[FwdDiv]]/Table3[[#This Row],[SharePrice]]</f>
        <v>6.310726310726311E-3</v>
      </c>
    </row>
    <row r="1041" spans="2:7" ht="16" x14ac:dyDescent="0.2">
      <c r="B1041" s="57">
        <v>43616</v>
      </c>
      <c r="C1041" s="56">
        <v>101.05</v>
      </c>
      <c r="D1041" s="56"/>
      <c r="E1041" s="56">
        <v>0.16400000000000001</v>
      </c>
      <c r="F1041">
        <f>Table3[[#This Row],[DivPay]]*4</f>
        <v>0.65600000000000003</v>
      </c>
      <c r="G1041" s="2">
        <f>Table3[[#This Row],[FwdDiv]]/Table3[[#This Row],[SharePrice]]</f>
        <v>6.4918357248886695E-3</v>
      </c>
    </row>
    <row r="1042" spans="2:7" ht="16" x14ac:dyDescent="0.2">
      <c r="B1042" s="57">
        <v>43615</v>
      </c>
      <c r="C1042" s="56">
        <v>102.33</v>
      </c>
      <c r="D1042" s="56"/>
      <c r="E1042" s="56">
        <v>0.16400000000000001</v>
      </c>
      <c r="F1042">
        <f>Table3[[#This Row],[DivPay]]*4</f>
        <v>0.65600000000000003</v>
      </c>
      <c r="G1042" s="2">
        <f>Table3[[#This Row],[FwdDiv]]/Table3[[#This Row],[SharePrice]]</f>
        <v>6.4106322681520573E-3</v>
      </c>
    </row>
    <row r="1043" spans="2:7" ht="16" x14ac:dyDescent="0.2">
      <c r="B1043" s="57">
        <v>43614</v>
      </c>
      <c r="C1043" s="56">
        <v>101.15</v>
      </c>
      <c r="D1043" s="56"/>
      <c r="E1043" s="56">
        <v>0.16400000000000001</v>
      </c>
      <c r="F1043">
        <f>Table3[[#This Row],[DivPay]]*4</f>
        <v>0.65600000000000003</v>
      </c>
      <c r="G1043" s="2">
        <f>Table3[[#This Row],[FwdDiv]]/Table3[[#This Row],[SharePrice]]</f>
        <v>6.4854176964903604E-3</v>
      </c>
    </row>
    <row r="1044" spans="2:7" ht="16" x14ac:dyDescent="0.2">
      <c r="B1044" s="57">
        <v>43613</v>
      </c>
      <c r="C1044" s="56">
        <v>102.02</v>
      </c>
      <c r="D1044" s="56"/>
      <c r="E1044" s="56">
        <v>0.16400000000000001</v>
      </c>
      <c r="F1044">
        <f>Table3[[#This Row],[DivPay]]*4</f>
        <v>0.65600000000000003</v>
      </c>
      <c r="G1044" s="2">
        <f>Table3[[#This Row],[FwdDiv]]/Table3[[#This Row],[SharePrice]]</f>
        <v>6.4301117427955305E-3</v>
      </c>
    </row>
    <row r="1045" spans="2:7" ht="16" x14ac:dyDescent="0.2">
      <c r="B1045" s="57">
        <v>43609</v>
      </c>
      <c r="C1045" s="56">
        <v>102.4</v>
      </c>
      <c r="D1045" s="56"/>
      <c r="E1045" s="56">
        <v>0.16400000000000001</v>
      </c>
      <c r="F1045">
        <f>Table3[[#This Row],[DivPay]]*4</f>
        <v>0.65600000000000003</v>
      </c>
      <c r="G1045" s="2">
        <f>Table3[[#This Row],[FwdDiv]]/Table3[[#This Row],[SharePrice]]</f>
        <v>6.4062499999999996E-3</v>
      </c>
    </row>
    <row r="1046" spans="2:7" ht="16" x14ac:dyDescent="0.2">
      <c r="B1046" s="57">
        <v>43608</v>
      </c>
      <c r="C1046" s="56">
        <v>102.89</v>
      </c>
      <c r="D1046" s="56"/>
      <c r="E1046" s="56">
        <v>0.16400000000000001</v>
      </c>
      <c r="F1046">
        <f>Table3[[#This Row],[DivPay]]*4</f>
        <v>0.65600000000000003</v>
      </c>
      <c r="G1046" s="2">
        <f>Table3[[#This Row],[FwdDiv]]/Table3[[#This Row],[SharePrice]]</f>
        <v>6.3757410827096905E-3</v>
      </c>
    </row>
    <row r="1047" spans="2:7" ht="16" x14ac:dyDescent="0.2">
      <c r="B1047" s="57">
        <v>43607</v>
      </c>
      <c r="C1047" s="56">
        <v>102.94</v>
      </c>
      <c r="D1047" s="56"/>
      <c r="E1047" s="56">
        <v>0.16400000000000001</v>
      </c>
      <c r="F1047">
        <f>Table3[[#This Row],[DivPay]]*4</f>
        <v>0.65600000000000003</v>
      </c>
      <c r="G1047" s="2">
        <f>Table3[[#This Row],[FwdDiv]]/Table3[[#This Row],[SharePrice]]</f>
        <v>6.3726442587915292E-3</v>
      </c>
    </row>
    <row r="1048" spans="2:7" ht="16" x14ac:dyDescent="0.2">
      <c r="B1048" s="57">
        <v>43606</v>
      </c>
      <c r="C1048" s="56">
        <v>102.38</v>
      </c>
      <c r="D1048" s="56"/>
      <c r="E1048" s="56">
        <v>0.16400000000000001</v>
      </c>
      <c r="F1048">
        <f>Table3[[#This Row],[DivPay]]*4</f>
        <v>0.65600000000000003</v>
      </c>
      <c r="G1048" s="2">
        <f>Table3[[#This Row],[FwdDiv]]/Table3[[#This Row],[SharePrice]]</f>
        <v>6.4075014651299089E-3</v>
      </c>
    </row>
    <row r="1049" spans="2:7" ht="16" x14ac:dyDescent="0.2">
      <c r="B1049" s="57">
        <v>43605</v>
      </c>
      <c r="C1049" s="56">
        <v>102.22</v>
      </c>
      <c r="D1049" s="56"/>
      <c r="E1049" s="56">
        <v>0.16400000000000001</v>
      </c>
      <c r="F1049">
        <f>Table3[[#This Row],[DivPay]]*4</f>
        <v>0.65600000000000003</v>
      </c>
      <c r="G1049" s="2">
        <f>Table3[[#This Row],[FwdDiv]]/Table3[[#This Row],[SharePrice]]</f>
        <v>6.4175308158873024E-3</v>
      </c>
    </row>
    <row r="1050" spans="2:7" ht="16" x14ac:dyDescent="0.2">
      <c r="B1050" s="57">
        <v>43602</v>
      </c>
      <c r="C1050" s="56">
        <v>101.97</v>
      </c>
      <c r="D1050" s="56"/>
      <c r="E1050" s="56">
        <v>0.16400000000000001</v>
      </c>
      <c r="F1050">
        <f>Table3[[#This Row],[DivPay]]*4</f>
        <v>0.65600000000000003</v>
      </c>
      <c r="G1050" s="2">
        <f>Table3[[#This Row],[FwdDiv]]/Table3[[#This Row],[SharePrice]]</f>
        <v>6.4332646856918706E-3</v>
      </c>
    </row>
    <row r="1051" spans="2:7" ht="16" x14ac:dyDescent="0.2">
      <c r="B1051" s="57">
        <v>43601</v>
      </c>
      <c r="C1051" s="56">
        <v>102.93</v>
      </c>
      <c r="D1051" s="56"/>
      <c r="E1051" s="56">
        <v>0.16400000000000001</v>
      </c>
      <c r="F1051">
        <f>Table3[[#This Row],[DivPay]]*4</f>
        <v>0.65600000000000003</v>
      </c>
      <c r="G1051" s="2">
        <f>Table3[[#This Row],[FwdDiv]]/Table3[[#This Row],[SharePrice]]</f>
        <v>6.3732633828815699E-3</v>
      </c>
    </row>
    <row r="1052" spans="2:7" ht="16" x14ac:dyDescent="0.2">
      <c r="B1052" s="57">
        <v>43600</v>
      </c>
      <c r="C1052" s="56">
        <v>101.84</v>
      </c>
      <c r="D1052" s="56"/>
      <c r="E1052" s="56">
        <v>0.16400000000000001</v>
      </c>
      <c r="F1052">
        <f>Table3[[#This Row],[DivPay]]*4</f>
        <v>0.65600000000000003</v>
      </c>
      <c r="G1052" s="2">
        <f>Table3[[#This Row],[FwdDiv]]/Table3[[#This Row],[SharePrice]]</f>
        <v>6.4414768263943442E-3</v>
      </c>
    </row>
    <row r="1053" spans="2:7" ht="16" x14ac:dyDescent="0.2">
      <c r="B1053" s="57">
        <v>43599</v>
      </c>
      <c r="C1053" s="56">
        <v>101.25</v>
      </c>
      <c r="D1053" s="56"/>
      <c r="E1053" s="56">
        <v>0.16400000000000001</v>
      </c>
      <c r="F1053">
        <f>Table3[[#This Row],[DivPay]]*4</f>
        <v>0.65600000000000003</v>
      </c>
      <c r="G1053" s="2">
        <f>Table3[[#This Row],[FwdDiv]]/Table3[[#This Row],[SharePrice]]</f>
        <v>6.4790123456790125E-3</v>
      </c>
    </row>
    <row r="1054" spans="2:7" ht="16" x14ac:dyDescent="0.2">
      <c r="B1054" s="57">
        <v>43598</v>
      </c>
      <c r="C1054" s="56">
        <v>101.35</v>
      </c>
      <c r="D1054" s="56"/>
      <c r="E1054" s="56">
        <v>0.16400000000000001</v>
      </c>
      <c r="F1054">
        <f>Table3[[#This Row],[DivPay]]*4</f>
        <v>0.65600000000000003</v>
      </c>
      <c r="G1054" s="2">
        <f>Table3[[#This Row],[FwdDiv]]/Table3[[#This Row],[SharePrice]]</f>
        <v>6.4726196349284663E-3</v>
      </c>
    </row>
    <row r="1055" spans="2:7" ht="16" x14ac:dyDescent="0.2">
      <c r="B1055" s="57">
        <v>43595</v>
      </c>
      <c r="C1055" s="56">
        <v>102.29</v>
      </c>
      <c r="D1055" s="56"/>
      <c r="E1055" s="56">
        <v>0.16400000000000001</v>
      </c>
      <c r="F1055">
        <f>Table3[[#This Row],[DivPay]]*4</f>
        <v>0.65600000000000003</v>
      </c>
      <c r="G1055" s="2">
        <f>Table3[[#This Row],[FwdDiv]]/Table3[[#This Row],[SharePrice]]</f>
        <v>6.4131391142829208E-3</v>
      </c>
    </row>
    <row r="1056" spans="2:7" ht="16" x14ac:dyDescent="0.2">
      <c r="B1056" s="57">
        <v>43594</v>
      </c>
      <c r="C1056" s="56">
        <v>101.67</v>
      </c>
      <c r="D1056" s="56"/>
      <c r="E1056" s="56">
        <v>0.16400000000000001</v>
      </c>
      <c r="F1056">
        <f>Table3[[#This Row],[DivPay]]*4</f>
        <v>0.65600000000000003</v>
      </c>
      <c r="G1056" s="2">
        <f>Table3[[#This Row],[FwdDiv]]/Table3[[#This Row],[SharePrice]]</f>
        <v>6.4522474672961544E-3</v>
      </c>
    </row>
    <row r="1057" spans="2:7" ht="16" x14ac:dyDescent="0.2">
      <c r="B1057" s="57">
        <v>43593</v>
      </c>
      <c r="C1057" s="56">
        <v>101.86</v>
      </c>
      <c r="D1057" s="56"/>
      <c r="E1057" s="56">
        <v>0.16400000000000001</v>
      </c>
      <c r="F1057">
        <f>Table3[[#This Row],[DivPay]]*4</f>
        <v>0.65600000000000003</v>
      </c>
      <c r="G1057" s="2">
        <f>Table3[[#This Row],[FwdDiv]]/Table3[[#This Row],[SharePrice]]</f>
        <v>6.4402120557628117E-3</v>
      </c>
    </row>
    <row r="1058" spans="2:7" ht="16" x14ac:dyDescent="0.2">
      <c r="B1058" s="57">
        <v>43592</v>
      </c>
      <c r="C1058" s="56">
        <v>101.37</v>
      </c>
      <c r="D1058" s="56"/>
      <c r="E1058" s="56">
        <v>0.16400000000000001</v>
      </c>
      <c r="F1058">
        <f>Table3[[#This Row],[DivPay]]*4</f>
        <v>0.65600000000000003</v>
      </c>
      <c r="G1058" s="2">
        <f>Table3[[#This Row],[FwdDiv]]/Table3[[#This Row],[SharePrice]]</f>
        <v>6.4713426062937753E-3</v>
      </c>
    </row>
    <row r="1059" spans="2:7" ht="16" x14ac:dyDescent="0.2">
      <c r="B1059" s="57">
        <v>43591</v>
      </c>
      <c r="C1059" s="56">
        <v>103.33</v>
      </c>
      <c r="D1059" s="56"/>
      <c r="E1059" s="56">
        <v>0.16400000000000001</v>
      </c>
      <c r="F1059">
        <f>Table3[[#This Row],[DivPay]]*4</f>
        <v>0.65600000000000003</v>
      </c>
      <c r="G1059" s="2">
        <f>Table3[[#This Row],[FwdDiv]]/Table3[[#This Row],[SharePrice]]</f>
        <v>6.34859189006097E-3</v>
      </c>
    </row>
    <row r="1060" spans="2:7" ht="16" x14ac:dyDescent="0.2">
      <c r="B1060" s="57">
        <v>43588</v>
      </c>
      <c r="C1060" s="56">
        <v>103.75</v>
      </c>
      <c r="D1060" s="56"/>
      <c r="E1060" s="56">
        <v>0.16400000000000001</v>
      </c>
      <c r="F1060">
        <f>Table3[[#This Row],[DivPay]]*4</f>
        <v>0.65600000000000003</v>
      </c>
      <c r="G1060" s="2">
        <f>Table3[[#This Row],[FwdDiv]]/Table3[[#This Row],[SharePrice]]</f>
        <v>6.3228915662650606E-3</v>
      </c>
    </row>
    <row r="1061" spans="2:7" ht="16" x14ac:dyDescent="0.2">
      <c r="B1061" s="57">
        <v>43587</v>
      </c>
      <c r="C1061" s="56">
        <v>103.15</v>
      </c>
      <c r="D1061" s="56"/>
      <c r="E1061" s="56">
        <v>0.16400000000000001</v>
      </c>
      <c r="F1061">
        <f>Table3[[#This Row],[DivPay]]*4</f>
        <v>0.65600000000000003</v>
      </c>
      <c r="G1061" s="2">
        <f>Table3[[#This Row],[FwdDiv]]/Table3[[#This Row],[SharePrice]]</f>
        <v>6.3596703829374695E-3</v>
      </c>
    </row>
    <row r="1062" spans="2:7" ht="16" x14ac:dyDescent="0.2">
      <c r="B1062" s="57">
        <v>43586</v>
      </c>
      <c r="C1062" s="56">
        <v>101.79</v>
      </c>
      <c r="D1062" s="56"/>
      <c r="E1062" s="56">
        <v>0.16400000000000001</v>
      </c>
      <c r="F1062">
        <f>Table3[[#This Row],[DivPay]]*4</f>
        <v>0.65600000000000003</v>
      </c>
      <c r="G1062" s="2">
        <f>Table3[[#This Row],[FwdDiv]]/Table3[[#This Row],[SharePrice]]</f>
        <v>6.4446409273995484E-3</v>
      </c>
    </row>
    <row r="1063" spans="2:7" ht="16" x14ac:dyDescent="0.2">
      <c r="B1063" s="57">
        <v>43585</v>
      </c>
      <c r="C1063" s="56">
        <v>101.84</v>
      </c>
      <c r="D1063" s="56"/>
      <c r="E1063" s="56">
        <v>0.16400000000000001</v>
      </c>
      <c r="F1063">
        <f>Table3[[#This Row],[DivPay]]*4</f>
        <v>0.65600000000000003</v>
      </c>
      <c r="G1063" s="2">
        <f>Table3[[#This Row],[FwdDiv]]/Table3[[#This Row],[SharePrice]]</f>
        <v>6.4414768263943442E-3</v>
      </c>
    </row>
    <row r="1064" spans="2:7" ht="16" x14ac:dyDescent="0.2">
      <c r="B1064" s="57">
        <v>43584</v>
      </c>
      <c r="C1064" s="56">
        <v>101.26</v>
      </c>
      <c r="D1064" s="56"/>
      <c r="E1064" s="56">
        <v>0.16400000000000001</v>
      </c>
      <c r="F1064">
        <f>Table3[[#This Row],[DivPay]]*4</f>
        <v>0.65600000000000003</v>
      </c>
      <c r="G1064" s="2">
        <f>Table3[[#This Row],[FwdDiv]]/Table3[[#This Row],[SharePrice]]</f>
        <v>6.4783725064191189E-3</v>
      </c>
    </row>
    <row r="1065" spans="2:7" ht="16" x14ac:dyDescent="0.2">
      <c r="B1065" s="57">
        <v>43581</v>
      </c>
      <c r="C1065" s="56">
        <v>103.35</v>
      </c>
      <c r="D1065" s="56"/>
      <c r="E1065" s="56">
        <v>0.16400000000000001</v>
      </c>
      <c r="F1065">
        <f>Table3[[#This Row],[DivPay]]*4</f>
        <v>0.65600000000000003</v>
      </c>
      <c r="G1065" s="2">
        <f>Table3[[#This Row],[FwdDiv]]/Table3[[#This Row],[SharePrice]]</f>
        <v>6.3473633284954045E-3</v>
      </c>
    </row>
    <row r="1066" spans="2:7" ht="16" x14ac:dyDescent="0.2">
      <c r="B1066" s="57">
        <v>43580</v>
      </c>
      <c r="C1066" s="56">
        <v>101.83</v>
      </c>
      <c r="D1066" s="56"/>
      <c r="E1066" s="56">
        <v>0.16400000000000001</v>
      </c>
      <c r="F1066">
        <f>Table3[[#This Row],[DivPay]]*4</f>
        <v>0.65600000000000003</v>
      </c>
      <c r="G1066" s="2">
        <f>Table3[[#This Row],[FwdDiv]]/Table3[[#This Row],[SharePrice]]</f>
        <v>6.4421093980163019E-3</v>
      </c>
    </row>
    <row r="1067" spans="2:7" ht="16" x14ac:dyDescent="0.2">
      <c r="B1067" s="57">
        <v>43579</v>
      </c>
      <c r="C1067" s="56">
        <v>101.1</v>
      </c>
      <c r="D1067" s="56"/>
      <c r="E1067" s="56">
        <v>0.16400000000000001</v>
      </c>
      <c r="F1067">
        <f>Table3[[#This Row],[DivPay]]*4</f>
        <v>0.65600000000000003</v>
      </c>
      <c r="G1067" s="2">
        <f>Table3[[#This Row],[FwdDiv]]/Table3[[#This Row],[SharePrice]]</f>
        <v>6.4886251236399607E-3</v>
      </c>
    </row>
    <row r="1068" spans="2:7" ht="16" x14ac:dyDescent="0.2">
      <c r="B1068" s="57">
        <v>43578</v>
      </c>
      <c r="C1068" s="56">
        <v>101.97</v>
      </c>
      <c r="D1068" s="56"/>
      <c r="E1068" s="56">
        <v>0.16400000000000001</v>
      </c>
      <c r="F1068">
        <f>Table3[[#This Row],[DivPay]]*4</f>
        <v>0.65600000000000003</v>
      </c>
      <c r="G1068" s="2">
        <f>Table3[[#This Row],[FwdDiv]]/Table3[[#This Row],[SharePrice]]</f>
        <v>6.4332646856918706E-3</v>
      </c>
    </row>
    <row r="1069" spans="2:7" ht="16" x14ac:dyDescent="0.2">
      <c r="B1069" s="57">
        <v>43577</v>
      </c>
      <c r="C1069" s="56">
        <v>100.12</v>
      </c>
      <c r="D1069" s="56"/>
      <c r="E1069" s="56">
        <v>0.16400000000000001</v>
      </c>
      <c r="F1069">
        <f>Table3[[#This Row],[DivPay]]*4</f>
        <v>0.65600000000000003</v>
      </c>
      <c r="G1069" s="2">
        <f>Table3[[#This Row],[FwdDiv]]/Table3[[#This Row],[SharePrice]]</f>
        <v>6.5521374350779064E-3</v>
      </c>
    </row>
    <row r="1070" spans="2:7" ht="16" x14ac:dyDescent="0.2">
      <c r="B1070" s="57">
        <v>43573</v>
      </c>
      <c r="C1070" s="56">
        <v>99.03</v>
      </c>
      <c r="D1070" s="56"/>
      <c r="E1070" s="56">
        <v>0.16400000000000001</v>
      </c>
      <c r="F1070">
        <f>Table3[[#This Row],[DivPay]]*4</f>
        <v>0.65600000000000003</v>
      </c>
      <c r="G1070" s="2">
        <f>Table3[[#This Row],[FwdDiv]]/Table3[[#This Row],[SharePrice]]</f>
        <v>6.6242552761789355E-3</v>
      </c>
    </row>
    <row r="1071" spans="2:7" ht="16" x14ac:dyDescent="0.2">
      <c r="B1071" s="57">
        <v>43572</v>
      </c>
      <c r="C1071" s="56">
        <v>97.98</v>
      </c>
      <c r="D1071" s="56">
        <v>0.16400000000000001</v>
      </c>
      <c r="E1071" s="56">
        <v>0.16400000000000001</v>
      </c>
      <c r="F1071">
        <f>Table3[[#This Row],[DivPay]]*4</f>
        <v>0.65600000000000003</v>
      </c>
      <c r="G1071" s="2">
        <f>Table3[[#This Row],[FwdDiv]]/Table3[[#This Row],[SharePrice]]</f>
        <v>6.6952439273321087E-3</v>
      </c>
    </row>
    <row r="1072" spans="2:7" ht="16" x14ac:dyDescent="0.2">
      <c r="B1072" s="57">
        <v>43571</v>
      </c>
      <c r="C1072" s="56">
        <v>99.17</v>
      </c>
      <c r="D1072" s="56"/>
      <c r="E1072" s="56">
        <v>0.16400000000000001</v>
      </c>
      <c r="F1072">
        <f>Table3[[#This Row],[DivPay]]*4</f>
        <v>0.65600000000000003</v>
      </c>
      <c r="G1072" s="2">
        <f>Table3[[#This Row],[FwdDiv]]/Table3[[#This Row],[SharePrice]]</f>
        <v>6.6149037007159428E-3</v>
      </c>
    </row>
    <row r="1073" spans="2:7" ht="16" x14ac:dyDescent="0.2">
      <c r="B1073" s="57">
        <v>43570</v>
      </c>
      <c r="C1073" s="56">
        <v>101.26</v>
      </c>
      <c r="D1073" s="56"/>
      <c r="E1073" s="56">
        <v>0.16400000000000001</v>
      </c>
      <c r="F1073">
        <f>Table3[[#This Row],[DivPay]]*4</f>
        <v>0.65600000000000003</v>
      </c>
      <c r="G1073" s="2">
        <f>Table3[[#This Row],[FwdDiv]]/Table3[[#This Row],[SharePrice]]</f>
        <v>6.4783725064191189E-3</v>
      </c>
    </row>
    <row r="1074" spans="2:7" ht="16" x14ac:dyDescent="0.2">
      <c r="B1074" s="57">
        <v>43567</v>
      </c>
      <c r="C1074" s="56">
        <v>101.67</v>
      </c>
      <c r="D1074" s="56"/>
      <c r="E1074" s="56">
        <v>0.16400000000000001</v>
      </c>
      <c r="F1074">
        <f>Table3[[#This Row],[DivPay]]*4</f>
        <v>0.65600000000000003</v>
      </c>
      <c r="G1074" s="2">
        <f>Table3[[#This Row],[FwdDiv]]/Table3[[#This Row],[SharePrice]]</f>
        <v>6.4522474672961544E-3</v>
      </c>
    </row>
    <row r="1075" spans="2:7" ht="16" x14ac:dyDescent="0.2">
      <c r="B1075" s="57">
        <v>43566</v>
      </c>
      <c r="C1075" s="56">
        <v>101.06</v>
      </c>
      <c r="D1075" s="56"/>
      <c r="E1075" s="56">
        <v>0.16400000000000001</v>
      </c>
      <c r="F1075">
        <f>Table3[[#This Row],[DivPay]]*4</f>
        <v>0.65600000000000003</v>
      </c>
      <c r="G1075" s="2">
        <f>Table3[[#This Row],[FwdDiv]]/Table3[[#This Row],[SharePrice]]</f>
        <v>6.4911933504848609E-3</v>
      </c>
    </row>
    <row r="1076" spans="2:7" ht="16" x14ac:dyDescent="0.2">
      <c r="B1076" s="57">
        <v>43565</v>
      </c>
      <c r="C1076" s="56">
        <v>101.33</v>
      </c>
      <c r="D1076" s="56"/>
      <c r="E1076" s="56">
        <v>0.16400000000000001</v>
      </c>
      <c r="F1076">
        <f>Table3[[#This Row],[DivPay]]*4</f>
        <v>0.65600000000000003</v>
      </c>
      <c r="G1076" s="2">
        <f>Table3[[#This Row],[FwdDiv]]/Table3[[#This Row],[SharePrice]]</f>
        <v>6.4738971676699892E-3</v>
      </c>
    </row>
    <row r="1077" spans="2:7" ht="16" x14ac:dyDescent="0.2">
      <c r="B1077" s="57">
        <v>43564</v>
      </c>
      <c r="C1077" s="56">
        <v>101.46</v>
      </c>
      <c r="D1077" s="56"/>
      <c r="E1077" s="56">
        <v>0.16400000000000001</v>
      </c>
      <c r="F1077">
        <f>Table3[[#This Row],[DivPay]]*4</f>
        <v>0.65600000000000003</v>
      </c>
      <c r="G1077" s="2">
        <f>Table3[[#This Row],[FwdDiv]]/Table3[[#This Row],[SharePrice]]</f>
        <v>6.4656022077666086E-3</v>
      </c>
    </row>
    <row r="1078" spans="2:7" ht="16" x14ac:dyDescent="0.2">
      <c r="B1078" s="57">
        <v>43563</v>
      </c>
      <c r="C1078" s="56">
        <v>102.23</v>
      </c>
      <c r="D1078" s="56"/>
      <c r="E1078" s="56">
        <v>0.16400000000000001</v>
      </c>
      <c r="F1078">
        <f>Table3[[#This Row],[DivPay]]*4</f>
        <v>0.65600000000000003</v>
      </c>
      <c r="G1078" s="2">
        <f>Table3[[#This Row],[FwdDiv]]/Table3[[#This Row],[SharePrice]]</f>
        <v>6.4169030617235645E-3</v>
      </c>
    </row>
    <row r="1079" spans="2:7" ht="16" x14ac:dyDescent="0.2">
      <c r="B1079" s="57">
        <v>43560</v>
      </c>
      <c r="C1079" s="56">
        <v>102.12</v>
      </c>
      <c r="D1079" s="56"/>
      <c r="E1079" s="56">
        <v>0.16400000000000001</v>
      </c>
      <c r="F1079">
        <f>Table3[[#This Row],[DivPay]]*4</f>
        <v>0.65600000000000003</v>
      </c>
      <c r="G1079" s="2">
        <f>Table3[[#This Row],[FwdDiv]]/Table3[[#This Row],[SharePrice]]</f>
        <v>6.4238151194672931E-3</v>
      </c>
    </row>
    <row r="1080" spans="2:7" ht="16" x14ac:dyDescent="0.2">
      <c r="B1080" s="57">
        <v>43559</v>
      </c>
      <c r="C1080" s="56">
        <v>101.98</v>
      </c>
      <c r="D1080" s="56"/>
      <c r="E1080" s="56">
        <v>0.16400000000000001</v>
      </c>
      <c r="F1080">
        <f>Table3[[#This Row],[DivPay]]*4</f>
        <v>0.65600000000000003</v>
      </c>
      <c r="G1080" s="2">
        <f>Table3[[#This Row],[FwdDiv]]/Table3[[#This Row],[SharePrice]]</f>
        <v>6.4326338497744653E-3</v>
      </c>
    </row>
    <row r="1081" spans="2:7" ht="16" x14ac:dyDescent="0.2">
      <c r="B1081" s="57">
        <v>43558</v>
      </c>
      <c r="C1081" s="56">
        <v>102.12</v>
      </c>
      <c r="D1081" s="56"/>
      <c r="E1081" s="56">
        <v>0.16400000000000001</v>
      </c>
      <c r="F1081">
        <f>Table3[[#This Row],[DivPay]]*4</f>
        <v>0.65600000000000003</v>
      </c>
      <c r="G1081" s="2">
        <f>Table3[[#This Row],[FwdDiv]]/Table3[[#This Row],[SharePrice]]</f>
        <v>6.4238151194672931E-3</v>
      </c>
    </row>
    <row r="1082" spans="2:7" ht="16" x14ac:dyDescent="0.2">
      <c r="B1082" s="57">
        <v>43557</v>
      </c>
      <c r="C1082" s="56">
        <v>102.04</v>
      </c>
      <c r="D1082" s="56"/>
      <c r="E1082" s="56">
        <v>0.16400000000000001</v>
      </c>
      <c r="F1082">
        <f>Table3[[#This Row],[DivPay]]*4</f>
        <v>0.65600000000000003</v>
      </c>
      <c r="G1082" s="2">
        <f>Table3[[#This Row],[FwdDiv]]/Table3[[#This Row],[SharePrice]]</f>
        <v>6.4288514308114466E-3</v>
      </c>
    </row>
    <row r="1083" spans="2:7" ht="16" x14ac:dyDescent="0.2">
      <c r="B1083" s="57">
        <v>43556</v>
      </c>
      <c r="C1083" s="56">
        <v>101.54</v>
      </c>
      <c r="D1083" s="56"/>
      <c r="E1083" s="56">
        <v>0.16400000000000001</v>
      </c>
      <c r="F1083">
        <f>Table3[[#This Row],[DivPay]]*4</f>
        <v>0.65600000000000003</v>
      </c>
      <c r="G1083" s="2">
        <f>Table3[[#This Row],[FwdDiv]]/Table3[[#This Row],[SharePrice]]</f>
        <v>6.4605081741185739E-3</v>
      </c>
    </row>
    <row r="1084" spans="2:7" ht="16" x14ac:dyDescent="0.2">
      <c r="B1084" s="57">
        <v>43553</v>
      </c>
      <c r="C1084" s="56">
        <v>100.67</v>
      </c>
      <c r="D1084" s="56"/>
      <c r="E1084" s="56">
        <v>0.16400000000000001</v>
      </c>
      <c r="F1084">
        <f>Table3[[#This Row],[DivPay]]*4</f>
        <v>0.65600000000000003</v>
      </c>
      <c r="G1084" s="2">
        <f>Table3[[#This Row],[FwdDiv]]/Table3[[#This Row],[SharePrice]]</f>
        <v>6.5163405185258766E-3</v>
      </c>
    </row>
    <row r="1085" spans="2:7" ht="16" x14ac:dyDescent="0.2">
      <c r="B1085" s="57">
        <v>43552</v>
      </c>
      <c r="C1085" s="56">
        <v>99.39</v>
      </c>
      <c r="D1085" s="56"/>
      <c r="E1085" s="56">
        <v>0.16400000000000001</v>
      </c>
      <c r="F1085">
        <f>Table3[[#This Row],[DivPay]]*4</f>
        <v>0.65600000000000003</v>
      </c>
      <c r="G1085" s="2">
        <f>Table3[[#This Row],[FwdDiv]]/Table3[[#This Row],[SharePrice]]</f>
        <v>6.6002615957339774E-3</v>
      </c>
    </row>
    <row r="1086" spans="2:7" ht="16" x14ac:dyDescent="0.2">
      <c r="B1086" s="57">
        <v>43551</v>
      </c>
      <c r="C1086" s="56">
        <v>98.52</v>
      </c>
      <c r="D1086" s="56"/>
      <c r="E1086" s="56">
        <v>0.16400000000000001</v>
      </c>
      <c r="F1086">
        <f>Table3[[#This Row],[DivPay]]*4</f>
        <v>0.65600000000000003</v>
      </c>
      <c r="G1086" s="2">
        <f>Table3[[#This Row],[FwdDiv]]/Table3[[#This Row],[SharePrice]]</f>
        <v>6.6585464880227372E-3</v>
      </c>
    </row>
    <row r="1087" spans="2:7" ht="16" x14ac:dyDescent="0.2">
      <c r="B1087" s="57">
        <v>43550</v>
      </c>
      <c r="C1087" s="56">
        <v>98.82</v>
      </c>
      <c r="D1087" s="56"/>
      <c r="E1087" s="56">
        <v>0.16400000000000001</v>
      </c>
      <c r="F1087">
        <f>Table3[[#This Row],[DivPay]]*4</f>
        <v>0.65600000000000003</v>
      </c>
      <c r="G1087" s="2">
        <f>Table3[[#This Row],[FwdDiv]]/Table3[[#This Row],[SharePrice]]</f>
        <v>6.6383323213924312E-3</v>
      </c>
    </row>
    <row r="1088" spans="2:7" ht="16" x14ac:dyDescent="0.2">
      <c r="B1088" s="57">
        <v>43549</v>
      </c>
      <c r="C1088" s="56">
        <v>97.93</v>
      </c>
      <c r="D1088" s="56"/>
      <c r="E1088" s="56">
        <v>0.16400000000000001</v>
      </c>
      <c r="F1088">
        <f>Table3[[#This Row],[DivPay]]*4</f>
        <v>0.65600000000000003</v>
      </c>
      <c r="G1088" s="2">
        <f>Table3[[#This Row],[FwdDiv]]/Table3[[#This Row],[SharePrice]]</f>
        <v>6.6986623098131319E-3</v>
      </c>
    </row>
    <row r="1089" spans="2:7" ht="16" x14ac:dyDescent="0.2">
      <c r="B1089" s="57">
        <v>43546</v>
      </c>
      <c r="C1089" s="56">
        <v>97.93</v>
      </c>
      <c r="D1089" s="56"/>
      <c r="E1089" s="56">
        <v>0.16400000000000001</v>
      </c>
      <c r="F1089">
        <f>Table3[[#This Row],[DivPay]]*4</f>
        <v>0.65600000000000003</v>
      </c>
      <c r="G1089" s="2">
        <f>Table3[[#This Row],[FwdDiv]]/Table3[[#This Row],[SharePrice]]</f>
        <v>6.6986623098131319E-3</v>
      </c>
    </row>
    <row r="1090" spans="2:7" ht="16" x14ac:dyDescent="0.2">
      <c r="B1090" s="57">
        <v>43545</v>
      </c>
      <c r="C1090" s="56">
        <v>99.64</v>
      </c>
      <c r="D1090" s="56"/>
      <c r="E1090" s="56">
        <v>0.16400000000000001</v>
      </c>
      <c r="F1090">
        <f>Table3[[#This Row],[DivPay]]*4</f>
        <v>0.65600000000000003</v>
      </c>
      <c r="G1090" s="2">
        <f>Table3[[#This Row],[FwdDiv]]/Table3[[#This Row],[SharePrice]]</f>
        <v>6.583701324769169E-3</v>
      </c>
    </row>
    <row r="1091" spans="2:7" ht="16" x14ac:dyDescent="0.2">
      <c r="B1091" s="57">
        <v>43544</v>
      </c>
      <c r="C1091" s="56">
        <v>98.5</v>
      </c>
      <c r="D1091" s="56"/>
      <c r="E1091" s="56">
        <v>0.16400000000000001</v>
      </c>
      <c r="F1091">
        <f>Table3[[#This Row],[DivPay]]*4</f>
        <v>0.65600000000000003</v>
      </c>
      <c r="G1091" s="2">
        <f>Table3[[#This Row],[FwdDiv]]/Table3[[#This Row],[SharePrice]]</f>
        <v>6.6598984771573605E-3</v>
      </c>
    </row>
    <row r="1092" spans="2:7" ht="16" x14ac:dyDescent="0.2">
      <c r="B1092" s="57">
        <v>43543</v>
      </c>
      <c r="C1092" s="56">
        <v>98.72</v>
      </c>
      <c r="D1092" s="56"/>
      <c r="E1092" s="56">
        <v>0.16400000000000001</v>
      </c>
      <c r="F1092">
        <f>Table3[[#This Row],[DivPay]]*4</f>
        <v>0.65600000000000003</v>
      </c>
      <c r="G1092" s="2">
        <f>Table3[[#This Row],[FwdDiv]]/Table3[[#This Row],[SharePrice]]</f>
        <v>6.6450567260940034E-3</v>
      </c>
    </row>
    <row r="1093" spans="2:7" ht="16" x14ac:dyDescent="0.2">
      <c r="B1093" s="57">
        <v>43542</v>
      </c>
      <c r="C1093" s="56">
        <v>97.77</v>
      </c>
      <c r="D1093" s="56"/>
      <c r="E1093" s="56">
        <v>0.16400000000000001</v>
      </c>
      <c r="F1093">
        <f>Table3[[#This Row],[DivPay]]*4</f>
        <v>0.65600000000000003</v>
      </c>
      <c r="G1093" s="2">
        <f>Table3[[#This Row],[FwdDiv]]/Table3[[#This Row],[SharePrice]]</f>
        <v>6.7096246292318714E-3</v>
      </c>
    </row>
    <row r="1094" spans="2:7" ht="16" x14ac:dyDescent="0.2">
      <c r="B1094" s="57">
        <v>43539</v>
      </c>
      <c r="C1094" s="56">
        <v>96.91</v>
      </c>
      <c r="D1094" s="56"/>
      <c r="E1094" s="56">
        <v>0.16400000000000001</v>
      </c>
      <c r="F1094">
        <f>Table3[[#This Row],[DivPay]]*4</f>
        <v>0.65600000000000003</v>
      </c>
      <c r="G1094" s="2">
        <f>Table3[[#This Row],[FwdDiv]]/Table3[[#This Row],[SharePrice]]</f>
        <v>6.7691672685997323E-3</v>
      </c>
    </row>
    <row r="1095" spans="2:7" ht="16" x14ac:dyDescent="0.2">
      <c r="B1095" s="57">
        <v>43538</v>
      </c>
      <c r="C1095" s="56">
        <v>96.2</v>
      </c>
      <c r="D1095" s="56"/>
      <c r="E1095" s="56">
        <v>0.16400000000000001</v>
      </c>
      <c r="F1095">
        <f>Table3[[#This Row],[DivPay]]*4</f>
        <v>0.65600000000000003</v>
      </c>
      <c r="G1095" s="2">
        <f>Table3[[#This Row],[FwdDiv]]/Table3[[#This Row],[SharePrice]]</f>
        <v>6.8191268191268193E-3</v>
      </c>
    </row>
    <row r="1096" spans="2:7" ht="16" x14ac:dyDescent="0.2">
      <c r="B1096" s="57">
        <v>43537</v>
      </c>
      <c r="C1096" s="56">
        <v>96.93</v>
      </c>
      <c r="D1096" s="56"/>
      <c r="E1096" s="56">
        <v>0.16400000000000001</v>
      </c>
      <c r="F1096">
        <f>Table3[[#This Row],[DivPay]]*4</f>
        <v>0.65600000000000003</v>
      </c>
      <c r="G1096" s="2">
        <f>Table3[[#This Row],[FwdDiv]]/Table3[[#This Row],[SharePrice]]</f>
        <v>6.7677705560713914E-3</v>
      </c>
    </row>
    <row r="1097" spans="2:7" ht="16" x14ac:dyDescent="0.2">
      <c r="B1097" s="57">
        <v>43536</v>
      </c>
      <c r="C1097" s="56">
        <v>95.75</v>
      </c>
      <c r="D1097" s="56"/>
      <c r="E1097" s="56">
        <v>0.16400000000000001</v>
      </c>
      <c r="F1097">
        <f>Table3[[#This Row],[DivPay]]*4</f>
        <v>0.65600000000000003</v>
      </c>
      <c r="G1097" s="2">
        <f>Table3[[#This Row],[FwdDiv]]/Table3[[#This Row],[SharePrice]]</f>
        <v>6.8511749347258486E-3</v>
      </c>
    </row>
    <row r="1098" spans="2:7" ht="16" x14ac:dyDescent="0.2">
      <c r="B1098" s="57">
        <v>43535</v>
      </c>
      <c r="C1098" s="56">
        <v>94.73</v>
      </c>
      <c r="D1098" s="56"/>
      <c r="E1098" s="56">
        <v>0.16400000000000001</v>
      </c>
      <c r="F1098">
        <f>Table3[[#This Row],[DivPay]]*4</f>
        <v>0.65600000000000003</v>
      </c>
      <c r="G1098" s="2">
        <f>Table3[[#This Row],[FwdDiv]]/Table3[[#This Row],[SharePrice]]</f>
        <v>6.9249445793307298E-3</v>
      </c>
    </row>
    <row r="1099" spans="2:7" ht="16" x14ac:dyDescent="0.2">
      <c r="B1099" s="57">
        <v>43532</v>
      </c>
      <c r="C1099" s="56">
        <v>92.41</v>
      </c>
      <c r="D1099" s="56"/>
      <c r="E1099" s="56">
        <v>0.16400000000000001</v>
      </c>
      <c r="F1099">
        <f>Table3[[#This Row],[DivPay]]*4</f>
        <v>0.65600000000000003</v>
      </c>
      <c r="G1099" s="2">
        <f>Table3[[#This Row],[FwdDiv]]/Table3[[#This Row],[SharePrice]]</f>
        <v>7.0987988312953146E-3</v>
      </c>
    </row>
    <row r="1100" spans="2:7" ht="16" x14ac:dyDescent="0.2">
      <c r="B1100" s="57">
        <v>43531</v>
      </c>
      <c r="C1100" s="56">
        <v>92.55</v>
      </c>
      <c r="D1100" s="56"/>
      <c r="E1100" s="56">
        <v>0.16400000000000001</v>
      </c>
      <c r="F1100">
        <f>Table3[[#This Row],[DivPay]]*4</f>
        <v>0.65600000000000003</v>
      </c>
      <c r="G1100" s="2">
        <f>Table3[[#This Row],[FwdDiv]]/Table3[[#This Row],[SharePrice]]</f>
        <v>7.0880605078336044E-3</v>
      </c>
    </row>
    <row r="1101" spans="2:7" ht="16" x14ac:dyDescent="0.2">
      <c r="B1101" s="57">
        <v>43530</v>
      </c>
      <c r="C1101" s="56">
        <v>94.17</v>
      </c>
      <c r="D1101" s="56"/>
      <c r="E1101" s="56">
        <v>0.16400000000000001</v>
      </c>
      <c r="F1101">
        <f>Table3[[#This Row],[DivPay]]*4</f>
        <v>0.65600000000000003</v>
      </c>
      <c r="G1101" s="2">
        <f>Table3[[#This Row],[FwdDiv]]/Table3[[#This Row],[SharePrice]]</f>
        <v>6.9661250929170648E-3</v>
      </c>
    </row>
    <row r="1102" spans="2:7" ht="16" x14ac:dyDescent="0.2">
      <c r="B1102" s="57">
        <v>43529</v>
      </c>
      <c r="C1102" s="56">
        <v>95.78</v>
      </c>
      <c r="D1102" s="56"/>
      <c r="E1102" s="56">
        <v>0.16400000000000001</v>
      </c>
      <c r="F1102">
        <f>Table3[[#This Row],[DivPay]]*4</f>
        <v>0.65600000000000003</v>
      </c>
      <c r="G1102" s="2">
        <f>Table3[[#This Row],[FwdDiv]]/Table3[[#This Row],[SharePrice]]</f>
        <v>6.8490290248486114E-3</v>
      </c>
    </row>
    <row r="1103" spans="2:7" ht="16" x14ac:dyDescent="0.2">
      <c r="B1103" s="57">
        <v>43528</v>
      </c>
      <c r="C1103" s="56">
        <v>95.87</v>
      </c>
      <c r="D1103" s="56"/>
      <c r="E1103" s="56">
        <v>0.16400000000000001</v>
      </c>
      <c r="F1103">
        <f>Table3[[#This Row],[DivPay]]*4</f>
        <v>0.65600000000000003</v>
      </c>
      <c r="G1103" s="2">
        <f>Table3[[#This Row],[FwdDiv]]/Table3[[#This Row],[SharePrice]]</f>
        <v>6.8425993532909152E-3</v>
      </c>
    </row>
    <row r="1104" spans="2:7" ht="16" x14ac:dyDescent="0.2">
      <c r="B1104" s="57">
        <v>43525</v>
      </c>
      <c r="C1104" s="56">
        <v>95.75</v>
      </c>
      <c r="D1104" s="56"/>
      <c r="E1104" s="56">
        <v>0.16400000000000001</v>
      </c>
      <c r="F1104">
        <f>Table3[[#This Row],[DivPay]]*4</f>
        <v>0.65600000000000003</v>
      </c>
      <c r="G1104" s="2">
        <f>Table3[[#This Row],[FwdDiv]]/Table3[[#This Row],[SharePrice]]</f>
        <v>6.8511749347258486E-3</v>
      </c>
    </row>
    <row r="1105" spans="2:7" ht="16" x14ac:dyDescent="0.2">
      <c r="B1105" s="57">
        <v>43524</v>
      </c>
      <c r="C1105" s="56">
        <v>94.23</v>
      </c>
      <c r="D1105" s="56"/>
      <c r="E1105" s="56">
        <v>0.16400000000000001</v>
      </c>
      <c r="F1105">
        <f>Table3[[#This Row],[DivPay]]*4</f>
        <v>0.65600000000000003</v>
      </c>
      <c r="G1105" s="2">
        <f>Table3[[#This Row],[FwdDiv]]/Table3[[#This Row],[SharePrice]]</f>
        <v>6.9616894831794549E-3</v>
      </c>
    </row>
    <row r="1106" spans="2:7" ht="16" x14ac:dyDescent="0.2">
      <c r="B1106" s="57">
        <v>43523</v>
      </c>
      <c r="C1106" s="56">
        <v>93.8</v>
      </c>
      <c r="D1106" s="56"/>
      <c r="E1106" s="56">
        <v>0.16400000000000001</v>
      </c>
      <c r="F1106">
        <f>Table3[[#This Row],[DivPay]]*4</f>
        <v>0.65600000000000003</v>
      </c>
      <c r="G1106" s="2">
        <f>Table3[[#This Row],[FwdDiv]]/Table3[[#This Row],[SharePrice]]</f>
        <v>6.9936034115138596E-3</v>
      </c>
    </row>
    <row r="1107" spans="2:7" ht="16" x14ac:dyDescent="0.2">
      <c r="B1107" s="57">
        <v>43522</v>
      </c>
      <c r="C1107" s="56">
        <v>93.49</v>
      </c>
      <c r="D1107" s="56"/>
      <c r="E1107" s="56">
        <v>0.16400000000000001</v>
      </c>
      <c r="F1107">
        <f>Table3[[#This Row],[DivPay]]*4</f>
        <v>0.65600000000000003</v>
      </c>
      <c r="G1107" s="2">
        <f>Table3[[#This Row],[FwdDiv]]/Table3[[#This Row],[SharePrice]]</f>
        <v>7.0167932399187085E-3</v>
      </c>
    </row>
    <row r="1108" spans="2:7" ht="16" x14ac:dyDescent="0.2">
      <c r="B1108" s="57">
        <v>43521</v>
      </c>
      <c r="C1108" s="56">
        <v>94.39</v>
      </c>
      <c r="D1108" s="56"/>
      <c r="E1108" s="56">
        <v>0.16400000000000001</v>
      </c>
      <c r="F1108">
        <f>Table3[[#This Row],[DivPay]]*4</f>
        <v>0.65600000000000003</v>
      </c>
      <c r="G1108" s="2">
        <f>Table3[[#This Row],[FwdDiv]]/Table3[[#This Row],[SharePrice]]</f>
        <v>6.9498887594024797E-3</v>
      </c>
    </row>
    <row r="1109" spans="2:7" ht="16" x14ac:dyDescent="0.2">
      <c r="B1109" s="57">
        <v>43518</v>
      </c>
      <c r="C1109" s="56">
        <v>94.61</v>
      </c>
      <c r="D1109" s="56"/>
      <c r="E1109" s="56">
        <v>0.16400000000000001</v>
      </c>
      <c r="F1109">
        <f>Table3[[#This Row],[DivPay]]*4</f>
        <v>0.65600000000000003</v>
      </c>
      <c r="G1109" s="2">
        <f>Table3[[#This Row],[FwdDiv]]/Table3[[#This Row],[SharePrice]]</f>
        <v>6.9337279357361802E-3</v>
      </c>
    </row>
    <row r="1110" spans="2:7" ht="16" x14ac:dyDescent="0.2">
      <c r="B1110" s="57">
        <v>43517</v>
      </c>
      <c r="C1110" s="56">
        <v>93.47</v>
      </c>
      <c r="D1110" s="56"/>
      <c r="E1110" s="56">
        <v>0.16400000000000001</v>
      </c>
      <c r="F1110">
        <f>Table3[[#This Row],[DivPay]]*4</f>
        <v>0.65600000000000003</v>
      </c>
      <c r="G1110" s="2">
        <f>Table3[[#This Row],[FwdDiv]]/Table3[[#This Row],[SharePrice]]</f>
        <v>7.0182946399914414E-3</v>
      </c>
    </row>
    <row r="1111" spans="2:7" ht="16" x14ac:dyDescent="0.2">
      <c r="B1111" s="57">
        <v>43516</v>
      </c>
      <c r="C1111" s="56">
        <v>94.39</v>
      </c>
      <c r="D1111" s="56"/>
      <c r="E1111" s="56">
        <v>0.16400000000000001</v>
      </c>
      <c r="F1111">
        <f>Table3[[#This Row],[DivPay]]*4</f>
        <v>0.65600000000000003</v>
      </c>
      <c r="G1111" s="2">
        <f>Table3[[#This Row],[FwdDiv]]/Table3[[#This Row],[SharePrice]]</f>
        <v>6.9498887594024797E-3</v>
      </c>
    </row>
    <row r="1112" spans="2:7" ht="16" x14ac:dyDescent="0.2">
      <c r="B1112" s="57">
        <v>43515</v>
      </c>
      <c r="C1112" s="56">
        <v>94.91</v>
      </c>
      <c r="D1112" s="56"/>
      <c r="E1112" s="56">
        <v>0.16400000000000001</v>
      </c>
      <c r="F1112">
        <f>Table3[[#This Row],[DivPay]]*4</f>
        <v>0.65600000000000003</v>
      </c>
      <c r="G1112" s="2">
        <f>Table3[[#This Row],[FwdDiv]]/Table3[[#This Row],[SharePrice]]</f>
        <v>6.9118111895479931E-3</v>
      </c>
    </row>
    <row r="1113" spans="2:7" ht="16" x14ac:dyDescent="0.2">
      <c r="B1113" s="57">
        <v>43511</v>
      </c>
      <c r="C1113" s="56">
        <v>95.37</v>
      </c>
      <c r="D1113" s="56"/>
      <c r="E1113" s="56">
        <v>0.16400000000000001</v>
      </c>
      <c r="F1113">
        <f>Table3[[#This Row],[DivPay]]*4</f>
        <v>0.65600000000000003</v>
      </c>
      <c r="G1113" s="2">
        <f>Table3[[#This Row],[FwdDiv]]/Table3[[#This Row],[SharePrice]]</f>
        <v>6.8784733144594736E-3</v>
      </c>
    </row>
    <row r="1114" spans="2:7" ht="16" x14ac:dyDescent="0.2">
      <c r="B1114" s="57">
        <v>43510</v>
      </c>
      <c r="C1114" s="56">
        <v>93.26</v>
      </c>
      <c r="D1114" s="56"/>
      <c r="E1114" s="56">
        <v>0.16400000000000001</v>
      </c>
      <c r="F1114">
        <f>Table3[[#This Row],[DivPay]]*4</f>
        <v>0.65600000000000003</v>
      </c>
      <c r="G1114" s="2">
        <f>Table3[[#This Row],[FwdDiv]]/Table3[[#This Row],[SharePrice]]</f>
        <v>7.0340982200300236E-3</v>
      </c>
    </row>
    <row r="1115" spans="2:7" ht="16" x14ac:dyDescent="0.2">
      <c r="B1115" s="57">
        <v>43509</v>
      </c>
      <c r="C1115" s="56">
        <v>88.25</v>
      </c>
      <c r="D1115" s="56"/>
      <c r="E1115" s="56">
        <v>0.16400000000000001</v>
      </c>
      <c r="F1115">
        <f>Table3[[#This Row],[DivPay]]*4</f>
        <v>0.65600000000000003</v>
      </c>
      <c r="G1115" s="2">
        <f>Table3[[#This Row],[FwdDiv]]/Table3[[#This Row],[SharePrice]]</f>
        <v>7.4334277620396599E-3</v>
      </c>
    </row>
    <row r="1116" spans="2:7" ht="16" x14ac:dyDescent="0.2">
      <c r="B1116" s="57">
        <v>43508</v>
      </c>
      <c r="C1116" s="56">
        <v>87.51</v>
      </c>
      <c r="D1116" s="56"/>
      <c r="E1116" s="56">
        <v>0.16400000000000001</v>
      </c>
      <c r="F1116">
        <f>Table3[[#This Row],[DivPay]]*4</f>
        <v>0.65600000000000003</v>
      </c>
      <c r="G1116" s="2">
        <f>Table3[[#This Row],[FwdDiv]]/Table3[[#This Row],[SharePrice]]</f>
        <v>7.4962861387270026E-3</v>
      </c>
    </row>
    <row r="1117" spans="2:7" ht="16" x14ac:dyDescent="0.2">
      <c r="B1117" s="57">
        <v>43507</v>
      </c>
      <c r="C1117" s="56">
        <v>86.27</v>
      </c>
      <c r="D1117" s="56"/>
      <c r="E1117" s="56">
        <v>0.16400000000000001</v>
      </c>
      <c r="F1117">
        <f>Table3[[#This Row],[DivPay]]*4</f>
        <v>0.65600000000000003</v>
      </c>
      <c r="G1117" s="2">
        <f>Table3[[#This Row],[FwdDiv]]/Table3[[#This Row],[SharePrice]]</f>
        <v>7.6040338472238332E-3</v>
      </c>
    </row>
    <row r="1118" spans="2:7" ht="16" x14ac:dyDescent="0.2">
      <c r="B1118" s="57">
        <v>43504</v>
      </c>
      <c r="C1118" s="56">
        <v>86.83</v>
      </c>
      <c r="D1118" s="56"/>
      <c r="E1118" s="56">
        <v>0.16400000000000001</v>
      </c>
      <c r="F1118">
        <f>Table3[[#This Row],[DivPay]]*4</f>
        <v>0.65600000000000003</v>
      </c>
      <c r="G1118" s="2">
        <f>Table3[[#This Row],[FwdDiv]]/Table3[[#This Row],[SharePrice]]</f>
        <v>7.5549925141080278E-3</v>
      </c>
    </row>
    <row r="1119" spans="2:7" ht="16" x14ac:dyDescent="0.2">
      <c r="B1119" s="57">
        <v>43503</v>
      </c>
      <c r="C1119" s="56">
        <v>86.21</v>
      </c>
      <c r="D1119" s="56"/>
      <c r="E1119" s="56">
        <v>0.16400000000000001</v>
      </c>
      <c r="F1119">
        <f>Table3[[#This Row],[DivPay]]*4</f>
        <v>0.65600000000000003</v>
      </c>
      <c r="G1119" s="2">
        <f>Table3[[#This Row],[FwdDiv]]/Table3[[#This Row],[SharePrice]]</f>
        <v>7.6093260642616876E-3</v>
      </c>
    </row>
    <row r="1120" spans="2:7" ht="16" x14ac:dyDescent="0.2">
      <c r="B1120" s="57">
        <v>43502</v>
      </c>
      <c r="C1120" s="56">
        <v>87.58</v>
      </c>
      <c r="D1120" s="56"/>
      <c r="E1120" s="56">
        <v>0.16400000000000001</v>
      </c>
      <c r="F1120">
        <f>Table3[[#This Row],[DivPay]]*4</f>
        <v>0.65600000000000003</v>
      </c>
      <c r="G1120" s="2">
        <f>Table3[[#This Row],[FwdDiv]]/Table3[[#This Row],[SharePrice]]</f>
        <v>7.4902945878054352E-3</v>
      </c>
    </row>
    <row r="1121" spans="2:7" ht="16" x14ac:dyDescent="0.2">
      <c r="B1121" s="57">
        <v>43501</v>
      </c>
      <c r="C1121" s="56">
        <v>87.37</v>
      </c>
      <c r="D1121" s="56"/>
      <c r="E1121" s="56">
        <v>0.16400000000000001</v>
      </c>
      <c r="F1121">
        <f>Table3[[#This Row],[DivPay]]*4</f>
        <v>0.65600000000000003</v>
      </c>
      <c r="G1121" s="2">
        <f>Table3[[#This Row],[FwdDiv]]/Table3[[#This Row],[SharePrice]]</f>
        <v>7.5082980428064555E-3</v>
      </c>
    </row>
    <row r="1122" spans="2:7" ht="16" x14ac:dyDescent="0.2">
      <c r="B1122" s="57">
        <v>43500</v>
      </c>
      <c r="C1122" s="56">
        <v>86.97</v>
      </c>
      <c r="D1122" s="56"/>
      <c r="E1122" s="56">
        <v>0.16400000000000001</v>
      </c>
      <c r="F1122">
        <f>Table3[[#This Row],[DivPay]]*4</f>
        <v>0.65600000000000003</v>
      </c>
      <c r="G1122" s="2">
        <f>Table3[[#This Row],[FwdDiv]]/Table3[[#This Row],[SharePrice]]</f>
        <v>7.5428308612165117E-3</v>
      </c>
    </row>
    <row r="1123" spans="2:7" ht="16" x14ac:dyDescent="0.2">
      <c r="B1123" s="57">
        <v>43497</v>
      </c>
      <c r="C1123" s="56">
        <v>87.14</v>
      </c>
      <c r="D1123" s="56"/>
      <c r="E1123" s="56">
        <v>0.16400000000000001</v>
      </c>
      <c r="F1123">
        <f>Table3[[#This Row],[DivPay]]*4</f>
        <v>0.65600000000000003</v>
      </c>
      <c r="G1123" s="2">
        <f>Table3[[#This Row],[FwdDiv]]/Table3[[#This Row],[SharePrice]]</f>
        <v>7.5281156759238015E-3</v>
      </c>
    </row>
    <row r="1124" spans="2:7" ht="16" x14ac:dyDescent="0.2">
      <c r="B1124" s="57">
        <v>43496</v>
      </c>
      <c r="C1124" s="56">
        <v>86.16</v>
      </c>
      <c r="D1124" s="56"/>
      <c r="E1124" s="56">
        <v>0.16400000000000001</v>
      </c>
      <c r="F1124">
        <f>Table3[[#This Row],[DivPay]]*4</f>
        <v>0.65600000000000003</v>
      </c>
      <c r="G1124" s="2">
        <f>Table3[[#This Row],[FwdDiv]]/Table3[[#This Row],[SharePrice]]</f>
        <v>7.613741875580316E-3</v>
      </c>
    </row>
    <row r="1125" spans="2:7" ht="16" x14ac:dyDescent="0.2">
      <c r="B1125" s="57">
        <v>43495</v>
      </c>
      <c r="C1125" s="56">
        <v>85.09</v>
      </c>
      <c r="D1125" s="56"/>
      <c r="E1125" s="56">
        <v>0.16400000000000001</v>
      </c>
      <c r="F1125">
        <f>Table3[[#This Row],[DivPay]]*4</f>
        <v>0.65600000000000003</v>
      </c>
      <c r="G1125" s="2">
        <f>Table3[[#This Row],[FwdDiv]]/Table3[[#This Row],[SharePrice]]</f>
        <v>7.7094840756845697E-3</v>
      </c>
    </row>
    <row r="1126" spans="2:7" ht="16" x14ac:dyDescent="0.2">
      <c r="B1126" s="57">
        <v>43494</v>
      </c>
      <c r="C1126" s="56">
        <v>84.41</v>
      </c>
      <c r="D1126" s="56"/>
      <c r="E1126" s="56">
        <v>0.16400000000000001</v>
      </c>
      <c r="F1126">
        <f>Table3[[#This Row],[DivPay]]*4</f>
        <v>0.65600000000000003</v>
      </c>
      <c r="G1126" s="2">
        <f>Table3[[#This Row],[FwdDiv]]/Table3[[#This Row],[SharePrice]]</f>
        <v>7.7715910437152003E-3</v>
      </c>
    </row>
    <row r="1127" spans="2:7" ht="16" x14ac:dyDescent="0.2">
      <c r="B1127" s="57">
        <v>43493</v>
      </c>
      <c r="C1127" s="56">
        <v>83.65</v>
      </c>
      <c r="D1127" s="56"/>
      <c r="E1127" s="56">
        <v>0.16400000000000001</v>
      </c>
      <c r="F1127">
        <f>Table3[[#This Row],[DivPay]]*4</f>
        <v>0.65600000000000003</v>
      </c>
      <c r="G1127" s="2">
        <f>Table3[[#This Row],[FwdDiv]]/Table3[[#This Row],[SharePrice]]</f>
        <v>7.8421996413628216E-3</v>
      </c>
    </row>
    <row r="1128" spans="2:7" ht="16" x14ac:dyDescent="0.2">
      <c r="B1128" s="57">
        <v>43490</v>
      </c>
      <c r="C1128" s="56">
        <v>84.69</v>
      </c>
      <c r="D1128" s="56"/>
      <c r="E1128" s="56">
        <v>0.16400000000000001</v>
      </c>
      <c r="F1128">
        <f>Table3[[#This Row],[DivPay]]*4</f>
        <v>0.65600000000000003</v>
      </c>
      <c r="G1128" s="2">
        <f>Table3[[#This Row],[FwdDiv]]/Table3[[#This Row],[SharePrice]]</f>
        <v>7.7458968000944624E-3</v>
      </c>
    </row>
    <row r="1129" spans="2:7" ht="16" x14ac:dyDescent="0.2">
      <c r="B1129" s="57">
        <v>43489</v>
      </c>
      <c r="C1129" s="56">
        <v>83.66</v>
      </c>
      <c r="D1129" s="56"/>
      <c r="E1129" s="56">
        <v>0.16400000000000001</v>
      </c>
      <c r="F1129">
        <f>Table3[[#This Row],[DivPay]]*4</f>
        <v>0.65600000000000003</v>
      </c>
      <c r="G1129" s="2">
        <f>Table3[[#This Row],[FwdDiv]]/Table3[[#This Row],[SharePrice]]</f>
        <v>7.8412622519722693E-3</v>
      </c>
    </row>
    <row r="1130" spans="2:7" ht="16" x14ac:dyDescent="0.2">
      <c r="B1130" s="57">
        <v>43488</v>
      </c>
      <c r="C1130" s="56">
        <v>83.69</v>
      </c>
      <c r="D1130" s="56"/>
      <c r="E1130" s="56">
        <v>0.16400000000000001</v>
      </c>
      <c r="F1130">
        <f>Table3[[#This Row],[DivPay]]*4</f>
        <v>0.65600000000000003</v>
      </c>
      <c r="G1130" s="2">
        <f>Table3[[#This Row],[FwdDiv]]/Table3[[#This Row],[SharePrice]]</f>
        <v>7.8384514278886375E-3</v>
      </c>
    </row>
    <row r="1131" spans="2:7" ht="16" x14ac:dyDescent="0.2">
      <c r="B1131" s="57">
        <v>43487</v>
      </c>
      <c r="C1131" s="56">
        <v>84.09</v>
      </c>
      <c r="D1131" s="56"/>
      <c r="E1131" s="56">
        <v>0.16400000000000001</v>
      </c>
      <c r="F1131">
        <f>Table3[[#This Row],[DivPay]]*4</f>
        <v>0.65600000000000003</v>
      </c>
      <c r="G1131" s="2">
        <f>Table3[[#This Row],[FwdDiv]]/Table3[[#This Row],[SharePrice]]</f>
        <v>7.8011654180045187E-3</v>
      </c>
    </row>
    <row r="1132" spans="2:7" ht="16" x14ac:dyDescent="0.2">
      <c r="B1132" s="57">
        <v>43483</v>
      </c>
      <c r="C1132" s="56">
        <v>84.59</v>
      </c>
      <c r="D1132" s="56"/>
      <c r="E1132" s="56">
        <v>0.16400000000000001</v>
      </c>
      <c r="F1132">
        <f>Table3[[#This Row],[DivPay]]*4</f>
        <v>0.65600000000000003</v>
      </c>
      <c r="G1132" s="2">
        <f>Table3[[#This Row],[FwdDiv]]/Table3[[#This Row],[SharePrice]]</f>
        <v>7.7550537888639321E-3</v>
      </c>
    </row>
    <row r="1133" spans="2:7" ht="16" x14ac:dyDescent="0.2">
      <c r="B1133" s="57">
        <v>43482</v>
      </c>
      <c r="C1133" s="56">
        <v>84.25</v>
      </c>
      <c r="D1133" s="56">
        <v>0.16400000000000001</v>
      </c>
      <c r="E1133" s="56">
        <v>0.16400000000000001</v>
      </c>
      <c r="F1133">
        <f>Table3[[#This Row],[DivPay]]*4</f>
        <v>0.65600000000000003</v>
      </c>
      <c r="G1133" s="2">
        <f>Table3[[#This Row],[FwdDiv]]/Table3[[#This Row],[SharePrice]]</f>
        <v>7.7863501483679525E-3</v>
      </c>
    </row>
    <row r="1134" spans="2:7" ht="16" x14ac:dyDescent="0.2">
      <c r="B1134" s="57">
        <v>43481</v>
      </c>
      <c r="C1134" s="56">
        <v>83.21</v>
      </c>
      <c r="D1134" s="56"/>
      <c r="E1134" s="56">
        <v>0.126</v>
      </c>
      <c r="F1134">
        <f>Table3[[#This Row],[DivPay]]*4</f>
        <v>0.504</v>
      </c>
      <c r="G1134" s="2">
        <f>Table3[[#This Row],[FwdDiv]]/Table3[[#This Row],[SharePrice]]</f>
        <v>6.0569643071746188E-3</v>
      </c>
    </row>
    <row r="1135" spans="2:7" ht="16" x14ac:dyDescent="0.2">
      <c r="B1135" s="57">
        <v>43480</v>
      </c>
      <c r="C1135" s="56">
        <v>84.81</v>
      </c>
      <c r="D1135" s="56"/>
      <c r="E1135" s="56">
        <v>0.126</v>
      </c>
      <c r="F1135">
        <f>Table3[[#This Row],[DivPay]]*4</f>
        <v>0.504</v>
      </c>
      <c r="G1135" s="2">
        <f>Table3[[#This Row],[FwdDiv]]/Table3[[#This Row],[SharePrice]]</f>
        <v>5.9426954368588612E-3</v>
      </c>
    </row>
    <row r="1136" spans="2:7" ht="16" x14ac:dyDescent="0.2">
      <c r="B1136" s="57">
        <v>43479</v>
      </c>
      <c r="C1136" s="56">
        <v>84.5</v>
      </c>
      <c r="D1136" s="56"/>
      <c r="E1136" s="56">
        <v>0.126</v>
      </c>
      <c r="F1136">
        <f>Table3[[#This Row],[DivPay]]*4</f>
        <v>0.504</v>
      </c>
      <c r="G1136" s="2">
        <f>Table3[[#This Row],[FwdDiv]]/Table3[[#This Row],[SharePrice]]</f>
        <v>5.9644970414201182E-3</v>
      </c>
    </row>
    <row r="1137" spans="2:7" ht="16" x14ac:dyDescent="0.2">
      <c r="B1137" s="57">
        <v>43476</v>
      </c>
      <c r="C1137" s="56">
        <v>86.06</v>
      </c>
      <c r="D1137" s="56"/>
      <c r="E1137" s="56">
        <v>0.126</v>
      </c>
      <c r="F1137">
        <f>Table3[[#This Row],[DivPay]]*4</f>
        <v>0.504</v>
      </c>
      <c r="G1137" s="2">
        <f>Table3[[#This Row],[FwdDiv]]/Table3[[#This Row],[SharePrice]]</f>
        <v>5.8563792702765512E-3</v>
      </c>
    </row>
    <row r="1138" spans="2:7" ht="16" x14ac:dyDescent="0.2">
      <c r="B1138" s="57">
        <v>43475</v>
      </c>
      <c r="C1138" s="56">
        <v>85.9</v>
      </c>
      <c r="D1138" s="56"/>
      <c r="E1138" s="56">
        <v>0.126</v>
      </c>
      <c r="F1138">
        <f>Table3[[#This Row],[DivPay]]*4</f>
        <v>0.504</v>
      </c>
      <c r="G1138" s="2">
        <f>Table3[[#This Row],[FwdDiv]]/Table3[[#This Row],[SharePrice]]</f>
        <v>5.8672875436554129E-3</v>
      </c>
    </row>
    <row r="1139" spans="2:7" ht="16" x14ac:dyDescent="0.2">
      <c r="B1139" s="57">
        <v>43474</v>
      </c>
      <c r="C1139" s="56">
        <v>86.23</v>
      </c>
      <c r="D1139" s="56"/>
      <c r="E1139" s="56">
        <v>0.126</v>
      </c>
      <c r="F1139">
        <f>Table3[[#This Row],[DivPay]]*4</f>
        <v>0.504</v>
      </c>
      <c r="G1139" s="2">
        <f>Table3[[#This Row],[FwdDiv]]/Table3[[#This Row],[SharePrice]]</f>
        <v>5.8448335845993271E-3</v>
      </c>
    </row>
    <row r="1140" spans="2:7" ht="16" x14ac:dyDescent="0.2">
      <c r="B1140" s="57">
        <v>43473</v>
      </c>
      <c r="C1140" s="56">
        <v>86.54</v>
      </c>
      <c r="D1140" s="56"/>
      <c r="E1140" s="56">
        <v>0.126</v>
      </c>
      <c r="F1140">
        <f>Table3[[#This Row],[DivPay]]*4</f>
        <v>0.504</v>
      </c>
      <c r="G1140" s="2">
        <f>Table3[[#This Row],[FwdDiv]]/Table3[[#This Row],[SharePrice]]</f>
        <v>5.8238964640628605E-3</v>
      </c>
    </row>
    <row r="1141" spans="2:7" ht="16" x14ac:dyDescent="0.2">
      <c r="B1141" s="57">
        <v>43472</v>
      </c>
      <c r="C1141" s="56">
        <v>85.27</v>
      </c>
      <c r="D1141" s="56"/>
      <c r="E1141" s="56">
        <v>0.126</v>
      </c>
      <c r="F1141">
        <f>Table3[[#This Row],[DivPay]]*4</f>
        <v>0.504</v>
      </c>
      <c r="G1141" s="2">
        <f>Table3[[#This Row],[FwdDiv]]/Table3[[#This Row],[SharePrice]]</f>
        <v>5.9106368007505574E-3</v>
      </c>
    </row>
    <row r="1142" spans="2:7" ht="16" x14ac:dyDescent="0.2">
      <c r="B1142" s="57">
        <v>43469</v>
      </c>
      <c r="C1142" s="56">
        <v>84.76</v>
      </c>
      <c r="D1142" s="56"/>
      <c r="E1142" s="56">
        <v>0.126</v>
      </c>
      <c r="F1142">
        <f>Table3[[#This Row],[DivPay]]*4</f>
        <v>0.504</v>
      </c>
      <c r="G1142" s="2">
        <f>Table3[[#This Row],[FwdDiv]]/Table3[[#This Row],[SharePrice]]</f>
        <v>5.946201038225578E-3</v>
      </c>
    </row>
    <row r="1143" spans="2:7" ht="16" x14ac:dyDescent="0.2">
      <c r="B1143" s="57">
        <v>43468</v>
      </c>
      <c r="C1143" s="56">
        <v>81.56</v>
      </c>
      <c r="D1143" s="56"/>
      <c r="E1143" s="56">
        <v>0.126</v>
      </c>
      <c r="F1143">
        <f>Table3[[#This Row],[DivPay]]*4</f>
        <v>0.504</v>
      </c>
      <c r="G1143" s="2">
        <f>Table3[[#This Row],[FwdDiv]]/Table3[[#This Row],[SharePrice]]</f>
        <v>6.1794997547817559E-3</v>
      </c>
    </row>
    <row r="1144" spans="2:7" ht="16" x14ac:dyDescent="0.2">
      <c r="B1144" s="57">
        <v>43467</v>
      </c>
      <c r="C1144" s="56">
        <v>84.48</v>
      </c>
      <c r="D1144" s="56"/>
      <c r="E1144" s="56">
        <v>0.126</v>
      </c>
      <c r="F1144">
        <f>Table3[[#This Row],[DivPay]]*4</f>
        <v>0.504</v>
      </c>
      <c r="G1144" s="2">
        <f>Table3[[#This Row],[FwdDiv]]/Table3[[#This Row],[SharePrice]]</f>
        <v>5.9659090909090903E-3</v>
      </c>
    </row>
    <row r="1145" spans="2:7" ht="16" x14ac:dyDescent="0.2">
      <c r="B1145" s="57">
        <v>43465</v>
      </c>
      <c r="C1145" s="56">
        <v>85.54</v>
      </c>
      <c r="D1145" s="56"/>
      <c r="E1145" s="56">
        <v>0.126</v>
      </c>
      <c r="F1145">
        <f>Table3[[#This Row],[DivPay]]*4</f>
        <v>0.504</v>
      </c>
      <c r="G1145" s="2">
        <f>Table3[[#This Row],[FwdDiv]]/Table3[[#This Row],[SharePrice]]</f>
        <v>5.8919803600654659E-3</v>
      </c>
    </row>
    <row r="1146" spans="2:7" ht="16" x14ac:dyDescent="0.2">
      <c r="B1146" s="57">
        <v>43462</v>
      </c>
      <c r="C1146" s="56">
        <v>84.49</v>
      </c>
      <c r="D1146" s="56"/>
      <c r="E1146" s="56">
        <v>0.126</v>
      </c>
      <c r="F1146">
        <f>Table3[[#This Row],[DivPay]]*4</f>
        <v>0.504</v>
      </c>
      <c r="G1146" s="2">
        <f>Table3[[#This Row],[FwdDiv]]/Table3[[#This Row],[SharePrice]]</f>
        <v>5.9652029826014917E-3</v>
      </c>
    </row>
    <row r="1147" spans="2:7" ht="16" x14ac:dyDescent="0.2">
      <c r="B1147" s="57">
        <v>43461</v>
      </c>
      <c r="C1147" s="56">
        <v>84.33</v>
      </c>
      <c r="D1147" s="56"/>
      <c r="E1147" s="56">
        <v>0.126</v>
      </c>
      <c r="F1147">
        <f>Table3[[#This Row],[DivPay]]*4</f>
        <v>0.504</v>
      </c>
      <c r="G1147" s="2">
        <f>Table3[[#This Row],[FwdDiv]]/Table3[[#This Row],[SharePrice]]</f>
        <v>5.9765208110992528E-3</v>
      </c>
    </row>
    <row r="1148" spans="2:7" ht="16" x14ac:dyDescent="0.2">
      <c r="B1148" s="57">
        <v>43460</v>
      </c>
      <c r="C1148" s="56">
        <v>82.92</v>
      </c>
      <c r="D1148" s="56"/>
      <c r="E1148" s="56">
        <v>0.126</v>
      </c>
      <c r="F1148">
        <f>Table3[[#This Row],[DivPay]]*4</f>
        <v>0.504</v>
      </c>
      <c r="G1148" s="2">
        <f>Table3[[#This Row],[FwdDiv]]/Table3[[#This Row],[SharePrice]]</f>
        <v>6.0781476121562952E-3</v>
      </c>
    </row>
    <row r="1149" spans="2:7" ht="16" x14ac:dyDescent="0.2">
      <c r="B1149" s="57">
        <v>43458</v>
      </c>
      <c r="C1149" s="56">
        <v>79.28</v>
      </c>
      <c r="D1149" s="56"/>
      <c r="E1149" s="56">
        <v>0.126</v>
      </c>
      <c r="F1149">
        <f>Table3[[#This Row],[DivPay]]*4</f>
        <v>0.504</v>
      </c>
      <c r="G1149" s="2">
        <f>Table3[[#This Row],[FwdDiv]]/Table3[[#This Row],[SharePrice]]</f>
        <v>6.3572149344096876E-3</v>
      </c>
    </row>
    <row r="1150" spans="2:7" ht="16" x14ac:dyDescent="0.2">
      <c r="B1150" s="57">
        <v>43455</v>
      </c>
      <c r="C1150" s="56">
        <v>81.680000000000007</v>
      </c>
      <c r="D1150" s="56"/>
      <c r="E1150" s="56">
        <v>0.126</v>
      </c>
      <c r="F1150">
        <f>Table3[[#This Row],[DivPay]]*4</f>
        <v>0.504</v>
      </c>
      <c r="G1150" s="2">
        <f>Table3[[#This Row],[FwdDiv]]/Table3[[#This Row],[SharePrice]]</f>
        <v>6.1704211557296763E-3</v>
      </c>
    </row>
    <row r="1151" spans="2:7" ht="16" x14ac:dyDescent="0.2">
      <c r="B1151" s="57">
        <v>43454</v>
      </c>
      <c r="C1151" s="56">
        <v>82.42</v>
      </c>
      <c r="D1151" s="56"/>
      <c r="E1151" s="56">
        <v>0.126</v>
      </c>
      <c r="F1151">
        <f>Table3[[#This Row],[DivPay]]*4</f>
        <v>0.504</v>
      </c>
      <c r="G1151" s="2">
        <f>Table3[[#This Row],[FwdDiv]]/Table3[[#This Row],[SharePrice]]</f>
        <v>6.1150206260616354E-3</v>
      </c>
    </row>
    <row r="1152" spans="2:7" ht="16" x14ac:dyDescent="0.2">
      <c r="B1152" s="57">
        <v>43453</v>
      </c>
      <c r="C1152" s="56">
        <v>83.44</v>
      </c>
      <c r="D1152" s="56"/>
      <c r="E1152" s="56">
        <v>0.126</v>
      </c>
      <c r="F1152">
        <f>Table3[[#This Row],[DivPay]]*4</f>
        <v>0.504</v>
      </c>
      <c r="G1152" s="2">
        <f>Table3[[#This Row],[FwdDiv]]/Table3[[#This Row],[SharePrice]]</f>
        <v>6.0402684563758387E-3</v>
      </c>
    </row>
    <row r="1153" spans="2:7" ht="16" x14ac:dyDescent="0.2">
      <c r="B1153" s="57">
        <v>43452</v>
      </c>
      <c r="C1153" s="56">
        <v>84.99</v>
      </c>
      <c r="D1153" s="56"/>
      <c r="E1153" s="56">
        <v>0.126</v>
      </c>
      <c r="F1153">
        <f>Table3[[#This Row],[DivPay]]*4</f>
        <v>0.504</v>
      </c>
      <c r="G1153" s="2">
        <f>Table3[[#This Row],[FwdDiv]]/Table3[[#This Row],[SharePrice]]</f>
        <v>5.9301094246381929E-3</v>
      </c>
    </row>
    <row r="1154" spans="2:7" ht="16" x14ac:dyDescent="0.2">
      <c r="B1154" s="57">
        <v>43451</v>
      </c>
      <c r="C1154" s="56">
        <v>84.94</v>
      </c>
      <c r="D1154" s="56"/>
      <c r="E1154" s="56">
        <v>0.126</v>
      </c>
      <c r="F1154">
        <f>Table3[[#This Row],[DivPay]]*4</f>
        <v>0.504</v>
      </c>
      <c r="G1154" s="2">
        <f>Table3[[#This Row],[FwdDiv]]/Table3[[#This Row],[SharePrice]]</f>
        <v>5.93360018836826E-3</v>
      </c>
    </row>
    <row r="1155" spans="2:7" ht="16" x14ac:dyDescent="0.2">
      <c r="B1155" s="57">
        <v>43448</v>
      </c>
      <c r="C1155" s="56">
        <v>88.45</v>
      </c>
      <c r="D1155" s="56"/>
      <c r="E1155" s="56">
        <v>0.126</v>
      </c>
      <c r="F1155">
        <f>Table3[[#This Row],[DivPay]]*4</f>
        <v>0.504</v>
      </c>
      <c r="G1155" s="2">
        <f>Table3[[#This Row],[FwdDiv]]/Table3[[#This Row],[SharePrice]]</f>
        <v>5.6981345392877331E-3</v>
      </c>
    </row>
    <row r="1156" spans="2:7" ht="16" x14ac:dyDescent="0.2">
      <c r="B1156" s="57">
        <v>43447</v>
      </c>
      <c r="C1156" s="56">
        <v>90.94</v>
      </c>
      <c r="D1156" s="56"/>
      <c r="E1156" s="56">
        <v>0.126</v>
      </c>
      <c r="F1156">
        <f>Table3[[#This Row],[DivPay]]*4</f>
        <v>0.504</v>
      </c>
      <c r="G1156" s="2">
        <f>Table3[[#This Row],[FwdDiv]]/Table3[[#This Row],[SharePrice]]</f>
        <v>5.542115680668573E-3</v>
      </c>
    </row>
    <row r="1157" spans="2:7" ht="16" x14ac:dyDescent="0.2">
      <c r="B1157" s="57">
        <v>43446</v>
      </c>
      <c r="C1157" s="56">
        <v>90.73</v>
      </c>
      <c r="D1157" s="56"/>
      <c r="E1157" s="56">
        <v>0.126</v>
      </c>
      <c r="F1157">
        <f>Table3[[#This Row],[DivPay]]*4</f>
        <v>0.504</v>
      </c>
      <c r="G1157" s="2">
        <f>Table3[[#This Row],[FwdDiv]]/Table3[[#This Row],[SharePrice]]</f>
        <v>5.554943238179213E-3</v>
      </c>
    </row>
    <row r="1158" spans="2:7" ht="16" x14ac:dyDescent="0.2">
      <c r="B1158" s="57">
        <v>43445</v>
      </c>
      <c r="C1158" s="56">
        <v>89.8</v>
      </c>
      <c r="D1158" s="56"/>
      <c r="E1158" s="56">
        <v>0.126</v>
      </c>
      <c r="F1158">
        <f>Table3[[#This Row],[DivPay]]*4</f>
        <v>0.504</v>
      </c>
      <c r="G1158" s="2">
        <f>Table3[[#This Row],[FwdDiv]]/Table3[[#This Row],[SharePrice]]</f>
        <v>5.6124721603563474E-3</v>
      </c>
    </row>
    <row r="1159" spans="2:7" ht="16" x14ac:dyDescent="0.2">
      <c r="B1159" s="57">
        <v>43444</v>
      </c>
      <c r="C1159" s="56">
        <v>88.92</v>
      </c>
      <c r="D1159" s="56"/>
      <c r="E1159" s="56">
        <v>0.126</v>
      </c>
      <c r="F1159">
        <f>Table3[[#This Row],[DivPay]]*4</f>
        <v>0.504</v>
      </c>
      <c r="G1159" s="2">
        <f>Table3[[#This Row],[FwdDiv]]/Table3[[#This Row],[SharePrice]]</f>
        <v>5.6680161943319833E-3</v>
      </c>
    </row>
    <row r="1160" spans="2:7" ht="16" x14ac:dyDescent="0.2">
      <c r="B1160" s="57">
        <v>43441</v>
      </c>
      <c r="C1160" s="56">
        <v>88.09</v>
      </c>
      <c r="D1160" s="56"/>
      <c r="E1160" s="56">
        <v>0.126</v>
      </c>
      <c r="F1160">
        <f>Table3[[#This Row],[DivPay]]*4</f>
        <v>0.504</v>
      </c>
      <c r="G1160" s="2">
        <f>Table3[[#This Row],[FwdDiv]]/Table3[[#This Row],[SharePrice]]</f>
        <v>5.7214212736973547E-3</v>
      </c>
    </row>
    <row r="1161" spans="2:7" ht="16" x14ac:dyDescent="0.2">
      <c r="B1161" s="57">
        <v>43440</v>
      </c>
      <c r="C1161" s="56">
        <v>90.41</v>
      </c>
      <c r="D1161" s="56"/>
      <c r="E1161" s="56">
        <v>0.126</v>
      </c>
      <c r="F1161">
        <f>Table3[[#This Row],[DivPay]]*4</f>
        <v>0.504</v>
      </c>
      <c r="G1161" s="2">
        <f>Table3[[#This Row],[FwdDiv]]/Table3[[#This Row],[SharePrice]]</f>
        <v>5.5746045791394763E-3</v>
      </c>
    </row>
    <row r="1162" spans="2:7" ht="16" x14ac:dyDescent="0.2">
      <c r="B1162" s="57">
        <v>43438</v>
      </c>
      <c r="C1162" s="56">
        <v>90.57</v>
      </c>
      <c r="D1162" s="56"/>
      <c r="E1162" s="56">
        <v>0.126</v>
      </c>
      <c r="F1162">
        <f>Table3[[#This Row],[DivPay]]*4</f>
        <v>0.504</v>
      </c>
      <c r="G1162" s="2">
        <f>Table3[[#This Row],[FwdDiv]]/Table3[[#This Row],[SharePrice]]</f>
        <v>5.5647565419012926E-3</v>
      </c>
    </row>
    <row r="1163" spans="2:7" ht="16" x14ac:dyDescent="0.2">
      <c r="B1163" s="57">
        <v>43437</v>
      </c>
      <c r="C1163" s="56">
        <v>93.57</v>
      </c>
      <c r="D1163" s="56"/>
      <c r="E1163" s="56">
        <v>0.126</v>
      </c>
      <c r="F1163">
        <f>Table3[[#This Row],[DivPay]]*4</f>
        <v>0.504</v>
      </c>
      <c r="G1163" s="2">
        <f>Table3[[#This Row],[FwdDiv]]/Table3[[#This Row],[SharePrice]]</f>
        <v>5.3863417762103245E-3</v>
      </c>
    </row>
    <row r="1164" spans="2:7" ht="16" x14ac:dyDescent="0.2">
      <c r="B1164" s="57">
        <v>43434</v>
      </c>
      <c r="C1164" s="56">
        <v>93.87</v>
      </c>
      <c r="D1164" s="56"/>
      <c r="E1164" s="56">
        <v>0.126</v>
      </c>
      <c r="F1164">
        <f>Table3[[#This Row],[DivPay]]*4</f>
        <v>0.504</v>
      </c>
      <c r="G1164" s="2">
        <f>Table3[[#This Row],[FwdDiv]]/Table3[[#This Row],[SharePrice]]</f>
        <v>5.3691275167785232E-3</v>
      </c>
    </row>
    <row r="1165" spans="2:7" ht="16" x14ac:dyDescent="0.2">
      <c r="B1165" s="57">
        <v>43433</v>
      </c>
      <c r="C1165" s="56">
        <v>92.77</v>
      </c>
      <c r="D1165" s="56"/>
      <c r="E1165" s="56">
        <v>0.126</v>
      </c>
      <c r="F1165">
        <f>Table3[[#This Row],[DivPay]]*4</f>
        <v>0.504</v>
      </c>
      <c r="G1165" s="2">
        <f>Table3[[#This Row],[FwdDiv]]/Table3[[#This Row],[SharePrice]]</f>
        <v>5.4327907728791642E-3</v>
      </c>
    </row>
    <row r="1166" spans="2:7" ht="16" x14ac:dyDescent="0.2">
      <c r="B1166" s="57">
        <v>43432</v>
      </c>
      <c r="C1166" s="56">
        <v>92.8</v>
      </c>
      <c r="D1166" s="56"/>
      <c r="E1166" s="56">
        <v>0.126</v>
      </c>
      <c r="F1166">
        <f>Table3[[#This Row],[DivPay]]*4</f>
        <v>0.504</v>
      </c>
      <c r="G1166" s="2">
        <f>Table3[[#This Row],[FwdDiv]]/Table3[[#This Row],[SharePrice]]</f>
        <v>5.4310344827586208E-3</v>
      </c>
    </row>
    <row r="1167" spans="2:7" ht="16" x14ac:dyDescent="0.2">
      <c r="B1167" s="57">
        <v>43431</v>
      </c>
      <c r="C1167" s="56">
        <v>90.2</v>
      </c>
      <c r="D1167" s="56"/>
      <c r="E1167" s="56">
        <v>0.126</v>
      </c>
      <c r="F1167">
        <f>Table3[[#This Row],[DivPay]]*4</f>
        <v>0.504</v>
      </c>
      <c r="G1167" s="2">
        <f>Table3[[#This Row],[FwdDiv]]/Table3[[#This Row],[SharePrice]]</f>
        <v>5.5875831485587583E-3</v>
      </c>
    </row>
    <row r="1168" spans="2:7" ht="16" x14ac:dyDescent="0.2">
      <c r="B1168" s="57">
        <v>43430</v>
      </c>
      <c r="C1168" s="56">
        <v>89.52</v>
      </c>
      <c r="D1168" s="56"/>
      <c r="E1168" s="56">
        <v>0.126</v>
      </c>
      <c r="F1168">
        <f>Table3[[#This Row],[DivPay]]*4</f>
        <v>0.504</v>
      </c>
      <c r="G1168" s="2">
        <f>Table3[[#This Row],[FwdDiv]]/Table3[[#This Row],[SharePrice]]</f>
        <v>5.630026809651475E-3</v>
      </c>
    </row>
    <row r="1169" spans="2:7" ht="16" x14ac:dyDescent="0.2">
      <c r="B1169" s="57">
        <v>43427</v>
      </c>
      <c r="C1169" s="56">
        <v>89.24</v>
      </c>
      <c r="D1169" s="56"/>
      <c r="E1169" s="56">
        <v>0.126</v>
      </c>
      <c r="F1169">
        <f>Table3[[#This Row],[DivPay]]*4</f>
        <v>0.504</v>
      </c>
      <c r="G1169" s="2">
        <f>Table3[[#This Row],[FwdDiv]]/Table3[[#This Row],[SharePrice]]</f>
        <v>5.6476916181084722E-3</v>
      </c>
    </row>
    <row r="1170" spans="2:7" ht="16" x14ac:dyDescent="0.2">
      <c r="B1170" s="57">
        <v>43425</v>
      </c>
      <c r="C1170" s="56">
        <v>88.68</v>
      </c>
      <c r="D1170" s="56"/>
      <c r="E1170" s="56">
        <v>0.126</v>
      </c>
      <c r="F1170">
        <f>Table3[[#This Row],[DivPay]]*4</f>
        <v>0.504</v>
      </c>
      <c r="G1170" s="2">
        <f>Table3[[#This Row],[FwdDiv]]/Table3[[#This Row],[SharePrice]]</f>
        <v>5.6833558863328823E-3</v>
      </c>
    </row>
    <row r="1171" spans="2:7" ht="16" x14ac:dyDescent="0.2">
      <c r="B1171" s="57">
        <v>43424</v>
      </c>
      <c r="C1171" s="56">
        <v>88.41</v>
      </c>
      <c r="D1171" s="56"/>
      <c r="E1171" s="56">
        <v>0.126</v>
      </c>
      <c r="F1171">
        <f>Table3[[#This Row],[DivPay]]*4</f>
        <v>0.504</v>
      </c>
      <c r="G1171" s="2">
        <f>Table3[[#This Row],[FwdDiv]]/Table3[[#This Row],[SharePrice]]</f>
        <v>5.7007125890736346E-3</v>
      </c>
    </row>
    <row r="1172" spans="2:7" ht="16" x14ac:dyDescent="0.2">
      <c r="B1172" s="57">
        <v>43423</v>
      </c>
      <c r="C1172" s="56">
        <v>90.1</v>
      </c>
      <c r="D1172" s="56">
        <v>0.126</v>
      </c>
      <c r="E1172" s="56">
        <v>0.126</v>
      </c>
      <c r="F1172">
        <f>Table3[[#This Row],[DivPay]]*4</f>
        <v>0.504</v>
      </c>
      <c r="G1172" s="2">
        <f>Table3[[#This Row],[FwdDiv]]/Table3[[#This Row],[SharePrice]]</f>
        <v>5.5937846836847955E-3</v>
      </c>
    </row>
    <row r="1173" spans="2:7" ht="16" x14ac:dyDescent="0.2">
      <c r="B1173" s="57">
        <v>43420</v>
      </c>
      <c r="C1173" s="56">
        <v>92.27</v>
      </c>
      <c r="D1173" s="56"/>
      <c r="E1173" s="56">
        <v>0.126</v>
      </c>
      <c r="F1173">
        <f>Table3[[#This Row],[DivPay]]*4</f>
        <v>0.504</v>
      </c>
      <c r="G1173" s="2">
        <f>Table3[[#This Row],[FwdDiv]]/Table3[[#This Row],[SharePrice]]</f>
        <v>5.4622304107510566E-3</v>
      </c>
    </row>
    <row r="1174" spans="2:7" ht="16" x14ac:dyDescent="0.2">
      <c r="B1174" s="57">
        <v>43419</v>
      </c>
      <c r="C1174" s="56">
        <v>91.62</v>
      </c>
      <c r="D1174" s="56"/>
      <c r="E1174" s="56">
        <v>0.126</v>
      </c>
      <c r="F1174">
        <f>Table3[[#This Row],[DivPay]]*4</f>
        <v>0.504</v>
      </c>
      <c r="G1174" s="2">
        <f>Table3[[#This Row],[FwdDiv]]/Table3[[#This Row],[SharePrice]]</f>
        <v>5.5009823182711193E-3</v>
      </c>
    </row>
    <row r="1175" spans="2:7" ht="16" x14ac:dyDescent="0.2">
      <c r="B1175" s="57">
        <v>43418</v>
      </c>
      <c r="C1175" s="56">
        <v>92.48</v>
      </c>
      <c r="D1175" s="56"/>
      <c r="E1175" s="56">
        <v>0.126</v>
      </c>
      <c r="F1175">
        <f>Table3[[#This Row],[DivPay]]*4</f>
        <v>0.504</v>
      </c>
      <c r="G1175" s="2">
        <f>Table3[[#This Row],[FwdDiv]]/Table3[[#This Row],[SharePrice]]</f>
        <v>5.4498269896193774E-3</v>
      </c>
    </row>
    <row r="1176" spans="2:7" ht="16" x14ac:dyDescent="0.2">
      <c r="B1176" s="57">
        <v>43417</v>
      </c>
      <c r="C1176" s="56">
        <v>94.17</v>
      </c>
      <c r="D1176" s="56"/>
      <c r="E1176" s="56">
        <v>0.126</v>
      </c>
      <c r="F1176">
        <f>Table3[[#This Row],[DivPay]]*4</f>
        <v>0.504</v>
      </c>
      <c r="G1176" s="2">
        <f>Table3[[#This Row],[FwdDiv]]/Table3[[#This Row],[SharePrice]]</f>
        <v>5.3520229372411594E-3</v>
      </c>
    </row>
    <row r="1177" spans="2:7" ht="16" x14ac:dyDescent="0.2">
      <c r="B1177" s="57">
        <v>43416</v>
      </c>
      <c r="C1177" s="56">
        <v>94.43</v>
      </c>
      <c r="D1177" s="56"/>
      <c r="E1177" s="56">
        <v>0.126</v>
      </c>
      <c r="F1177">
        <f>Table3[[#This Row],[DivPay]]*4</f>
        <v>0.504</v>
      </c>
      <c r="G1177" s="2">
        <f>Table3[[#This Row],[FwdDiv]]/Table3[[#This Row],[SharePrice]]</f>
        <v>5.3372868791697553E-3</v>
      </c>
    </row>
    <row r="1178" spans="2:7" ht="16" x14ac:dyDescent="0.2">
      <c r="B1178" s="57">
        <v>43413</v>
      </c>
      <c r="C1178" s="56">
        <v>95.27</v>
      </c>
      <c r="D1178" s="56"/>
      <c r="E1178" s="56">
        <v>0.126</v>
      </c>
      <c r="F1178">
        <f>Table3[[#This Row],[DivPay]]*4</f>
        <v>0.504</v>
      </c>
      <c r="G1178" s="2">
        <f>Table3[[#This Row],[FwdDiv]]/Table3[[#This Row],[SharePrice]]</f>
        <v>5.2902277736958121E-3</v>
      </c>
    </row>
    <row r="1179" spans="2:7" ht="16" x14ac:dyDescent="0.2">
      <c r="B1179" s="57">
        <v>43412</v>
      </c>
      <c r="C1179" s="56">
        <v>94.9</v>
      </c>
      <c r="D1179" s="56"/>
      <c r="E1179" s="56">
        <v>0.126</v>
      </c>
      <c r="F1179">
        <f>Table3[[#This Row],[DivPay]]*4</f>
        <v>0.504</v>
      </c>
      <c r="G1179" s="2">
        <f>Table3[[#This Row],[FwdDiv]]/Table3[[#This Row],[SharePrice]]</f>
        <v>5.3108535300316123E-3</v>
      </c>
    </row>
    <row r="1180" spans="2:7" ht="16" x14ac:dyDescent="0.2">
      <c r="B1180" s="57">
        <v>43411</v>
      </c>
      <c r="C1180" s="56">
        <v>95.19</v>
      </c>
      <c r="D1180" s="56"/>
      <c r="E1180" s="56">
        <v>0.126</v>
      </c>
      <c r="F1180">
        <f>Table3[[#This Row],[DivPay]]*4</f>
        <v>0.504</v>
      </c>
      <c r="G1180" s="2">
        <f>Table3[[#This Row],[FwdDiv]]/Table3[[#This Row],[SharePrice]]</f>
        <v>5.2946738102741886E-3</v>
      </c>
    </row>
    <row r="1181" spans="2:7" ht="16" x14ac:dyDescent="0.2">
      <c r="B1181" s="57">
        <v>43410</v>
      </c>
      <c r="C1181" s="56">
        <v>92.76</v>
      </c>
      <c r="D1181" s="56"/>
      <c r="E1181" s="56">
        <v>0.126</v>
      </c>
      <c r="F1181">
        <f>Table3[[#This Row],[DivPay]]*4</f>
        <v>0.504</v>
      </c>
      <c r="G1181" s="2">
        <f>Table3[[#This Row],[FwdDiv]]/Table3[[#This Row],[SharePrice]]</f>
        <v>5.4333764553686935E-3</v>
      </c>
    </row>
    <row r="1182" spans="2:7" ht="16" x14ac:dyDescent="0.2">
      <c r="B1182" s="57">
        <v>43409</v>
      </c>
      <c r="C1182" s="56">
        <v>92.72</v>
      </c>
      <c r="D1182" s="56"/>
      <c r="E1182" s="56">
        <v>0.126</v>
      </c>
      <c r="F1182">
        <f>Table3[[#This Row],[DivPay]]*4</f>
        <v>0.504</v>
      </c>
      <c r="G1182" s="2">
        <f>Table3[[#This Row],[FwdDiv]]/Table3[[#This Row],[SharePrice]]</f>
        <v>5.4357204486626407E-3</v>
      </c>
    </row>
    <row r="1183" spans="2:7" ht="16" x14ac:dyDescent="0.2">
      <c r="B1183" s="57">
        <v>43406</v>
      </c>
      <c r="C1183" s="56">
        <v>92.77</v>
      </c>
      <c r="D1183" s="56"/>
      <c r="E1183" s="56">
        <v>0.126</v>
      </c>
      <c r="F1183">
        <f>Table3[[#This Row],[DivPay]]*4</f>
        <v>0.504</v>
      </c>
      <c r="G1183" s="2">
        <f>Table3[[#This Row],[FwdDiv]]/Table3[[#This Row],[SharePrice]]</f>
        <v>5.4327907728791642E-3</v>
      </c>
    </row>
    <row r="1184" spans="2:7" ht="16" x14ac:dyDescent="0.2">
      <c r="B1184" s="57">
        <v>43405</v>
      </c>
      <c r="C1184" s="56">
        <v>94.25</v>
      </c>
      <c r="D1184" s="56"/>
      <c r="E1184" s="56">
        <v>0.126</v>
      </c>
      <c r="F1184">
        <f>Table3[[#This Row],[DivPay]]*4</f>
        <v>0.504</v>
      </c>
      <c r="G1184" s="2">
        <f>Table3[[#This Row],[FwdDiv]]/Table3[[#This Row],[SharePrice]]</f>
        <v>5.3474801061007956E-3</v>
      </c>
    </row>
    <row r="1185" spans="2:7" ht="16" x14ac:dyDescent="0.2">
      <c r="B1185" s="57">
        <v>43404</v>
      </c>
      <c r="C1185" s="56">
        <v>90.15</v>
      </c>
      <c r="D1185" s="56"/>
      <c r="E1185" s="56">
        <v>0.126</v>
      </c>
      <c r="F1185">
        <f>Table3[[#This Row],[DivPay]]*4</f>
        <v>0.504</v>
      </c>
      <c r="G1185" s="2">
        <f>Table3[[#This Row],[FwdDiv]]/Table3[[#This Row],[SharePrice]]</f>
        <v>5.5906821963394339E-3</v>
      </c>
    </row>
    <row r="1186" spans="2:7" ht="16" x14ac:dyDescent="0.2">
      <c r="B1186" s="57">
        <v>43403</v>
      </c>
      <c r="C1186" s="56">
        <v>90.18</v>
      </c>
      <c r="D1186" s="56"/>
      <c r="E1186" s="56">
        <v>0.126</v>
      </c>
      <c r="F1186">
        <f>Table3[[#This Row],[DivPay]]*4</f>
        <v>0.504</v>
      </c>
      <c r="G1186" s="2">
        <f>Table3[[#This Row],[FwdDiv]]/Table3[[#This Row],[SharePrice]]</f>
        <v>5.5888223552894205E-3</v>
      </c>
    </row>
    <row r="1187" spans="2:7" ht="16" x14ac:dyDescent="0.2">
      <c r="B1187" s="57">
        <v>43402</v>
      </c>
      <c r="C1187" s="56">
        <v>89.65</v>
      </c>
      <c r="D1187" s="56"/>
      <c r="E1187" s="56">
        <v>0.126</v>
      </c>
      <c r="F1187">
        <f>Table3[[#This Row],[DivPay]]*4</f>
        <v>0.504</v>
      </c>
      <c r="G1187" s="2">
        <f>Table3[[#This Row],[FwdDiv]]/Table3[[#This Row],[SharePrice]]</f>
        <v>5.6218627997769097E-3</v>
      </c>
    </row>
    <row r="1188" spans="2:7" ht="16" x14ac:dyDescent="0.2">
      <c r="B1188" s="57">
        <v>43399</v>
      </c>
      <c r="C1188" s="56">
        <v>88.85</v>
      </c>
      <c r="D1188" s="56"/>
      <c r="E1188" s="56">
        <v>0.126</v>
      </c>
      <c r="F1188">
        <f>Table3[[#This Row],[DivPay]]*4</f>
        <v>0.504</v>
      </c>
      <c r="G1188" s="2">
        <f>Table3[[#This Row],[FwdDiv]]/Table3[[#This Row],[SharePrice]]</f>
        <v>5.6724817107484532E-3</v>
      </c>
    </row>
    <row r="1189" spans="2:7" ht="16" x14ac:dyDescent="0.2">
      <c r="B1189" s="57">
        <v>43398</v>
      </c>
      <c r="C1189" s="56">
        <v>90.47</v>
      </c>
      <c r="D1189" s="56"/>
      <c r="E1189" s="56">
        <v>0.126</v>
      </c>
      <c r="F1189">
        <f>Table3[[#This Row],[DivPay]]*4</f>
        <v>0.504</v>
      </c>
      <c r="G1189" s="2">
        <f>Table3[[#This Row],[FwdDiv]]/Table3[[#This Row],[SharePrice]]</f>
        <v>5.5709074831435832E-3</v>
      </c>
    </row>
    <row r="1190" spans="2:7" ht="16" x14ac:dyDescent="0.2">
      <c r="B1190" s="57">
        <v>43397</v>
      </c>
      <c r="C1190" s="56">
        <v>88.77</v>
      </c>
      <c r="D1190" s="56"/>
      <c r="E1190" s="56">
        <v>0.126</v>
      </c>
      <c r="F1190">
        <f>Table3[[#This Row],[DivPay]]*4</f>
        <v>0.504</v>
      </c>
      <c r="G1190" s="2">
        <f>Table3[[#This Row],[FwdDiv]]/Table3[[#This Row],[SharePrice]]</f>
        <v>5.6775937816830012E-3</v>
      </c>
    </row>
    <row r="1191" spans="2:7" ht="16" x14ac:dyDescent="0.2">
      <c r="B1191" s="57">
        <v>43396</v>
      </c>
      <c r="C1191" s="56">
        <v>91.47</v>
      </c>
      <c r="D1191" s="56"/>
      <c r="E1191" s="56">
        <v>0.126</v>
      </c>
      <c r="F1191">
        <f>Table3[[#This Row],[DivPay]]*4</f>
        <v>0.504</v>
      </c>
      <c r="G1191" s="2">
        <f>Table3[[#This Row],[FwdDiv]]/Table3[[#This Row],[SharePrice]]</f>
        <v>5.5100032797638573E-3</v>
      </c>
    </row>
    <row r="1192" spans="2:7" ht="16" x14ac:dyDescent="0.2">
      <c r="B1192" s="57">
        <v>43395</v>
      </c>
      <c r="C1192" s="56">
        <v>92.8</v>
      </c>
      <c r="D1192" s="56"/>
      <c r="E1192" s="56">
        <v>0.126</v>
      </c>
      <c r="F1192">
        <f>Table3[[#This Row],[DivPay]]*4</f>
        <v>0.504</v>
      </c>
      <c r="G1192" s="2">
        <f>Table3[[#This Row],[FwdDiv]]/Table3[[#This Row],[SharePrice]]</f>
        <v>5.4310344827586208E-3</v>
      </c>
    </row>
    <row r="1193" spans="2:7" ht="16" x14ac:dyDescent="0.2">
      <c r="B1193" s="57">
        <v>43392</v>
      </c>
      <c r="C1193" s="56">
        <v>91.47</v>
      </c>
      <c r="D1193" s="56"/>
      <c r="E1193" s="56">
        <v>0.126</v>
      </c>
      <c r="F1193">
        <f>Table3[[#This Row],[DivPay]]*4</f>
        <v>0.504</v>
      </c>
      <c r="G1193" s="2">
        <f>Table3[[#This Row],[FwdDiv]]/Table3[[#This Row],[SharePrice]]</f>
        <v>5.5100032797638573E-3</v>
      </c>
    </row>
    <row r="1194" spans="2:7" ht="16" x14ac:dyDescent="0.2">
      <c r="B1194" s="57">
        <v>43391</v>
      </c>
      <c r="C1194" s="56">
        <v>91.83</v>
      </c>
      <c r="D1194" s="56"/>
      <c r="E1194" s="56">
        <v>0.126</v>
      </c>
      <c r="F1194">
        <f>Table3[[#This Row],[DivPay]]*4</f>
        <v>0.504</v>
      </c>
      <c r="G1194" s="2">
        <f>Table3[[#This Row],[FwdDiv]]/Table3[[#This Row],[SharePrice]]</f>
        <v>5.4884024828487426E-3</v>
      </c>
    </row>
    <row r="1195" spans="2:7" ht="16" x14ac:dyDescent="0.2">
      <c r="B1195" s="57">
        <v>43390</v>
      </c>
      <c r="C1195" s="56">
        <v>92.79</v>
      </c>
      <c r="D1195" s="56"/>
      <c r="E1195" s="56">
        <v>0.126</v>
      </c>
      <c r="F1195">
        <f>Table3[[#This Row],[DivPay]]*4</f>
        <v>0.504</v>
      </c>
      <c r="G1195" s="2">
        <f>Table3[[#This Row],[FwdDiv]]/Table3[[#This Row],[SharePrice]]</f>
        <v>5.4316197866149368E-3</v>
      </c>
    </row>
    <row r="1196" spans="2:7" ht="16" x14ac:dyDescent="0.2">
      <c r="B1196" s="57">
        <v>43389</v>
      </c>
      <c r="C1196" s="56">
        <v>91.81</v>
      </c>
      <c r="D1196" s="56"/>
      <c r="E1196" s="56">
        <v>0.126</v>
      </c>
      <c r="F1196">
        <f>Table3[[#This Row],[DivPay]]*4</f>
        <v>0.504</v>
      </c>
      <c r="G1196" s="2">
        <f>Table3[[#This Row],[FwdDiv]]/Table3[[#This Row],[SharePrice]]</f>
        <v>5.4895980829974943E-3</v>
      </c>
    </row>
    <row r="1197" spans="2:7" ht="16" x14ac:dyDescent="0.2">
      <c r="B1197" s="57">
        <v>43388</v>
      </c>
      <c r="C1197" s="56">
        <v>90.08</v>
      </c>
      <c r="D1197" s="56"/>
      <c r="E1197" s="56">
        <v>0.126</v>
      </c>
      <c r="F1197">
        <f>Table3[[#This Row],[DivPay]]*4</f>
        <v>0.504</v>
      </c>
      <c r="G1197" s="2">
        <f>Table3[[#This Row],[FwdDiv]]/Table3[[#This Row],[SharePrice]]</f>
        <v>5.5950266429840145E-3</v>
      </c>
    </row>
    <row r="1198" spans="2:7" ht="16" x14ac:dyDescent="0.2">
      <c r="B1198" s="57">
        <v>43385</v>
      </c>
      <c r="C1198" s="56">
        <v>88.9</v>
      </c>
      <c r="D1198" s="56"/>
      <c r="E1198" s="56">
        <v>0.126</v>
      </c>
      <c r="F1198">
        <f>Table3[[#This Row],[DivPay]]*4</f>
        <v>0.504</v>
      </c>
      <c r="G1198" s="2">
        <f>Table3[[#This Row],[FwdDiv]]/Table3[[#This Row],[SharePrice]]</f>
        <v>5.6692913385826766E-3</v>
      </c>
    </row>
    <row r="1199" spans="2:7" ht="16" x14ac:dyDescent="0.2">
      <c r="B1199" s="57">
        <v>43384</v>
      </c>
      <c r="C1199" s="56">
        <v>87</v>
      </c>
      <c r="D1199" s="56"/>
      <c r="E1199" s="56">
        <v>0.126</v>
      </c>
      <c r="F1199">
        <f>Table3[[#This Row],[DivPay]]*4</f>
        <v>0.504</v>
      </c>
      <c r="G1199" s="2">
        <f>Table3[[#This Row],[FwdDiv]]/Table3[[#This Row],[SharePrice]]</f>
        <v>5.7931034482758617E-3</v>
      </c>
    </row>
    <row r="1200" spans="2:7" ht="16" x14ac:dyDescent="0.2">
      <c r="B1200" s="57">
        <v>43383</v>
      </c>
      <c r="C1200" s="56">
        <v>89.63</v>
      </c>
      <c r="D1200" s="56"/>
      <c r="E1200" s="56">
        <v>0.126</v>
      </c>
      <c r="F1200">
        <f>Table3[[#This Row],[DivPay]]*4</f>
        <v>0.504</v>
      </c>
      <c r="G1200" s="2">
        <f>Table3[[#This Row],[FwdDiv]]/Table3[[#This Row],[SharePrice]]</f>
        <v>5.623117259846034E-3</v>
      </c>
    </row>
    <row r="1201" spans="2:7" ht="16" x14ac:dyDescent="0.2">
      <c r="B1201" s="57">
        <v>43382</v>
      </c>
      <c r="C1201" s="56">
        <v>92.55</v>
      </c>
      <c r="D1201" s="56"/>
      <c r="E1201" s="56">
        <v>0.126</v>
      </c>
      <c r="F1201">
        <f>Table3[[#This Row],[DivPay]]*4</f>
        <v>0.504</v>
      </c>
      <c r="G1201" s="2">
        <f>Table3[[#This Row],[FwdDiv]]/Table3[[#This Row],[SharePrice]]</f>
        <v>5.4457050243111836E-3</v>
      </c>
    </row>
    <row r="1202" spans="2:7" ht="16" x14ac:dyDescent="0.2">
      <c r="B1202" s="57">
        <v>43381</v>
      </c>
      <c r="C1202" s="56">
        <v>91.47</v>
      </c>
      <c r="D1202" s="56"/>
      <c r="E1202" s="56">
        <v>0.126</v>
      </c>
      <c r="F1202">
        <f>Table3[[#This Row],[DivPay]]*4</f>
        <v>0.504</v>
      </c>
      <c r="G1202" s="2">
        <f>Table3[[#This Row],[FwdDiv]]/Table3[[#This Row],[SharePrice]]</f>
        <v>5.5100032797638573E-3</v>
      </c>
    </row>
    <row r="1203" spans="2:7" ht="16" x14ac:dyDescent="0.2">
      <c r="B1203" s="57">
        <v>43378</v>
      </c>
      <c r="C1203" s="56">
        <v>91.95</v>
      </c>
      <c r="D1203" s="56"/>
      <c r="E1203" s="56">
        <v>0.126</v>
      </c>
      <c r="F1203">
        <f>Table3[[#This Row],[DivPay]]*4</f>
        <v>0.504</v>
      </c>
      <c r="G1203" s="2">
        <f>Table3[[#This Row],[FwdDiv]]/Table3[[#This Row],[SharePrice]]</f>
        <v>5.4812398042414353E-3</v>
      </c>
    </row>
    <row r="1204" spans="2:7" ht="16" x14ac:dyDescent="0.2">
      <c r="B1204" s="57">
        <v>43377</v>
      </c>
      <c r="C1204" s="56">
        <v>91.07</v>
      </c>
      <c r="D1204" s="56"/>
      <c r="E1204" s="56">
        <v>0.126</v>
      </c>
      <c r="F1204">
        <f>Table3[[#This Row],[DivPay]]*4</f>
        <v>0.504</v>
      </c>
      <c r="G1204" s="2">
        <f>Table3[[#This Row],[FwdDiv]]/Table3[[#This Row],[SharePrice]]</f>
        <v>5.534204458109147E-3</v>
      </c>
    </row>
    <row r="1205" spans="2:7" ht="16" x14ac:dyDescent="0.2">
      <c r="B1205" s="57">
        <v>43376</v>
      </c>
      <c r="C1205" s="56">
        <v>93.53</v>
      </c>
      <c r="D1205" s="56"/>
      <c r="E1205" s="56">
        <v>0.126</v>
      </c>
      <c r="F1205">
        <f>Table3[[#This Row],[DivPay]]*4</f>
        <v>0.504</v>
      </c>
      <c r="G1205" s="2">
        <f>Table3[[#This Row],[FwdDiv]]/Table3[[#This Row],[SharePrice]]</f>
        <v>5.3886453544317332E-3</v>
      </c>
    </row>
    <row r="1206" spans="2:7" ht="16" x14ac:dyDescent="0.2">
      <c r="B1206" s="57">
        <v>43375</v>
      </c>
      <c r="C1206" s="56">
        <v>91.83</v>
      </c>
      <c r="D1206" s="56"/>
      <c r="E1206" s="56">
        <v>0.126</v>
      </c>
      <c r="F1206">
        <f>Table3[[#This Row],[DivPay]]*4</f>
        <v>0.504</v>
      </c>
      <c r="G1206" s="2">
        <f>Table3[[#This Row],[FwdDiv]]/Table3[[#This Row],[SharePrice]]</f>
        <v>5.4884024828487426E-3</v>
      </c>
    </row>
    <row r="1207" spans="2:7" ht="16" x14ac:dyDescent="0.2">
      <c r="B1207" s="57">
        <v>43374</v>
      </c>
      <c r="C1207" s="56">
        <v>91.66</v>
      </c>
      <c r="D1207" s="56"/>
      <c r="E1207" s="56">
        <v>0.126</v>
      </c>
      <c r="F1207">
        <f>Table3[[#This Row],[DivPay]]*4</f>
        <v>0.504</v>
      </c>
      <c r="G1207" s="2">
        <f>Table3[[#This Row],[FwdDiv]]/Table3[[#This Row],[SharePrice]]</f>
        <v>5.498581715033821E-3</v>
      </c>
    </row>
    <row r="1208" spans="2:7" ht="16" x14ac:dyDescent="0.2">
      <c r="B1208" s="57">
        <v>43371</v>
      </c>
      <c r="C1208" s="56">
        <v>91.56</v>
      </c>
      <c r="D1208" s="56"/>
      <c r="E1208" s="56">
        <v>0.126</v>
      </c>
      <c r="F1208">
        <f>Table3[[#This Row],[DivPay]]*4</f>
        <v>0.504</v>
      </c>
      <c r="G1208" s="2">
        <f>Table3[[#This Row],[FwdDiv]]/Table3[[#This Row],[SharePrice]]</f>
        <v>5.5045871559633031E-3</v>
      </c>
    </row>
    <row r="1209" spans="2:7" ht="16" x14ac:dyDescent="0.2">
      <c r="B1209" s="57">
        <v>43370</v>
      </c>
      <c r="C1209" s="56">
        <v>91.2</v>
      </c>
      <c r="D1209" s="56"/>
      <c r="E1209" s="56">
        <v>0.126</v>
      </c>
      <c r="F1209">
        <f>Table3[[#This Row],[DivPay]]*4</f>
        <v>0.504</v>
      </c>
      <c r="G1209" s="2">
        <f>Table3[[#This Row],[FwdDiv]]/Table3[[#This Row],[SharePrice]]</f>
        <v>5.5263157894736839E-3</v>
      </c>
    </row>
    <row r="1210" spans="2:7" ht="16" x14ac:dyDescent="0.2">
      <c r="B1210" s="57">
        <v>43369</v>
      </c>
      <c r="C1210" s="56">
        <v>90.36</v>
      </c>
      <c r="D1210" s="56"/>
      <c r="E1210" s="56">
        <v>0.126</v>
      </c>
      <c r="F1210">
        <f>Table3[[#This Row],[DivPay]]*4</f>
        <v>0.504</v>
      </c>
      <c r="G1210" s="2">
        <f>Table3[[#This Row],[FwdDiv]]/Table3[[#This Row],[SharePrice]]</f>
        <v>5.5776892430278889E-3</v>
      </c>
    </row>
    <row r="1211" spans="2:7" ht="16" x14ac:dyDescent="0.2">
      <c r="B1211" s="57">
        <v>43368</v>
      </c>
      <c r="C1211" s="56">
        <v>90.26</v>
      </c>
      <c r="D1211" s="56"/>
      <c r="E1211" s="56">
        <v>0.126</v>
      </c>
      <c r="F1211">
        <f>Table3[[#This Row],[DivPay]]*4</f>
        <v>0.504</v>
      </c>
      <c r="G1211" s="2">
        <f>Table3[[#This Row],[FwdDiv]]/Table3[[#This Row],[SharePrice]]</f>
        <v>5.5838688233990691E-3</v>
      </c>
    </row>
    <row r="1212" spans="2:7" ht="16" x14ac:dyDescent="0.2">
      <c r="B1212" s="57">
        <v>43367</v>
      </c>
      <c r="C1212" s="56">
        <v>89.65</v>
      </c>
      <c r="D1212" s="56"/>
      <c r="E1212" s="56">
        <v>0.126</v>
      </c>
      <c r="F1212">
        <f>Table3[[#This Row],[DivPay]]*4</f>
        <v>0.504</v>
      </c>
      <c r="G1212" s="2">
        <f>Table3[[#This Row],[FwdDiv]]/Table3[[#This Row],[SharePrice]]</f>
        <v>5.6218627997769097E-3</v>
      </c>
    </row>
    <row r="1213" spans="2:7" ht="16" x14ac:dyDescent="0.2">
      <c r="B1213" s="57">
        <v>43364</v>
      </c>
      <c r="C1213" s="56">
        <v>89.83</v>
      </c>
      <c r="D1213" s="56"/>
      <c r="E1213" s="56">
        <v>0.126</v>
      </c>
      <c r="F1213">
        <f>Table3[[#This Row],[DivPay]]*4</f>
        <v>0.504</v>
      </c>
      <c r="G1213" s="2">
        <f>Table3[[#This Row],[FwdDiv]]/Table3[[#This Row],[SharePrice]]</f>
        <v>5.6105977958365799E-3</v>
      </c>
    </row>
    <row r="1214" spans="2:7" ht="16" x14ac:dyDescent="0.2">
      <c r="B1214" s="57">
        <v>43363</v>
      </c>
      <c r="C1214" s="56">
        <v>90.06</v>
      </c>
      <c r="D1214" s="56"/>
      <c r="E1214" s="56">
        <v>0.126</v>
      </c>
      <c r="F1214">
        <f>Table3[[#This Row],[DivPay]]*4</f>
        <v>0.504</v>
      </c>
      <c r="G1214" s="2">
        <f>Table3[[#This Row],[FwdDiv]]/Table3[[#This Row],[SharePrice]]</f>
        <v>5.5962691538974018E-3</v>
      </c>
    </row>
    <row r="1215" spans="2:7" ht="16" x14ac:dyDescent="0.2">
      <c r="B1215" s="57">
        <v>43362</v>
      </c>
      <c r="C1215" s="56">
        <v>89.08</v>
      </c>
      <c r="D1215" s="56"/>
      <c r="E1215" s="56">
        <v>0.126</v>
      </c>
      <c r="F1215">
        <f>Table3[[#This Row],[DivPay]]*4</f>
        <v>0.504</v>
      </c>
      <c r="G1215" s="2">
        <f>Table3[[#This Row],[FwdDiv]]/Table3[[#This Row],[SharePrice]]</f>
        <v>5.6578356533453075E-3</v>
      </c>
    </row>
    <row r="1216" spans="2:7" ht="16" x14ac:dyDescent="0.2">
      <c r="B1216" s="57">
        <v>43361</v>
      </c>
      <c r="C1216" s="56">
        <v>89.18</v>
      </c>
      <c r="D1216" s="56"/>
      <c r="E1216" s="56">
        <v>0.126</v>
      </c>
      <c r="F1216">
        <f>Table3[[#This Row],[DivPay]]*4</f>
        <v>0.504</v>
      </c>
      <c r="G1216" s="2">
        <f>Table3[[#This Row],[FwdDiv]]/Table3[[#This Row],[SharePrice]]</f>
        <v>5.6514913657770794E-3</v>
      </c>
    </row>
    <row r="1217" spans="2:7" ht="16" x14ac:dyDescent="0.2">
      <c r="B1217" s="57">
        <v>43360</v>
      </c>
      <c r="C1217" s="56">
        <v>88.3</v>
      </c>
      <c r="D1217" s="56"/>
      <c r="E1217" s="56">
        <v>0.126</v>
      </c>
      <c r="F1217">
        <f>Table3[[#This Row],[DivPay]]*4</f>
        <v>0.504</v>
      </c>
      <c r="G1217" s="2">
        <f>Table3[[#This Row],[FwdDiv]]/Table3[[#This Row],[SharePrice]]</f>
        <v>5.7078142695356745E-3</v>
      </c>
    </row>
    <row r="1218" spans="2:7" ht="16" x14ac:dyDescent="0.2">
      <c r="B1218" s="57">
        <v>43357</v>
      </c>
      <c r="C1218" s="56">
        <v>89.01</v>
      </c>
      <c r="D1218" s="56"/>
      <c r="E1218" s="56">
        <v>0.126</v>
      </c>
      <c r="F1218">
        <f>Table3[[#This Row],[DivPay]]*4</f>
        <v>0.504</v>
      </c>
      <c r="G1218" s="2">
        <f>Table3[[#This Row],[FwdDiv]]/Table3[[#This Row],[SharePrice]]</f>
        <v>5.6622851365015162E-3</v>
      </c>
    </row>
    <row r="1219" spans="2:7" ht="16" x14ac:dyDescent="0.2">
      <c r="B1219" s="57">
        <v>43356</v>
      </c>
      <c r="C1219" s="56">
        <v>89.7</v>
      </c>
      <c r="D1219" s="56"/>
      <c r="E1219" s="56">
        <v>0.126</v>
      </c>
      <c r="F1219">
        <f>Table3[[#This Row],[DivPay]]*4</f>
        <v>0.504</v>
      </c>
      <c r="G1219" s="2">
        <f>Table3[[#This Row],[FwdDiv]]/Table3[[#This Row],[SharePrice]]</f>
        <v>5.6187290969899667E-3</v>
      </c>
    </row>
    <row r="1220" spans="2:7" ht="16" x14ac:dyDescent="0.2">
      <c r="B1220" s="57">
        <v>43355</v>
      </c>
      <c r="C1220" s="56">
        <v>88.79</v>
      </c>
      <c r="D1220" s="56"/>
      <c r="E1220" s="56">
        <v>0.126</v>
      </c>
      <c r="F1220">
        <f>Table3[[#This Row],[DivPay]]*4</f>
        <v>0.504</v>
      </c>
      <c r="G1220" s="2">
        <f>Table3[[#This Row],[FwdDiv]]/Table3[[#This Row],[SharePrice]]</f>
        <v>5.6763149003266128E-3</v>
      </c>
    </row>
    <row r="1221" spans="2:7" ht="16" x14ac:dyDescent="0.2">
      <c r="B1221" s="57">
        <v>43354</v>
      </c>
      <c r="C1221" s="56">
        <v>88.24</v>
      </c>
      <c r="D1221" s="56"/>
      <c r="E1221" s="56">
        <v>0.126</v>
      </c>
      <c r="F1221">
        <f>Table3[[#This Row],[DivPay]]*4</f>
        <v>0.504</v>
      </c>
      <c r="G1221" s="2">
        <f>Table3[[#This Row],[FwdDiv]]/Table3[[#This Row],[SharePrice]]</f>
        <v>5.7116953762466009E-3</v>
      </c>
    </row>
    <row r="1222" spans="2:7" ht="16" x14ac:dyDescent="0.2">
      <c r="B1222" s="57">
        <v>43353</v>
      </c>
      <c r="C1222" s="56">
        <v>88.87</v>
      </c>
      <c r="D1222" s="56"/>
      <c r="E1222" s="56">
        <v>0.126</v>
      </c>
      <c r="F1222">
        <f>Table3[[#This Row],[DivPay]]*4</f>
        <v>0.504</v>
      </c>
      <c r="G1222" s="2">
        <f>Table3[[#This Row],[FwdDiv]]/Table3[[#This Row],[SharePrice]]</f>
        <v>5.6712051310903568E-3</v>
      </c>
    </row>
    <row r="1223" spans="2:7" ht="16" x14ac:dyDescent="0.2">
      <c r="B1223" s="57">
        <v>43350</v>
      </c>
      <c r="C1223" s="56">
        <v>89.43</v>
      </c>
      <c r="D1223" s="56"/>
      <c r="E1223" s="56">
        <v>0.126</v>
      </c>
      <c r="F1223">
        <f>Table3[[#This Row],[DivPay]]*4</f>
        <v>0.504</v>
      </c>
      <c r="G1223" s="2">
        <f>Table3[[#This Row],[FwdDiv]]/Table3[[#This Row],[SharePrice]]</f>
        <v>5.6356927205635692E-3</v>
      </c>
    </row>
    <row r="1224" spans="2:7" ht="16" x14ac:dyDescent="0.2">
      <c r="B1224" s="57">
        <v>43349</v>
      </c>
      <c r="C1224" s="56">
        <v>89.74</v>
      </c>
      <c r="D1224" s="56"/>
      <c r="E1224" s="56">
        <v>0.126</v>
      </c>
      <c r="F1224">
        <f>Table3[[#This Row],[DivPay]]*4</f>
        <v>0.504</v>
      </c>
      <c r="G1224" s="2">
        <f>Table3[[#This Row],[FwdDiv]]/Table3[[#This Row],[SharePrice]]</f>
        <v>5.61622464898596E-3</v>
      </c>
    </row>
    <row r="1225" spans="2:7" ht="16" x14ac:dyDescent="0.2">
      <c r="B1225" s="57">
        <v>43348</v>
      </c>
      <c r="C1225" s="56">
        <v>89.06</v>
      </c>
      <c r="D1225" s="56"/>
      <c r="E1225" s="56">
        <v>0.126</v>
      </c>
      <c r="F1225">
        <f>Table3[[#This Row],[DivPay]]*4</f>
        <v>0.504</v>
      </c>
      <c r="G1225" s="2">
        <f>Table3[[#This Row],[FwdDiv]]/Table3[[#This Row],[SharePrice]]</f>
        <v>5.6591062205254882E-3</v>
      </c>
    </row>
    <row r="1226" spans="2:7" ht="16" x14ac:dyDescent="0.2">
      <c r="B1226" s="57">
        <v>43347</v>
      </c>
      <c r="C1226" s="56">
        <v>89.97</v>
      </c>
      <c r="D1226" s="56"/>
      <c r="E1226" s="56">
        <v>0.126</v>
      </c>
      <c r="F1226">
        <f>Table3[[#This Row],[DivPay]]*4</f>
        <v>0.504</v>
      </c>
      <c r="G1226" s="2">
        <f>Table3[[#This Row],[FwdDiv]]/Table3[[#This Row],[SharePrice]]</f>
        <v>5.6018672890963657E-3</v>
      </c>
    </row>
    <row r="1227" spans="2:7" ht="16" x14ac:dyDescent="0.2">
      <c r="B1227" s="57">
        <v>43343</v>
      </c>
      <c r="C1227" s="56">
        <v>90.6</v>
      </c>
      <c r="D1227" s="56"/>
      <c r="E1227" s="56">
        <v>0.126</v>
      </c>
      <c r="F1227">
        <f>Table3[[#This Row],[DivPay]]*4</f>
        <v>0.504</v>
      </c>
      <c r="G1227" s="2">
        <f>Table3[[#This Row],[FwdDiv]]/Table3[[#This Row],[SharePrice]]</f>
        <v>5.5629139072847682E-3</v>
      </c>
    </row>
    <row r="1228" spans="2:7" ht="16" x14ac:dyDescent="0.2">
      <c r="B1228" s="57">
        <v>43342</v>
      </c>
      <c r="C1228" s="56">
        <v>89.81</v>
      </c>
      <c r="D1228" s="56"/>
      <c r="E1228" s="56">
        <v>0.126</v>
      </c>
      <c r="F1228">
        <f>Table3[[#This Row],[DivPay]]*4</f>
        <v>0.504</v>
      </c>
      <c r="G1228" s="2">
        <f>Table3[[#This Row],[FwdDiv]]/Table3[[#This Row],[SharePrice]]</f>
        <v>5.6118472330475445E-3</v>
      </c>
    </row>
    <row r="1229" spans="2:7" ht="16" x14ac:dyDescent="0.2">
      <c r="B1229" s="57">
        <v>43341</v>
      </c>
      <c r="C1229" s="56">
        <v>89.83</v>
      </c>
      <c r="D1229" s="56"/>
      <c r="E1229" s="56">
        <v>0.126</v>
      </c>
      <c r="F1229">
        <f>Table3[[#This Row],[DivPay]]*4</f>
        <v>0.504</v>
      </c>
      <c r="G1229" s="2">
        <f>Table3[[#This Row],[FwdDiv]]/Table3[[#This Row],[SharePrice]]</f>
        <v>5.6105977958365799E-3</v>
      </c>
    </row>
    <row r="1230" spans="2:7" ht="16" x14ac:dyDescent="0.2">
      <c r="B1230" s="57">
        <v>43340</v>
      </c>
      <c r="C1230" s="56">
        <v>89.55</v>
      </c>
      <c r="D1230" s="56"/>
      <c r="E1230" s="56">
        <v>0.126</v>
      </c>
      <c r="F1230">
        <f>Table3[[#This Row],[DivPay]]*4</f>
        <v>0.504</v>
      </c>
      <c r="G1230" s="2">
        <f>Table3[[#This Row],[FwdDiv]]/Table3[[#This Row],[SharePrice]]</f>
        <v>5.6281407035175882E-3</v>
      </c>
    </row>
    <row r="1231" spans="2:7" ht="16" x14ac:dyDescent="0.2">
      <c r="B1231" s="57">
        <v>43339</v>
      </c>
      <c r="C1231" s="56">
        <v>89.38</v>
      </c>
      <c r="D1231" s="56"/>
      <c r="E1231" s="56">
        <v>0.126</v>
      </c>
      <c r="F1231">
        <f>Table3[[#This Row],[DivPay]]*4</f>
        <v>0.504</v>
      </c>
      <c r="G1231" s="2">
        <f>Table3[[#This Row],[FwdDiv]]/Table3[[#This Row],[SharePrice]]</f>
        <v>5.6388453792794811E-3</v>
      </c>
    </row>
    <row r="1232" spans="2:7" ht="16" x14ac:dyDescent="0.2">
      <c r="B1232" s="57">
        <v>43336</v>
      </c>
      <c r="C1232" s="56">
        <v>89.6</v>
      </c>
      <c r="D1232" s="56"/>
      <c r="E1232" s="56">
        <v>0.126</v>
      </c>
      <c r="F1232">
        <f>Table3[[#This Row],[DivPay]]*4</f>
        <v>0.504</v>
      </c>
      <c r="G1232" s="2">
        <f>Table3[[#This Row],[FwdDiv]]/Table3[[#This Row],[SharePrice]]</f>
        <v>5.6250000000000007E-3</v>
      </c>
    </row>
    <row r="1233" spans="2:7" ht="16" x14ac:dyDescent="0.2">
      <c r="B1233" s="57">
        <v>43335</v>
      </c>
      <c r="C1233" s="56">
        <v>89.67</v>
      </c>
      <c r="D1233" s="56"/>
      <c r="E1233" s="56">
        <v>0.126</v>
      </c>
      <c r="F1233">
        <f>Table3[[#This Row],[DivPay]]*4</f>
        <v>0.504</v>
      </c>
      <c r="G1233" s="2">
        <f>Table3[[#This Row],[FwdDiv]]/Table3[[#This Row],[SharePrice]]</f>
        <v>5.6206088992974239E-3</v>
      </c>
    </row>
    <row r="1234" spans="2:7" ht="16" x14ac:dyDescent="0.2">
      <c r="B1234" s="57">
        <v>43334</v>
      </c>
      <c r="C1234" s="56">
        <v>89.67</v>
      </c>
      <c r="D1234" s="56"/>
      <c r="E1234" s="56">
        <v>0.126</v>
      </c>
      <c r="F1234">
        <f>Table3[[#This Row],[DivPay]]*4</f>
        <v>0.504</v>
      </c>
      <c r="G1234" s="2">
        <f>Table3[[#This Row],[FwdDiv]]/Table3[[#This Row],[SharePrice]]</f>
        <v>5.6206088992974239E-3</v>
      </c>
    </row>
    <row r="1235" spans="2:7" ht="16" x14ac:dyDescent="0.2">
      <c r="B1235" s="57">
        <v>43333</v>
      </c>
      <c r="C1235" s="56">
        <v>92.09</v>
      </c>
      <c r="D1235" s="56"/>
      <c r="E1235" s="56">
        <v>0.126</v>
      </c>
      <c r="F1235">
        <f>Table3[[#This Row],[DivPay]]*4</f>
        <v>0.504</v>
      </c>
      <c r="G1235" s="2">
        <f>Table3[[#This Row],[FwdDiv]]/Table3[[#This Row],[SharePrice]]</f>
        <v>5.4729069388641544E-3</v>
      </c>
    </row>
    <row r="1236" spans="2:7" ht="16" x14ac:dyDescent="0.2">
      <c r="B1236" s="57">
        <v>43332</v>
      </c>
      <c r="C1236" s="56">
        <v>92.16</v>
      </c>
      <c r="D1236" s="56"/>
      <c r="E1236" s="56">
        <v>0.126</v>
      </c>
      <c r="F1236">
        <f>Table3[[#This Row],[DivPay]]*4</f>
        <v>0.504</v>
      </c>
      <c r="G1236" s="2">
        <f>Table3[[#This Row],[FwdDiv]]/Table3[[#This Row],[SharePrice]]</f>
        <v>5.4687500000000005E-3</v>
      </c>
    </row>
    <row r="1237" spans="2:7" ht="16" x14ac:dyDescent="0.2">
      <c r="B1237" s="57">
        <v>43329</v>
      </c>
      <c r="C1237" s="56">
        <v>91.47</v>
      </c>
      <c r="D1237" s="56"/>
      <c r="E1237" s="56">
        <v>0.126</v>
      </c>
      <c r="F1237">
        <f>Table3[[#This Row],[DivPay]]*4</f>
        <v>0.504</v>
      </c>
      <c r="G1237" s="2">
        <f>Table3[[#This Row],[FwdDiv]]/Table3[[#This Row],[SharePrice]]</f>
        <v>5.5100032797638573E-3</v>
      </c>
    </row>
    <row r="1238" spans="2:7" ht="16" x14ac:dyDescent="0.2">
      <c r="B1238" s="57">
        <v>43328</v>
      </c>
      <c r="C1238" s="56">
        <v>91.54</v>
      </c>
      <c r="D1238" s="56"/>
      <c r="E1238" s="56">
        <v>0.126</v>
      </c>
      <c r="F1238">
        <f>Table3[[#This Row],[DivPay]]*4</f>
        <v>0.504</v>
      </c>
      <c r="G1238" s="2">
        <f>Table3[[#This Row],[FwdDiv]]/Table3[[#This Row],[SharePrice]]</f>
        <v>5.5057898186585096E-3</v>
      </c>
    </row>
    <row r="1239" spans="2:7" ht="16" x14ac:dyDescent="0.2">
      <c r="B1239" s="57">
        <v>43327</v>
      </c>
      <c r="C1239" s="56">
        <v>90.85</v>
      </c>
      <c r="D1239" s="56"/>
      <c r="E1239" s="56">
        <v>0.126</v>
      </c>
      <c r="F1239">
        <f>Table3[[#This Row],[DivPay]]*4</f>
        <v>0.504</v>
      </c>
      <c r="G1239" s="2">
        <f>Table3[[#This Row],[FwdDiv]]/Table3[[#This Row],[SharePrice]]</f>
        <v>5.5476059438635114E-3</v>
      </c>
    </row>
    <row r="1240" spans="2:7" ht="16" x14ac:dyDescent="0.2">
      <c r="B1240" s="57">
        <v>43326</v>
      </c>
      <c r="C1240" s="56">
        <v>91.37</v>
      </c>
      <c r="D1240" s="56"/>
      <c r="E1240" s="56">
        <v>0.126</v>
      </c>
      <c r="F1240">
        <f>Table3[[#This Row],[DivPay]]*4</f>
        <v>0.504</v>
      </c>
      <c r="G1240" s="2">
        <f>Table3[[#This Row],[FwdDiv]]/Table3[[#This Row],[SharePrice]]</f>
        <v>5.5160337090948888E-3</v>
      </c>
    </row>
    <row r="1241" spans="2:7" ht="16" x14ac:dyDescent="0.2">
      <c r="B1241" s="57">
        <v>43325</v>
      </c>
      <c r="C1241" s="56">
        <v>91.26</v>
      </c>
      <c r="D1241" s="56"/>
      <c r="E1241" s="56">
        <v>0.126</v>
      </c>
      <c r="F1241">
        <f>Table3[[#This Row],[DivPay]]*4</f>
        <v>0.504</v>
      </c>
      <c r="G1241" s="2">
        <f>Table3[[#This Row],[FwdDiv]]/Table3[[#This Row],[SharePrice]]</f>
        <v>5.5226824457593688E-3</v>
      </c>
    </row>
    <row r="1242" spans="2:7" ht="16" x14ac:dyDescent="0.2">
      <c r="B1242" s="57">
        <v>43322</v>
      </c>
      <c r="C1242" s="56">
        <v>91.7</v>
      </c>
      <c r="D1242" s="56"/>
      <c r="E1242" s="56">
        <v>0.126</v>
      </c>
      <c r="F1242">
        <f>Table3[[#This Row],[DivPay]]*4</f>
        <v>0.504</v>
      </c>
      <c r="G1242" s="2">
        <f>Table3[[#This Row],[FwdDiv]]/Table3[[#This Row],[SharePrice]]</f>
        <v>5.4961832061068703E-3</v>
      </c>
    </row>
    <row r="1243" spans="2:7" ht="16" x14ac:dyDescent="0.2">
      <c r="B1243" s="57">
        <v>43321</v>
      </c>
      <c r="C1243" s="56">
        <v>92.4</v>
      </c>
      <c r="D1243" s="56"/>
      <c r="E1243" s="56">
        <v>0.126</v>
      </c>
      <c r="F1243">
        <f>Table3[[#This Row],[DivPay]]*4</f>
        <v>0.504</v>
      </c>
      <c r="G1243" s="2">
        <f>Table3[[#This Row],[FwdDiv]]/Table3[[#This Row],[SharePrice]]</f>
        <v>5.4545454545454541E-3</v>
      </c>
    </row>
    <row r="1244" spans="2:7" ht="16" x14ac:dyDescent="0.2">
      <c r="B1244" s="57">
        <v>43320</v>
      </c>
      <c r="C1244" s="56">
        <v>93.23</v>
      </c>
      <c r="D1244" s="56"/>
      <c r="E1244" s="56">
        <v>0.126</v>
      </c>
      <c r="F1244">
        <f>Table3[[#This Row],[DivPay]]*4</f>
        <v>0.504</v>
      </c>
      <c r="G1244" s="2">
        <f>Table3[[#This Row],[FwdDiv]]/Table3[[#This Row],[SharePrice]]</f>
        <v>5.4059851978976725E-3</v>
      </c>
    </row>
    <row r="1245" spans="2:7" ht="16" x14ac:dyDescent="0.2">
      <c r="B1245" s="57">
        <v>43319</v>
      </c>
      <c r="C1245" s="56">
        <v>92.49</v>
      </c>
      <c r="D1245" s="56"/>
      <c r="E1245" s="56">
        <v>0.126</v>
      </c>
      <c r="F1245">
        <f>Table3[[#This Row],[DivPay]]*4</f>
        <v>0.504</v>
      </c>
      <c r="G1245" s="2">
        <f>Table3[[#This Row],[FwdDiv]]/Table3[[#This Row],[SharePrice]]</f>
        <v>5.44923775543302E-3</v>
      </c>
    </row>
    <row r="1246" spans="2:7" ht="16" x14ac:dyDescent="0.2">
      <c r="B1246" s="57">
        <v>43318</v>
      </c>
      <c r="C1246" s="56">
        <v>92.58</v>
      </c>
      <c r="D1246" s="56"/>
      <c r="E1246" s="56">
        <v>0.126</v>
      </c>
      <c r="F1246">
        <f>Table3[[#This Row],[DivPay]]*4</f>
        <v>0.504</v>
      </c>
      <c r="G1246" s="2">
        <f>Table3[[#This Row],[FwdDiv]]/Table3[[#This Row],[SharePrice]]</f>
        <v>5.4439403758911216E-3</v>
      </c>
    </row>
    <row r="1247" spans="2:7" ht="16" x14ac:dyDescent="0.2">
      <c r="B1247" s="57">
        <v>43315</v>
      </c>
      <c r="C1247" s="56">
        <v>91.63</v>
      </c>
      <c r="D1247" s="56"/>
      <c r="E1247" s="56">
        <v>0.126</v>
      </c>
      <c r="F1247">
        <f>Table3[[#This Row],[DivPay]]*4</f>
        <v>0.504</v>
      </c>
      <c r="G1247" s="2">
        <f>Table3[[#This Row],[FwdDiv]]/Table3[[#This Row],[SharePrice]]</f>
        <v>5.5003819709702065E-3</v>
      </c>
    </row>
    <row r="1248" spans="2:7" ht="16" x14ac:dyDescent="0.2">
      <c r="B1248" s="57">
        <v>43314</v>
      </c>
      <c r="C1248" s="56">
        <v>91.43</v>
      </c>
      <c r="D1248" s="56"/>
      <c r="E1248" s="56">
        <v>0.126</v>
      </c>
      <c r="F1248">
        <f>Table3[[#This Row],[DivPay]]*4</f>
        <v>0.504</v>
      </c>
      <c r="G1248" s="2">
        <f>Table3[[#This Row],[FwdDiv]]/Table3[[#This Row],[SharePrice]]</f>
        <v>5.5124138685333042E-3</v>
      </c>
    </row>
    <row r="1249" spans="2:7" ht="16" x14ac:dyDescent="0.2">
      <c r="B1249" s="57">
        <v>43313</v>
      </c>
      <c r="C1249" s="56">
        <v>86.02</v>
      </c>
      <c r="D1249" s="56"/>
      <c r="E1249" s="56">
        <v>0.126</v>
      </c>
      <c r="F1249">
        <f>Table3[[#This Row],[DivPay]]*4</f>
        <v>0.504</v>
      </c>
      <c r="G1249" s="2">
        <f>Table3[[#This Row],[FwdDiv]]/Table3[[#This Row],[SharePrice]]</f>
        <v>5.8591025342943507E-3</v>
      </c>
    </row>
    <row r="1250" spans="2:7" ht="16" x14ac:dyDescent="0.2">
      <c r="B1250" s="57">
        <v>43312</v>
      </c>
      <c r="C1250" s="56">
        <v>86.48</v>
      </c>
      <c r="D1250" s="56"/>
      <c r="E1250" s="56">
        <v>0.126</v>
      </c>
      <c r="F1250">
        <f>Table3[[#This Row],[DivPay]]*4</f>
        <v>0.504</v>
      </c>
      <c r="G1250" s="2">
        <f>Table3[[#This Row],[FwdDiv]]/Table3[[#This Row],[SharePrice]]</f>
        <v>5.8279370952821459E-3</v>
      </c>
    </row>
    <row r="1251" spans="2:7" ht="16" x14ac:dyDescent="0.2">
      <c r="B1251" s="57">
        <v>43311</v>
      </c>
      <c r="C1251" s="56">
        <v>84.49</v>
      </c>
      <c r="D1251" s="56"/>
      <c r="E1251" s="56">
        <v>0.126</v>
      </c>
      <c r="F1251">
        <f>Table3[[#This Row],[DivPay]]*4</f>
        <v>0.504</v>
      </c>
      <c r="G1251" s="2">
        <f>Table3[[#This Row],[FwdDiv]]/Table3[[#This Row],[SharePrice]]</f>
        <v>5.9652029826014917E-3</v>
      </c>
    </row>
    <row r="1252" spans="2:7" ht="16" x14ac:dyDescent="0.2">
      <c r="B1252" s="57">
        <v>43308</v>
      </c>
      <c r="C1252" s="56">
        <v>85.2</v>
      </c>
      <c r="D1252" s="56"/>
      <c r="E1252" s="56">
        <v>0.126</v>
      </c>
      <c r="F1252">
        <f>Table3[[#This Row],[DivPay]]*4</f>
        <v>0.504</v>
      </c>
      <c r="G1252" s="2">
        <f>Table3[[#This Row],[FwdDiv]]/Table3[[#This Row],[SharePrice]]</f>
        <v>5.915492957746479E-3</v>
      </c>
    </row>
    <row r="1253" spans="2:7" ht="16" x14ac:dyDescent="0.2">
      <c r="B1253" s="57">
        <v>43307</v>
      </c>
      <c r="C1253" s="56">
        <v>85.54</v>
      </c>
      <c r="D1253" s="56"/>
      <c r="E1253" s="56">
        <v>0.126</v>
      </c>
      <c r="F1253">
        <f>Table3[[#This Row],[DivPay]]*4</f>
        <v>0.504</v>
      </c>
      <c r="G1253" s="2">
        <f>Table3[[#This Row],[FwdDiv]]/Table3[[#This Row],[SharePrice]]</f>
        <v>5.8919803600654659E-3</v>
      </c>
    </row>
    <row r="1254" spans="2:7" ht="16" x14ac:dyDescent="0.2">
      <c r="B1254" s="57">
        <v>43306</v>
      </c>
      <c r="C1254" s="56">
        <v>85.64</v>
      </c>
      <c r="D1254" s="56"/>
      <c r="E1254" s="56">
        <v>0.126</v>
      </c>
      <c r="F1254">
        <f>Table3[[#This Row],[DivPay]]*4</f>
        <v>0.504</v>
      </c>
      <c r="G1254" s="2">
        <f>Table3[[#This Row],[FwdDiv]]/Table3[[#This Row],[SharePrice]]</f>
        <v>5.8851004203643162E-3</v>
      </c>
    </row>
    <row r="1255" spans="2:7" ht="16" x14ac:dyDescent="0.2">
      <c r="B1255" s="57">
        <v>43305</v>
      </c>
      <c r="C1255" s="56">
        <v>83.5</v>
      </c>
      <c r="D1255" s="56"/>
      <c r="E1255" s="56">
        <v>0.126</v>
      </c>
      <c r="F1255">
        <f>Table3[[#This Row],[DivPay]]*4</f>
        <v>0.504</v>
      </c>
      <c r="G1255" s="2">
        <f>Table3[[#This Row],[FwdDiv]]/Table3[[#This Row],[SharePrice]]</f>
        <v>6.0359281437125751E-3</v>
      </c>
    </row>
    <row r="1256" spans="2:7" ht="16" x14ac:dyDescent="0.2">
      <c r="B1256" s="57">
        <v>43304</v>
      </c>
      <c r="C1256" s="56">
        <v>83.96</v>
      </c>
      <c r="D1256" s="56"/>
      <c r="E1256" s="56">
        <v>0.126</v>
      </c>
      <c r="F1256">
        <f>Table3[[#This Row],[DivPay]]*4</f>
        <v>0.504</v>
      </c>
      <c r="G1256" s="2">
        <f>Table3[[#This Row],[FwdDiv]]/Table3[[#This Row],[SharePrice]]</f>
        <v>6.0028585040495476E-3</v>
      </c>
    </row>
    <row r="1257" spans="2:7" ht="16" x14ac:dyDescent="0.2">
      <c r="B1257" s="57">
        <v>43301</v>
      </c>
      <c r="C1257" s="56">
        <v>85.29</v>
      </c>
      <c r="D1257" s="56"/>
      <c r="E1257" s="56">
        <v>0.126</v>
      </c>
      <c r="F1257">
        <f>Table3[[#This Row],[DivPay]]*4</f>
        <v>0.504</v>
      </c>
      <c r="G1257" s="2">
        <f>Table3[[#This Row],[FwdDiv]]/Table3[[#This Row],[SharePrice]]</f>
        <v>5.9092507914175162E-3</v>
      </c>
    </row>
    <row r="1258" spans="2:7" ht="16" x14ac:dyDescent="0.2">
      <c r="B1258" s="57">
        <v>43300</v>
      </c>
      <c r="C1258" s="56">
        <v>85.42</v>
      </c>
      <c r="D1258" s="56">
        <v>0.126</v>
      </c>
      <c r="E1258" s="56">
        <v>0.126</v>
      </c>
      <c r="F1258">
        <f>Table3[[#This Row],[DivPay]]*4</f>
        <v>0.504</v>
      </c>
      <c r="G1258" s="2">
        <f>Table3[[#This Row],[FwdDiv]]/Table3[[#This Row],[SharePrice]]</f>
        <v>5.9002575509248421E-3</v>
      </c>
    </row>
    <row r="1259" spans="2:7" ht="16" x14ac:dyDescent="0.2">
      <c r="B1259" s="57">
        <v>43299</v>
      </c>
      <c r="C1259" s="56">
        <v>85.95</v>
      </c>
      <c r="D1259" s="56"/>
      <c r="E1259" s="56">
        <v>0.126</v>
      </c>
      <c r="F1259">
        <f>Table3[[#This Row],[DivPay]]*4</f>
        <v>0.504</v>
      </c>
      <c r="G1259" s="2">
        <f>Table3[[#This Row],[FwdDiv]]/Table3[[#This Row],[SharePrice]]</f>
        <v>5.863874345549738E-3</v>
      </c>
    </row>
    <row r="1260" spans="2:7" ht="16" x14ac:dyDescent="0.2">
      <c r="B1260" s="57">
        <v>43298</v>
      </c>
      <c r="C1260" s="56">
        <v>85.77</v>
      </c>
      <c r="D1260" s="56"/>
      <c r="E1260" s="56">
        <v>0.126</v>
      </c>
      <c r="F1260">
        <f>Table3[[#This Row],[DivPay]]*4</f>
        <v>0.504</v>
      </c>
      <c r="G1260" s="2">
        <f>Table3[[#This Row],[FwdDiv]]/Table3[[#This Row],[SharePrice]]</f>
        <v>5.8761804826862546E-3</v>
      </c>
    </row>
    <row r="1261" spans="2:7" ht="16" x14ac:dyDescent="0.2">
      <c r="B1261" s="57">
        <v>43297</v>
      </c>
      <c r="C1261" s="56">
        <v>84.58</v>
      </c>
      <c r="D1261" s="56"/>
      <c r="E1261" s="56">
        <v>0.126</v>
      </c>
      <c r="F1261">
        <f>Table3[[#This Row],[DivPay]]*4</f>
        <v>0.504</v>
      </c>
      <c r="G1261" s="2">
        <f>Table3[[#This Row],[FwdDiv]]/Table3[[#This Row],[SharePrice]]</f>
        <v>5.9588555213998581E-3</v>
      </c>
    </row>
    <row r="1262" spans="2:7" ht="16" x14ac:dyDescent="0.2">
      <c r="B1262" s="57">
        <v>43294</v>
      </c>
      <c r="C1262" s="56">
        <v>86.14</v>
      </c>
      <c r="D1262" s="56"/>
      <c r="E1262" s="56">
        <v>0.126</v>
      </c>
      <c r="F1262">
        <f>Table3[[#This Row],[DivPay]]*4</f>
        <v>0.504</v>
      </c>
      <c r="G1262" s="2">
        <f>Table3[[#This Row],[FwdDiv]]/Table3[[#This Row],[SharePrice]]</f>
        <v>5.8509403296958442E-3</v>
      </c>
    </row>
    <row r="1263" spans="2:7" ht="16" x14ac:dyDescent="0.2">
      <c r="B1263" s="57">
        <v>43293</v>
      </c>
      <c r="C1263" s="56">
        <v>85.47</v>
      </c>
      <c r="D1263" s="56"/>
      <c r="E1263" s="56">
        <v>0.126</v>
      </c>
      <c r="F1263">
        <f>Table3[[#This Row],[DivPay]]*4</f>
        <v>0.504</v>
      </c>
      <c r="G1263" s="2">
        <f>Table3[[#This Row],[FwdDiv]]/Table3[[#This Row],[SharePrice]]</f>
        <v>5.8968058968058967E-3</v>
      </c>
    </row>
    <row r="1264" spans="2:7" ht="16" x14ac:dyDescent="0.2">
      <c r="B1264" s="57">
        <v>43292</v>
      </c>
      <c r="C1264" s="56">
        <v>84.5</v>
      </c>
      <c r="D1264" s="56"/>
      <c r="E1264" s="56">
        <v>0.126</v>
      </c>
      <c r="F1264">
        <f>Table3[[#This Row],[DivPay]]*4</f>
        <v>0.504</v>
      </c>
      <c r="G1264" s="2">
        <f>Table3[[#This Row],[FwdDiv]]/Table3[[#This Row],[SharePrice]]</f>
        <v>5.9644970414201182E-3</v>
      </c>
    </row>
    <row r="1265" spans="2:7" ht="16" x14ac:dyDescent="0.2">
      <c r="B1265" s="57">
        <v>43291</v>
      </c>
      <c r="C1265" s="56">
        <v>86.22</v>
      </c>
      <c r="D1265" s="56"/>
      <c r="E1265" s="56">
        <v>0.126</v>
      </c>
      <c r="F1265">
        <f>Table3[[#This Row],[DivPay]]*4</f>
        <v>0.504</v>
      </c>
      <c r="G1265" s="2">
        <f>Table3[[#This Row],[FwdDiv]]/Table3[[#This Row],[SharePrice]]</f>
        <v>5.8455114822546974E-3</v>
      </c>
    </row>
    <row r="1266" spans="2:7" ht="16" x14ac:dyDescent="0.2">
      <c r="B1266" s="57">
        <v>43290</v>
      </c>
      <c r="C1266" s="56">
        <v>87.49</v>
      </c>
      <c r="D1266" s="56"/>
      <c r="E1266" s="56">
        <v>0.126</v>
      </c>
      <c r="F1266">
        <f>Table3[[#This Row],[DivPay]]*4</f>
        <v>0.504</v>
      </c>
      <c r="G1266" s="2">
        <f>Table3[[#This Row],[FwdDiv]]/Table3[[#This Row],[SharePrice]]</f>
        <v>5.7606583609555381E-3</v>
      </c>
    </row>
    <row r="1267" spans="2:7" ht="16" x14ac:dyDescent="0.2">
      <c r="B1267" s="57">
        <v>43287</v>
      </c>
      <c r="C1267" s="56">
        <v>86.86</v>
      </c>
      <c r="D1267" s="56"/>
      <c r="E1267" s="56">
        <v>0.126</v>
      </c>
      <c r="F1267">
        <f>Table3[[#This Row],[DivPay]]*4</f>
        <v>0.504</v>
      </c>
      <c r="G1267" s="2">
        <f>Table3[[#This Row],[FwdDiv]]/Table3[[#This Row],[SharePrice]]</f>
        <v>5.8024407091871975E-3</v>
      </c>
    </row>
    <row r="1268" spans="2:7" ht="16" x14ac:dyDescent="0.2">
      <c r="B1268" s="57">
        <v>43286</v>
      </c>
      <c r="C1268" s="56">
        <v>86.15</v>
      </c>
      <c r="D1268" s="56"/>
      <c r="E1268" s="56">
        <v>0.126</v>
      </c>
      <c r="F1268">
        <f>Table3[[#This Row],[DivPay]]*4</f>
        <v>0.504</v>
      </c>
      <c r="G1268" s="2">
        <f>Table3[[#This Row],[FwdDiv]]/Table3[[#This Row],[SharePrice]]</f>
        <v>5.8502611723737661E-3</v>
      </c>
    </row>
    <row r="1269" spans="2:7" ht="16" x14ac:dyDescent="0.2">
      <c r="B1269" s="57">
        <v>43284</v>
      </c>
      <c r="C1269" s="56">
        <v>86.07</v>
      </c>
      <c r="D1269" s="56"/>
      <c r="E1269" s="56">
        <v>0.126</v>
      </c>
      <c r="F1269">
        <f>Table3[[#This Row],[DivPay]]*4</f>
        <v>0.504</v>
      </c>
      <c r="G1269" s="2">
        <f>Table3[[#This Row],[FwdDiv]]/Table3[[#This Row],[SharePrice]]</f>
        <v>5.8556988497734403E-3</v>
      </c>
    </row>
    <row r="1270" spans="2:7" ht="16" x14ac:dyDescent="0.2">
      <c r="B1270" s="57">
        <v>43283</v>
      </c>
      <c r="C1270" s="56">
        <v>85.65</v>
      </c>
      <c r="D1270" s="56"/>
      <c r="E1270" s="56">
        <v>0.126</v>
      </c>
      <c r="F1270">
        <f>Table3[[#This Row],[DivPay]]*4</f>
        <v>0.504</v>
      </c>
      <c r="G1270" s="2">
        <f>Table3[[#This Row],[FwdDiv]]/Table3[[#This Row],[SharePrice]]</f>
        <v>5.8844133099824865E-3</v>
      </c>
    </row>
    <row r="1271" spans="2:7" ht="16" x14ac:dyDescent="0.2">
      <c r="B1271" s="57">
        <v>43280</v>
      </c>
      <c r="C1271" s="56">
        <v>85.19</v>
      </c>
      <c r="D1271" s="56"/>
      <c r="E1271" s="56">
        <v>0.126</v>
      </c>
      <c r="F1271">
        <f>Table3[[#This Row],[DivPay]]*4</f>
        <v>0.504</v>
      </c>
      <c r="G1271" s="2">
        <f>Table3[[#This Row],[FwdDiv]]/Table3[[#This Row],[SharePrice]]</f>
        <v>5.9161873459326218E-3</v>
      </c>
    </row>
    <row r="1272" spans="2:7" ht="16" x14ac:dyDescent="0.2">
      <c r="B1272" s="57">
        <v>43279</v>
      </c>
      <c r="C1272" s="56">
        <v>84.83</v>
      </c>
      <c r="D1272" s="56"/>
      <c r="E1272" s="56">
        <v>0.126</v>
      </c>
      <c r="F1272">
        <f>Table3[[#This Row],[DivPay]]*4</f>
        <v>0.504</v>
      </c>
      <c r="G1272" s="2">
        <f>Table3[[#This Row],[FwdDiv]]/Table3[[#This Row],[SharePrice]]</f>
        <v>5.9412943534127077E-3</v>
      </c>
    </row>
    <row r="1273" spans="2:7" ht="16" x14ac:dyDescent="0.2">
      <c r="B1273" s="57">
        <v>43278</v>
      </c>
      <c r="C1273" s="56">
        <v>83.36</v>
      </c>
      <c r="D1273" s="56"/>
      <c r="E1273" s="56">
        <v>0.126</v>
      </c>
      <c r="F1273">
        <f>Table3[[#This Row],[DivPay]]*4</f>
        <v>0.504</v>
      </c>
      <c r="G1273" s="2">
        <f>Table3[[#This Row],[FwdDiv]]/Table3[[#This Row],[SharePrice]]</f>
        <v>6.0460652591170826E-3</v>
      </c>
    </row>
    <row r="1274" spans="2:7" ht="16" x14ac:dyDescent="0.2">
      <c r="B1274" s="57">
        <v>43277</v>
      </c>
      <c r="C1274" s="56">
        <v>84.01</v>
      </c>
      <c r="D1274" s="56"/>
      <c r="E1274" s="56">
        <v>0.126</v>
      </c>
      <c r="F1274">
        <f>Table3[[#This Row],[DivPay]]*4</f>
        <v>0.504</v>
      </c>
      <c r="G1274" s="2">
        <f>Table3[[#This Row],[FwdDiv]]/Table3[[#This Row],[SharePrice]]</f>
        <v>5.9992857993096055E-3</v>
      </c>
    </row>
    <row r="1275" spans="2:7" ht="16" x14ac:dyDescent="0.2">
      <c r="B1275" s="57">
        <v>43276</v>
      </c>
      <c r="C1275" s="56">
        <v>84.7</v>
      </c>
      <c r="D1275" s="56"/>
      <c r="E1275" s="56">
        <v>0.126</v>
      </c>
      <c r="F1275">
        <f>Table3[[#This Row],[DivPay]]*4</f>
        <v>0.504</v>
      </c>
      <c r="G1275" s="2">
        <f>Table3[[#This Row],[FwdDiv]]/Table3[[#This Row],[SharePrice]]</f>
        <v>5.9504132231404955E-3</v>
      </c>
    </row>
    <row r="1276" spans="2:7" ht="16" x14ac:dyDescent="0.2">
      <c r="B1276" s="57">
        <v>43273</v>
      </c>
      <c r="C1276" s="56">
        <v>85.82</v>
      </c>
      <c r="D1276" s="56"/>
      <c r="E1276" s="56">
        <v>0.126</v>
      </c>
      <c r="F1276">
        <f>Table3[[#This Row],[DivPay]]*4</f>
        <v>0.504</v>
      </c>
      <c r="G1276" s="2">
        <f>Table3[[#This Row],[FwdDiv]]/Table3[[#This Row],[SharePrice]]</f>
        <v>5.872756933115824E-3</v>
      </c>
    </row>
    <row r="1277" spans="2:7" ht="16" x14ac:dyDescent="0.2">
      <c r="B1277" s="57">
        <v>43272</v>
      </c>
      <c r="C1277" s="56">
        <v>87.02</v>
      </c>
      <c r="D1277" s="56"/>
      <c r="E1277" s="56">
        <v>0.126</v>
      </c>
      <c r="F1277">
        <f>Table3[[#This Row],[DivPay]]*4</f>
        <v>0.504</v>
      </c>
      <c r="G1277" s="2">
        <f>Table3[[#This Row],[FwdDiv]]/Table3[[#This Row],[SharePrice]]</f>
        <v>5.7917720064353025E-3</v>
      </c>
    </row>
    <row r="1278" spans="2:7" ht="16" x14ac:dyDescent="0.2">
      <c r="B1278" s="57">
        <v>43271</v>
      </c>
      <c r="C1278" s="56">
        <v>87</v>
      </c>
      <c r="D1278" s="56"/>
      <c r="E1278" s="56">
        <v>0.126</v>
      </c>
      <c r="F1278">
        <f>Table3[[#This Row],[DivPay]]*4</f>
        <v>0.504</v>
      </c>
      <c r="G1278" s="2">
        <f>Table3[[#This Row],[FwdDiv]]/Table3[[#This Row],[SharePrice]]</f>
        <v>5.7931034482758617E-3</v>
      </c>
    </row>
    <row r="1279" spans="2:7" ht="16" x14ac:dyDescent="0.2">
      <c r="B1279" s="57">
        <v>43270</v>
      </c>
      <c r="C1279" s="56">
        <v>87.25</v>
      </c>
      <c r="D1279" s="56"/>
      <c r="E1279" s="56">
        <v>0.126</v>
      </c>
      <c r="F1279">
        <f>Table3[[#This Row],[DivPay]]*4</f>
        <v>0.504</v>
      </c>
      <c r="G1279" s="2">
        <f>Table3[[#This Row],[FwdDiv]]/Table3[[#This Row],[SharePrice]]</f>
        <v>5.776504297994269E-3</v>
      </c>
    </row>
    <row r="1280" spans="2:7" ht="16" x14ac:dyDescent="0.2">
      <c r="B1280" s="57">
        <v>43269</v>
      </c>
      <c r="C1280" s="56">
        <v>88.93</v>
      </c>
      <c r="D1280" s="56"/>
      <c r="E1280" s="56">
        <v>0.126</v>
      </c>
      <c r="F1280">
        <f>Table3[[#This Row],[DivPay]]*4</f>
        <v>0.504</v>
      </c>
      <c r="G1280" s="2">
        <f>Table3[[#This Row],[FwdDiv]]/Table3[[#This Row],[SharePrice]]</f>
        <v>5.6673788372877537E-3</v>
      </c>
    </row>
    <row r="1281" spans="2:7" ht="16" x14ac:dyDescent="0.2">
      <c r="B1281" s="57">
        <v>43266</v>
      </c>
      <c r="C1281" s="56">
        <v>89.2</v>
      </c>
      <c r="D1281" s="56"/>
      <c r="E1281" s="56">
        <v>0.126</v>
      </c>
      <c r="F1281">
        <f>Table3[[#This Row],[DivPay]]*4</f>
        <v>0.504</v>
      </c>
      <c r="G1281" s="2">
        <f>Table3[[#This Row],[FwdDiv]]/Table3[[#This Row],[SharePrice]]</f>
        <v>5.6502242152466371E-3</v>
      </c>
    </row>
    <row r="1282" spans="2:7" ht="16" x14ac:dyDescent="0.2">
      <c r="B1282" s="57">
        <v>43265</v>
      </c>
      <c r="C1282" s="56">
        <v>88.15</v>
      </c>
      <c r="D1282" s="56"/>
      <c r="E1282" s="56">
        <v>0.126</v>
      </c>
      <c r="F1282">
        <f>Table3[[#This Row],[DivPay]]*4</f>
        <v>0.504</v>
      </c>
      <c r="G1282" s="2">
        <f>Table3[[#This Row],[FwdDiv]]/Table3[[#This Row],[SharePrice]]</f>
        <v>5.7175269427112872E-3</v>
      </c>
    </row>
    <row r="1283" spans="2:7" ht="16" x14ac:dyDescent="0.2">
      <c r="B1283" s="57">
        <v>43264</v>
      </c>
      <c r="C1283" s="56">
        <v>87.36</v>
      </c>
      <c r="D1283" s="56"/>
      <c r="E1283" s="56">
        <v>0.126</v>
      </c>
      <c r="F1283">
        <f>Table3[[#This Row],[DivPay]]*4</f>
        <v>0.504</v>
      </c>
      <c r="G1283" s="2">
        <f>Table3[[#This Row],[FwdDiv]]/Table3[[#This Row],[SharePrice]]</f>
        <v>5.7692307692307696E-3</v>
      </c>
    </row>
    <row r="1284" spans="2:7" ht="16" x14ac:dyDescent="0.2">
      <c r="B1284" s="57">
        <v>43263</v>
      </c>
      <c r="C1284" s="56">
        <v>87.15</v>
      </c>
      <c r="D1284" s="56"/>
      <c r="E1284" s="56">
        <v>0.126</v>
      </c>
      <c r="F1284">
        <f>Table3[[#This Row],[DivPay]]*4</f>
        <v>0.504</v>
      </c>
      <c r="G1284" s="2">
        <f>Table3[[#This Row],[FwdDiv]]/Table3[[#This Row],[SharePrice]]</f>
        <v>5.7831325301204812E-3</v>
      </c>
    </row>
    <row r="1285" spans="2:7" ht="16" x14ac:dyDescent="0.2">
      <c r="B1285" s="57">
        <v>43262</v>
      </c>
      <c r="C1285" s="56">
        <v>87.06</v>
      </c>
      <c r="D1285" s="56"/>
      <c r="E1285" s="56">
        <v>0.126</v>
      </c>
      <c r="F1285">
        <f>Table3[[#This Row],[DivPay]]*4</f>
        <v>0.504</v>
      </c>
      <c r="G1285" s="2">
        <f>Table3[[#This Row],[FwdDiv]]/Table3[[#This Row],[SharePrice]]</f>
        <v>5.7891109579600274E-3</v>
      </c>
    </row>
    <row r="1286" spans="2:7" ht="16" x14ac:dyDescent="0.2">
      <c r="B1286" s="57">
        <v>43259</v>
      </c>
      <c r="C1286" s="56">
        <v>86.78</v>
      </c>
      <c r="D1286" s="56"/>
      <c r="E1286" s="56">
        <v>0.126</v>
      </c>
      <c r="F1286">
        <f>Table3[[#This Row],[DivPay]]*4</f>
        <v>0.504</v>
      </c>
      <c r="G1286" s="2">
        <f>Table3[[#This Row],[FwdDiv]]/Table3[[#This Row],[SharePrice]]</f>
        <v>5.8077898133210414E-3</v>
      </c>
    </row>
    <row r="1287" spans="2:7" ht="16" x14ac:dyDescent="0.2">
      <c r="B1287" s="57">
        <v>43258</v>
      </c>
      <c r="C1287" s="56">
        <v>85.66</v>
      </c>
      <c r="D1287" s="56"/>
      <c r="E1287" s="56">
        <v>0.126</v>
      </c>
      <c r="F1287">
        <f>Table3[[#This Row],[DivPay]]*4</f>
        <v>0.504</v>
      </c>
      <c r="G1287" s="2">
        <f>Table3[[#This Row],[FwdDiv]]/Table3[[#This Row],[SharePrice]]</f>
        <v>5.8837263600280184E-3</v>
      </c>
    </row>
    <row r="1288" spans="2:7" ht="16" x14ac:dyDescent="0.2">
      <c r="B1288" s="57">
        <v>43257</v>
      </c>
      <c r="C1288" s="56">
        <v>85.47</v>
      </c>
      <c r="D1288" s="56"/>
      <c r="E1288" s="56">
        <v>0.126</v>
      </c>
      <c r="F1288">
        <f>Table3[[#This Row],[DivPay]]*4</f>
        <v>0.504</v>
      </c>
      <c r="G1288" s="2">
        <f>Table3[[#This Row],[FwdDiv]]/Table3[[#This Row],[SharePrice]]</f>
        <v>5.8968058968058967E-3</v>
      </c>
    </row>
    <row r="1289" spans="2:7" ht="16" x14ac:dyDescent="0.2">
      <c r="B1289" s="57">
        <v>43256</v>
      </c>
      <c r="C1289" s="56">
        <v>84.76</v>
      </c>
      <c r="D1289" s="56"/>
      <c r="E1289" s="56">
        <v>0.126</v>
      </c>
      <c r="F1289">
        <f>Table3[[#This Row],[DivPay]]*4</f>
        <v>0.504</v>
      </c>
      <c r="G1289" s="2">
        <f>Table3[[#This Row],[FwdDiv]]/Table3[[#This Row],[SharePrice]]</f>
        <v>5.946201038225578E-3</v>
      </c>
    </row>
    <row r="1290" spans="2:7" ht="16" x14ac:dyDescent="0.2">
      <c r="B1290" s="57">
        <v>43255</v>
      </c>
      <c r="C1290" s="56">
        <v>85.39</v>
      </c>
      <c r="D1290" s="56"/>
      <c r="E1290" s="56">
        <v>0.126</v>
      </c>
      <c r="F1290">
        <f>Table3[[#This Row],[DivPay]]*4</f>
        <v>0.504</v>
      </c>
      <c r="G1290" s="2">
        <f>Table3[[#This Row],[FwdDiv]]/Table3[[#This Row],[SharePrice]]</f>
        <v>5.9023304836631927E-3</v>
      </c>
    </row>
    <row r="1291" spans="2:7" ht="16" x14ac:dyDescent="0.2">
      <c r="B1291" s="57">
        <v>43252</v>
      </c>
      <c r="C1291" s="56">
        <v>85.42</v>
      </c>
      <c r="D1291" s="56"/>
      <c r="E1291" s="56">
        <v>0.126</v>
      </c>
      <c r="F1291">
        <f>Table3[[#This Row],[DivPay]]*4</f>
        <v>0.504</v>
      </c>
      <c r="G1291" s="2">
        <f>Table3[[#This Row],[FwdDiv]]/Table3[[#This Row],[SharePrice]]</f>
        <v>5.9002575509248421E-3</v>
      </c>
    </row>
    <row r="1292" spans="2:7" ht="16" x14ac:dyDescent="0.2">
      <c r="B1292" s="57">
        <v>43251</v>
      </c>
      <c r="C1292" s="56">
        <v>83.7</v>
      </c>
      <c r="D1292" s="56"/>
      <c r="E1292" s="56">
        <v>0.126</v>
      </c>
      <c r="F1292">
        <f>Table3[[#This Row],[DivPay]]*4</f>
        <v>0.504</v>
      </c>
      <c r="G1292" s="2">
        <f>Table3[[#This Row],[FwdDiv]]/Table3[[#This Row],[SharePrice]]</f>
        <v>6.021505376344086E-3</v>
      </c>
    </row>
    <row r="1293" spans="2:7" ht="16" x14ac:dyDescent="0.2">
      <c r="B1293" s="57">
        <v>43250</v>
      </c>
      <c r="C1293" s="56">
        <v>84.45</v>
      </c>
      <c r="D1293" s="56"/>
      <c r="E1293" s="56">
        <v>0.126</v>
      </c>
      <c r="F1293">
        <f>Table3[[#This Row],[DivPay]]*4</f>
        <v>0.504</v>
      </c>
      <c r="G1293" s="2">
        <f>Table3[[#This Row],[FwdDiv]]/Table3[[#This Row],[SharePrice]]</f>
        <v>5.9680284191829481E-3</v>
      </c>
    </row>
    <row r="1294" spans="2:7" ht="16" x14ac:dyDescent="0.2">
      <c r="B1294" s="57">
        <v>43249</v>
      </c>
      <c r="C1294" s="56">
        <v>83.15</v>
      </c>
      <c r="D1294" s="56"/>
      <c r="E1294" s="56">
        <v>0.126</v>
      </c>
      <c r="F1294">
        <f>Table3[[#This Row],[DivPay]]*4</f>
        <v>0.504</v>
      </c>
      <c r="G1294" s="2">
        <f>Table3[[#This Row],[FwdDiv]]/Table3[[#This Row],[SharePrice]]</f>
        <v>6.0613349368610937E-3</v>
      </c>
    </row>
    <row r="1295" spans="2:7" ht="16" x14ac:dyDescent="0.2">
      <c r="B1295" s="57">
        <v>43245</v>
      </c>
      <c r="C1295" s="56">
        <v>83.67</v>
      </c>
      <c r="D1295" s="56"/>
      <c r="E1295" s="56">
        <v>0.126</v>
      </c>
      <c r="F1295">
        <f>Table3[[#This Row],[DivPay]]*4</f>
        <v>0.504</v>
      </c>
      <c r="G1295" s="2">
        <f>Table3[[#This Row],[FwdDiv]]/Table3[[#This Row],[SharePrice]]</f>
        <v>6.0236643958408035E-3</v>
      </c>
    </row>
    <row r="1296" spans="2:7" ht="16" x14ac:dyDescent="0.2">
      <c r="B1296" s="57">
        <v>43244</v>
      </c>
      <c r="C1296" s="56">
        <v>84.75</v>
      </c>
      <c r="D1296" s="56"/>
      <c r="E1296" s="56">
        <v>0.126</v>
      </c>
      <c r="F1296">
        <f>Table3[[#This Row],[DivPay]]*4</f>
        <v>0.504</v>
      </c>
      <c r="G1296" s="2">
        <f>Table3[[#This Row],[FwdDiv]]/Table3[[#This Row],[SharePrice]]</f>
        <v>5.9469026548672563E-3</v>
      </c>
    </row>
    <row r="1297" spans="2:7" ht="16" x14ac:dyDescent="0.2">
      <c r="B1297" s="57">
        <v>43243</v>
      </c>
      <c r="C1297" s="56">
        <v>84.88</v>
      </c>
      <c r="D1297" s="56"/>
      <c r="E1297" s="56">
        <v>0.126</v>
      </c>
      <c r="F1297">
        <f>Table3[[#This Row],[DivPay]]*4</f>
        <v>0.504</v>
      </c>
      <c r="G1297" s="2">
        <f>Table3[[#This Row],[FwdDiv]]/Table3[[#This Row],[SharePrice]]</f>
        <v>5.9377945334590015E-3</v>
      </c>
    </row>
    <row r="1298" spans="2:7" ht="16" x14ac:dyDescent="0.2">
      <c r="B1298" s="57">
        <v>43242</v>
      </c>
      <c r="C1298" s="56">
        <v>84.38</v>
      </c>
      <c r="D1298" s="56"/>
      <c r="E1298" s="56">
        <v>0.126</v>
      </c>
      <c r="F1298">
        <f>Table3[[#This Row],[DivPay]]*4</f>
        <v>0.504</v>
      </c>
      <c r="G1298" s="2">
        <f>Table3[[#This Row],[FwdDiv]]/Table3[[#This Row],[SharePrice]]</f>
        <v>5.9729793789997637E-3</v>
      </c>
    </row>
    <row r="1299" spans="2:7" ht="16" x14ac:dyDescent="0.2">
      <c r="B1299" s="57">
        <v>43241</v>
      </c>
      <c r="C1299" s="56">
        <v>85.38</v>
      </c>
      <c r="D1299" s="56"/>
      <c r="E1299" s="56">
        <v>0.126</v>
      </c>
      <c r="F1299">
        <f>Table3[[#This Row],[DivPay]]*4</f>
        <v>0.504</v>
      </c>
      <c r="G1299" s="2">
        <f>Table3[[#This Row],[FwdDiv]]/Table3[[#This Row],[SharePrice]]</f>
        <v>5.9030217849613499E-3</v>
      </c>
    </row>
    <row r="1300" spans="2:7" ht="16" x14ac:dyDescent="0.2">
      <c r="B1300" s="57">
        <v>43238</v>
      </c>
      <c r="C1300" s="56">
        <v>84.4</v>
      </c>
      <c r="D1300" s="56"/>
      <c r="E1300" s="56">
        <v>0.126</v>
      </c>
      <c r="F1300">
        <f>Table3[[#This Row],[DivPay]]*4</f>
        <v>0.504</v>
      </c>
      <c r="G1300" s="2">
        <f>Table3[[#This Row],[FwdDiv]]/Table3[[#This Row],[SharePrice]]</f>
        <v>5.9715639810426534E-3</v>
      </c>
    </row>
    <row r="1301" spans="2:7" ht="16" x14ac:dyDescent="0.2">
      <c r="B1301" s="57">
        <v>43237</v>
      </c>
      <c r="C1301" s="56">
        <v>82.95</v>
      </c>
      <c r="D1301" s="56"/>
      <c r="E1301" s="56">
        <v>0.126</v>
      </c>
      <c r="F1301">
        <f>Table3[[#This Row],[DivPay]]*4</f>
        <v>0.504</v>
      </c>
      <c r="G1301" s="2">
        <f>Table3[[#This Row],[FwdDiv]]/Table3[[#This Row],[SharePrice]]</f>
        <v>6.0759493670886075E-3</v>
      </c>
    </row>
    <row r="1302" spans="2:7" ht="16" x14ac:dyDescent="0.2">
      <c r="B1302" s="57">
        <v>43236</v>
      </c>
      <c r="C1302" s="56">
        <v>82.85</v>
      </c>
      <c r="D1302" s="56"/>
      <c r="E1302" s="56">
        <v>0.126</v>
      </c>
      <c r="F1302">
        <f>Table3[[#This Row],[DivPay]]*4</f>
        <v>0.504</v>
      </c>
      <c r="G1302" s="2">
        <f>Table3[[#This Row],[FwdDiv]]/Table3[[#This Row],[SharePrice]]</f>
        <v>6.0832830416415211E-3</v>
      </c>
    </row>
    <row r="1303" spans="2:7" ht="16" x14ac:dyDescent="0.2">
      <c r="B1303" s="57">
        <v>43235</v>
      </c>
      <c r="C1303" s="56">
        <v>83.02</v>
      </c>
      <c r="D1303" s="56"/>
      <c r="E1303" s="56">
        <v>0.126</v>
      </c>
      <c r="F1303">
        <f>Table3[[#This Row],[DivPay]]*4</f>
        <v>0.504</v>
      </c>
      <c r="G1303" s="2">
        <f>Table3[[#This Row],[FwdDiv]]/Table3[[#This Row],[SharePrice]]</f>
        <v>6.0708263069139973E-3</v>
      </c>
    </row>
    <row r="1304" spans="2:7" ht="16" x14ac:dyDescent="0.2">
      <c r="B1304" s="57">
        <v>43234</v>
      </c>
      <c r="C1304" s="56">
        <v>84.06</v>
      </c>
      <c r="D1304" s="56"/>
      <c r="E1304" s="56">
        <v>0.126</v>
      </c>
      <c r="F1304">
        <f>Table3[[#This Row],[DivPay]]*4</f>
        <v>0.504</v>
      </c>
      <c r="G1304" s="2">
        <f>Table3[[#This Row],[FwdDiv]]/Table3[[#This Row],[SharePrice]]</f>
        <v>5.9957173447537475E-3</v>
      </c>
    </row>
    <row r="1305" spans="2:7" ht="16" x14ac:dyDescent="0.2">
      <c r="B1305" s="57">
        <v>43231</v>
      </c>
      <c r="C1305" s="56">
        <v>84.45</v>
      </c>
      <c r="D1305" s="56"/>
      <c r="E1305" s="56">
        <v>0.126</v>
      </c>
      <c r="F1305">
        <f>Table3[[#This Row],[DivPay]]*4</f>
        <v>0.504</v>
      </c>
      <c r="G1305" s="2">
        <f>Table3[[#This Row],[FwdDiv]]/Table3[[#This Row],[SharePrice]]</f>
        <v>5.9680284191829481E-3</v>
      </c>
    </row>
    <row r="1306" spans="2:7" ht="16" x14ac:dyDescent="0.2">
      <c r="B1306" s="57">
        <v>43230</v>
      </c>
      <c r="C1306" s="56">
        <v>83.46</v>
      </c>
      <c r="D1306" s="56"/>
      <c r="E1306" s="56">
        <v>0.126</v>
      </c>
      <c r="F1306">
        <f>Table3[[#This Row],[DivPay]]*4</f>
        <v>0.504</v>
      </c>
      <c r="G1306" s="2">
        <f>Table3[[#This Row],[FwdDiv]]/Table3[[#This Row],[SharePrice]]</f>
        <v>6.0388209920920208E-3</v>
      </c>
    </row>
    <row r="1307" spans="2:7" ht="16" x14ac:dyDescent="0.2">
      <c r="B1307" s="57">
        <v>43229</v>
      </c>
      <c r="C1307" s="56">
        <v>82.33</v>
      </c>
      <c r="D1307" s="56"/>
      <c r="E1307" s="56">
        <v>0.126</v>
      </c>
      <c r="F1307">
        <f>Table3[[#This Row],[DivPay]]*4</f>
        <v>0.504</v>
      </c>
      <c r="G1307" s="2">
        <f>Table3[[#This Row],[FwdDiv]]/Table3[[#This Row],[SharePrice]]</f>
        <v>6.1217053321996843E-3</v>
      </c>
    </row>
    <row r="1308" spans="2:7" ht="16" x14ac:dyDescent="0.2">
      <c r="B1308" s="57">
        <v>43228</v>
      </c>
      <c r="C1308" s="56">
        <v>82</v>
      </c>
      <c r="D1308" s="56"/>
      <c r="E1308" s="56">
        <v>0.126</v>
      </c>
      <c r="F1308">
        <f>Table3[[#This Row],[DivPay]]*4</f>
        <v>0.504</v>
      </c>
      <c r="G1308" s="2">
        <f>Table3[[#This Row],[FwdDiv]]/Table3[[#This Row],[SharePrice]]</f>
        <v>6.1463414634146344E-3</v>
      </c>
    </row>
    <row r="1309" spans="2:7" ht="16" x14ac:dyDescent="0.2">
      <c r="B1309" s="57">
        <v>43227</v>
      </c>
      <c r="C1309" s="56">
        <v>82.15</v>
      </c>
      <c r="D1309" s="56"/>
      <c r="E1309" s="56">
        <v>0.126</v>
      </c>
      <c r="F1309">
        <f>Table3[[#This Row],[DivPay]]*4</f>
        <v>0.504</v>
      </c>
      <c r="G1309" s="2">
        <f>Table3[[#This Row],[FwdDiv]]/Table3[[#This Row],[SharePrice]]</f>
        <v>6.13511868533171E-3</v>
      </c>
    </row>
    <row r="1310" spans="2:7" ht="16" x14ac:dyDescent="0.2">
      <c r="B1310" s="57">
        <v>43224</v>
      </c>
      <c r="C1310" s="56">
        <v>81.56</v>
      </c>
      <c r="D1310" s="56"/>
      <c r="E1310" s="56">
        <v>0.126</v>
      </c>
      <c r="F1310">
        <f>Table3[[#This Row],[DivPay]]*4</f>
        <v>0.504</v>
      </c>
      <c r="G1310" s="2">
        <f>Table3[[#This Row],[FwdDiv]]/Table3[[#This Row],[SharePrice]]</f>
        <v>6.1794997547817559E-3</v>
      </c>
    </row>
    <row r="1311" spans="2:7" ht="16" x14ac:dyDescent="0.2">
      <c r="B1311" s="57">
        <v>43223</v>
      </c>
      <c r="C1311" s="56">
        <v>80.38</v>
      </c>
      <c r="D1311" s="56"/>
      <c r="E1311" s="56">
        <v>0.126</v>
      </c>
      <c r="F1311">
        <f>Table3[[#This Row],[DivPay]]*4</f>
        <v>0.504</v>
      </c>
      <c r="G1311" s="2">
        <f>Table3[[#This Row],[FwdDiv]]/Table3[[#This Row],[SharePrice]]</f>
        <v>6.2702164717591442E-3</v>
      </c>
    </row>
    <row r="1312" spans="2:7" ht="16" x14ac:dyDescent="0.2">
      <c r="B1312" s="57">
        <v>43222</v>
      </c>
      <c r="C1312" s="56">
        <v>79.900000000000006</v>
      </c>
      <c r="D1312" s="56"/>
      <c r="E1312" s="56">
        <v>0.126</v>
      </c>
      <c r="F1312">
        <f>Table3[[#This Row],[DivPay]]*4</f>
        <v>0.504</v>
      </c>
      <c r="G1312" s="2">
        <f>Table3[[#This Row],[FwdDiv]]/Table3[[#This Row],[SharePrice]]</f>
        <v>6.3078848560700869E-3</v>
      </c>
    </row>
    <row r="1313" spans="2:7" ht="16" x14ac:dyDescent="0.2">
      <c r="B1313" s="57">
        <v>43221</v>
      </c>
      <c r="C1313" s="56">
        <v>83.4</v>
      </c>
      <c r="D1313" s="56"/>
      <c r="E1313" s="56">
        <v>0.126</v>
      </c>
      <c r="F1313">
        <f>Table3[[#This Row],[DivPay]]*4</f>
        <v>0.504</v>
      </c>
      <c r="G1313" s="2">
        <f>Table3[[#This Row],[FwdDiv]]/Table3[[#This Row],[SharePrice]]</f>
        <v>6.0431654676258986E-3</v>
      </c>
    </row>
    <row r="1314" spans="2:7" ht="16" x14ac:dyDescent="0.2">
      <c r="B1314" s="57">
        <v>43220</v>
      </c>
      <c r="C1314" s="56">
        <v>83.48</v>
      </c>
      <c r="D1314" s="56"/>
      <c r="E1314" s="56">
        <v>0.126</v>
      </c>
      <c r="F1314">
        <f>Table3[[#This Row],[DivPay]]*4</f>
        <v>0.504</v>
      </c>
      <c r="G1314" s="2">
        <f>Table3[[#This Row],[FwdDiv]]/Table3[[#This Row],[SharePrice]]</f>
        <v>6.037374221370388E-3</v>
      </c>
    </row>
    <row r="1315" spans="2:7" ht="16" x14ac:dyDescent="0.2">
      <c r="B1315" s="57">
        <v>43217</v>
      </c>
      <c r="C1315" s="56">
        <v>84.84</v>
      </c>
      <c r="D1315" s="56"/>
      <c r="E1315" s="56">
        <v>0.126</v>
      </c>
      <c r="F1315">
        <f>Table3[[#This Row],[DivPay]]*4</f>
        <v>0.504</v>
      </c>
      <c r="G1315" s="2">
        <f>Table3[[#This Row],[FwdDiv]]/Table3[[#This Row],[SharePrice]]</f>
        <v>5.9405940594059407E-3</v>
      </c>
    </row>
    <row r="1316" spans="2:7" ht="16" x14ac:dyDescent="0.2">
      <c r="B1316" s="57">
        <v>43216</v>
      </c>
      <c r="C1316" s="56">
        <v>84.73</v>
      </c>
      <c r="D1316" s="56"/>
      <c r="E1316" s="56">
        <v>0.126</v>
      </c>
      <c r="F1316">
        <f>Table3[[#This Row],[DivPay]]*4</f>
        <v>0.504</v>
      </c>
      <c r="G1316" s="2">
        <f>Table3[[#This Row],[FwdDiv]]/Table3[[#This Row],[SharePrice]]</f>
        <v>5.9483063849876073E-3</v>
      </c>
    </row>
    <row r="1317" spans="2:7" ht="16" x14ac:dyDescent="0.2">
      <c r="B1317" s="57">
        <v>43215</v>
      </c>
      <c r="C1317" s="56">
        <v>84.57</v>
      </c>
      <c r="D1317" s="56"/>
      <c r="E1317" s="56">
        <v>0.126</v>
      </c>
      <c r="F1317">
        <f>Table3[[#This Row],[DivPay]]*4</f>
        <v>0.504</v>
      </c>
      <c r="G1317" s="2">
        <f>Table3[[#This Row],[FwdDiv]]/Table3[[#This Row],[SharePrice]]</f>
        <v>5.9595601277048606E-3</v>
      </c>
    </row>
    <row r="1318" spans="2:7" ht="16" x14ac:dyDescent="0.2">
      <c r="B1318" s="57">
        <v>43214</v>
      </c>
      <c r="C1318" s="56">
        <v>84.35</v>
      </c>
      <c r="D1318" s="56"/>
      <c r="E1318" s="56">
        <v>0.126</v>
      </c>
      <c r="F1318">
        <f>Table3[[#This Row],[DivPay]]*4</f>
        <v>0.504</v>
      </c>
      <c r="G1318" s="2">
        <f>Table3[[#This Row],[FwdDiv]]/Table3[[#This Row],[SharePrice]]</f>
        <v>5.9751037344398343E-3</v>
      </c>
    </row>
    <row r="1319" spans="2:7" ht="16" x14ac:dyDescent="0.2">
      <c r="B1319" s="57">
        <v>43213</v>
      </c>
      <c r="C1319" s="56">
        <v>85.3</v>
      </c>
      <c r="D1319" s="56"/>
      <c r="E1319" s="56">
        <v>0.126</v>
      </c>
      <c r="F1319">
        <f>Table3[[#This Row],[DivPay]]*4</f>
        <v>0.504</v>
      </c>
      <c r="G1319" s="2">
        <f>Table3[[#This Row],[FwdDiv]]/Table3[[#This Row],[SharePrice]]</f>
        <v>5.9085580304806566E-3</v>
      </c>
    </row>
    <row r="1320" spans="2:7" ht="16" x14ac:dyDescent="0.2">
      <c r="B1320" s="57">
        <v>43210</v>
      </c>
      <c r="C1320" s="56">
        <v>85.45</v>
      </c>
      <c r="D1320" s="56"/>
      <c r="E1320" s="56">
        <v>0.126</v>
      </c>
      <c r="F1320">
        <f>Table3[[#This Row],[DivPay]]*4</f>
        <v>0.504</v>
      </c>
      <c r="G1320" s="2">
        <f>Table3[[#This Row],[FwdDiv]]/Table3[[#This Row],[SharePrice]]</f>
        <v>5.898186073727326E-3</v>
      </c>
    </row>
    <row r="1321" spans="2:7" ht="16" x14ac:dyDescent="0.2">
      <c r="B1321" s="57">
        <v>43209</v>
      </c>
      <c r="C1321" s="56">
        <v>85.41</v>
      </c>
      <c r="D1321" s="56">
        <v>0.126</v>
      </c>
      <c r="E1321" s="56">
        <v>0.126</v>
      </c>
      <c r="F1321">
        <f>Table3[[#This Row],[DivPay]]*4</f>
        <v>0.504</v>
      </c>
      <c r="G1321" s="2">
        <f>Table3[[#This Row],[FwdDiv]]/Table3[[#This Row],[SharePrice]]</f>
        <v>5.9009483667017918E-3</v>
      </c>
    </row>
    <row r="1322" spans="2:7" ht="16" x14ac:dyDescent="0.2">
      <c r="B1322" s="57">
        <v>43208</v>
      </c>
      <c r="C1322" s="56">
        <v>85.97</v>
      </c>
      <c r="D1322" s="56"/>
      <c r="E1322" s="56">
        <v>0.126</v>
      </c>
      <c r="F1322">
        <f>Table3[[#This Row],[DivPay]]*4</f>
        <v>0.504</v>
      </c>
      <c r="G1322" s="2">
        <f>Table3[[#This Row],[FwdDiv]]/Table3[[#This Row],[SharePrice]]</f>
        <v>5.8625101779690592E-3</v>
      </c>
    </row>
    <row r="1323" spans="2:7" ht="16" x14ac:dyDescent="0.2">
      <c r="B1323" s="57">
        <v>43207</v>
      </c>
      <c r="C1323" s="56">
        <v>85.67</v>
      </c>
      <c r="D1323" s="56"/>
      <c r="E1323" s="56">
        <v>0.126</v>
      </c>
      <c r="F1323">
        <f>Table3[[#This Row],[DivPay]]*4</f>
        <v>0.504</v>
      </c>
      <c r="G1323" s="2">
        <f>Table3[[#This Row],[FwdDiv]]/Table3[[#This Row],[SharePrice]]</f>
        <v>5.8830395704447293E-3</v>
      </c>
    </row>
    <row r="1324" spans="2:7" ht="16" x14ac:dyDescent="0.2">
      <c r="B1324" s="57">
        <v>43206</v>
      </c>
      <c r="C1324" s="56">
        <v>84.4</v>
      </c>
      <c r="D1324" s="56"/>
      <c r="E1324" s="56">
        <v>0.126</v>
      </c>
      <c r="F1324">
        <f>Table3[[#This Row],[DivPay]]*4</f>
        <v>0.504</v>
      </c>
      <c r="G1324" s="2">
        <f>Table3[[#This Row],[FwdDiv]]/Table3[[#This Row],[SharePrice]]</f>
        <v>5.9715639810426534E-3</v>
      </c>
    </row>
    <row r="1325" spans="2:7" ht="16" x14ac:dyDescent="0.2">
      <c r="B1325" s="57">
        <v>43203</v>
      </c>
      <c r="C1325" s="56">
        <v>83.57</v>
      </c>
      <c r="D1325" s="56"/>
      <c r="E1325" s="56">
        <v>0.126</v>
      </c>
      <c r="F1325">
        <f>Table3[[#This Row],[DivPay]]*4</f>
        <v>0.504</v>
      </c>
      <c r="G1325" s="2">
        <f>Table3[[#This Row],[FwdDiv]]/Table3[[#This Row],[SharePrice]]</f>
        <v>6.0308723226038061E-3</v>
      </c>
    </row>
    <row r="1326" spans="2:7" ht="16" x14ac:dyDescent="0.2">
      <c r="B1326" s="57">
        <v>43202</v>
      </c>
      <c r="C1326" s="56">
        <v>83.96</v>
      </c>
      <c r="D1326" s="56"/>
      <c r="E1326" s="56">
        <v>0.126</v>
      </c>
      <c r="F1326">
        <f>Table3[[#This Row],[DivPay]]*4</f>
        <v>0.504</v>
      </c>
      <c r="G1326" s="2">
        <f>Table3[[#This Row],[FwdDiv]]/Table3[[#This Row],[SharePrice]]</f>
        <v>6.0028585040495476E-3</v>
      </c>
    </row>
    <row r="1327" spans="2:7" ht="16" x14ac:dyDescent="0.2">
      <c r="B1327" s="57">
        <v>43201</v>
      </c>
      <c r="C1327" s="56">
        <v>83.07</v>
      </c>
      <c r="D1327" s="56"/>
      <c r="E1327" s="56">
        <v>0.126</v>
      </c>
      <c r="F1327">
        <f>Table3[[#This Row],[DivPay]]*4</f>
        <v>0.504</v>
      </c>
      <c r="G1327" s="2">
        <f>Table3[[#This Row],[FwdDiv]]/Table3[[#This Row],[SharePrice]]</f>
        <v>6.0671722643553631E-3</v>
      </c>
    </row>
    <row r="1328" spans="2:7" ht="16" x14ac:dyDescent="0.2">
      <c r="B1328" s="57">
        <v>43200</v>
      </c>
      <c r="C1328" s="56">
        <v>83.09</v>
      </c>
      <c r="D1328" s="56"/>
      <c r="E1328" s="56">
        <v>0.126</v>
      </c>
      <c r="F1328">
        <f>Table3[[#This Row],[DivPay]]*4</f>
        <v>0.504</v>
      </c>
      <c r="G1328" s="2">
        <f>Table3[[#This Row],[FwdDiv]]/Table3[[#This Row],[SharePrice]]</f>
        <v>6.0657118786857618E-3</v>
      </c>
    </row>
    <row r="1329" spans="2:7" ht="16" x14ac:dyDescent="0.2">
      <c r="B1329" s="57">
        <v>43199</v>
      </c>
      <c r="C1329" s="56">
        <v>81.87</v>
      </c>
      <c r="D1329" s="56"/>
      <c r="E1329" s="56">
        <v>0.126</v>
      </c>
      <c r="F1329">
        <f>Table3[[#This Row],[DivPay]]*4</f>
        <v>0.504</v>
      </c>
      <c r="G1329" s="2">
        <f>Table3[[#This Row],[FwdDiv]]/Table3[[#This Row],[SharePrice]]</f>
        <v>6.1561011359472333E-3</v>
      </c>
    </row>
    <row r="1330" spans="2:7" ht="16" x14ac:dyDescent="0.2">
      <c r="B1330" s="57">
        <v>43196</v>
      </c>
      <c r="C1330" s="56">
        <v>80.97</v>
      </c>
      <c r="D1330" s="56"/>
      <c r="E1330" s="56">
        <v>0.126</v>
      </c>
      <c r="F1330">
        <f>Table3[[#This Row],[DivPay]]*4</f>
        <v>0.504</v>
      </c>
      <c r="G1330" s="2">
        <f>Table3[[#This Row],[FwdDiv]]/Table3[[#This Row],[SharePrice]]</f>
        <v>6.2245276028158577E-3</v>
      </c>
    </row>
    <row r="1331" spans="2:7" ht="16" x14ac:dyDescent="0.2">
      <c r="B1331" s="57">
        <v>43195</v>
      </c>
      <c r="C1331" s="56">
        <v>83.52</v>
      </c>
      <c r="D1331" s="56"/>
      <c r="E1331" s="56">
        <v>0.126</v>
      </c>
      <c r="F1331">
        <f>Table3[[#This Row],[DivPay]]*4</f>
        <v>0.504</v>
      </c>
      <c r="G1331" s="2">
        <f>Table3[[#This Row],[FwdDiv]]/Table3[[#This Row],[SharePrice]]</f>
        <v>6.0344827586206896E-3</v>
      </c>
    </row>
    <row r="1332" spans="2:7" ht="16" x14ac:dyDescent="0.2">
      <c r="B1332" s="57">
        <v>43194</v>
      </c>
      <c r="C1332" s="56">
        <v>82.85</v>
      </c>
      <c r="D1332" s="56"/>
      <c r="E1332" s="56">
        <v>0.126</v>
      </c>
      <c r="F1332">
        <f>Table3[[#This Row],[DivPay]]*4</f>
        <v>0.504</v>
      </c>
      <c r="G1332" s="2">
        <f>Table3[[#This Row],[FwdDiv]]/Table3[[#This Row],[SharePrice]]</f>
        <v>6.0832830416415211E-3</v>
      </c>
    </row>
    <row r="1333" spans="2:7" ht="16" x14ac:dyDescent="0.2">
      <c r="B1333" s="57">
        <v>43193</v>
      </c>
      <c r="C1333" s="56">
        <v>82.87</v>
      </c>
      <c r="D1333" s="56"/>
      <c r="E1333" s="56">
        <v>0.126</v>
      </c>
      <c r="F1333">
        <f>Table3[[#This Row],[DivPay]]*4</f>
        <v>0.504</v>
      </c>
      <c r="G1333" s="2">
        <f>Table3[[#This Row],[FwdDiv]]/Table3[[#This Row],[SharePrice]]</f>
        <v>6.0818148907928081E-3</v>
      </c>
    </row>
    <row r="1334" spans="2:7" ht="16" x14ac:dyDescent="0.2">
      <c r="B1334" s="57">
        <v>43192</v>
      </c>
      <c r="C1334" s="56">
        <v>81.209999999999994</v>
      </c>
      <c r="D1334" s="56"/>
      <c r="E1334" s="56">
        <v>0.126</v>
      </c>
      <c r="F1334">
        <f>Table3[[#This Row],[DivPay]]*4</f>
        <v>0.504</v>
      </c>
      <c r="G1334" s="2">
        <f>Table3[[#This Row],[FwdDiv]]/Table3[[#This Row],[SharePrice]]</f>
        <v>6.2061322497229407E-3</v>
      </c>
    </row>
    <row r="1335" spans="2:7" ht="16" x14ac:dyDescent="0.2">
      <c r="B1335" s="57">
        <v>43188</v>
      </c>
      <c r="C1335" s="56">
        <v>83.51</v>
      </c>
      <c r="D1335" s="56"/>
      <c r="E1335" s="56">
        <v>0.126</v>
      </c>
      <c r="F1335">
        <f>Table3[[#This Row],[DivPay]]*4</f>
        <v>0.504</v>
      </c>
      <c r="G1335" s="2">
        <f>Table3[[#This Row],[FwdDiv]]/Table3[[#This Row],[SharePrice]]</f>
        <v>6.0352053646269901E-3</v>
      </c>
    </row>
    <row r="1336" spans="2:7" ht="16" x14ac:dyDescent="0.2">
      <c r="B1336" s="57">
        <v>43187</v>
      </c>
      <c r="C1336" s="56">
        <v>81</v>
      </c>
      <c r="D1336" s="56"/>
      <c r="E1336" s="56">
        <v>0.126</v>
      </c>
      <c r="F1336">
        <f>Table3[[#This Row],[DivPay]]*4</f>
        <v>0.504</v>
      </c>
      <c r="G1336" s="2">
        <f>Table3[[#This Row],[FwdDiv]]/Table3[[#This Row],[SharePrice]]</f>
        <v>6.2222222222222219E-3</v>
      </c>
    </row>
    <row r="1337" spans="2:7" ht="16" x14ac:dyDescent="0.2">
      <c r="B1337" s="57">
        <v>43186</v>
      </c>
      <c r="C1337" s="56">
        <v>81.86</v>
      </c>
      <c r="D1337" s="56"/>
      <c r="E1337" s="56">
        <v>0.126</v>
      </c>
      <c r="F1337">
        <f>Table3[[#This Row],[DivPay]]*4</f>
        <v>0.504</v>
      </c>
      <c r="G1337" s="2">
        <f>Table3[[#This Row],[FwdDiv]]/Table3[[#This Row],[SharePrice]]</f>
        <v>6.1568531639384317E-3</v>
      </c>
    </row>
    <row r="1338" spans="2:7" ht="16" x14ac:dyDescent="0.2">
      <c r="B1338" s="57">
        <v>43185</v>
      </c>
      <c r="C1338" s="56">
        <v>83.73</v>
      </c>
      <c r="D1338" s="56"/>
      <c r="E1338" s="56">
        <v>0.126</v>
      </c>
      <c r="F1338">
        <f>Table3[[#This Row],[DivPay]]*4</f>
        <v>0.504</v>
      </c>
      <c r="G1338" s="2">
        <f>Table3[[#This Row],[FwdDiv]]/Table3[[#This Row],[SharePrice]]</f>
        <v>6.019347903977069E-3</v>
      </c>
    </row>
    <row r="1339" spans="2:7" ht="16" x14ac:dyDescent="0.2">
      <c r="B1339" s="57">
        <v>43182</v>
      </c>
      <c r="C1339" s="56">
        <v>80.599999999999994</v>
      </c>
      <c r="D1339" s="56"/>
      <c r="E1339" s="56">
        <v>0.126</v>
      </c>
      <c r="F1339">
        <f>Table3[[#This Row],[DivPay]]*4</f>
        <v>0.504</v>
      </c>
      <c r="G1339" s="2">
        <f>Table3[[#This Row],[FwdDiv]]/Table3[[#This Row],[SharePrice]]</f>
        <v>6.2531017369727056E-3</v>
      </c>
    </row>
    <row r="1340" spans="2:7" ht="16" x14ac:dyDescent="0.2">
      <c r="B1340" s="57">
        <v>43181</v>
      </c>
      <c r="C1340" s="56">
        <v>82.06</v>
      </c>
      <c r="D1340" s="56"/>
      <c r="E1340" s="56">
        <v>0.126</v>
      </c>
      <c r="F1340">
        <f>Table3[[#This Row],[DivPay]]*4</f>
        <v>0.504</v>
      </c>
      <c r="G1340" s="2">
        <f>Table3[[#This Row],[FwdDiv]]/Table3[[#This Row],[SharePrice]]</f>
        <v>6.1418474287106995E-3</v>
      </c>
    </row>
    <row r="1341" spans="2:7" ht="16" x14ac:dyDescent="0.2">
      <c r="B1341" s="57">
        <v>43180</v>
      </c>
      <c r="C1341" s="56">
        <v>84.1</v>
      </c>
      <c r="D1341" s="56"/>
      <c r="E1341" s="56">
        <v>0.126</v>
      </c>
      <c r="F1341">
        <f>Table3[[#This Row],[DivPay]]*4</f>
        <v>0.504</v>
      </c>
      <c r="G1341" s="2">
        <f>Table3[[#This Row],[FwdDiv]]/Table3[[#This Row],[SharePrice]]</f>
        <v>5.9928656361474437E-3</v>
      </c>
    </row>
    <row r="1342" spans="2:7" ht="16" x14ac:dyDescent="0.2">
      <c r="B1342" s="57">
        <v>43179</v>
      </c>
      <c r="C1342" s="56">
        <v>84.66</v>
      </c>
      <c r="D1342" s="56"/>
      <c r="E1342" s="56">
        <v>0.126</v>
      </c>
      <c r="F1342">
        <f>Table3[[#This Row],[DivPay]]*4</f>
        <v>0.504</v>
      </c>
      <c r="G1342" s="2">
        <f>Table3[[#This Row],[FwdDiv]]/Table3[[#This Row],[SharePrice]]</f>
        <v>5.9532246633593197E-3</v>
      </c>
    </row>
    <row r="1343" spans="2:7" ht="16" x14ac:dyDescent="0.2">
      <c r="B1343" s="57">
        <v>43178</v>
      </c>
      <c r="C1343" s="56">
        <v>83.15</v>
      </c>
      <c r="D1343" s="56"/>
      <c r="E1343" s="56">
        <v>0.126</v>
      </c>
      <c r="F1343">
        <f>Table3[[#This Row],[DivPay]]*4</f>
        <v>0.504</v>
      </c>
      <c r="G1343" s="2">
        <f>Table3[[#This Row],[FwdDiv]]/Table3[[#This Row],[SharePrice]]</f>
        <v>6.0613349368610937E-3</v>
      </c>
    </row>
    <row r="1344" spans="2:7" ht="16" x14ac:dyDescent="0.2">
      <c r="B1344" s="57">
        <v>43175</v>
      </c>
      <c r="C1344" s="56">
        <v>84.6</v>
      </c>
      <c r="D1344" s="56"/>
      <c r="E1344" s="56">
        <v>0.126</v>
      </c>
      <c r="F1344">
        <f>Table3[[#This Row],[DivPay]]*4</f>
        <v>0.504</v>
      </c>
      <c r="G1344" s="2">
        <f>Table3[[#This Row],[FwdDiv]]/Table3[[#This Row],[SharePrice]]</f>
        <v>5.9574468085106386E-3</v>
      </c>
    </row>
    <row r="1345" spans="2:7" ht="16" x14ac:dyDescent="0.2">
      <c r="B1345" s="57">
        <v>43174</v>
      </c>
      <c r="C1345" s="56">
        <v>84.69</v>
      </c>
      <c r="D1345" s="56"/>
      <c r="E1345" s="56">
        <v>0.126</v>
      </c>
      <c r="F1345">
        <f>Table3[[#This Row],[DivPay]]*4</f>
        <v>0.504</v>
      </c>
      <c r="G1345" s="2">
        <f>Table3[[#This Row],[FwdDiv]]/Table3[[#This Row],[SharePrice]]</f>
        <v>5.951115834218916E-3</v>
      </c>
    </row>
    <row r="1346" spans="2:7" ht="16" x14ac:dyDescent="0.2">
      <c r="B1346" s="57">
        <v>43173</v>
      </c>
      <c r="C1346" s="56">
        <v>84.35</v>
      </c>
      <c r="D1346" s="56"/>
      <c r="E1346" s="56">
        <v>0.126</v>
      </c>
      <c r="F1346">
        <f>Table3[[#This Row],[DivPay]]*4</f>
        <v>0.504</v>
      </c>
      <c r="G1346" s="2">
        <f>Table3[[#This Row],[FwdDiv]]/Table3[[#This Row],[SharePrice]]</f>
        <v>5.9751037344398343E-3</v>
      </c>
    </row>
    <row r="1347" spans="2:7" ht="16" x14ac:dyDescent="0.2">
      <c r="B1347" s="57">
        <v>43172</v>
      </c>
      <c r="C1347" s="56">
        <v>84.59</v>
      </c>
      <c r="D1347" s="56"/>
      <c r="E1347" s="56">
        <v>0.126</v>
      </c>
      <c r="F1347">
        <f>Table3[[#This Row],[DivPay]]*4</f>
        <v>0.504</v>
      </c>
      <c r="G1347" s="2">
        <f>Table3[[#This Row],[FwdDiv]]/Table3[[#This Row],[SharePrice]]</f>
        <v>5.9581510816881424E-3</v>
      </c>
    </row>
    <row r="1348" spans="2:7" ht="16" x14ac:dyDescent="0.2">
      <c r="B1348" s="57">
        <v>43171</v>
      </c>
      <c r="C1348" s="56">
        <v>84.41</v>
      </c>
      <c r="D1348" s="56"/>
      <c r="E1348" s="56">
        <v>0.126</v>
      </c>
      <c r="F1348">
        <f>Table3[[#This Row],[DivPay]]*4</f>
        <v>0.504</v>
      </c>
      <c r="G1348" s="2">
        <f>Table3[[#This Row],[FwdDiv]]/Table3[[#This Row],[SharePrice]]</f>
        <v>5.9708565335860686E-3</v>
      </c>
    </row>
    <row r="1349" spans="2:7" ht="16" x14ac:dyDescent="0.2">
      <c r="B1349" s="57">
        <v>43168</v>
      </c>
      <c r="C1349" s="56">
        <v>84.52</v>
      </c>
      <c r="D1349" s="56"/>
      <c r="E1349" s="56">
        <v>0.126</v>
      </c>
      <c r="F1349">
        <f>Table3[[#This Row],[DivPay]]*4</f>
        <v>0.504</v>
      </c>
      <c r="G1349" s="2">
        <f>Table3[[#This Row],[FwdDiv]]/Table3[[#This Row],[SharePrice]]</f>
        <v>5.9630856601987697E-3</v>
      </c>
    </row>
    <row r="1350" spans="2:7" ht="16" x14ac:dyDescent="0.2">
      <c r="B1350" s="57">
        <v>43167</v>
      </c>
      <c r="C1350" s="56">
        <v>82.54</v>
      </c>
      <c r="D1350" s="56"/>
      <c r="E1350" s="56">
        <v>0.126</v>
      </c>
      <c r="F1350">
        <f>Table3[[#This Row],[DivPay]]*4</f>
        <v>0.504</v>
      </c>
      <c r="G1350" s="2">
        <f>Table3[[#This Row],[FwdDiv]]/Table3[[#This Row],[SharePrice]]</f>
        <v>6.1061303610370722E-3</v>
      </c>
    </row>
    <row r="1351" spans="2:7" ht="16" x14ac:dyDescent="0.2">
      <c r="B1351" s="57">
        <v>43166</v>
      </c>
      <c r="C1351" s="56">
        <v>81.760000000000005</v>
      </c>
      <c r="D1351" s="56"/>
      <c r="E1351" s="56">
        <v>0.126</v>
      </c>
      <c r="F1351">
        <f>Table3[[#This Row],[DivPay]]*4</f>
        <v>0.504</v>
      </c>
      <c r="G1351" s="2">
        <f>Table3[[#This Row],[FwdDiv]]/Table3[[#This Row],[SharePrice]]</f>
        <v>6.1643835616438354E-3</v>
      </c>
    </row>
    <row r="1352" spans="2:7" ht="16" x14ac:dyDescent="0.2">
      <c r="B1352" s="57">
        <v>43165</v>
      </c>
      <c r="C1352" s="56">
        <v>81.510000000000005</v>
      </c>
      <c r="D1352" s="56"/>
      <c r="E1352" s="56">
        <v>0.126</v>
      </c>
      <c r="F1352">
        <f>Table3[[#This Row],[DivPay]]*4</f>
        <v>0.504</v>
      </c>
      <c r="G1352" s="2">
        <f>Table3[[#This Row],[FwdDiv]]/Table3[[#This Row],[SharePrice]]</f>
        <v>6.1832903938167094E-3</v>
      </c>
    </row>
    <row r="1353" spans="2:7" ht="16" x14ac:dyDescent="0.2">
      <c r="B1353" s="57">
        <v>43164</v>
      </c>
      <c r="C1353" s="56">
        <v>81.89</v>
      </c>
      <c r="D1353" s="56"/>
      <c r="E1353" s="56">
        <v>0.126</v>
      </c>
      <c r="F1353">
        <f>Table3[[#This Row],[DivPay]]*4</f>
        <v>0.504</v>
      </c>
      <c r="G1353" s="2">
        <f>Table3[[#This Row],[FwdDiv]]/Table3[[#This Row],[SharePrice]]</f>
        <v>6.1545976309683725E-3</v>
      </c>
    </row>
    <row r="1354" spans="2:7" ht="16" x14ac:dyDescent="0.2">
      <c r="B1354" s="57">
        <v>43161</v>
      </c>
      <c r="C1354" s="56">
        <v>81.28</v>
      </c>
      <c r="D1354" s="56"/>
      <c r="E1354" s="56">
        <v>0.126</v>
      </c>
      <c r="F1354">
        <f>Table3[[#This Row],[DivPay]]*4</f>
        <v>0.504</v>
      </c>
      <c r="G1354" s="2">
        <f>Table3[[#This Row],[FwdDiv]]/Table3[[#This Row],[SharePrice]]</f>
        <v>6.2007874015748031E-3</v>
      </c>
    </row>
    <row r="1355" spans="2:7" ht="16" x14ac:dyDescent="0.2">
      <c r="B1355" s="57">
        <v>43160</v>
      </c>
      <c r="C1355" s="56">
        <v>80.44</v>
      </c>
      <c r="D1355" s="56"/>
      <c r="E1355" s="56">
        <v>0.126</v>
      </c>
      <c r="F1355">
        <f>Table3[[#This Row],[DivPay]]*4</f>
        <v>0.504</v>
      </c>
      <c r="G1355" s="2">
        <f>Table3[[#This Row],[FwdDiv]]/Table3[[#This Row],[SharePrice]]</f>
        <v>6.2655395325708603E-3</v>
      </c>
    </row>
    <row r="1356" spans="2:7" ht="16" x14ac:dyDescent="0.2">
      <c r="B1356" s="57">
        <v>43159</v>
      </c>
      <c r="C1356" s="56">
        <v>80.86</v>
      </c>
      <c r="D1356" s="56"/>
      <c r="E1356" s="56">
        <v>0.126</v>
      </c>
      <c r="F1356">
        <f>Table3[[#This Row],[DivPay]]*4</f>
        <v>0.504</v>
      </c>
      <c r="G1356" s="2">
        <f>Table3[[#This Row],[FwdDiv]]/Table3[[#This Row],[SharePrice]]</f>
        <v>6.2329953005194165E-3</v>
      </c>
    </row>
    <row r="1357" spans="2:7" ht="16" x14ac:dyDescent="0.2">
      <c r="B1357" s="57">
        <v>43158</v>
      </c>
      <c r="C1357" s="56">
        <v>81.67</v>
      </c>
      <c r="D1357" s="56"/>
      <c r="E1357" s="56">
        <v>0.126</v>
      </c>
      <c r="F1357">
        <f>Table3[[#This Row],[DivPay]]*4</f>
        <v>0.504</v>
      </c>
      <c r="G1357" s="2">
        <f>Table3[[#This Row],[FwdDiv]]/Table3[[#This Row],[SharePrice]]</f>
        <v>6.1711766866658505E-3</v>
      </c>
    </row>
    <row r="1358" spans="2:7" ht="16" x14ac:dyDescent="0.2">
      <c r="B1358" s="57">
        <v>43157</v>
      </c>
      <c r="C1358" s="56">
        <v>83.3</v>
      </c>
      <c r="D1358" s="56"/>
      <c r="E1358" s="56">
        <v>0.126</v>
      </c>
      <c r="F1358">
        <f>Table3[[#This Row],[DivPay]]*4</f>
        <v>0.504</v>
      </c>
      <c r="G1358" s="2">
        <f>Table3[[#This Row],[FwdDiv]]/Table3[[#This Row],[SharePrice]]</f>
        <v>6.0504201680672267E-3</v>
      </c>
    </row>
    <row r="1359" spans="2:7" ht="16" x14ac:dyDescent="0.2">
      <c r="B1359" s="57">
        <v>43154</v>
      </c>
      <c r="C1359" s="56">
        <v>82.79</v>
      </c>
      <c r="D1359" s="56"/>
      <c r="E1359" s="56">
        <v>0.126</v>
      </c>
      <c r="F1359">
        <f>Table3[[#This Row],[DivPay]]*4</f>
        <v>0.504</v>
      </c>
      <c r="G1359" s="2">
        <f>Table3[[#This Row],[FwdDiv]]/Table3[[#This Row],[SharePrice]]</f>
        <v>6.0876917502113775E-3</v>
      </c>
    </row>
    <row r="1360" spans="2:7" ht="16" x14ac:dyDescent="0.2">
      <c r="B1360" s="57">
        <v>43153</v>
      </c>
      <c r="C1360" s="56">
        <v>80.760000000000005</v>
      </c>
      <c r="D1360" s="56"/>
      <c r="E1360" s="56">
        <v>0.126</v>
      </c>
      <c r="F1360">
        <f>Table3[[#This Row],[DivPay]]*4</f>
        <v>0.504</v>
      </c>
      <c r="G1360" s="2">
        <f>Table3[[#This Row],[FwdDiv]]/Table3[[#This Row],[SharePrice]]</f>
        <v>6.2407132243684988E-3</v>
      </c>
    </row>
    <row r="1361" spans="2:7" ht="16" x14ac:dyDescent="0.2">
      <c r="B1361" s="57">
        <v>43152</v>
      </c>
      <c r="C1361" s="56">
        <v>80.5</v>
      </c>
      <c r="D1361" s="56"/>
      <c r="E1361" s="56">
        <v>0.126</v>
      </c>
      <c r="F1361">
        <f>Table3[[#This Row],[DivPay]]*4</f>
        <v>0.504</v>
      </c>
      <c r="G1361" s="2">
        <f>Table3[[#This Row],[FwdDiv]]/Table3[[#This Row],[SharePrice]]</f>
        <v>6.2608695652173916E-3</v>
      </c>
    </row>
    <row r="1362" spans="2:7" ht="16" x14ac:dyDescent="0.2">
      <c r="B1362" s="57">
        <v>43151</v>
      </c>
      <c r="C1362" s="56">
        <v>80.349999999999994</v>
      </c>
      <c r="D1362" s="56"/>
      <c r="E1362" s="56">
        <v>0.126</v>
      </c>
      <c r="F1362">
        <f>Table3[[#This Row],[DivPay]]*4</f>
        <v>0.504</v>
      </c>
      <c r="G1362" s="2">
        <f>Table3[[#This Row],[FwdDiv]]/Table3[[#This Row],[SharePrice]]</f>
        <v>6.2725575606720606E-3</v>
      </c>
    </row>
    <row r="1363" spans="2:7" ht="16" x14ac:dyDescent="0.2">
      <c r="B1363" s="57">
        <v>43147</v>
      </c>
      <c r="C1363" s="56">
        <v>79.73</v>
      </c>
      <c r="D1363" s="56"/>
      <c r="E1363" s="56">
        <v>0.126</v>
      </c>
      <c r="F1363">
        <f>Table3[[#This Row],[DivPay]]*4</f>
        <v>0.504</v>
      </c>
      <c r="G1363" s="2">
        <f>Table3[[#This Row],[FwdDiv]]/Table3[[#This Row],[SharePrice]]</f>
        <v>6.3213345039508338E-3</v>
      </c>
    </row>
    <row r="1364" spans="2:7" ht="16" x14ac:dyDescent="0.2">
      <c r="B1364" s="57">
        <v>43146</v>
      </c>
      <c r="C1364" s="56">
        <v>78.5</v>
      </c>
      <c r="D1364" s="56"/>
      <c r="E1364" s="56">
        <v>0.126</v>
      </c>
      <c r="F1364">
        <f>Table3[[#This Row],[DivPay]]*4</f>
        <v>0.504</v>
      </c>
      <c r="G1364" s="2">
        <f>Table3[[#This Row],[FwdDiv]]/Table3[[#This Row],[SharePrice]]</f>
        <v>6.4203821656050953E-3</v>
      </c>
    </row>
    <row r="1365" spans="2:7" ht="16" x14ac:dyDescent="0.2">
      <c r="B1365" s="57">
        <v>43145</v>
      </c>
      <c r="C1365" s="56">
        <v>74.459999999999994</v>
      </c>
      <c r="D1365" s="56"/>
      <c r="E1365" s="56">
        <v>0.126</v>
      </c>
      <c r="F1365">
        <f>Table3[[#This Row],[DivPay]]*4</f>
        <v>0.504</v>
      </c>
      <c r="G1365" s="2">
        <f>Table3[[#This Row],[FwdDiv]]/Table3[[#This Row],[SharePrice]]</f>
        <v>6.7687348912167612E-3</v>
      </c>
    </row>
    <row r="1366" spans="2:7" ht="16" x14ac:dyDescent="0.2">
      <c r="B1366" s="57">
        <v>43144</v>
      </c>
      <c r="C1366" s="56">
        <v>73.239999999999995</v>
      </c>
      <c r="D1366" s="56"/>
      <c r="E1366" s="56">
        <v>0.126</v>
      </c>
      <c r="F1366">
        <f>Table3[[#This Row],[DivPay]]*4</f>
        <v>0.504</v>
      </c>
      <c r="G1366" s="2">
        <f>Table3[[#This Row],[FwdDiv]]/Table3[[#This Row],[SharePrice]]</f>
        <v>6.881485527034408E-3</v>
      </c>
    </row>
    <row r="1367" spans="2:7" ht="16" x14ac:dyDescent="0.2">
      <c r="B1367" s="57">
        <v>43143</v>
      </c>
      <c r="C1367" s="56">
        <v>73.19</v>
      </c>
      <c r="D1367" s="56"/>
      <c r="E1367" s="56">
        <v>0.126</v>
      </c>
      <c r="F1367">
        <f>Table3[[#This Row],[DivPay]]*4</f>
        <v>0.504</v>
      </c>
      <c r="G1367" s="2">
        <f>Table3[[#This Row],[FwdDiv]]/Table3[[#This Row],[SharePrice]]</f>
        <v>6.8861866375187868E-3</v>
      </c>
    </row>
    <row r="1368" spans="2:7" ht="16" x14ac:dyDescent="0.2">
      <c r="B1368" s="57">
        <v>43140</v>
      </c>
      <c r="C1368" s="56">
        <v>72.349999999999994</v>
      </c>
      <c r="D1368" s="56"/>
      <c r="E1368" s="56">
        <v>0.126</v>
      </c>
      <c r="F1368">
        <f>Table3[[#This Row],[DivPay]]*4</f>
        <v>0.504</v>
      </c>
      <c r="G1368" s="2">
        <f>Table3[[#This Row],[FwdDiv]]/Table3[[#This Row],[SharePrice]]</f>
        <v>6.966136834830685E-3</v>
      </c>
    </row>
    <row r="1369" spans="2:7" ht="16" x14ac:dyDescent="0.2">
      <c r="B1369" s="57">
        <v>43139</v>
      </c>
      <c r="C1369" s="56">
        <v>71.510000000000005</v>
      </c>
      <c r="D1369" s="56"/>
      <c r="E1369" s="56">
        <v>0.126</v>
      </c>
      <c r="F1369">
        <f>Table3[[#This Row],[DivPay]]*4</f>
        <v>0.504</v>
      </c>
      <c r="G1369" s="2">
        <f>Table3[[#This Row],[FwdDiv]]/Table3[[#This Row],[SharePrice]]</f>
        <v>7.0479653195357284E-3</v>
      </c>
    </row>
    <row r="1370" spans="2:7" ht="16" x14ac:dyDescent="0.2">
      <c r="B1370" s="57">
        <v>43138</v>
      </c>
      <c r="C1370" s="56">
        <v>73.86</v>
      </c>
      <c r="D1370" s="56"/>
      <c r="E1370" s="56">
        <v>0.126</v>
      </c>
      <c r="F1370">
        <f>Table3[[#This Row],[DivPay]]*4</f>
        <v>0.504</v>
      </c>
      <c r="G1370" s="2">
        <f>Table3[[#This Row],[FwdDiv]]/Table3[[#This Row],[SharePrice]]</f>
        <v>6.8237205523964256E-3</v>
      </c>
    </row>
    <row r="1371" spans="2:7" ht="16" x14ac:dyDescent="0.2">
      <c r="B1371" s="57">
        <v>43137</v>
      </c>
      <c r="C1371" s="56">
        <v>73.27</v>
      </c>
      <c r="D1371" s="56"/>
      <c r="E1371" s="56">
        <v>0.126</v>
      </c>
      <c r="F1371">
        <f>Table3[[#This Row],[DivPay]]*4</f>
        <v>0.504</v>
      </c>
      <c r="G1371" s="2">
        <f>Table3[[#This Row],[FwdDiv]]/Table3[[#This Row],[SharePrice]]</f>
        <v>6.8786679404940635E-3</v>
      </c>
    </row>
    <row r="1372" spans="2:7" ht="16" x14ac:dyDescent="0.2">
      <c r="B1372" s="57">
        <v>43136</v>
      </c>
      <c r="C1372" s="56">
        <v>73.83</v>
      </c>
      <c r="D1372" s="56"/>
      <c r="E1372" s="56">
        <v>0.126</v>
      </c>
      <c r="F1372">
        <f>Table3[[#This Row],[DivPay]]*4</f>
        <v>0.504</v>
      </c>
      <c r="G1372" s="2">
        <f>Table3[[#This Row],[FwdDiv]]/Table3[[#This Row],[SharePrice]]</f>
        <v>6.8264932954083708E-3</v>
      </c>
    </row>
    <row r="1373" spans="2:7" ht="16" x14ac:dyDescent="0.2">
      <c r="B1373" s="57">
        <v>43133</v>
      </c>
      <c r="C1373" s="56">
        <v>76.78</v>
      </c>
      <c r="D1373" s="56"/>
      <c r="E1373" s="56">
        <v>0.126</v>
      </c>
      <c r="F1373">
        <f>Table3[[#This Row],[DivPay]]*4</f>
        <v>0.504</v>
      </c>
      <c r="G1373" s="2">
        <f>Table3[[#This Row],[FwdDiv]]/Table3[[#This Row],[SharePrice]]</f>
        <v>6.5642094295389423E-3</v>
      </c>
    </row>
    <row r="1374" spans="2:7" ht="16" x14ac:dyDescent="0.2">
      <c r="B1374" s="57">
        <v>43132</v>
      </c>
      <c r="C1374" s="56">
        <v>77.819999999999993</v>
      </c>
      <c r="D1374" s="56"/>
      <c r="E1374" s="56">
        <v>0.126</v>
      </c>
      <c r="F1374">
        <f>Table3[[#This Row],[DivPay]]*4</f>
        <v>0.504</v>
      </c>
      <c r="G1374" s="2">
        <f>Table3[[#This Row],[FwdDiv]]/Table3[[#This Row],[SharePrice]]</f>
        <v>6.476484194294526E-3</v>
      </c>
    </row>
    <row r="1375" spans="2:7" ht="16" x14ac:dyDescent="0.2">
      <c r="B1375" s="57">
        <v>43131</v>
      </c>
      <c r="C1375" s="56">
        <v>76.73</v>
      </c>
      <c r="D1375" s="56"/>
      <c r="E1375" s="56">
        <v>0.126</v>
      </c>
      <c r="F1375">
        <f>Table3[[#This Row],[DivPay]]*4</f>
        <v>0.504</v>
      </c>
      <c r="G1375" s="2">
        <f>Table3[[#This Row],[FwdDiv]]/Table3[[#This Row],[SharePrice]]</f>
        <v>6.5684869021243319E-3</v>
      </c>
    </row>
    <row r="1376" spans="2:7" ht="16" x14ac:dyDescent="0.2">
      <c r="B1376" s="57">
        <v>43130</v>
      </c>
      <c r="C1376" s="56">
        <v>78.349999999999994</v>
      </c>
      <c r="D1376" s="56"/>
      <c r="E1376" s="56">
        <v>0.126</v>
      </c>
      <c r="F1376">
        <f>Table3[[#This Row],[DivPay]]*4</f>
        <v>0.504</v>
      </c>
      <c r="G1376" s="2">
        <f>Table3[[#This Row],[FwdDiv]]/Table3[[#This Row],[SharePrice]]</f>
        <v>6.4326738991703899E-3</v>
      </c>
    </row>
    <row r="1377" spans="2:7" ht="16" x14ac:dyDescent="0.2">
      <c r="B1377" s="57">
        <v>43129</v>
      </c>
      <c r="C1377" s="56">
        <v>79.180000000000007</v>
      </c>
      <c r="D1377" s="56"/>
      <c r="E1377" s="56">
        <v>0.126</v>
      </c>
      <c r="F1377">
        <f>Table3[[#This Row],[DivPay]]*4</f>
        <v>0.504</v>
      </c>
      <c r="G1377" s="2">
        <f>Table3[[#This Row],[FwdDiv]]/Table3[[#This Row],[SharePrice]]</f>
        <v>6.3652437484213184E-3</v>
      </c>
    </row>
    <row r="1378" spans="2:7" ht="16" x14ac:dyDescent="0.2">
      <c r="B1378" s="57">
        <v>43126</v>
      </c>
      <c r="C1378" s="56">
        <v>80.09</v>
      </c>
      <c r="D1378" s="56"/>
      <c r="E1378" s="56">
        <v>0.126</v>
      </c>
      <c r="F1378">
        <f>Table3[[#This Row],[DivPay]]*4</f>
        <v>0.504</v>
      </c>
      <c r="G1378" s="2">
        <f>Table3[[#This Row],[FwdDiv]]/Table3[[#This Row],[SharePrice]]</f>
        <v>6.292920464477463E-3</v>
      </c>
    </row>
    <row r="1379" spans="2:7" ht="16" x14ac:dyDescent="0.2">
      <c r="B1379" s="57">
        <v>43125</v>
      </c>
      <c r="C1379" s="56">
        <v>79.25</v>
      </c>
      <c r="D1379" s="56"/>
      <c r="E1379" s="56">
        <v>0.126</v>
      </c>
      <c r="F1379">
        <f>Table3[[#This Row],[DivPay]]*4</f>
        <v>0.504</v>
      </c>
      <c r="G1379" s="2">
        <f>Table3[[#This Row],[FwdDiv]]/Table3[[#This Row],[SharePrice]]</f>
        <v>6.3596214511041013E-3</v>
      </c>
    </row>
    <row r="1380" spans="2:7" ht="16" x14ac:dyDescent="0.2">
      <c r="B1380" s="57">
        <v>43124</v>
      </c>
      <c r="C1380" s="56">
        <v>78.33</v>
      </c>
      <c r="D1380" s="56"/>
      <c r="E1380" s="56">
        <v>0.126</v>
      </c>
      <c r="F1380">
        <f>Table3[[#This Row],[DivPay]]*4</f>
        <v>0.504</v>
      </c>
      <c r="G1380" s="2">
        <f>Table3[[#This Row],[FwdDiv]]/Table3[[#This Row],[SharePrice]]</f>
        <v>6.4343163538873992E-3</v>
      </c>
    </row>
    <row r="1381" spans="2:7" ht="16" x14ac:dyDescent="0.2">
      <c r="B1381" s="57">
        <v>43123</v>
      </c>
      <c r="C1381" s="56">
        <v>77.59</v>
      </c>
      <c r="D1381" s="56"/>
      <c r="E1381" s="56">
        <v>0.126</v>
      </c>
      <c r="F1381">
        <f>Table3[[#This Row],[DivPay]]*4</f>
        <v>0.504</v>
      </c>
      <c r="G1381" s="2">
        <f>Table3[[#This Row],[FwdDiv]]/Table3[[#This Row],[SharePrice]]</f>
        <v>6.4956824333032605E-3</v>
      </c>
    </row>
    <row r="1382" spans="2:7" ht="16" x14ac:dyDescent="0.2">
      <c r="B1382" s="57">
        <v>43122</v>
      </c>
      <c r="C1382" s="56">
        <v>77.48</v>
      </c>
      <c r="D1382" s="56"/>
      <c r="E1382" s="56">
        <v>0.126</v>
      </c>
      <c r="F1382">
        <f>Table3[[#This Row],[DivPay]]*4</f>
        <v>0.504</v>
      </c>
      <c r="G1382" s="2">
        <f>Table3[[#This Row],[FwdDiv]]/Table3[[#This Row],[SharePrice]]</f>
        <v>6.5049044914816728E-3</v>
      </c>
    </row>
    <row r="1383" spans="2:7" ht="16" x14ac:dyDescent="0.2">
      <c r="B1383" s="57">
        <v>43119</v>
      </c>
      <c r="C1383" s="56">
        <v>76.62</v>
      </c>
      <c r="D1383" s="56"/>
      <c r="E1383" s="56">
        <v>0.126</v>
      </c>
      <c r="F1383">
        <f>Table3[[#This Row],[DivPay]]*4</f>
        <v>0.504</v>
      </c>
      <c r="G1383" s="2">
        <f>Table3[[#This Row],[FwdDiv]]/Table3[[#This Row],[SharePrice]]</f>
        <v>6.5779169929522313E-3</v>
      </c>
    </row>
    <row r="1384" spans="2:7" ht="16" x14ac:dyDescent="0.2">
      <c r="B1384" s="57">
        <v>43118</v>
      </c>
      <c r="C1384" s="56">
        <v>76.33</v>
      </c>
      <c r="D1384" s="56">
        <v>0.126</v>
      </c>
      <c r="E1384" s="56">
        <v>0.126</v>
      </c>
      <c r="F1384">
        <f>Table3[[#This Row],[DivPay]]*4</f>
        <v>0.504</v>
      </c>
      <c r="G1384" s="2">
        <f>Table3[[#This Row],[FwdDiv]]/Table3[[#This Row],[SharePrice]]</f>
        <v>6.6029084239486446E-3</v>
      </c>
    </row>
    <row r="1385" spans="2:7" ht="16" x14ac:dyDescent="0.2">
      <c r="B1385" s="57">
        <v>43117</v>
      </c>
      <c r="C1385" s="56">
        <v>76.77</v>
      </c>
      <c r="D1385" s="56"/>
      <c r="E1385" s="56">
        <v>0.105</v>
      </c>
      <c r="F1385">
        <f>Table3[[#This Row],[DivPay]]*4</f>
        <v>0.42</v>
      </c>
      <c r="G1385" s="2">
        <f>Table3[[#This Row],[FwdDiv]]/Table3[[#This Row],[SharePrice]]</f>
        <v>5.4708870652598676E-3</v>
      </c>
    </row>
    <row r="1386" spans="2:7" ht="16" x14ac:dyDescent="0.2">
      <c r="B1386" s="57">
        <v>43116</v>
      </c>
      <c r="C1386" s="56">
        <v>75.540000000000006</v>
      </c>
      <c r="D1386" s="56"/>
      <c r="E1386" s="56">
        <v>0.105</v>
      </c>
      <c r="F1386">
        <f>Table3[[#This Row],[DivPay]]*4</f>
        <v>0.42</v>
      </c>
      <c r="G1386" s="2">
        <f>Table3[[#This Row],[FwdDiv]]/Table3[[#This Row],[SharePrice]]</f>
        <v>5.5599682287529777E-3</v>
      </c>
    </row>
    <row r="1387" spans="2:7" ht="16" x14ac:dyDescent="0.2">
      <c r="B1387" s="57">
        <v>43112</v>
      </c>
      <c r="C1387" s="56">
        <v>75.39</v>
      </c>
      <c r="D1387" s="56"/>
      <c r="E1387" s="56">
        <v>0.105</v>
      </c>
      <c r="F1387">
        <f>Table3[[#This Row],[DivPay]]*4</f>
        <v>0.42</v>
      </c>
      <c r="G1387" s="2">
        <f>Table3[[#This Row],[FwdDiv]]/Table3[[#This Row],[SharePrice]]</f>
        <v>5.5710306406685237E-3</v>
      </c>
    </row>
    <row r="1388" spans="2:7" ht="16" x14ac:dyDescent="0.2">
      <c r="B1388" s="57">
        <v>43111</v>
      </c>
      <c r="C1388" s="56">
        <v>74.59</v>
      </c>
      <c r="D1388" s="56"/>
      <c r="E1388" s="56">
        <v>0.105</v>
      </c>
      <c r="F1388">
        <f>Table3[[#This Row],[DivPay]]*4</f>
        <v>0.42</v>
      </c>
      <c r="G1388" s="2">
        <f>Table3[[#This Row],[FwdDiv]]/Table3[[#This Row],[SharePrice]]</f>
        <v>5.6307816061134195E-3</v>
      </c>
    </row>
    <row r="1389" spans="2:7" ht="16" x14ac:dyDescent="0.2">
      <c r="B1389" s="57">
        <v>43110</v>
      </c>
      <c r="C1389" s="56">
        <v>73.91</v>
      </c>
      <c r="D1389" s="56"/>
      <c r="E1389" s="56">
        <v>0.105</v>
      </c>
      <c r="F1389">
        <f>Table3[[#This Row],[DivPay]]*4</f>
        <v>0.42</v>
      </c>
      <c r="G1389" s="2">
        <f>Table3[[#This Row],[FwdDiv]]/Table3[[#This Row],[SharePrice]]</f>
        <v>5.6825869300500612E-3</v>
      </c>
    </row>
    <row r="1390" spans="2:7" ht="16" x14ac:dyDescent="0.2">
      <c r="B1390" s="57">
        <v>43109</v>
      </c>
      <c r="C1390" s="56">
        <v>75.11</v>
      </c>
      <c r="D1390" s="56"/>
      <c r="E1390" s="56">
        <v>0.105</v>
      </c>
      <c r="F1390">
        <f>Table3[[#This Row],[DivPay]]*4</f>
        <v>0.42</v>
      </c>
      <c r="G1390" s="2">
        <f>Table3[[#This Row],[FwdDiv]]/Table3[[#This Row],[SharePrice]]</f>
        <v>5.5917986952469714E-3</v>
      </c>
    </row>
    <row r="1391" spans="2:7" ht="16" x14ac:dyDescent="0.2">
      <c r="B1391" s="57">
        <v>43108</v>
      </c>
      <c r="C1391" s="56">
        <v>74.239999999999995</v>
      </c>
      <c r="D1391" s="56"/>
      <c r="E1391" s="56">
        <v>0.105</v>
      </c>
      <c r="F1391">
        <f>Table3[[#This Row],[DivPay]]*4</f>
        <v>0.42</v>
      </c>
      <c r="G1391" s="2">
        <f>Table3[[#This Row],[FwdDiv]]/Table3[[#This Row],[SharePrice]]</f>
        <v>5.6573275862068966E-3</v>
      </c>
    </row>
    <row r="1392" spans="2:7" ht="16" x14ac:dyDescent="0.2">
      <c r="B1392" s="57">
        <v>43105</v>
      </c>
      <c r="C1392" s="56">
        <v>73.36</v>
      </c>
      <c r="D1392" s="56"/>
      <c r="E1392" s="56">
        <v>0.105</v>
      </c>
      <c r="F1392">
        <f>Table3[[#This Row],[DivPay]]*4</f>
        <v>0.42</v>
      </c>
      <c r="G1392" s="2">
        <f>Table3[[#This Row],[FwdDiv]]/Table3[[#This Row],[SharePrice]]</f>
        <v>5.7251908396946565E-3</v>
      </c>
    </row>
    <row r="1393" spans="2:7" ht="16" x14ac:dyDescent="0.2">
      <c r="B1393" s="57">
        <v>43104</v>
      </c>
      <c r="C1393" s="56">
        <v>72.53</v>
      </c>
      <c r="D1393" s="56"/>
      <c r="E1393" s="56">
        <v>0.105</v>
      </c>
      <c r="F1393">
        <f>Table3[[#This Row],[DivPay]]*4</f>
        <v>0.42</v>
      </c>
      <c r="G1393" s="2">
        <f>Table3[[#This Row],[FwdDiv]]/Table3[[#This Row],[SharePrice]]</f>
        <v>5.7907072935337095E-3</v>
      </c>
    </row>
    <row r="1394" spans="2:7" ht="16" x14ac:dyDescent="0.2">
      <c r="B1394" s="57">
        <v>43103</v>
      </c>
      <c r="C1394" s="56">
        <v>72.099999999999994</v>
      </c>
      <c r="D1394" s="56"/>
      <c r="E1394" s="56">
        <v>0.105</v>
      </c>
      <c r="F1394">
        <f>Table3[[#This Row],[DivPay]]*4</f>
        <v>0.42</v>
      </c>
      <c r="G1394" s="2">
        <f>Table3[[#This Row],[FwdDiv]]/Table3[[#This Row],[SharePrice]]</f>
        <v>5.8252427184466021E-3</v>
      </c>
    </row>
    <row r="1395" spans="2:7" ht="16" x14ac:dyDescent="0.2">
      <c r="B1395" s="57">
        <v>43102</v>
      </c>
      <c r="C1395" s="56">
        <v>71.77</v>
      </c>
      <c r="D1395" s="56"/>
      <c r="E1395" s="56">
        <v>0.105</v>
      </c>
      <c r="F1395">
        <f>Table3[[#This Row],[DivPay]]*4</f>
        <v>0.42</v>
      </c>
      <c r="G1395" s="2">
        <f>Table3[[#This Row],[FwdDiv]]/Table3[[#This Row],[SharePrice]]</f>
        <v>5.8520273094607774E-3</v>
      </c>
    </row>
    <row r="1396" spans="2:7" ht="16" x14ac:dyDescent="0.2">
      <c r="B1396" s="57">
        <v>43098</v>
      </c>
      <c r="C1396" s="56">
        <v>72.040000000000006</v>
      </c>
      <c r="D1396" s="56"/>
      <c r="E1396" s="56">
        <v>0.105</v>
      </c>
      <c r="F1396">
        <f>Table3[[#This Row],[DivPay]]*4</f>
        <v>0.42</v>
      </c>
      <c r="G1396" s="2">
        <f>Table3[[#This Row],[FwdDiv]]/Table3[[#This Row],[SharePrice]]</f>
        <v>5.8300943920044411E-3</v>
      </c>
    </row>
    <row r="1397" spans="2:7" ht="16" x14ac:dyDescent="0.2">
      <c r="B1397" s="57">
        <v>43097</v>
      </c>
      <c r="C1397" s="56">
        <v>72.39</v>
      </c>
      <c r="D1397" s="56"/>
      <c r="E1397" s="56">
        <v>0.105</v>
      </c>
      <c r="F1397">
        <f>Table3[[#This Row],[DivPay]]*4</f>
        <v>0.42</v>
      </c>
      <c r="G1397" s="2">
        <f>Table3[[#This Row],[FwdDiv]]/Table3[[#This Row],[SharePrice]]</f>
        <v>5.8019063406547864E-3</v>
      </c>
    </row>
    <row r="1398" spans="2:7" ht="16" x14ac:dyDescent="0.2">
      <c r="B1398" s="57">
        <v>43096</v>
      </c>
      <c r="C1398" s="56">
        <v>72.45</v>
      </c>
      <c r="D1398" s="56"/>
      <c r="E1398" s="56">
        <v>0.105</v>
      </c>
      <c r="F1398">
        <f>Table3[[#This Row],[DivPay]]*4</f>
        <v>0.42</v>
      </c>
      <c r="G1398" s="2">
        <f>Table3[[#This Row],[FwdDiv]]/Table3[[#This Row],[SharePrice]]</f>
        <v>5.7971014492753615E-3</v>
      </c>
    </row>
    <row r="1399" spans="2:7" ht="16" x14ac:dyDescent="0.2">
      <c r="B1399" s="57">
        <v>43095</v>
      </c>
      <c r="C1399" s="56">
        <v>72.34</v>
      </c>
      <c r="D1399" s="56"/>
      <c r="E1399" s="56">
        <v>0.105</v>
      </c>
      <c r="F1399">
        <f>Table3[[#This Row],[DivPay]]*4</f>
        <v>0.42</v>
      </c>
      <c r="G1399" s="2">
        <f>Table3[[#This Row],[FwdDiv]]/Table3[[#This Row],[SharePrice]]</f>
        <v>5.8059165053912076E-3</v>
      </c>
    </row>
    <row r="1400" spans="2:7" ht="16" x14ac:dyDescent="0.2">
      <c r="B1400" s="57">
        <v>43091</v>
      </c>
      <c r="C1400" s="56">
        <v>71.989999999999995</v>
      </c>
      <c r="D1400" s="56"/>
      <c r="E1400" s="56">
        <v>0.105</v>
      </c>
      <c r="F1400">
        <f>Table3[[#This Row],[DivPay]]*4</f>
        <v>0.42</v>
      </c>
      <c r="G1400" s="2">
        <f>Table3[[#This Row],[FwdDiv]]/Table3[[#This Row],[SharePrice]]</f>
        <v>5.8341436310598693E-3</v>
      </c>
    </row>
    <row r="1401" spans="2:7" ht="16" x14ac:dyDescent="0.2">
      <c r="B1401" s="57">
        <v>43090</v>
      </c>
      <c r="C1401" s="56">
        <v>72.28</v>
      </c>
      <c r="D1401" s="56"/>
      <c r="E1401" s="56">
        <v>0.105</v>
      </c>
      <c r="F1401">
        <f>Table3[[#This Row],[DivPay]]*4</f>
        <v>0.42</v>
      </c>
      <c r="G1401" s="2">
        <f>Table3[[#This Row],[FwdDiv]]/Table3[[#This Row],[SharePrice]]</f>
        <v>5.8107360265633647E-3</v>
      </c>
    </row>
    <row r="1402" spans="2:7" ht="16" x14ac:dyDescent="0.2">
      <c r="B1402" s="57">
        <v>43089</v>
      </c>
      <c r="C1402" s="56">
        <v>72.709999999999994</v>
      </c>
      <c r="D1402" s="56"/>
      <c r="E1402" s="56">
        <v>0.105</v>
      </c>
      <c r="F1402">
        <f>Table3[[#This Row],[DivPay]]*4</f>
        <v>0.42</v>
      </c>
      <c r="G1402" s="2">
        <f>Table3[[#This Row],[FwdDiv]]/Table3[[#This Row],[SharePrice]]</f>
        <v>5.776371888323477E-3</v>
      </c>
    </row>
    <row r="1403" spans="2:7" ht="16" x14ac:dyDescent="0.2">
      <c r="B1403" s="57">
        <v>43088</v>
      </c>
      <c r="C1403" s="56">
        <v>72.8</v>
      </c>
      <c r="D1403" s="56"/>
      <c r="E1403" s="56">
        <v>0.105</v>
      </c>
      <c r="F1403">
        <f>Table3[[#This Row],[DivPay]]*4</f>
        <v>0.42</v>
      </c>
      <c r="G1403" s="2">
        <f>Table3[[#This Row],[FwdDiv]]/Table3[[#This Row],[SharePrice]]</f>
        <v>5.7692307692307696E-3</v>
      </c>
    </row>
    <row r="1404" spans="2:7" ht="16" x14ac:dyDescent="0.2">
      <c r="B1404" s="57">
        <v>43087</v>
      </c>
      <c r="C1404" s="56">
        <v>72.63</v>
      </c>
      <c r="D1404" s="56"/>
      <c r="E1404" s="56">
        <v>0.105</v>
      </c>
      <c r="F1404">
        <f>Table3[[#This Row],[DivPay]]*4</f>
        <v>0.42</v>
      </c>
      <c r="G1404" s="2">
        <f>Table3[[#This Row],[FwdDiv]]/Table3[[#This Row],[SharePrice]]</f>
        <v>5.7827344072697235E-3</v>
      </c>
    </row>
    <row r="1405" spans="2:7" ht="16" x14ac:dyDescent="0.2">
      <c r="B1405" s="57">
        <v>43084</v>
      </c>
      <c r="C1405" s="56">
        <v>71.959999999999994</v>
      </c>
      <c r="D1405" s="56"/>
      <c r="E1405" s="56">
        <v>0.105</v>
      </c>
      <c r="F1405">
        <f>Table3[[#This Row],[DivPay]]*4</f>
        <v>0.42</v>
      </c>
      <c r="G1405" s="2">
        <f>Table3[[#This Row],[FwdDiv]]/Table3[[#This Row],[SharePrice]]</f>
        <v>5.8365758754863814E-3</v>
      </c>
    </row>
    <row r="1406" spans="2:7" ht="16" x14ac:dyDescent="0.2">
      <c r="B1406" s="57">
        <v>43083</v>
      </c>
      <c r="C1406" s="56">
        <v>71.760000000000005</v>
      </c>
      <c r="D1406" s="56"/>
      <c r="E1406" s="56">
        <v>0.105</v>
      </c>
      <c r="F1406">
        <f>Table3[[#This Row],[DivPay]]*4</f>
        <v>0.42</v>
      </c>
      <c r="G1406" s="2">
        <f>Table3[[#This Row],[FwdDiv]]/Table3[[#This Row],[SharePrice]]</f>
        <v>5.8528428093645481E-3</v>
      </c>
    </row>
    <row r="1407" spans="2:7" ht="16" x14ac:dyDescent="0.2">
      <c r="B1407" s="57">
        <v>43082</v>
      </c>
      <c r="C1407" s="56">
        <v>72.38</v>
      </c>
      <c r="D1407" s="56"/>
      <c r="E1407" s="56">
        <v>0.105</v>
      </c>
      <c r="F1407">
        <f>Table3[[#This Row],[DivPay]]*4</f>
        <v>0.42</v>
      </c>
      <c r="G1407" s="2">
        <f>Table3[[#This Row],[FwdDiv]]/Table3[[#This Row],[SharePrice]]</f>
        <v>5.8027079303675051E-3</v>
      </c>
    </row>
    <row r="1408" spans="2:7" ht="16" x14ac:dyDescent="0.2">
      <c r="B1408" s="57">
        <v>43081</v>
      </c>
      <c r="C1408" s="56">
        <v>72.23</v>
      </c>
      <c r="D1408" s="56"/>
      <c r="E1408" s="56">
        <v>0.105</v>
      </c>
      <c r="F1408">
        <f>Table3[[#This Row],[DivPay]]*4</f>
        <v>0.42</v>
      </c>
      <c r="G1408" s="2">
        <f>Table3[[#This Row],[FwdDiv]]/Table3[[#This Row],[SharePrice]]</f>
        <v>5.8147584106327003E-3</v>
      </c>
    </row>
    <row r="1409" spans="2:7" ht="16" x14ac:dyDescent="0.2">
      <c r="B1409" s="57">
        <v>43080</v>
      </c>
      <c r="C1409" s="56">
        <v>71.77</v>
      </c>
      <c r="D1409" s="56"/>
      <c r="E1409" s="56">
        <v>0.105</v>
      </c>
      <c r="F1409">
        <f>Table3[[#This Row],[DivPay]]*4</f>
        <v>0.42</v>
      </c>
      <c r="G1409" s="2">
        <f>Table3[[#This Row],[FwdDiv]]/Table3[[#This Row],[SharePrice]]</f>
        <v>5.8520273094607774E-3</v>
      </c>
    </row>
    <row r="1410" spans="2:7" ht="16" x14ac:dyDescent="0.2">
      <c r="B1410" s="57">
        <v>43077</v>
      </c>
      <c r="C1410" s="56">
        <v>71.88</v>
      </c>
      <c r="D1410" s="56"/>
      <c r="E1410" s="56">
        <v>0.105</v>
      </c>
      <c r="F1410">
        <f>Table3[[#This Row],[DivPay]]*4</f>
        <v>0.42</v>
      </c>
      <c r="G1410" s="2">
        <f>Table3[[#This Row],[FwdDiv]]/Table3[[#This Row],[SharePrice]]</f>
        <v>5.8430717863105176E-3</v>
      </c>
    </row>
    <row r="1411" spans="2:7" ht="16" x14ac:dyDescent="0.2">
      <c r="B1411" s="57">
        <v>43076</v>
      </c>
      <c r="C1411" s="56">
        <v>71.64</v>
      </c>
      <c r="D1411" s="56"/>
      <c r="E1411" s="56">
        <v>0.105</v>
      </c>
      <c r="F1411">
        <f>Table3[[#This Row],[DivPay]]*4</f>
        <v>0.42</v>
      </c>
      <c r="G1411" s="2">
        <f>Table3[[#This Row],[FwdDiv]]/Table3[[#This Row],[SharePrice]]</f>
        <v>5.8626465661641538E-3</v>
      </c>
    </row>
    <row r="1412" spans="2:7" ht="16" x14ac:dyDescent="0.2">
      <c r="B1412" s="57">
        <v>43075</v>
      </c>
      <c r="C1412" s="56">
        <v>70.97</v>
      </c>
      <c r="D1412" s="56"/>
      <c r="E1412" s="56">
        <v>0.105</v>
      </c>
      <c r="F1412">
        <f>Table3[[#This Row],[DivPay]]*4</f>
        <v>0.42</v>
      </c>
      <c r="G1412" s="2">
        <f>Table3[[#This Row],[FwdDiv]]/Table3[[#This Row],[SharePrice]]</f>
        <v>5.9179935183880511E-3</v>
      </c>
    </row>
    <row r="1413" spans="2:7" ht="16" x14ac:dyDescent="0.2">
      <c r="B1413" s="57">
        <v>43074</v>
      </c>
      <c r="C1413" s="56">
        <v>70.849999999999994</v>
      </c>
      <c r="D1413" s="56"/>
      <c r="E1413" s="56">
        <v>0.105</v>
      </c>
      <c r="F1413">
        <f>Table3[[#This Row],[DivPay]]*4</f>
        <v>0.42</v>
      </c>
      <c r="G1413" s="2">
        <f>Table3[[#This Row],[FwdDiv]]/Table3[[#This Row],[SharePrice]]</f>
        <v>5.9280169371912494E-3</v>
      </c>
    </row>
    <row r="1414" spans="2:7" ht="16" x14ac:dyDescent="0.2">
      <c r="B1414" s="57">
        <v>43073</v>
      </c>
      <c r="C1414" s="56">
        <v>71.02</v>
      </c>
      <c r="D1414" s="56"/>
      <c r="E1414" s="56">
        <v>0.105</v>
      </c>
      <c r="F1414">
        <f>Table3[[#This Row],[DivPay]]*4</f>
        <v>0.42</v>
      </c>
      <c r="G1414" s="2">
        <f>Table3[[#This Row],[FwdDiv]]/Table3[[#This Row],[SharePrice]]</f>
        <v>5.9138270909602931E-3</v>
      </c>
    </row>
    <row r="1415" spans="2:7" ht="16" x14ac:dyDescent="0.2">
      <c r="B1415" s="57">
        <v>43070</v>
      </c>
      <c r="C1415" s="56">
        <v>72.3</v>
      </c>
      <c r="D1415" s="56"/>
      <c r="E1415" s="56">
        <v>0.105</v>
      </c>
      <c r="F1415">
        <f>Table3[[#This Row],[DivPay]]*4</f>
        <v>0.42</v>
      </c>
      <c r="G1415" s="2">
        <f>Table3[[#This Row],[FwdDiv]]/Table3[[#This Row],[SharePrice]]</f>
        <v>5.8091286307053944E-3</v>
      </c>
    </row>
    <row r="1416" spans="2:7" ht="16" x14ac:dyDescent="0.2">
      <c r="B1416" s="57">
        <v>43068</v>
      </c>
      <c r="C1416" s="56">
        <v>71.61</v>
      </c>
      <c r="D1416" s="56"/>
      <c r="E1416" s="56">
        <v>0.105</v>
      </c>
      <c r="F1416">
        <f>Table3[[#This Row],[DivPay]]*4</f>
        <v>0.42</v>
      </c>
      <c r="G1416" s="2">
        <f>Table3[[#This Row],[FwdDiv]]/Table3[[#This Row],[SharePrice]]</f>
        <v>5.8651026392961877E-3</v>
      </c>
    </row>
    <row r="1417" spans="2:7" ht="16" x14ac:dyDescent="0.2">
      <c r="B1417" s="57">
        <v>43067</v>
      </c>
      <c r="C1417" s="56">
        <v>71.39</v>
      </c>
      <c r="D1417" s="56"/>
      <c r="E1417" s="56">
        <v>0.105</v>
      </c>
      <c r="F1417">
        <f>Table3[[#This Row],[DivPay]]*4</f>
        <v>0.42</v>
      </c>
      <c r="G1417" s="2">
        <f>Table3[[#This Row],[FwdDiv]]/Table3[[#This Row],[SharePrice]]</f>
        <v>5.8831769155343883E-3</v>
      </c>
    </row>
    <row r="1418" spans="2:7" ht="16" x14ac:dyDescent="0.2">
      <c r="B1418" s="57">
        <v>43066</v>
      </c>
      <c r="C1418" s="56">
        <v>71.540000000000006</v>
      </c>
      <c r="D1418" s="56"/>
      <c r="E1418" s="56">
        <v>0.105</v>
      </c>
      <c r="F1418">
        <f>Table3[[#This Row],[DivPay]]*4</f>
        <v>0.42</v>
      </c>
      <c r="G1418" s="2">
        <f>Table3[[#This Row],[FwdDiv]]/Table3[[#This Row],[SharePrice]]</f>
        <v>5.8708414872798431E-3</v>
      </c>
    </row>
    <row r="1419" spans="2:7" ht="16" x14ac:dyDescent="0.2">
      <c r="B1419" s="57">
        <v>43063</v>
      </c>
      <c r="C1419" s="56">
        <v>71.290000000000006</v>
      </c>
      <c r="D1419" s="56"/>
      <c r="E1419" s="56">
        <v>0.105</v>
      </c>
      <c r="F1419">
        <f>Table3[[#This Row],[DivPay]]*4</f>
        <v>0.42</v>
      </c>
      <c r="G1419" s="2">
        <f>Table3[[#This Row],[FwdDiv]]/Table3[[#This Row],[SharePrice]]</f>
        <v>5.8914293729835877E-3</v>
      </c>
    </row>
    <row r="1420" spans="2:7" ht="16" x14ac:dyDescent="0.2">
      <c r="B1420" s="57">
        <v>43061</v>
      </c>
      <c r="C1420" s="56">
        <v>71.069999999999993</v>
      </c>
      <c r="D1420" s="56"/>
      <c r="E1420" s="56">
        <v>0.105</v>
      </c>
      <c r="F1420">
        <f>Table3[[#This Row],[DivPay]]*4</f>
        <v>0.42</v>
      </c>
      <c r="G1420" s="2">
        <f>Table3[[#This Row],[FwdDiv]]/Table3[[#This Row],[SharePrice]]</f>
        <v>5.9096665259603214E-3</v>
      </c>
    </row>
    <row r="1421" spans="2:7" ht="16" x14ac:dyDescent="0.2">
      <c r="B1421" s="57">
        <v>43060</v>
      </c>
      <c r="C1421" s="56">
        <v>71.36</v>
      </c>
      <c r="D1421" s="56"/>
      <c r="E1421" s="56">
        <v>0.105</v>
      </c>
      <c r="F1421">
        <f>Table3[[#This Row],[DivPay]]*4</f>
        <v>0.42</v>
      </c>
      <c r="G1421" s="2">
        <f>Table3[[#This Row],[FwdDiv]]/Table3[[#This Row],[SharePrice]]</f>
        <v>5.8856502242152463E-3</v>
      </c>
    </row>
    <row r="1422" spans="2:7" ht="16" x14ac:dyDescent="0.2">
      <c r="B1422" s="57">
        <v>43059</v>
      </c>
      <c r="C1422" s="56">
        <v>70.95</v>
      </c>
      <c r="D1422" s="56"/>
      <c r="E1422" s="56">
        <v>0.105</v>
      </c>
      <c r="F1422">
        <f>Table3[[#This Row],[DivPay]]*4</f>
        <v>0.42</v>
      </c>
      <c r="G1422" s="2">
        <f>Table3[[#This Row],[FwdDiv]]/Table3[[#This Row],[SharePrice]]</f>
        <v>5.9196617336152212E-3</v>
      </c>
    </row>
    <row r="1423" spans="2:7" ht="16" x14ac:dyDescent="0.2">
      <c r="B1423" s="57">
        <v>43056</v>
      </c>
      <c r="C1423" s="56">
        <v>70.790000000000006</v>
      </c>
      <c r="D1423" s="56"/>
      <c r="E1423" s="56">
        <v>0.105</v>
      </c>
      <c r="F1423">
        <f>Table3[[#This Row],[DivPay]]*4</f>
        <v>0.42</v>
      </c>
      <c r="G1423" s="2">
        <f>Table3[[#This Row],[FwdDiv]]/Table3[[#This Row],[SharePrice]]</f>
        <v>5.933041390026839E-3</v>
      </c>
    </row>
    <row r="1424" spans="2:7" ht="16" x14ac:dyDescent="0.2">
      <c r="B1424" s="57">
        <v>43055</v>
      </c>
      <c r="C1424" s="56">
        <v>70.41</v>
      </c>
      <c r="D1424" s="56"/>
      <c r="E1424" s="56">
        <v>0.105</v>
      </c>
      <c r="F1424">
        <f>Table3[[#This Row],[DivPay]]*4</f>
        <v>0.42</v>
      </c>
      <c r="G1424" s="2">
        <f>Table3[[#This Row],[FwdDiv]]/Table3[[#This Row],[SharePrice]]</f>
        <v>5.9650617809970177E-3</v>
      </c>
    </row>
    <row r="1425" spans="2:7" ht="16" x14ac:dyDescent="0.2">
      <c r="B1425" s="57">
        <v>43054</v>
      </c>
      <c r="C1425" s="56">
        <v>69.62</v>
      </c>
      <c r="D1425" s="56"/>
      <c r="E1425" s="56">
        <v>0.105</v>
      </c>
      <c r="F1425">
        <f>Table3[[#This Row],[DivPay]]*4</f>
        <v>0.42</v>
      </c>
      <c r="G1425" s="2">
        <f>Table3[[#This Row],[FwdDiv]]/Table3[[#This Row],[SharePrice]]</f>
        <v>6.0327492099971269E-3</v>
      </c>
    </row>
    <row r="1426" spans="2:7" ht="16" x14ac:dyDescent="0.2">
      <c r="B1426" s="57">
        <v>43053</v>
      </c>
      <c r="C1426" s="56">
        <v>69.900000000000006</v>
      </c>
      <c r="D1426" s="56"/>
      <c r="E1426" s="56">
        <v>0.105</v>
      </c>
      <c r="F1426">
        <f>Table3[[#This Row],[DivPay]]*4</f>
        <v>0.42</v>
      </c>
      <c r="G1426" s="2">
        <f>Table3[[#This Row],[FwdDiv]]/Table3[[#This Row],[SharePrice]]</f>
        <v>6.0085836909871239E-3</v>
      </c>
    </row>
    <row r="1427" spans="2:7" ht="16" x14ac:dyDescent="0.2">
      <c r="B1427" s="57">
        <v>43052</v>
      </c>
      <c r="C1427" s="56">
        <v>68.88</v>
      </c>
      <c r="D1427" s="56"/>
      <c r="E1427" s="56">
        <v>0.105</v>
      </c>
      <c r="F1427">
        <f>Table3[[#This Row],[DivPay]]*4</f>
        <v>0.42</v>
      </c>
      <c r="G1427" s="2">
        <f>Table3[[#This Row],[FwdDiv]]/Table3[[#This Row],[SharePrice]]</f>
        <v>6.0975609756097563E-3</v>
      </c>
    </row>
    <row r="1428" spans="2:7" ht="16" x14ac:dyDescent="0.2">
      <c r="B1428" s="57">
        <v>43049</v>
      </c>
      <c r="C1428" s="56">
        <v>69.13</v>
      </c>
      <c r="D1428" s="56"/>
      <c r="E1428" s="56">
        <v>0.105</v>
      </c>
      <c r="F1428">
        <f>Table3[[#This Row],[DivPay]]*4</f>
        <v>0.42</v>
      </c>
      <c r="G1428" s="2">
        <f>Table3[[#This Row],[FwdDiv]]/Table3[[#This Row],[SharePrice]]</f>
        <v>6.0755099088673518E-3</v>
      </c>
    </row>
    <row r="1429" spans="2:7" ht="16" x14ac:dyDescent="0.2">
      <c r="B1429" s="57">
        <v>43048</v>
      </c>
      <c r="C1429" s="56">
        <v>69.3</v>
      </c>
      <c r="D1429" s="56"/>
      <c r="E1429" s="56">
        <v>0.105</v>
      </c>
      <c r="F1429">
        <f>Table3[[#This Row],[DivPay]]*4</f>
        <v>0.42</v>
      </c>
      <c r="G1429" s="2">
        <f>Table3[[#This Row],[FwdDiv]]/Table3[[#This Row],[SharePrice]]</f>
        <v>6.0606060606060606E-3</v>
      </c>
    </row>
    <row r="1430" spans="2:7" ht="16" x14ac:dyDescent="0.2">
      <c r="B1430" s="57">
        <v>43047</v>
      </c>
      <c r="C1430" s="56">
        <v>69.510000000000005</v>
      </c>
      <c r="D1430" s="56">
        <v>0.105</v>
      </c>
      <c r="E1430" s="56">
        <v>0.105</v>
      </c>
      <c r="F1430">
        <f>Table3[[#This Row],[DivPay]]*4</f>
        <v>0.42</v>
      </c>
      <c r="G1430" s="2">
        <f>Table3[[#This Row],[FwdDiv]]/Table3[[#This Row],[SharePrice]]</f>
        <v>6.042296072507552E-3</v>
      </c>
    </row>
    <row r="1431" spans="2:7" ht="16" x14ac:dyDescent="0.2">
      <c r="B1431" s="57">
        <v>43046</v>
      </c>
      <c r="C1431" s="56">
        <v>68.45</v>
      </c>
      <c r="D1431" s="56"/>
      <c r="E1431" s="56">
        <v>0.105</v>
      </c>
      <c r="F1431">
        <f>Table3[[#This Row],[DivPay]]*4</f>
        <v>0.42</v>
      </c>
      <c r="G1431" s="2">
        <f>Table3[[#This Row],[FwdDiv]]/Table3[[#This Row],[SharePrice]]</f>
        <v>6.1358655953250539E-3</v>
      </c>
    </row>
    <row r="1432" spans="2:7" ht="16" x14ac:dyDescent="0.2">
      <c r="B1432" s="57">
        <v>43045</v>
      </c>
      <c r="C1432" s="56">
        <v>69.709999999999994</v>
      </c>
      <c r="D1432" s="56"/>
      <c r="E1432" s="56">
        <v>0.105</v>
      </c>
      <c r="F1432">
        <f>Table3[[#This Row],[DivPay]]*4</f>
        <v>0.42</v>
      </c>
      <c r="G1432" s="2">
        <f>Table3[[#This Row],[FwdDiv]]/Table3[[#This Row],[SharePrice]]</f>
        <v>6.0249605508535366E-3</v>
      </c>
    </row>
    <row r="1433" spans="2:7" ht="16" x14ac:dyDescent="0.2">
      <c r="B1433" s="57">
        <v>43042</v>
      </c>
      <c r="C1433" s="56">
        <v>68.69</v>
      </c>
      <c r="D1433" s="56"/>
      <c r="E1433" s="56">
        <v>0.105</v>
      </c>
      <c r="F1433">
        <f>Table3[[#This Row],[DivPay]]*4</f>
        <v>0.42</v>
      </c>
      <c r="G1433" s="2">
        <f>Table3[[#This Row],[FwdDiv]]/Table3[[#This Row],[SharePrice]]</f>
        <v>6.1144271364099575E-3</v>
      </c>
    </row>
    <row r="1434" spans="2:7" ht="16" x14ac:dyDescent="0.2">
      <c r="B1434" s="57">
        <v>43041</v>
      </c>
      <c r="C1434" s="56">
        <v>67.31</v>
      </c>
      <c r="D1434" s="56"/>
      <c r="E1434" s="56">
        <v>0.105</v>
      </c>
      <c r="F1434">
        <f>Table3[[#This Row],[DivPay]]*4</f>
        <v>0.42</v>
      </c>
      <c r="G1434" s="2">
        <f>Table3[[#This Row],[FwdDiv]]/Table3[[#This Row],[SharePrice]]</f>
        <v>6.2397860644777892E-3</v>
      </c>
    </row>
    <row r="1435" spans="2:7" ht="16" x14ac:dyDescent="0.2">
      <c r="B1435" s="57">
        <v>43040</v>
      </c>
      <c r="C1435" s="56">
        <v>64.510000000000005</v>
      </c>
      <c r="D1435" s="56"/>
      <c r="E1435" s="56">
        <v>0.105</v>
      </c>
      <c r="F1435">
        <f>Table3[[#This Row],[DivPay]]*4</f>
        <v>0.42</v>
      </c>
      <c r="G1435" s="2">
        <f>Table3[[#This Row],[FwdDiv]]/Table3[[#This Row],[SharePrice]]</f>
        <v>6.5106185087583316E-3</v>
      </c>
    </row>
    <row r="1436" spans="2:7" ht="16" x14ac:dyDescent="0.2">
      <c r="B1436" s="57">
        <v>43039</v>
      </c>
      <c r="C1436" s="56">
        <v>63.82</v>
      </c>
      <c r="D1436" s="56"/>
      <c r="E1436" s="56">
        <v>0.105</v>
      </c>
      <c r="F1436">
        <f>Table3[[#This Row],[DivPay]]*4</f>
        <v>0.42</v>
      </c>
      <c r="G1436" s="2">
        <f>Table3[[#This Row],[FwdDiv]]/Table3[[#This Row],[SharePrice]]</f>
        <v>6.581009088060169E-3</v>
      </c>
    </row>
    <row r="1437" spans="2:7" ht="16" x14ac:dyDescent="0.2">
      <c r="B1437" s="57">
        <v>43038</v>
      </c>
      <c r="C1437" s="56">
        <v>63.24</v>
      </c>
      <c r="D1437" s="56"/>
      <c r="E1437" s="56">
        <v>0.105</v>
      </c>
      <c r="F1437">
        <f>Table3[[#This Row],[DivPay]]*4</f>
        <v>0.42</v>
      </c>
      <c r="G1437" s="2">
        <f>Table3[[#This Row],[FwdDiv]]/Table3[[#This Row],[SharePrice]]</f>
        <v>6.6413662239089176E-3</v>
      </c>
    </row>
    <row r="1438" spans="2:7" ht="16" x14ac:dyDescent="0.2">
      <c r="B1438" s="57">
        <v>43035</v>
      </c>
      <c r="C1438" s="56">
        <v>64.05</v>
      </c>
      <c r="D1438" s="56"/>
      <c r="E1438" s="56">
        <v>0.105</v>
      </c>
      <c r="F1438">
        <f>Table3[[#This Row],[DivPay]]*4</f>
        <v>0.42</v>
      </c>
      <c r="G1438" s="2">
        <f>Table3[[#This Row],[FwdDiv]]/Table3[[#This Row],[SharePrice]]</f>
        <v>6.5573770491803279E-3</v>
      </c>
    </row>
    <row r="1439" spans="2:7" ht="16" x14ac:dyDescent="0.2">
      <c r="B1439" s="57">
        <v>43034</v>
      </c>
      <c r="C1439" s="56">
        <v>63.74</v>
      </c>
      <c r="D1439" s="56"/>
      <c r="E1439" s="56">
        <v>0.105</v>
      </c>
      <c r="F1439">
        <f>Table3[[#This Row],[DivPay]]*4</f>
        <v>0.42</v>
      </c>
      <c r="G1439" s="2">
        <f>Table3[[#This Row],[FwdDiv]]/Table3[[#This Row],[SharePrice]]</f>
        <v>6.5892689049262621E-3</v>
      </c>
    </row>
    <row r="1440" spans="2:7" ht="16" x14ac:dyDescent="0.2">
      <c r="B1440" s="57">
        <v>43033</v>
      </c>
      <c r="C1440" s="56">
        <v>64.38</v>
      </c>
      <c r="D1440" s="56"/>
      <c r="E1440" s="56">
        <v>0.105</v>
      </c>
      <c r="F1440">
        <f>Table3[[#This Row],[DivPay]]*4</f>
        <v>0.42</v>
      </c>
      <c r="G1440" s="2">
        <f>Table3[[#This Row],[FwdDiv]]/Table3[[#This Row],[SharePrice]]</f>
        <v>6.5237651444547996E-3</v>
      </c>
    </row>
    <row r="1441" spans="2:7" ht="16" x14ac:dyDescent="0.2">
      <c r="B1441" s="57">
        <v>43032</v>
      </c>
      <c r="C1441" s="56">
        <v>64.98</v>
      </c>
      <c r="D1441" s="56"/>
      <c r="E1441" s="56">
        <v>0.105</v>
      </c>
      <c r="F1441">
        <f>Table3[[#This Row],[DivPay]]*4</f>
        <v>0.42</v>
      </c>
      <c r="G1441" s="2">
        <f>Table3[[#This Row],[FwdDiv]]/Table3[[#This Row],[SharePrice]]</f>
        <v>6.4635272391505069E-3</v>
      </c>
    </row>
    <row r="1442" spans="2:7" ht="16" x14ac:dyDescent="0.2">
      <c r="B1442" s="57">
        <v>43031</v>
      </c>
      <c r="C1442" s="56">
        <v>65.28</v>
      </c>
      <c r="D1442" s="56"/>
      <c r="E1442" s="56">
        <v>0.105</v>
      </c>
      <c r="F1442">
        <f>Table3[[#This Row],[DivPay]]*4</f>
        <v>0.42</v>
      </c>
      <c r="G1442" s="2">
        <f>Table3[[#This Row],[FwdDiv]]/Table3[[#This Row],[SharePrice]]</f>
        <v>6.4338235294117644E-3</v>
      </c>
    </row>
    <row r="1443" spans="2:7" ht="16" x14ac:dyDescent="0.2">
      <c r="B1443" s="57">
        <v>43028</v>
      </c>
      <c r="C1443" s="56">
        <v>65.94</v>
      </c>
      <c r="D1443" s="56"/>
      <c r="E1443" s="56">
        <v>0.105</v>
      </c>
      <c r="F1443">
        <f>Table3[[#This Row],[DivPay]]*4</f>
        <v>0.42</v>
      </c>
      <c r="G1443" s="2">
        <f>Table3[[#This Row],[FwdDiv]]/Table3[[#This Row],[SharePrice]]</f>
        <v>6.369426751592357E-3</v>
      </c>
    </row>
    <row r="1444" spans="2:7" ht="16" x14ac:dyDescent="0.2">
      <c r="B1444" s="57">
        <v>43027</v>
      </c>
      <c r="C1444" s="56">
        <v>65.58</v>
      </c>
      <c r="D1444" s="56"/>
      <c r="E1444" s="56">
        <v>0.105</v>
      </c>
      <c r="F1444">
        <f>Table3[[#This Row],[DivPay]]*4</f>
        <v>0.42</v>
      </c>
      <c r="G1444" s="2">
        <f>Table3[[#This Row],[FwdDiv]]/Table3[[#This Row],[SharePrice]]</f>
        <v>6.4043915827996338E-3</v>
      </c>
    </row>
    <row r="1445" spans="2:7" ht="16" x14ac:dyDescent="0.2">
      <c r="B1445" s="57">
        <v>43026</v>
      </c>
      <c r="C1445" s="56">
        <v>65.56</v>
      </c>
      <c r="D1445" s="56"/>
      <c r="E1445" s="56">
        <v>0.105</v>
      </c>
      <c r="F1445">
        <f>Table3[[#This Row],[DivPay]]*4</f>
        <v>0.42</v>
      </c>
      <c r="G1445" s="2">
        <f>Table3[[#This Row],[FwdDiv]]/Table3[[#This Row],[SharePrice]]</f>
        <v>6.4063453325198284E-3</v>
      </c>
    </row>
    <row r="1446" spans="2:7" ht="16" x14ac:dyDescent="0.2">
      <c r="B1446" s="57">
        <v>43025</v>
      </c>
      <c r="C1446" s="56">
        <v>65.81</v>
      </c>
      <c r="D1446" s="56"/>
      <c r="E1446" s="56">
        <v>0.105</v>
      </c>
      <c r="F1446">
        <f>Table3[[#This Row],[DivPay]]*4</f>
        <v>0.42</v>
      </c>
      <c r="G1446" s="2">
        <f>Table3[[#This Row],[FwdDiv]]/Table3[[#This Row],[SharePrice]]</f>
        <v>6.3820088132502655E-3</v>
      </c>
    </row>
    <row r="1447" spans="2:7" ht="16" x14ac:dyDescent="0.2">
      <c r="B1447" s="57">
        <v>43024</v>
      </c>
      <c r="C1447" s="56">
        <v>65.709999999999994</v>
      </c>
      <c r="D1447" s="56"/>
      <c r="E1447" s="56">
        <v>0.105</v>
      </c>
      <c r="F1447">
        <f>Table3[[#This Row],[DivPay]]*4</f>
        <v>0.42</v>
      </c>
      <c r="G1447" s="2">
        <f>Table3[[#This Row],[FwdDiv]]/Table3[[#This Row],[SharePrice]]</f>
        <v>6.3917211992086448E-3</v>
      </c>
    </row>
    <row r="1448" spans="2:7" ht="16" x14ac:dyDescent="0.2">
      <c r="B1448" s="57">
        <v>43021</v>
      </c>
      <c r="C1448" s="56">
        <v>65.44</v>
      </c>
      <c r="D1448" s="56"/>
      <c r="E1448" s="56">
        <v>0.105</v>
      </c>
      <c r="F1448">
        <f>Table3[[#This Row],[DivPay]]*4</f>
        <v>0.42</v>
      </c>
      <c r="G1448" s="2">
        <f>Table3[[#This Row],[FwdDiv]]/Table3[[#This Row],[SharePrice]]</f>
        <v>6.4180929095354524E-3</v>
      </c>
    </row>
    <row r="1449" spans="2:7" ht="16" x14ac:dyDescent="0.2">
      <c r="B1449" s="57">
        <v>43020</v>
      </c>
      <c r="C1449" s="56">
        <v>64.91</v>
      </c>
      <c r="D1449" s="56"/>
      <c r="E1449" s="56">
        <v>0.105</v>
      </c>
      <c r="F1449">
        <f>Table3[[#This Row],[DivPay]]*4</f>
        <v>0.42</v>
      </c>
      <c r="G1449" s="2">
        <f>Table3[[#This Row],[FwdDiv]]/Table3[[#This Row],[SharePrice]]</f>
        <v>6.4704976120782626E-3</v>
      </c>
    </row>
    <row r="1450" spans="2:7" ht="16" x14ac:dyDescent="0.2">
      <c r="B1450" s="57">
        <v>43019</v>
      </c>
      <c r="C1450" s="56">
        <v>64.28</v>
      </c>
      <c r="D1450" s="56"/>
      <c r="E1450" s="56">
        <v>0.105</v>
      </c>
      <c r="F1450">
        <f>Table3[[#This Row],[DivPay]]*4</f>
        <v>0.42</v>
      </c>
      <c r="G1450" s="2">
        <f>Table3[[#This Row],[FwdDiv]]/Table3[[#This Row],[SharePrice]]</f>
        <v>6.5339141257000615E-3</v>
      </c>
    </row>
    <row r="1451" spans="2:7" ht="16" x14ac:dyDescent="0.2">
      <c r="B1451" s="57">
        <v>43018</v>
      </c>
      <c r="C1451" s="56">
        <v>63.99</v>
      </c>
      <c r="D1451" s="56"/>
      <c r="E1451" s="56">
        <v>0.105</v>
      </c>
      <c r="F1451">
        <f>Table3[[#This Row],[DivPay]]*4</f>
        <v>0.42</v>
      </c>
      <c r="G1451" s="2">
        <f>Table3[[#This Row],[FwdDiv]]/Table3[[#This Row],[SharePrice]]</f>
        <v>6.5635255508673229E-3</v>
      </c>
    </row>
    <row r="1452" spans="2:7" ht="16" x14ac:dyDescent="0.2">
      <c r="B1452" s="57">
        <v>43017</v>
      </c>
      <c r="C1452" s="56">
        <v>63.73</v>
      </c>
      <c r="D1452" s="56"/>
      <c r="E1452" s="56">
        <v>0.105</v>
      </c>
      <c r="F1452">
        <f>Table3[[#This Row],[DivPay]]*4</f>
        <v>0.42</v>
      </c>
      <c r="G1452" s="2">
        <f>Table3[[#This Row],[FwdDiv]]/Table3[[#This Row],[SharePrice]]</f>
        <v>6.5903028401067005E-3</v>
      </c>
    </row>
    <row r="1453" spans="2:7" ht="16" x14ac:dyDescent="0.2">
      <c r="B1453" s="57">
        <v>43014</v>
      </c>
      <c r="C1453" s="56">
        <v>63.75</v>
      </c>
      <c r="D1453" s="56"/>
      <c r="E1453" s="56">
        <v>0.105</v>
      </c>
      <c r="F1453">
        <f>Table3[[#This Row],[DivPay]]*4</f>
        <v>0.42</v>
      </c>
      <c r="G1453" s="2">
        <f>Table3[[#This Row],[FwdDiv]]/Table3[[#This Row],[SharePrice]]</f>
        <v>6.5882352941176465E-3</v>
      </c>
    </row>
    <row r="1454" spans="2:7" ht="16" x14ac:dyDescent="0.2">
      <c r="B1454" s="57">
        <v>43013</v>
      </c>
      <c r="C1454" s="56">
        <v>63.75</v>
      </c>
      <c r="D1454" s="56"/>
      <c r="E1454" s="56">
        <v>0.105</v>
      </c>
      <c r="F1454">
        <f>Table3[[#This Row],[DivPay]]*4</f>
        <v>0.42</v>
      </c>
      <c r="G1454" s="2">
        <f>Table3[[#This Row],[FwdDiv]]/Table3[[#This Row],[SharePrice]]</f>
        <v>6.5882352941176465E-3</v>
      </c>
    </row>
    <row r="1455" spans="2:7" ht="16" x14ac:dyDescent="0.2">
      <c r="B1455" s="57">
        <v>43012</v>
      </c>
      <c r="C1455" s="56">
        <v>63.57</v>
      </c>
      <c r="D1455" s="56"/>
      <c r="E1455" s="56">
        <v>0.105</v>
      </c>
      <c r="F1455">
        <f>Table3[[#This Row],[DivPay]]*4</f>
        <v>0.42</v>
      </c>
      <c r="G1455" s="2">
        <f>Table3[[#This Row],[FwdDiv]]/Table3[[#This Row],[SharePrice]]</f>
        <v>6.6068900424728644E-3</v>
      </c>
    </row>
    <row r="1456" spans="2:7" ht="16" x14ac:dyDescent="0.2">
      <c r="B1456" s="57">
        <v>43011</v>
      </c>
      <c r="C1456" s="56">
        <v>63.59</v>
      </c>
      <c r="D1456" s="56"/>
      <c r="E1456" s="56">
        <v>0.105</v>
      </c>
      <c r="F1456">
        <f>Table3[[#This Row],[DivPay]]*4</f>
        <v>0.42</v>
      </c>
      <c r="G1456" s="2">
        <f>Table3[[#This Row],[FwdDiv]]/Table3[[#This Row],[SharePrice]]</f>
        <v>6.6048120773706549E-3</v>
      </c>
    </row>
    <row r="1457" spans="2:7" ht="16" x14ac:dyDescent="0.2">
      <c r="B1457" s="57">
        <v>43010</v>
      </c>
      <c r="C1457" s="56">
        <v>63.75</v>
      </c>
      <c r="D1457" s="56"/>
      <c r="E1457" s="56">
        <v>0.105</v>
      </c>
      <c r="F1457">
        <f>Table3[[#This Row],[DivPay]]*4</f>
        <v>0.42</v>
      </c>
      <c r="G1457" s="2">
        <f>Table3[[#This Row],[FwdDiv]]/Table3[[#This Row],[SharePrice]]</f>
        <v>6.5882352941176465E-3</v>
      </c>
    </row>
    <row r="1458" spans="2:7" ht="16" x14ac:dyDescent="0.2">
      <c r="B1458" s="57">
        <v>43006</v>
      </c>
      <c r="C1458" s="56">
        <v>63.32</v>
      </c>
      <c r="D1458" s="56"/>
      <c r="E1458" s="56">
        <v>0.105</v>
      </c>
      <c r="F1458">
        <f>Table3[[#This Row],[DivPay]]*4</f>
        <v>0.42</v>
      </c>
      <c r="G1458" s="2">
        <f>Table3[[#This Row],[FwdDiv]]/Table3[[#This Row],[SharePrice]]</f>
        <v>6.6329753632343646E-3</v>
      </c>
    </row>
    <row r="1459" spans="2:7" ht="16" x14ac:dyDescent="0.2">
      <c r="B1459" s="57">
        <v>43005</v>
      </c>
      <c r="C1459" s="56">
        <v>63.21</v>
      </c>
      <c r="D1459" s="56"/>
      <c r="E1459" s="56">
        <v>0.105</v>
      </c>
      <c r="F1459">
        <f>Table3[[#This Row],[DivPay]]*4</f>
        <v>0.42</v>
      </c>
      <c r="G1459" s="2">
        <f>Table3[[#This Row],[FwdDiv]]/Table3[[#This Row],[SharePrice]]</f>
        <v>6.6445182724252485E-3</v>
      </c>
    </row>
    <row r="1460" spans="2:7" ht="16" x14ac:dyDescent="0.2">
      <c r="B1460" s="57">
        <v>43004</v>
      </c>
      <c r="C1460" s="56">
        <v>63.33</v>
      </c>
      <c r="D1460" s="56"/>
      <c r="E1460" s="56">
        <v>0.105</v>
      </c>
      <c r="F1460">
        <f>Table3[[#This Row],[DivPay]]*4</f>
        <v>0.42</v>
      </c>
      <c r="G1460" s="2">
        <f>Table3[[#This Row],[FwdDiv]]/Table3[[#This Row],[SharePrice]]</f>
        <v>6.631927996210327E-3</v>
      </c>
    </row>
    <row r="1461" spans="2:7" ht="16" x14ac:dyDescent="0.2">
      <c r="B1461" s="57">
        <v>43003</v>
      </c>
      <c r="C1461" s="56">
        <v>63.67</v>
      </c>
      <c r="D1461" s="56"/>
      <c r="E1461" s="56">
        <v>0.105</v>
      </c>
      <c r="F1461">
        <f>Table3[[#This Row],[DivPay]]*4</f>
        <v>0.42</v>
      </c>
      <c r="G1461" s="2">
        <f>Table3[[#This Row],[FwdDiv]]/Table3[[#This Row],[SharePrice]]</f>
        <v>6.5965132715564622E-3</v>
      </c>
    </row>
    <row r="1462" spans="2:7" ht="16" x14ac:dyDescent="0.2">
      <c r="B1462" s="57">
        <v>43000</v>
      </c>
      <c r="C1462" s="56">
        <v>64.16</v>
      </c>
      <c r="D1462" s="56"/>
      <c r="E1462" s="56">
        <v>0.105</v>
      </c>
      <c r="F1462">
        <f>Table3[[#This Row],[DivPay]]*4</f>
        <v>0.42</v>
      </c>
      <c r="G1462" s="2">
        <f>Table3[[#This Row],[FwdDiv]]/Table3[[#This Row],[SharePrice]]</f>
        <v>6.5461346633416458E-3</v>
      </c>
    </row>
    <row r="1463" spans="2:7" ht="16" x14ac:dyDescent="0.2">
      <c r="B1463" s="57">
        <v>42999</v>
      </c>
      <c r="C1463" s="56">
        <v>64.239999999999995</v>
      </c>
      <c r="D1463" s="56"/>
      <c r="E1463" s="56">
        <v>0.105</v>
      </c>
      <c r="F1463">
        <f>Table3[[#This Row],[DivPay]]*4</f>
        <v>0.42</v>
      </c>
      <c r="G1463" s="2">
        <f>Table3[[#This Row],[FwdDiv]]/Table3[[#This Row],[SharePrice]]</f>
        <v>6.5379825653798258E-3</v>
      </c>
    </row>
    <row r="1464" spans="2:7" ht="16" x14ac:dyDescent="0.2">
      <c r="B1464" s="57">
        <v>42998</v>
      </c>
      <c r="C1464" s="56">
        <v>64.48</v>
      </c>
      <c r="D1464" s="56"/>
      <c r="E1464" s="56">
        <v>0.105</v>
      </c>
      <c r="F1464">
        <f>Table3[[#This Row],[DivPay]]*4</f>
        <v>0.42</v>
      </c>
      <c r="G1464" s="2">
        <f>Table3[[#This Row],[FwdDiv]]/Table3[[#This Row],[SharePrice]]</f>
        <v>6.5136476426798998E-3</v>
      </c>
    </row>
    <row r="1465" spans="2:7" ht="16" x14ac:dyDescent="0.2">
      <c r="B1465" s="57">
        <v>42997</v>
      </c>
      <c r="C1465" s="56">
        <v>64.78</v>
      </c>
      <c r="D1465" s="56"/>
      <c r="E1465" s="56">
        <v>0.105</v>
      </c>
      <c r="F1465">
        <f>Table3[[#This Row],[DivPay]]*4</f>
        <v>0.42</v>
      </c>
      <c r="G1465" s="2">
        <f>Table3[[#This Row],[FwdDiv]]/Table3[[#This Row],[SharePrice]]</f>
        <v>6.4834825563445508E-3</v>
      </c>
    </row>
    <row r="1466" spans="2:7" ht="16" x14ac:dyDescent="0.2">
      <c r="B1466" s="57">
        <v>42996</v>
      </c>
      <c r="C1466" s="56">
        <v>65.2</v>
      </c>
      <c r="D1466" s="56"/>
      <c r="E1466" s="56">
        <v>0.105</v>
      </c>
      <c r="F1466">
        <f>Table3[[#This Row],[DivPay]]*4</f>
        <v>0.42</v>
      </c>
      <c r="G1466" s="2">
        <f>Table3[[#This Row],[FwdDiv]]/Table3[[#This Row],[SharePrice]]</f>
        <v>6.4417177914110422E-3</v>
      </c>
    </row>
    <row r="1467" spans="2:7" ht="16" x14ac:dyDescent="0.2">
      <c r="B1467" s="57">
        <v>42993</v>
      </c>
      <c r="C1467" s="56">
        <v>65.2</v>
      </c>
      <c r="D1467" s="56"/>
      <c r="E1467" s="56">
        <v>0.105</v>
      </c>
      <c r="F1467">
        <f>Table3[[#This Row],[DivPay]]*4</f>
        <v>0.42</v>
      </c>
      <c r="G1467" s="2">
        <f>Table3[[#This Row],[FwdDiv]]/Table3[[#This Row],[SharePrice]]</f>
        <v>6.4417177914110422E-3</v>
      </c>
    </row>
    <row r="1468" spans="2:7" ht="16" x14ac:dyDescent="0.2">
      <c r="B1468" s="57">
        <v>42992</v>
      </c>
      <c r="C1468" s="56">
        <v>65.25</v>
      </c>
      <c r="D1468" s="56"/>
      <c r="E1468" s="56">
        <v>0.105</v>
      </c>
      <c r="F1468">
        <f>Table3[[#This Row],[DivPay]]*4</f>
        <v>0.42</v>
      </c>
      <c r="G1468" s="2">
        <f>Table3[[#This Row],[FwdDiv]]/Table3[[#This Row],[SharePrice]]</f>
        <v>6.4367816091954024E-3</v>
      </c>
    </row>
    <row r="1469" spans="2:7" ht="16" x14ac:dyDescent="0.2">
      <c r="B1469" s="57">
        <v>42991</v>
      </c>
      <c r="C1469" s="56">
        <v>65.28</v>
      </c>
      <c r="D1469" s="56"/>
      <c r="E1469" s="56">
        <v>0.105</v>
      </c>
      <c r="F1469">
        <f>Table3[[#This Row],[DivPay]]*4</f>
        <v>0.42</v>
      </c>
      <c r="G1469" s="2">
        <f>Table3[[#This Row],[FwdDiv]]/Table3[[#This Row],[SharePrice]]</f>
        <v>6.4338235294117644E-3</v>
      </c>
    </row>
    <row r="1470" spans="2:7" ht="16" x14ac:dyDescent="0.2">
      <c r="B1470" s="57">
        <v>42990</v>
      </c>
      <c r="C1470" s="56">
        <v>65.400000000000006</v>
      </c>
      <c r="D1470" s="56"/>
      <c r="E1470" s="56">
        <v>0.105</v>
      </c>
      <c r="F1470">
        <f>Table3[[#This Row],[DivPay]]*4</f>
        <v>0.42</v>
      </c>
      <c r="G1470" s="2">
        <f>Table3[[#This Row],[FwdDiv]]/Table3[[#This Row],[SharePrice]]</f>
        <v>6.4220183486238527E-3</v>
      </c>
    </row>
    <row r="1471" spans="2:7" ht="16" x14ac:dyDescent="0.2">
      <c r="B1471" s="57">
        <v>42989</v>
      </c>
      <c r="C1471" s="56">
        <v>65.28</v>
      </c>
      <c r="D1471" s="56"/>
      <c r="E1471" s="56">
        <v>0.105</v>
      </c>
      <c r="F1471">
        <f>Table3[[#This Row],[DivPay]]*4</f>
        <v>0.42</v>
      </c>
      <c r="G1471" s="2">
        <f>Table3[[#This Row],[FwdDiv]]/Table3[[#This Row],[SharePrice]]</f>
        <v>6.4338235294117644E-3</v>
      </c>
    </row>
    <row r="1472" spans="2:7" ht="16" x14ac:dyDescent="0.2">
      <c r="B1472" s="57">
        <v>42986</v>
      </c>
      <c r="C1472" s="56">
        <v>64.7</v>
      </c>
      <c r="D1472" s="56"/>
      <c r="E1472" s="56">
        <v>0.105</v>
      </c>
      <c r="F1472">
        <f>Table3[[#This Row],[DivPay]]*4</f>
        <v>0.42</v>
      </c>
      <c r="G1472" s="2">
        <f>Table3[[#This Row],[FwdDiv]]/Table3[[#This Row],[SharePrice]]</f>
        <v>6.4914992272024725E-3</v>
      </c>
    </row>
    <row r="1473" spans="2:7" ht="16" x14ac:dyDescent="0.2">
      <c r="B1473" s="57">
        <v>42985</v>
      </c>
      <c r="C1473" s="56">
        <v>64.849999999999994</v>
      </c>
      <c r="D1473" s="56"/>
      <c r="E1473" s="56">
        <v>0.105</v>
      </c>
      <c r="F1473">
        <f>Table3[[#This Row],[DivPay]]*4</f>
        <v>0.42</v>
      </c>
      <c r="G1473" s="2">
        <f>Table3[[#This Row],[FwdDiv]]/Table3[[#This Row],[SharePrice]]</f>
        <v>6.476484194294526E-3</v>
      </c>
    </row>
    <row r="1474" spans="2:7" ht="16" x14ac:dyDescent="0.2">
      <c r="B1474" s="57">
        <v>42984</v>
      </c>
      <c r="C1474" s="56">
        <v>63.39</v>
      </c>
      <c r="D1474" s="56"/>
      <c r="E1474" s="56">
        <v>0.105</v>
      </c>
      <c r="F1474">
        <f>Table3[[#This Row],[DivPay]]*4</f>
        <v>0.42</v>
      </c>
      <c r="G1474" s="2">
        <f>Table3[[#This Row],[FwdDiv]]/Table3[[#This Row],[SharePrice]]</f>
        <v>6.6256507335541882E-3</v>
      </c>
    </row>
    <row r="1475" spans="2:7" ht="16" x14ac:dyDescent="0.2">
      <c r="B1475" s="57">
        <v>42983</v>
      </c>
      <c r="C1475" s="56">
        <v>63.17</v>
      </c>
      <c r="D1475" s="56"/>
      <c r="E1475" s="56">
        <v>0.105</v>
      </c>
      <c r="F1475">
        <f>Table3[[#This Row],[DivPay]]*4</f>
        <v>0.42</v>
      </c>
      <c r="G1475" s="2">
        <f>Table3[[#This Row],[FwdDiv]]/Table3[[#This Row],[SharePrice]]</f>
        <v>6.6487256609149906E-3</v>
      </c>
    </row>
    <row r="1476" spans="2:7" ht="16" x14ac:dyDescent="0.2">
      <c r="B1476" s="57">
        <v>42979</v>
      </c>
      <c r="C1476" s="56">
        <v>62.87</v>
      </c>
      <c r="D1476" s="56"/>
      <c r="E1476" s="56">
        <v>0.105</v>
      </c>
      <c r="F1476">
        <f>Table3[[#This Row],[DivPay]]*4</f>
        <v>0.42</v>
      </c>
      <c r="G1476" s="2">
        <f>Table3[[#This Row],[FwdDiv]]/Table3[[#This Row],[SharePrice]]</f>
        <v>6.6804517257833627E-3</v>
      </c>
    </row>
    <row r="1477" spans="2:7" ht="16" x14ac:dyDescent="0.2">
      <c r="B1477" s="57">
        <v>42978</v>
      </c>
      <c r="C1477" s="56">
        <v>62.7</v>
      </c>
      <c r="D1477" s="56"/>
      <c r="E1477" s="56">
        <v>0.105</v>
      </c>
      <c r="F1477">
        <f>Table3[[#This Row],[DivPay]]*4</f>
        <v>0.42</v>
      </c>
      <c r="G1477" s="2">
        <f>Table3[[#This Row],[FwdDiv]]/Table3[[#This Row],[SharePrice]]</f>
        <v>6.6985645933014346E-3</v>
      </c>
    </row>
    <row r="1478" spans="2:7" ht="16" x14ac:dyDescent="0.2">
      <c r="B1478" s="57">
        <v>42977</v>
      </c>
      <c r="C1478" s="56">
        <v>61.94</v>
      </c>
      <c r="D1478" s="56"/>
      <c r="E1478" s="56">
        <v>0.105</v>
      </c>
      <c r="F1478">
        <f>Table3[[#This Row],[DivPay]]*4</f>
        <v>0.42</v>
      </c>
      <c r="G1478" s="2">
        <f>Table3[[#This Row],[FwdDiv]]/Table3[[#This Row],[SharePrice]]</f>
        <v>6.7807555699063611E-3</v>
      </c>
    </row>
    <row r="1479" spans="2:7" ht="16" x14ac:dyDescent="0.2">
      <c r="B1479" s="57">
        <v>42976</v>
      </c>
      <c r="C1479" s="56">
        <v>61.5</v>
      </c>
      <c r="D1479" s="56"/>
      <c r="E1479" s="56">
        <v>0.105</v>
      </c>
      <c r="F1479">
        <f>Table3[[#This Row],[DivPay]]*4</f>
        <v>0.42</v>
      </c>
      <c r="G1479" s="2">
        <f>Table3[[#This Row],[FwdDiv]]/Table3[[#This Row],[SharePrice]]</f>
        <v>6.8292682926829268E-3</v>
      </c>
    </row>
    <row r="1480" spans="2:7" ht="16" x14ac:dyDescent="0.2">
      <c r="B1480" s="57">
        <v>42975</v>
      </c>
      <c r="C1480" s="56">
        <v>61.54</v>
      </c>
      <c r="D1480" s="56"/>
      <c r="E1480" s="56">
        <v>0.105</v>
      </c>
      <c r="F1480">
        <f>Table3[[#This Row],[DivPay]]*4</f>
        <v>0.42</v>
      </c>
      <c r="G1480" s="2">
        <f>Table3[[#This Row],[FwdDiv]]/Table3[[#This Row],[SharePrice]]</f>
        <v>6.8248293792655184E-3</v>
      </c>
    </row>
    <row r="1481" spans="2:7" ht="16" x14ac:dyDescent="0.2">
      <c r="B1481" s="57">
        <v>42972</v>
      </c>
      <c r="C1481" s="56">
        <v>61.33</v>
      </c>
      <c r="D1481" s="56"/>
      <c r="E1481" s="56">
        <v>0.105</v>
      </c>
      <c r="F1481">
        <f>Table3[[#This Row],[DivPay]]*4</f>
        <v>0.42</v>
      </c>
      <c r="G1481" s="2">
        <f>Table3[[#This Row],[FwdDiv]]/Table3[[#This Row],[SharePrice]]</f>
        <v>6.8481982716451983E-3</v>
      </c>
    </row>
    <row r="1482" spans="2:7" ht="16" x14ac:dyDescent="0.2">
      <c r="B1482" s="57">
        <v>42971</v>
      </c>
      <c r="C1482" s="56">
        <v>61.39</v>
      </c>
      <c r="D1482" s="56"/>
      <c r="E1482" s="56">
        <v>0.105</v>
      </c>
      <c r="F1482">
        <f>Table3[[#This Row],[DivPay]]*4</f>
        <v>0.42</v>
      </c>
      <c r="G1482" s="2">
        <f>Table3[[#This Row],[FwdDiv]]/Table3[[#This Row],[SharePrice]]</f>
        <v>6.8415051311288477E-3</v>
      </c>
    </row>
    <row r="1483" spans="2:7" ht="16" x14ac:dyDescent="0.2">
      <c r="B1483" s="57">
        <v>42970</v>
      </c>
      <c r="C1483" s="56">
        <v>61.36</v>
      </c>
      <c r="D1483" s="56"/>
      <c r="E1483" s="56">
        <v>0.105</v>
      </c>
      <c r="F1483">
        <f>Table3[[#This Row],[DivPay]]*4</f>
        <v>0.42</v>
      </c>
      <c r="G1483" s="2">
        <f>Table3[[#This Row],[FwdDiv]]/Table3[[#This Row],[SharePrice]]</f>
        <v>6.8448500651890481E-3</v>
      </c>
    </row>
    <row r="1484" spans="2:7" ht="16" x14ac:dyDescent="0.2">
      <c r="B1484" s="57">
        <v>42969</v>
      </c>
      <c r="C1484" s="56">
        <v>61.6</v>
      </c>
      <c r="D1484" s="56"/>
      <c r="E1484" s="56">
        <v>0.105</v>
      </c>
      <c r="F1484">
        <f>Table3[[#This Row],[DivPay]]*4</f>
        <v>0.42</v>
      </c>
      <c r="G1484" s="2">
        <f>Table3[[#This Row],[FwdDiv]]/Table3[[#This Row],[SharePrice]]</f>
        <v>6.8181818181818179E-3</v>
      </c>
    </row>
    <row r="1485" spans="2:7" ht="16" x14ac:dyDescent="0.2">
      <c r="B1485" s="57">
        <v>42968</v>
      </c>
      <c r="C1485" s="56">
        <v>61.35</v>
      </c>
      <c r="D1485" s="56"/>
      <c r="E1485" s="56">
        <v>0.105</v>
      </c>
      <c r="F1485">
        <f>Table3[[#This Row],[DivPay]]*4</f>
        <v>0.42</v>
      </c>
      <c r="G1485" s="2">
        <f>Table3[[#This Row],[FwdDiv]]/Table3[[#This Row],[SharePrice]]</f>
        <v>6.8459657701711489E-3</v>
      </c>
    </row>
    <row r="1486" spans="2:7" ht="16" x14ac:dyDescent="0.2">
      <c r="B1486" s="57">
        <v>42965</v>
      </c>
      <c r="C1486" s="56">
        <v>60.75</v>
      </c>
      <c r="D1486" s="56"/>
      <c r="E1486" s="56">
        <v>0.105</v>
      </c>
      <c r="F1486">
        <f>Table3[[#This Row],[DivPay]]*4</f>
        <v>0.42</v>
      </c>
      <c r="G1486" s="2">
        <f>Table3[[#This Row],[FwdDiv]]/Table3[[#This Row],[SharePrice]]</f>
        <v>6.9135802469135798E-3</v>
      </c>
    </row>
    <row r="1487" spans="2:7" ht="16" x14ac:dyDescent="0.2">
      <c r="B1487" s="57">
        <v>42964</v>
      </c>
      <c r="C1487" s="56">
        <v>60.9</v>
      </c>
      <c r="D1487" s="56"/>
      <c r="E1487" s="56">
        <v>0.105</v>
      </c>
      <c r="F1487">
        <f>Table3[[#This Row],[DivPay]]*4</f>
        <v>0.42</v>
      </c>
      <c r="G1487" s="2">
        <f>Table3[[#This Row],[FwdDiv]]/Table3[[#This Row],[SharePrice]]</f>
        <v>6.8965517241379309E-3</v>
      </c>
    </row>
    <row r="1488" spans="2:7" ht="16" x14ac:dyDescent="0.2">
      <c r="B1488" s="57">
        <v>42963</v>
      </c>
      <c r="C1488" s="56">
        <v>61.5</v>
      </c>
      <c r="D1488" s="56"/>
      <c r="E1488" s="56">
        <v>0.105</v>
      </c>
      <c r="F1488">
        <f>Table3[[#This Row],[DivPay]]*4</f>
        <v>0.42</v>
      </c>
      <c r="G1488" s="2">
        <f>Table3[[#This Row],[FwdDiv]]/Table3[[#This Row],[SharePrice]]</f>
        <v>6.8292682926829268E-3</v>
      </c>
    </row>
    <row r="1489" spans="2:7" ht="16" x14ac:dyDescent="0.2">
      <c r="B1489" s="57">
        <v>42962</v>
      </c>
      <c r="C1489" s="56">
        <v>61.03</v>
      </c>
      <c r="D1489" s="56"/>
      <c r="E1489" s="56">
        <v>0.105</v>
      </c>
      <c r="F1489">
        <f>Table3[[#This Row],[DivPay]]*4</f>
        <v>0.42</v>
      </c>
      <c r="G1489" s="2">
        <f>Table3[[#This Row],[FwdDiv]]/Table3[[#This Row],[SharePrice]]</f>
        <v>6.8818613796493523E-3</v>
      </c>
    </row>
    <row r="1490" spans="2:7" ht="16" x14ac:dyDescent="0.2">
      <c r="B1490" s="57">
        <v>42961</v>
      </c>
      <c r="C1490" s="56">
        <v>60.74</v>
      </c>
      <c r="D1490" s="56"/>
      <c r="E1490" s="56">
        <v>0.105</v>
      </c>
      <c r="F1490">
        <f>Table3[[#This Row],[DivPay]]*4</f>
        <v>0.42</v>
      </c>
      <c r="G1490" s="2">
        <f>Table3[[#This Row],[FwdDiv]]/Table3[[#This Row],[SharePrice]]</f>
        <v>6.9147184721764891E-3</v>
      </c>
    </row>
    <row r="1491" spans="2:7" ht="16" x14ac:dyDescent="0.2">
      <c r="B1491" s="57">
        <v>42958</v>
      </c>
      <c r="C1491" s="56">
        <v>59.73</v>
      </c>
      <c r="D1491" s="56"/>
      <c r="E1491" s="56">
        <v>0.105</v>
      </c>
      <c r="F1491">
        <f>Table3[[#This Row],[DivPay]]*4</f>
        <v>0.42</v>
      </c>
      <c r="G1491" s="2">
        <f>Table3[[#This Row],[FwdDiv]]/Table3[[#This Row],[SharePrice]]</f>
        <v>7.0316423907584129E-3</v>
      </c>
    </row>
    <row r="1492" spans="2:7" ht="16" x14ac:dyDescent="0.2">
      <c r="B1492" s="57">
        <v>42957</v>
      </c>
      <c r="C1492" s="56">
        <v>59.74</v>
      </c>
      <c r="D1492" s="56"/>
      <c r="E1492" s="56">
        <v>0.105</v>
      </c>
      <c r="F1492">
        <f>Table3[[#This Row],[DivPay]]*4</f>
        <v>0.42</v>
      </c>
      <c r="G1492" s="2">
        <f>Table3[[#This Row],[FwdDiv]]/Table3[[#This Row],[SharePrice]]</f>
        <v>7.030465349849347E-3</v>
      </c>
    </row>
    <row r="1493" spans="2:7" ht="16" x14ac:dyDescent="0.2">
      <c r="B1493" s="57">
        <v>42956</v>
      </c>
      <c r="C1493" s="56">
        <v>60.81</v>
      </c>
      <c r="D1493" s="56"/>
      <c r="E1493" s="56">
        <v>0.105</v>
      </c>
      <c r="F1493">
        <f>Table3[[#This Row],[DivPay]]*4</f>
        <v>0.42</v>
      </c>
      <c r="G1493" s="2">
        <f>Table3[[#This Row],[FwdDiv]]/Table3[[#This Row],[SharePrice]]</f>
        <v>6.9067587567834231E-3</v>
      </c>
    </row>
    <row r="1494" spans="2:7" ht="16" x14ac:dyDescent="0.2">
      <c r="B1494" s="57">
        <v>42955</v>
      </c>
      <c r="C1494" s="56">
        <v>60</v>
      </c>
      <c r="D1494" s="56"/>
      <c r="E1494" s="56">
        <v>0.105</v>
      </c>
      <c r="F1494">
        <f>Table3[[#This Row],[DivPay]]*4</f>
        <v>0.42</v>
      </c>
      <c r="G1494" s="2">
        <f>Table3[[#This Row],[FwdDiv]]/Table3[[#This Row],[SharePrice]]</f>
        <v>7.0000000000000001E-3</v>
      </c>
    </row>
    <row r="1495" spans="2:7" ht="16" x14ac:dyDescent="0.2">
      <c r="B1495" s="57">
        <v>42954</v>
      </c>
      <c r="C1495" s="56">
        <v>61.83</v>
      </c>
      <c r="D1495" s="56"/>
      <c r="E1495" s="56">
        <v>0.105</v>
      </c>
      <c r="F1495">
        <f>Table3[[#This Row],[DivPay]]*4</f>
        <v>0.42</v>
      </c>
      <c r="G1495" s="2">
        <f>Table3[[#This Row],[FwdDiv]]/Table3[[#This Row],[SharePrice]]</f>
        <v>6.7928190198932557E-3</v>
      </c>
    </row>
    <row r="1496" spans="2:7" ht="16" x14ac:dyDescent="0.2">
      <c r="B1496" s="57">
        <v>42951</v>
      </c>
      <c r="C1496" s="56">
        <v>62.12</v>
      </c>
      <c r="D1496" s="56"/>
      <c r="E1496" s="56">
        <v>0.105</v>
      </c>
      <c r="F1496">
        <f>Table3[[#This Row],[DivPay]]*4</f>
        <v>0.42</v>
      </c>
      <c r="G1496" s="2">
        <f>Table3[[#This Row],[FwdDiv]]/Table3[[#This Row],[SharePrice]]</f>
        <v>6.7611075338055377E-3</v>
      </c>
    </row>
    <row r="1497" spans="2:7" ht="16" x14ac:dyDescent="0.2">
      <c r="B1497" s="57">
        <v>42950</v>
      </c>
      <c r="C1497" s="56">
        <v>62.28</v>
      </c>
      <c r="D1497" s="56"/>
      <c r="E1497" s="56">
        <v>0.105</v>
      </c>
      <c r="F1497">
        <f>Table3[[#This Row],[DivPay]]*4</f>
        <v>0.42</v>
      </c>
      <c r="G1497" s="2">
        <f>Table3[[#This Row],[FwdDiv]]/Table3[[#This Row],[SharePrice]]</f>
        <v>6.7437379576107898E-3</v>
      </c>
    </row>
    <row r="1498" spans="2:7" ht="16" x14ac:dyDescent="0.2">
      <c r="B1498" s="57">
        <v>42949</v>
      </c>
      <c r="C1498" s="56">
        <v>61.54</v>
      </c>
      <c r="D1498" s="56"/>
      <c r="E1498" s="56">
        <v>0.105</v>
      </c>
      <c r="F1498">
        <f>Table3[[#This Row],[DivPay]]*4</f>
        <v>0.42</v>
      </c>
      <c r="G1498" s="2">
        <f>Table3[[#This Row],[FwdDiv]]/Table3[[#This Row],[SharePrice]]</f>
        <v>6.8248293792655184E-3</v>
      </c>
    </row>
    <row r="1499" spans="2:7" ht="16" x14ac:dyDescent="0.2">
      <c r="B1499" s="57">
        <v>42948</v>
      </c>
      <c r="C1499" s="56">
        <v>62.27</v>
      </c>
      <c r="D1499" s="56"/>
      <c r="E1499" s="56">
        <v>0.105</v>
      </c>
      <c r="F1499">
        <f>Table3[[#This Row],[DivPay]]*4</f>
        <v>0.42</v>
      </c>
      <c r="G1499" s="2">
        <f>Table3[[#This Row],[FwdDiv]]/Table3[[#This Row],[SharePrice]]</f>
        <v>6.7448209410631114E-3</v>
      </c>
    </row>
    <row r="1500" spans="2:7" ht="16" x14ac:dyDescent="0.2">
      <c r="B1500" s="57">
        <v>42947</v>
      </c>
      <c r="C1500" s="56">
        <v>62.52</v>
      </c>
      <c r="D1500" s="56"/>
      <c r="E1500" s="56">
        <v>0.105</v>
      </c>
      <c r="F1500">
        <f>Table3[[#This Row],[DivPay]]*4</f>
        <v>0.42</v>
      </c>
      <c r="G1500" s="2">
        <f>Table3[[#This Row],[FwdDiv]]/Table3[[#This Row],[SharePrice]]</f>
        <v>6.7178502879078686E-3</v>
      </c>
    </row>
    <row r="1501" spans="2:7" ht="16" x14ac:dyDescent="0.2">
      <c r="B1501" s="57">
        <v>42944</v>
      </c>
      <c r="C1501" s="56">
        <v>62.21</v>
      </c>
      <c r="D1501" s="56"/>
      <c r="E1501" s="56">
        <v>0.105</v>
      </c>
      <c r="F1501">
        <f>Table3[[#This Row],[DivPay]]*4</f>
        <v>0.42</v>
      </c>
      <c r="G1501" s="2">
        <f>Table3[[#This Row],[FwdDiv]]/Table3[[#This Row],[SharePrice]]</f>
        <v>6.7513261533515513E-3</v>
      </c>
    </row>
    <row r="1502" spans="2:7" ht="16" x14ac:dyDescent="0.2">
      <c r="B1502" s="57">
        <v>42943</v>
      </c>
      <c r="C1502" s="56">
        <v>62.01</v>
      </c>
      <c r="D1502" s="56"/>
      <c r="E1502" s="56">
        <v>0.105</v>
      </c>
      <c r="F1502">
        <f>Table3[[#This Row],[DivPay]]*4</f>
        <v>0.42</v>
      </c>
      <c r="G1502" s="2">
        <f>Table3[[#This Row],[FwdDiv]]/Table3[[#This Row],[SharePrice]]</f>
        <v>6.7731011127237541E-3</v>
      </c>
    </row>
    <row r="1503" spans="2:7" ht="16" x14ac:dyDescent="0.2">
      <c r="B1503" s="57">
        <v>42942</v>
      </c>
      <c r="C1503" s="56">
        <v>62.06</v>
      </c>
      <c r="D1503" s="56"/>
      <c r="E1503" s="56">
        <v>0.105</v>
      </c>
      <c r="F1503">
        <f>Table3[[#This Row],[DivPay]]*4</f>
        <v>0.42</v>
      </c>
      <c r="G1503" s="2">
        <f>Table3[[#This Row],[FwdDiv]]/Table3[[#This Row],[SharePrice]]</f>
        <v>6.7676442152755393E-3</v>
      </c>
    </row>
    <row r="1504" spans="2:7" ht="16" x14ac:dyDescent="0.2">
      <c r="B1504" s="57">
        <v>42941</v>
      </c>
      <c r="C1504" s="56">
        <v>61.28</v>
      </c>
      <c r="D1504" s="56"/>
      <c r="E1504" s="56">
        <v>0.105</v>
      </c>
      <c r="F1504">
        <f>Table3[[#This Row],[DivPay]]*4</f>
        <v>0.42</v>
      </c>
      <c r="G1504" s="2">
        <f>Table3[[#This Row],[FwdDiv]]/Table3[[#This Row],[SharePrice]]</f>
        <v>6.8537859007832894E-3</v>
      </c>
    </row>
    <row r="1505" spans="2:7" ht="16" x14ac:dyDescent="0.2">
      <c r="B1505" s="57">
        <v>42940</v>
      </c>
      <c r="C1505" s="56">
        <v>63.29</v>
      </c>
      <c r="D1505" s="56"/>
      <c r="E1505" s="56">
        <v>0.105</v>
      </c>
      <c r="F1505">
        <f>Table3[[#This Row],[DivPay]]*4</f>
        <v>0.42</v>
      </c>
      <c r="G1505" s="2">
        <f>Table3[[#This Row],[FwdDiv]]/Table3[[#This Row],[SharePrice]]</f>
        <v>6.6361194501501023E-3</v>
      </c>
    </row>
    <row r="1506" spans="2:7" ht="16" x14ac:dyDescent="0.2">
      <c r="B1506" s="57">
        <v>42937</v>
      </c>
      <c r="C1506" s="56">
        <v>63.16</v>
      </c>
      <c r="D1506" s="56"/>
      <c r="E1506" s="56">
        <v>0.105</v>
      </c>
      <c r="F1506">
        <f>Table3[[#This Row],[DivPay]]*4</f>
        <v>0.42</v>
      </c>
      <c r="G1506" s="2">
        <f>Table3[[#This Row],[FwdDiv]]/Table3[[#This Row],[SharePrice]]</f>
        <v>6.6497783407219761E-3</v>
      </c>
    </row>
    <row r="1507" spans="2:7" ht="16" x14ac:dyDescent="0.2">
      <c r="B1507" s="57">
        <v>42936</v>
      </c>
      <c r="C1507" s="56">
        <v>62.75</v>
      </c>
      <c r="D1507" s="56"/>
      <c r="E1507" s="56">
        <v>0.105</v>
      </c>
      <c r="F1507">
        <f>Table3[[#This Row],[DivPay]]*4</f>
        <v>0.42</v>
      </c>
      <c r="G1507" s="2">
        <f>Table3[[#This Row],[FwdDiv]]/Table3[[#This Row],[SharePrice]]</f>
        <v>6.6932270916334659E-3</v>
      </c>
    </row>
    <row r="1508" spans="2:7" ht="16" x14ac:dyDescent="0.2">
      <c r="B1508" s="57">
        <v>42935</v>
      </c>
      <c r="C1508" s="56">
        <v>62.42</v>
      </c>
      <c r="D1508" s="56"/>
      <c r="E1508" s="56">
        <v>0.105</v>
      </c>
      <c r="F1508">
        <f>Table3[[#This Row],[DivPay]]*4</f>
        <v>0.42</v>
      </c>
      <c r="G1508" s="2">
        <f>Table3[[#This Row],[FwdDiv]]/Table3[[#This Row],[SharePrice]]</f>
        <v>6.7286126241589226E-3</v>
      </c>
    </row>
    <row r="1509" spans="2:7" ht="16" x14ac:dyDescent="0.2">
      <c r="B1509" s="57">
        <v>42934</v>
      </c>
      <c r="C1509" s="56">
        <v>62.46</v>
      </c>
      <c r="D1509" s="56"/>
      <c r="E1509" s="56">
        <v>0.105</v>
      </c>
      <c r="F1509">
        <f>Table3[[#This Row],[DivPay]]*4</f>
        <v>0.42</v>
      </c>
      <c r="G1509" s="2">
        <f>Table3[[#This Row],[FwdDiv]]/Table3[[#This Row],[SharePrice]]</f>
        <v>6.7243035542747355E-3</v>
      </c>
    </row>
    <row r="1510" spans="2:7" ht="16" x14ac:dyDescent="0.2">
      <c r="B1510" s="57">
        <v>42933</v>
      </c>
      <c r="C1510" s="56">
        <v>63.07</v>
      </c>
      <c r="D1510" s="56"/>
      <c r="E1510" s="56">
        <v>0.105</v>
      </c>
      <c r="F1510">
        <f>Table3[[#This Row],[DivPay]]*4</f>
        <v>0.42</v>
      </c>
      <c r="G1510" s="2">
        <f>Table3[[#This Row],[FwdDiv]]/Table3[[#This Row],[SharePrice]]</f>
        <v>6.6592674805771362E-3</v>
      </c>
    </row>
    <row r="1511" spans="2:7" ht="16" x14ac:dyDescent="0.2">
      <c r="B1511" s="57">
        <v>42930</v>
      </c>
      <c r="C1511" s="56">
        <v>63.35</v>
      </c>
      <c r="D1511" s="56"/>
      <c r="E1511" s="56">
        <v>0.105</v>
      </c>
      <c r="F1511">
        <f>Table3[[#This Row],[DivPay]]*4</f>
        <v>0.42</v>
      </c>
      <c r="G1511" s="2">
        <f>Table3[[#This Row],[FwdDiv]]/Table3[[#This Row],[SharePrice]]</f>
        <v>6.6298342541436456E-3</v>
      </c>
    </row>
    <row r="1512" spans="2:7" ht="16" x14ac:dyDescent="0.2">
      <c r="B1512" s="57">
        <v>42929</v>
      </c>
      <c r="C1512" s="56">
        <v>63.05</v>
      </c>
      <c r="D1512" s="56"/>
      <c r="E1512" s="56">
        <v>0.105</v>
      </c>
      <c r="F1512">
        <f>Table3[[#This Row],[DivPay]]*4</f>
        <v>0.42</v>
      </c>
      <c r="G1512" s="2">
        <f>Table3[[#This Row],[FwdDiv]]/Table3[[#This Row],[SharePrice]]</f>
        <v>6.6613798572561457E-3</v>
      </c>
    </row>
    <row r="1513" spans="2:7" ht="16" x14ac:dyDescent="0.2">
      <c r="B1513" s="57">
        <v>42928</v>
      </c>
      <c r="C1513" s="56">
        <v>62.56</v>
      </c>
      <c r="D1513" s="56"/>
      <c r="E1513" s="56">
        <v>0.105</v>
      </c>
      <c r="F1513">
        <f>Table3[[#This Row],[DivPay]]*4</f>
        <v>0.42</v>
      </c>
      <c r="G1513" s="2">
        <f>Table3[[#This Row],[FwdDiv]]/Table3[[#This Row],[SharePrice]]</f>
        <v>6.7135549872122755E-3</v>
      </c>
    </row>
    <row r="1514" spans="2:7" ht="16" x14ac:dyDescent="0.2">
      <c r="B1514" s="57">
        <v>42927</v>
      </c>
      <c r="C1514" s="56">
        <v>62.21</v>
      </c>
      <c r="D1514" s="56"/>
      <c r="E1514" s="56">
        <v>0.105</v>
      </c>
      <c r="F1514">
        <f>Table3[[#This Row],[DivPay]]*4</f>
        <v>0.42</v>
      </c>
      <c r="G1514" s="2">
        <f>Table3[[#This Row],[FwdDiv]]/Table3[[#This Row],[SharePrice]]</f>
        <v>6.7513261533515513E-3</v>
      </c>
    </row>
    <row r="1515" spans="2:7" ht="16" x14ac:dyDescent="0.2">
      <c r="B1515" s="57">
        <v>42926</v>
      </c>
      <c r="C1515" s="56">
        <v>62.47</v>
      </c>
      <c r="D1515" s="56"/>
      <c r="E1515" s="56">
        <v>0.105</v>
      </c>
      <c r="F1515">
        <f>Table3[[#This Row],[DivPay]]*4</f>
        <v>0.42</v>
      </c>
      <c r="G1515" s="2">
        <f>Table3[[#This Row],[FwdDiv]]/Table3[[#This Row],[SharePrice]]</f>
        <v>6.7232271490315354E-3</v>
      </c>
    </row>
    <row r="1516" spans="2:7" ht="16" x14ac:dyDescent="0.2">
      <c r="B1516" s="57">
        <v>42923</v>
      </c>
      <c r="C1516" s="56">
        <v>62.59</v>
      </c>
      <c r="D1516" s="56"/>
      <c r="E1516" s="56">
        <v>0.105</v>
      </c>
      <c r="F1516">
        <f>Table3[[#This Row],[DivPay]]*4</f>
        <v>0.42</v>
      </c>
      <c r="G1516" s="2">
        <f>Table3[[#This Row],[FwdDiv]]/Table3[[#This Row],[SharePrice]]</f>
        <v>6.7103371145550402E-3</v>
      </c>
    </row>
    <row r="1517" spans="2:7" ht="16" x14ac:dyDescent="0.2">
      <c r="B1517" s="57">
        <v>42922</v>
      </c>
      <c r="C1517" s="56">
        <v>61.79</v>
      </c>
      <c r="D1517" s="56"/>
      <c r="E1517" s="56">
        <v>0.105</v>
      </c>
      <c r="F1517">
        <f>Table3[[#This Row],[DivPay]]*4</f>
        <v>0.42</v>
      </c>
      <c r="G1517" s="2">
        <f>Table3[[#This Row],[FwdDiv]]/Table3[[#This Row],[SharePrice]]</f>
        <v>6.7972163780547013E-3</v>
      </c>
    </row>
    <row r="1518" spans="2:7" ht="16" x14ac:dyDescent="0.2">
      <c r="B1518" s="57">
        <v>42921</v>
      </c>
      <c r="C1518" s="56">
        <v>62.55</v>
      </c>
      <c r="D1518" s="56"/>
      <c r="E1518" s="56">
        <v>0.105</v>
      </c>
      <c r="F1518">
        <f>Table3[[#This Row],[DivPay]]*4</f>
        <v>0.42</v>
      </c>
      <c r="G1518" s="2">
        <f>Table3[[#This Row],[FwdDiv]]/Table3[[#This Row],[SharePrice]]</f>
        <v>6.71462829736211E-3</v>
      </c>
    </row>
    <row r="1519" spans="2:7" ht="16" x14ac:dyDescent="0.2">
      <c r="B1519" s="57">
        <v>42919</v>
      </c>
      <c r="C1519" s="56">
        <v>62.67</v>
      </c>
      <c r="D1519" s="56"/>
      <c r="E1519" s="56">
        <v>0.105</v>
      </c>
      <c r="F1519">
        <f>Table3[[#This Row],[DivPay]]*4</f>
        <v>0.42</v>
      </c>
      <c r="G1519" s="2">
        <f>Table3[[#This Row],[FwdDiv]]/Table3[[#This Row],[SharePrice]]</f>
        <v>6.7017711823839157E-3</v>
      </c>
    </row>
    <row r="1520" spans="2:7" ht="16" x14ac:dyDescent="0.2">
      <c r="B1520" s="57">
        <v>42916</v>
      </c>
      <c r="C1520" s="56">
        <v>62.38</v>
      </c>
      <c r="D1520" s="56"/>
      <c r="E1520" s="56">
        <v>0.105</v>
      </c>
      <c r="F1520">
        <f>Table3[[#This Row],[DivPay]]*4</f>
        <v>0.42</v>
      </c>
      <c r="G1520" s="2">
        <f>Table3[[#This Row],[FwdDiv]]/Table3[[#This Row],[SharePrice]]</f>
        <v>6.7329272202629039E-3</v>
      </c>
    </row>
    <row r="1521" spans="2:7" ht="16" x14ac:dyDescent="0.2">
      <c r="B1521" s="57">
        <v>42915</v>
      </c>
      <c r="C1521" s="56">
        <v>62.5</v>
      </c>
      <c r="D1521" s="56"/>
      <c r="E1521" s="56">
        <v>0.105</v>
      </c>
      <c r="F1521">
        <f>Table3[[#This Row],[DivPay]]*4</f>
        <v>0.42</v>
      </c>
      <c r="G1521" s="2">
        <f>Table3[[#This Row],[FwdDiv]]/Table3[[#This Row],[SharePrice]]</f>
        <v>6.7199999999999994E-3</v>
      </c>
    </row>
    <row r="1522" spans="2:7" ht="16" x14ac:dyDescent="0.2">
      <c r="B1522" s="57">
        <v>42914</v>
      </c>
      <c r="C1522" s="56">
        <v>62.95</v>
      </c>
      <c r="D1522" s="56"/>
      <c r="E1522" s="56">
        <v>0.105</v>
      </c>
      <c r="F1522">
        <f>Table3[[#This Row],[DivPay]]*4</f>
        <v>0.42</v>
      </c>
      <c r="G1522" s="2">
        <f>Table3[[#This Row],[FwdDiv]]/Table3[[#This Row],[SharePrice]]</f>
        <v>6.6719618745035734E-3</v>
      </c>
    </row>
    <row r="1523" spans="2:7" ht="16" x14ac:dyDescent="0.2">
      <c r="B1523" s="57">
        <v>42913</v>
      </c>
      <c r="C1523" s="56">
        <v>62.76</v>
      </c>
      <c r="D1523" s="56"/>
      <c r="E1523" s="56">
        <v>0.105</v>
      </c>
      <c r="F1523">
        <f>Table3[[#This Row],[DivPay]]*4</f>
        <v>0.42</v>
      </c>
      <c r="G1523" s="2">
        <f>Table3[[#This Row],[FwdDiv]]/Table3[[#This Row],[SharePrice]]</f>
        <v>6.6921606118546841E-3</v>
      </c>
    </row>
    <row r="1524" spans="2:7" ht="16" x14ac:dyDescent="0.2">
      <c r="B1524" s="57">
        <v>42912</v>
      </c>
      <c r="C1524" s="56">
        <v>62.72</v>
      </c>
      <c r="D1524" s="56"/>
      <c r="E1524" s="56">
        <v>0.105</v>
      </c>
      <c r="F1524">
        <f>Table3[[#This Row],[DivPay]]*4</f>
        <v>0.42</v>
      </c>
      <c r="G1524" s="2">
        <f>Table3[[#This Row],[FwdDiv]]/Table3[[#This Row],[SharePrice]]</f>
        <v>6.6964285714285711E-3</v>
      </c>
    </row>
    <row r="1525" spans="2:7" ht="16" x14ac:dyDescent="0.2">
      <c r="B1525" s="57">
        <v>42909</v>
      </c>
      <c r="C1525" s="56">
        <v>62.78</v>
      </c>
      <c r="D1525" s="56"/>
      <c r="E1525" s="56">
        <v>0.105</v>
      </c>
      <c r="F1525">
        <f>Table3[[#This Row],[DivPay]]*4</f>
        <v>0.42</v>
      </c>
      <c r="G1525" s="2">
        <f>Table3[[#This Row],[FwdDiv]]/Table3[[#This Row],[SharePrice]]</f>
        <v>6.6900286715514488E-3</v>
      </c>
    </row>
    <row r="1526" spans="2:7" ht="16" x14ac:dyDescent="0.2">
      <c r="B1526" s="57">
        <v>42908</v>
      </c>
      <c r="C1526" s="56">
        <v>63.51</v>
      </c>
      <c r="D1526" s="56"/>
      <c r="E1526" s="56">
        <v>0.105</v>
      </c>
      <c r="F1526">
        <f>Table3[[#This Row],[DivPay]]*4</f>
        <v>0.42</v>
      </c>
      <c r="G1526" s="2">
        <f>Table3[[#This Row],[FwdDiv]]/Table3[[#This Row],[SharePrice]]</f>
        <v>6.6131317902692489E-3</v>
      </c>
    </row>
    <row r="1527" spans="2:7" ht="16" x14ac:dyDescent="0.2">
      <c r="B1527" s="57">
        <v>42907</v>
      </c>
      <c r="C1527" s="56">
        <v>63</v>
      </c>
      <c r="D1527" s="56"/>
      <c r="E1527" s="56">
        <v>0.105</v>
      </c>
      <c r="F1527">
        <f>Table3[[#This Row],[DivPay]]*4</f>
        <v>0.42</v>
      </c>
      <c r="G1527" s="2">
        <f>Table3[[#This Row],[FwdDiv]]/Table3[[#This Row],[SharePrice]]</f>
        <v>6.6666666666666662E-3</v>
      </c>
    </row>
    <row r="1528" spans="2:7" ht="16" x14ac:dyDescent="0.2">
      <c r="B1528" s="57">
        <v>42906</v>
      </c>
      <c r="C1528" s="56">
        <v>63</v>
      </c>
      <c r="D1528" s="56"/>
      <c r="E1528" s="56">
        <v>0.105</v>
      </c>
      <c r="F1528">
        <f>Table3[[#This Row],[DivPay]]*4</f>
        <v>0.42</v>
      </c>
      <c r="G1528" s="2">
        <f>Table3[[#This Row],[FwdDiv]]/Table3[[#This Row],[SharePrice]]</f>
        <v>6.6666666666666662E-3</v>
      </c>
    </row>
    <row r="1529" spans="2:7" ht="16" x14ac:dyDescent="0.2">
      <c r="B1529" s="57">
        <v>42905</v>
      </c>
      <c r="C1529" s="56">
        <v>63.03</v>
      </c>
      <c r="D1529" s="56"/>
      <c r="E1529" s="56">
        <v>0.105</v>
      </c>
      <c r="F1529">
        <f>Table3[[#This Row],[DivPay]]*4</f>
        <v>0.42</v>
      </c>
      <c r="G1529" s="2">
        <f>Table3[[#This Row],[FwdDiv]]/Table3[[#This Row],[SharePrice]]</f>
        <v>6.6634935744883383E-3</v>
      </c>
    </row>
    <row r="1530" spans="2:7" ht="16" x14ac:dyDescent="0.2">
      <c r="B1530" s="57">
        <v>42902</v>
      </c>
      <c r="C1530" s="56">
        <v>62.55</v>
      </c>
      <c r="D1530" s="56"/>
      <c r="E1530" s="56">
        <v>0.105</v>
      </c>
      <c r="F1530">
        <f>Table3[[#This Row],[DivPay]]*4</f>
        <v>0.42</v>
      </c>
      <c r="G1530" s="2">
        <f>Table3[[#This Row],[FwdDiv]]/Table3[[#This Row],[SharePrice]]</f>
        <v>6.71462829736211E-3</v>
      </c>
    </row>
    <row r="1531" spans="2:7" ht="16" x14ac:dyDescent="0.2">
      <c r="B1531" s="57">
        <v>42901</v>
      </c>
      <c r="C1531" s="56">
        <v>62.39</v>
      </c>
      <c r="D1531" s="56"/>
      <c r="E1531" s="56">
        <v>0.105</v>
      </c>
      <c r="F1531">
        <f>Table3[[#This Row],[DivPay]]*4</f>
        <v>0.42</v>
      </c>
      <c r="G1531" s="2">
        <f>Table3[[#This Row],[FwdDiv]]/Table3[[#This Row],[SharePrice]]</f>
        <v>6.7318480525725274E-3</v>
      </c>
    </row>
    <row r="1532" spans="2:7" ht="16" x14ac:dyDescent="0.2">
      <c r="B1532" s="57">
        <v>42900</v>
      </c>
      <c r="C1532" s="56">
        <v>62.23</v>
      </c>
      <c r="D1532" s="56"/>
      <c r="E1532" s="56">
        <v>0.105</v>
      </c>
      <c r="F1532">
        <f>Table3[[#This Row],[DivPay]]*4</f>
        <v>0.42</v>
      </c>
      <c r="G1532" s="2">
        <f>Table3[[#This Row],[FwdDiv]]/Table3[[#This Row],[SharePrice]]</f>
        <v>6.7491563554555678E-3</v>
      </c>
    </row>
    <row r="1533" spans="2:7" ht="16" x14ac:dyDescent="0.2">
      <c r="B1533" s="57">
        <v>42899</v>
      </c>
      <c r="C1533" s="56">
        <v>61.96</v>
      </c>
      <c r="D1533" s="56">
        <v>0.105</v>
      </c>
      <c r="E1533" s="56">
        <v>0.105</v>
      </c>
      <c r="F1533">
        <f>Table3[[#This Row],[DivPay]]*4</f>
        <v>0.42</v>
      </c>
      <c r="G1533" s="2">
        <f>Table3[[#This Row],[FwdDiv]]/Table3[[#This Row],[SharePrice]]</f>
        <v>6.7785668173014841E-3</v>
      </c>
    </row>
    <row r="1534" spans="2:7" ht="16" x14ac:dyDescent="0.2">
      <c r="B1534" s="57">
        <v>42898</v>
      </c>
      <c r="C1534" s="56">
        <v>61.85</v>
      </c>
      <c r="D1534" s="56"/>
      <c r="E1534" s="56">
        <v>0.105</v>
      </c>
      <c r="F1534">
        <f>Table3[[#This Row],[DivPay]]*4</f>
        <v>0.42</v>
      </c>
      <c r="G1534" s="2">
        <f>Table3[[#This Row],[FwdDiv]]/Table3[[#This Row],[SharePrice]]</f>
        <v>6.790622473726758E-3</v>
      </c>
    </row>
    <row r="1535" spans="2:7" ht="16" x14ac:dyDescent="0.2">
      <c r="B1535" s="57">
        <v>42895</v>
      </c>
      <c r="C1535" s="56">
        <v>62.59</v>
      </c>
      <c r="D1535" s="56"/>
      <c r="E1535" s="56">
        <v>0.105</v>
      </c>
      <c r="F1535">
        <f>Table3[[#This Row],[DivPay]]*4</f>
        <v>0.42</v>
      </c>
      <c r="G1535" s="2">
        <f>Table3[[#This Row],[FwdDiv]]/Table3[[#This Row],[SharePrice]]</f>
        <v>6.7103371145550402E-3</v>
      </c>
    </row>
    <row r="1536" spans="2:7" ht="16" x14ac:dyDescent="0.2">
      <c r="B1536" s="57">
        <v>42894</v>
      </c>
      <c r="C1536" s="56">
        <v>62.58</v>
      </c>
      <c r="D1536" s="56"/>
      <c r="E1536" s="56">
        <v>0.105</v>
      </c>
      <c r="F1536">
        <f>Table3[[#This Row],[DivPay]]*4</f>
        <v>0.42</v>
      </c>
      <c r="G1536" s="2">
        <f>Table3[[#This Row],[FwdDiv]]/Table3[[#This Row],[SharePrice]]</f>
        <v>6.7114093959731542E-3</v>
      </c>
    </row>
    <row r="1537" spans="2:7" ht="16" x14ac:dyDescent="0.2">
      <c r="B1537" s="57">
        <v>42893</v>
      </c>
      <c r="C1537" s="56">
        <v>63.26</v>
      </c>
      <c r="D1537" s="56"/>
      <c r="E1537" s="56">
        <v>0.105</v>
      </c>
      <c r="F1537">
        <f>Table3[[#This Row],[DivPay]]*4</f>
        <v>0.42</v>
      </c>
      <c r="G1537" s="2">
        <f>Table3[[#This Row],[FwdDiv]]/Table3[[#This Row],[SharePrice]]</f>
        <v>6.6392665191274108E-3</v>
      </c>
    </row>
    <row r="1538" spans="2:7" ht="16" x14ac:dyDescent="0.2">
      <c r="B1538" s="57">
        <v>42892</v>
      </c>
      <c r="C1538" s="56">
        <v>62.98</v>
      </c>
      <c r="D1538" s="56"/>
      <c r="E1538" s="56">
        <v>0.105</v>
      </c>
      <c r="F1538">
        <f>Table3[[#This Row],[DivPay]]*4</f>
        <v>0.42</v>
      </c>
      <c r="G1538" s="2">
        <f>Table3[[#This Row],[FwdDiv]]/Table3[[#This Row],[SharePrice]]</f>
        <v>6.6687837408701172E-3</v>
      </c>
    </row>
    <row r="1539" spans="2:7" ht="16" x14ac:dyDescent="0.2">
      <c r="B1539" s="57">
        <v>42891</v>
      </c>
      <c r="C1539" s="56">
        <v>62.67</v>
      </c>
      <c r="D1539" s="56"/>
      <c r="E1539" s="56">
        <v>0.105</v>
      </c>
      <c r="F1539">
        <f>Table3[[#This Row],[DivPay]]*4</f>
        <v>0.42</v>
      </c>
      <c r="G1539" s="2">
        <f>Table3[[#This Row],[FwdDiv]]/Table3[[#This Row],[SharePrice]]</f>
        <v>6.7017711823839157E-3</v>
      </c>
    </row>
    <row r="1540" spans="2:7" ht="16" x14ac:dyDescent="0.2">
      <c r="B1540" s="57">
        <v>42888</v>
      </c>
      <c r="C1540" s="56">
        <v>62.5</v>
      </c>
      <c r="D1540" s="56"/>
      <c r="E1540" s="56">
        <v>0.105</v>
      </c>
      <c r="F1540">
        <f>Table3[[#This Row],[DivPay]]*4</f>
        <v>0.42</v>
      </c>
      <c r="G1540" s="2">
        <f>Table3[[#This Row],[FwdDiv]]/Table3[[#This Row],[SharePrice]]</f>
        <v>6.7199999999999994E-3</v>
      </c>
    </row>
    <row r="1541" spans="2:7" ht="16" x14ac:dyDescent="0.2">
      <c r="B1541" s="57">
        <v>42887</v>
      </c>
      <c r="C1541" s="56">
        <v>62.64</v>
      </c>
      <c r="D1541" s="56"/>
      <c r="E1541" s="56">
        <v>0.105</v>
      </c>
      <c r="F1541">
        <f>Table3[[#This Row],[DivPay]]*4</f>
        <v>0.42</v>
      </c>
      <c r="G1541" s="2">
        <f>Table3[[#This Row],[FwdDiv]]/Table3[[#This Row],[SharePrice]]</f>
        <v>6.7049808429118767E-3</v>
      </c>
    </row>
    <row r="1542" spans="2:7" ht="16" x14ac:dyDescent="0.2">
      <c r="B1542" s="57">
        <v>42886</v>
      </c>
      <c r="C1542" s="56">
        <v>62.28</v>
      </c>
      <c r="D1542" s="56"/>
      <c r="E1542" s="56">
        <v>0.105</v>
      </c>
      <c r="F1542">
        <f>Table3[[#This Row],[DivPay]]*4</f>
        <v>0.42</v>
      </c>
      <c r="G1542" s="2">
        <f>Table3[[#This Row],[FwdDiv]]/Table3[[#This Row],[SharePrice]]</f>
        <v>6.7437379576107898E-3</v>
      </c>
    </row>
    <row r="1543" spans="2:7" ht="16" x14ac:dyDescent="0.2">
      <c r="B1543" s="57">
        <v>42885</v>
      </c>
      <c r="C1543" s="56">
        <v>62.26</v>
      </c>
      <c r="D1543" s="56"/>
      <c r="E1543" s="56">
        <v>0.105</v>
      </c>
      <c r="F1543">
        <f>Table3[[#This Row],[DivPay]]*4</f>
        <v>0.42</v>
      </c>
      <c r="G1543" s="2">
        <f>Table3[[#This Row],[FwdDiv]]/Table3[[#This Row],[SharePrice]]</f>
        <v>6.7459042724060392E-3</v>
      </c>
    </row>
    <row r="1544" spans="2:7" ht="16" x14ac:dyDescent="0.2">
      <c r="B1544" s="57">
        <v>42881</v>
      </c>
      <c r="C1544" s="56">
        <v>62.61</v>
      </c>
      <c r="D1544" s="56"/>
      <c r="E1544" s="56">
        <v>0.105</v>
      </c>
      <c r="F1544">
        <f>Table3[[#This Row],[DivPay]]*4</f>
        <v>0.42</v>
      </c>
      <c r="G1544" s="2">
        <f>Table3[[#This Row],[FwdDiv]]/Table3[[#This Row],[SharePrice]]</f>
        <v>6.7081935793004309E-3</v>
      </c>
    </row>
    <row r="1545" spans="2:7" ht="16" x14ac:dyDescent="0.2">
      <c r="B1545" s="57">
        <v>42880</v>
      </c>
      <c r="C1545" s="56">
        <v>62.58</v>
      </c>
      <c r="D1545" s="56"/>
      <c r="E1545" s="56">
        <v>0.105</v>
      </c>
      <c r="F1545">
        <f>Table3[[#This Row],[DivPay]]*4</f>
        <v>0.42</v>
      </c>
      <c r="G1545" s="2">
        <f>Table3[[#This Row],[FwdDiv]]/Table3[[#This Row],[SharePrice]]</f>
        <v>6.7114093959731542E-3</v>
      </c>
    </row>
    <row r="1546" spans="2:7" ht="16" x14ac:dyDescent="0.2">
      <c r="B1546" s="57">
        <v>42879</v>
      </c>
      <c r="C1546" s="56">
        <v>62.3</v>
      </c>
      <c r="D1546" s="56"/>
      <c r="E1546" s="56">
        <v>0.105</v>
      </c>
      <c r="F1546">
        <f>Table3[[#This Row],[DivPay]]*4</f>
        <v>0.42</v>
      </c>
      <c r="G1546" s="2">
        <f>Table3[[#This Row],[FwdDiv]]/Table3[[#This Row],[SharePrice]]</f>
        <v>6.7415730337078653E-3</v>
      </c>
    </row>
    <row r="1547" spans="2:7" ht="16" x14ac:dyDescent="0.2">
      <c r="B1547" s="57">
        <v>42878</v>
      </c>
      <c r="C1547" s="56">
        <v>61.43</v>
      </c>
      <c r="D1547" s="56"/>
      <c r="E1547" s="56">
        <v>0.105</v>
      </c>
      <c r="F1547">
        <f>Table3[[#This Row],[DivPay]]*4</f>
        <v>0.42</v>
      </c>
      <c r="G1547" s="2">
        <f>Table3[[#This Row],[FwdDiv]]/Table3[[#This Row],[SharePrice]]</f>
        <v>6.8370503011557868E-3</v>
      </c>
    </row>
    <row r="1548" spans="2:7" ht="16" x14ac:dyDescent="0.2">
      <c r="B1548" s="57">
        <v>42877</v>
      </c>
      <c r="C1548" s="56">
        <v>60.31</v>
      </c>
      <c r="D1548" s="56"/>
      <c r="E1548" s="56">
        <v>0.105</v>
      </c>
      <c r="F1548">
        <f>Table3[[#This Row],[DivPay]]*4</f>
        <v>0.42</v>
      </c>
      <c r="G1548" s="2">
        <f>Table3[[#This Row],[FwdDiv]]/Table3[[#This Row],[SharePrice]]</f>
        <v>6.9640192339578836E-3</v>
      </c>
    </row>
    <row r="1549" spans="2:7" ht="16" x14ac:dyDescent="0.2">
      <c r="B1549" s="57">
        <v>42874</v>
      </c>
      <c r="C1549" s="56">
        <v>60.31</v>
      </c>
      <c r="D1549" s="56"/>
      <c r="E1549" s="56">
        <v>0.105</v>
      </c>
      <c r="F1549">
        <f>Table3[[#This Row],[DivPay]]*4</f>
        <v>0.42</v>
      </c>
      <c r="G1549" s="2">
        <f>Table3[[#This Row],[FwdDiv]]/Table3[[#This Row],[SharePrice]]</f>
        <v>6.9640192339578836E-3</v>
      </c>
    </row>
    <row r="1550" spans="2:7" ht="16" x14ac:dyDescent="0.2">
      <c r="B1550" s="57">
        <v>42873</v>
      </c>
      <c r="C1550" s="56">
        <v>59.91</v>
      </c>
      <c r="D1550" s="56"/>
      <c r="E1550" s="56">
        <v>0.105</v>
      </c>
      <c r="F1550">
        <f>Table3[[#This Row],[DivPay]]*4</f>
        <v>0.42</v>
      </c>
      <c r="G1550" s="2">
        <f>Table3[[#This Row],[FwdDiv]]/Table3[[#This Row],[SharePrice]]</f>
        <v>7.0105157736604909E-3</v>
      </c>
    </row>
    <row r="1551" spans="2:7" ht="16" x14ac:dyDescent="0.2">
      <c r="B1551" s="57">
        <v>42872</v>
      </c>
      <c r="C1551" s="56">
        <v>59.73</v>
      </c>
      <c r="D1551" s="56"/>
      <c r="E1551" s="56">
        <v>0.105</v>
      </c>
      <c r="F1551">
        <f>Table3[[#This Row],[DivPay]]*4</f>
        <v>0.42</v>
      </c>
      <c r="G1551" s="2">
        <f>Table3[[#This Row],[FwdDiv]]/Table3[[#This Row],[SharePrice]]</f>
        <v>7.0316423907584129E-3</v>
      </c>
    </row>
    <row r="1552" spans="2:7" ht="16" x14ac:dyDescent="0.2">
      <c r="B1552" s="57">
        <v>42871</v>
      </c>
      <c r="C1552" s="56">
        <v>60.33</v>
      </c>
      <c r="D1552" s="56"/>
      <c r="E1552" s="56">
        <v>0.105</v>
      </c>
      <c r="F1552">
        <f>Table3[[#This Row],[DivPay]]*4</f>
        <v>0.42</v>
      </c>
      <c r="G1552" s="2">
        <f>Table3[[#This Row],[FwdDiv]]/Table3[[#This Row],[SharePrice]]</f>
        <v>6.9617105917454004E-3</v>
      </c>
    </row>
    <row r="1553" spans="2:7" ht="16" x14ac:dyDescent="0.2">
      <c r="B1553" s="57">
        <v>42870</v>
      </c>
      <c r="C1553" s="56">
        <v>60</v>
      </c>
      <c r="D1553" s="56"/>
      <c r="E1553" s="56">
        <v>0.105</v>
      </c>
      <c r="F1553">
        <f>Table3[[#This Row],[DivPay]]*4</f>
        <v>0.42</v>
      </c>
      <c r="G1553" s="2">
        <f>Table3[[#This Row],[FwdDiv]]/Table3[[#This Row],[SharePrice]]</f>
        <v>7.0000000000000001E-3</v>
      </c>
    </row>
    <row r="1554" spans="2:7" ht="16" x14ac:dyDescent="0.2">
      <c r="B1554" s="57">
        <v>42867</v>
      </c>
      <c r="C1554" s="56">
        <v>59.88</v>
      </c>
      <c r="D1554" s="56"/>
      <c r="E1554" s="56">
        <v>0.105</v>
      </c>
      <c r="F1554">
        <f>Table3[[#This Row],[DivPay]]*4</f>
        <v>0.42</v>
      </c>
      <c r="G1554" s="2">
        <f>Table3[[#This Row],[FwdDiv]]/Table3[[#This Row],[SharePrice]]</f>
        <v>7.0140280561122237E-3</v>
      </c>
    </row>
    <row r="1555" spans="2:7" ht="16" x14ac:dyDescent="0.2">
      <c r="B1555" s="57">
        <v>42866</v>
      </c>
      <c r="C1555" s="56">
        <v>59.72</v>
      </c>
      <c r="D1555" s="56"/>
      <c r="E1555" s="56">
        <v>0.105</v>
      </c>
      <c r="F1555">
        <f>Table3[[#This Row],[DivPay]]*4</f>
        <v>0.42</v>
      </c>
      <c r="G1555" s="2">
        <f>Table3[[#This Row],[FwdDiv]]/Table3[[#This Row],[SharePrice]]</f>
        <v>7.0328198258539851E-3</v>
      </c>
    </row>
    <row r="1556" spans="2:7" ht="16" x14ac:dyDescent="0.2">
      <c r="B1556" s="57">
        <v>42865</v>
      </c>
      <c r="C1556" s="56">
        <v>59.9</v>
      </c>
      <c r="D1556" s="56"/>
      <c r="E1556" s="56">
        <v>0.105</v>
      </c>
      <c r="F1556">
        <f>Table3[[#This Row],[DivPay]]*4</f>
        <v>0.42</v>
      </c>
      <c r="G1556" s="2">
        <f>Table3[[#This Row],[FwdDiv]]/Table3[[#This Row],[SharePrice]]</f>
        <v>7.0116861435726213E-3</v>
      </c>
    </row>
    <row r="1557" spans="2:7" ht="16" x14ac:dyDescent="0.2">
      <c r="B1557" s="57">
        <v>42864</v>
      </c>
      <c r="C1557" s="56">
        <v>59.43</v>
      </c>
      <c r="D1557" s="56"/>
      <c r="E1557" s="56">
        <v>0.105</v>
      </c>
      <c r="F1557">
        <f>Table3[[#This Row],[DivPay]]*4</f>
        <v>0.42</v>
      </c>
      <c r="G1557" s="2">
        <f>Table3[[#This Row],[FwdDiv]]/Table3[[#This Row],[SharePrice]]</f>
        <v>7.0671378091872791E-3</v>
      </c>
    </row>
    <row r="1558" spans="2:7" ht="16" x14ac:dyDescent="0.2">
      <c r="B1558" s="57">
        <v>42863</v>
      </c>
      <c r="C1558" s="56">
        <v>58.81</v>
      </c>
      <c r="D1558" s="56"/>
      <c r="E1558" s="56">
        <v>0.105</v>
      </c>
      <c r="F1558">
        <f>Table3[[#This Row],[DivPay]]*4</f>
        <v>0.42</v>
      </c>
      <c r="G1558" s="2">
        <f>Table3[[#This Row],[FwdDiv]]/Table3[[#This Row],[SharePrice]]</f>
        <v>7.1416425777928918E-3</v>
      </c>
    </row>
    <row r="1559" spans="2:7" ht="16" x14ac:dyDescent="0.2">
      <c r="B1559" s="57">
        <v>42860</v>
      </c>
      <c r="C1559" s="56">
        <v>59.47</v>
      </c>
      <c r="D1559" s="56"/>
      <c r="E1559" s="56">
        <v>0.105</v>
      </c>
      <c r="F1559">
        <f>Table3[[#This Row],[DivPay]]*4</f>
        <v>0.42</v>
      </c>
      <c r="G1559" s="2">
        <f>Table3[[#This Row],[FwdDiv]]/Table3[[#This Row],[SharePrice]]</f>
        <v>7.0623843954935256E-3</v>
      </c>
    </row>
    <row r="1560" spans="2:7" ht="16" x14ac:dyDescent="0.2">
      <c r="B1560" s="57">
        <v>42859</v>
      </c>
      <c r="C1560" s="56">
        <v>58.87</v>
      </c>
      <c r="D1560" s="56"/>
      <c r="E1560" s="56">
        <v>0.105</v>
      </c>
      <c r="F1560">
        <f>Table3[[#This Row],[DivPay]]*4</f>
        <v>0.42</v>
      </c>
      <c r="G1560" s="2">
        <f>Table3[[#This Row],[FwdDiv]]/Table3[[#This Row],[SharePrice]]</f>
        <v>7.1343638525564806E-3</v>
      </c>
    </row>
    <row r="1561" spans="2:7" ht="16" x14ac:dyDescent="0.2">
      <c r="B1561" s="57">
        <v>42858</v>
      </c>
      <c r="C1561" s="56">
        <v>55.59</v>
      </c>
      <c r="D1561" s="56"/>
      <c r="E1561" s="56">
        <v>0.105</v>
      </c>
      <c r="F1561">
        <f>Table3[[#This Row],[DivPay]]*4</f>
        <v>0.42</v>
      </c>
      <c r="G1561" s="2">
        <f>Table3[[#This Row],[FwdDiv]]/Table3[[#This Row],[SharePrice]]</f>
        <v>7.5553157042633559E-3</v>
      </c>
    </row>
    <row r="1562" spans="2:7" ht="16" x14ac:dyDescent="0.2">
      <c r="B1562" s="57">
        <v>42857</v>
      </c>
      <c r="C1562" s="56">
        <v>56.47</v>
      </c>
      <c r="D1562" s="56"/>
      <c r="E1562" s="56">
        <v>0.105</v>
      </c>
      <c r="F1562">
        <f>Table3[[#This Row],[DivPay]]*4</f>
        <v>0.42</v>
      </c>
      <c r="G1562" s="2">
        <f>Table3[[#This Row],[FwdDiv]]/Table3[[#This Row],[SharePrice]]</f>
        <v>7.4375774747653623E-3</v>
      </c>
    </row>
    <row r="1563" spans="2:7" ht="16" x14ac:dyDescent="0.2">
      <c r="B1563" s="57">
        <v>42856</v>
      </c>
      <c r="C1563" s="56">
        <v>56.28</v>
      </c>
      <c r="D1563" s="56"/>
      <c r="E1563" s="56">
        <v>0.105</v>
      </c>
      <c r="F1563">
        <f>Table3[[#This Row],[DivPay]]*4</f>
        <v>0.42</v>
      </c>
      <c r="G1563" s="2">
        <f>Table3[[#This Row],[FwdDiv]]/Table3[[#This Row],[SharePrice]]</f>
        <v>7.462686567164179E-3</v>
      </c>
    </row>
    <row r="1564" spans="2:7" ht="16" x14ac:dyDescent="0.2">
      <c r="B1564" s="57">
        <v>42853</v>
      </c>
      <c r="C1564" s="56">
        <v>56.11</v>
      </c>
      <c r="D1564" s="56"/>
      <c r="E1564" s="56">
        <v>0.105</v>
      </c>
      <c r="F1564">
        <f>Table3[[#This Row],[DivPay]]*4</f>
        <v>0.42</v>
      </c>
      <c r="G1564" s="2">
        <f>Table3[[#This Row],[FwdDiv]]/Table3[[#This Row],[SharePrice]]</f>
        <v>7.4852967385492779E-3</v>
      </c>
    </row>
    <row r="1565" spans="2:7" ht="16" x14ac:dyDescent="0.2">
      <c r="B1565" s="57">
        <v>42852</v>
      </c>
      <c r="C1565" s="56">
        <v>56.46</v>
      </c>
      <c r="D1565" s="56"/>
      <c r="E1565" s="56">
        <v>0.105</v>
      </c>
      <c r="F1565">
        <f>Table3[[#This Row],[DivPay]]*4</f>
        <v>0.42</v>
      </c>
      <c r="G1565" s="2">
        <f>Table3[[#This Row],[FwdDiv]]/Table3[[#This Row],[SharePrice]]</f>
        <v>7.4388947927736451E-3</v>
      </c>
    </row>
    <row r="1566" spans="2:7" ht="16" x14ac:dyDescent="0.2">
      <c r="B1566" s="57">
        <v>42851</v>
      </c>
      <c r="C1566" s="56">
        <v>55.57</v>
      </c>
      <c r="D1566" s="56"/>
      <c r="E1566" s="56">
        <v>0.105</v>
      </c>
      <c r="F1566">
        <f>Table3[[#This Row],[DivPay]]*4</f>
        <v>0.42</v>
      </c>
      <c r="G1566" s="2">
        <f>Table3[[#This Row],[FwdDiv]]/Table3[[#This Row],[SharePrice]]</f>
        <v>7.5580349109231598E-3</v>
      </c>
    </row>
    <row r="1567" spans="2:7" ht="16" x14ac:dyDescent="0.2">
      <c r="B1567" s="57">
        <v>42850</v>
      </c>
      <c r="C1567" s="56">
        <v>55.12</v>
      </c>
      <c r="D1567" s="56"/>
      <c r="E1567" s="56">
        <v>0.105</v>
      </c>
      <c r="F1567">
        <f>Table3[[#This Row],[DivPay]]*4</f>
        <v>0.42</v>
      </c>
      <c r="G1567" s="2">
        <f>Table3[[#This Row],[FwdDiv]]/Table3[[#This Row],[SharePrice]]</f>
        <v>7.6197387518142238E-3</v>
      </c>
    </row>
    <row r="1568" spans="2:7" ht="16" x14ac:dyDescent="0.2">
      <c r="B1568" s="57">
        <v>42849</v>
      </c>
      <c r="C1568" s="56">
        <v>54.99</v>
      </c>
      <c r="D1568" s="56"/>
      <c r="E1568" s="56">
        <v>0.105</v>
      </c>
      <c r="F1568">
        <f>Table3[[#This Row],[DivPay]]*4</f>
        <v>0.42</v>
      </c>
      <c r="G1568" s="2">
        <f>Table3[[#This Row],[FwdDiv]]/Table3[[#This Row],[SharePrice]]</f>
        <v>7.6377523186033818E-3</v>
      </c>
    </row>
    <row r="1569" spans="2:7" ht="16" x14ac:dyDescent="0.2">
      <c r="B1569" s="57">
        <v>42846</v>
      </c>
      <c r="C1569" s="56">
        <v>54.19</v>
      </c>
      <c r="D1569" s="56"/>
      <c r="E1569" s="56">
        <v>0.105</v>
      </c>
      <c r="F1569">
        <f>Table3[[#This Row],[DivPay]]*4</f>
        <v>0.42</v>
      </c>
      <c r="G1569" s="2">
        <f>Table3[[#This Row],[FwdDiv]]/Table3[[#This Row],[SharePrice]]</f>
        <v>7.7505074737036356E-3</v>
      </c>
    </row>
    <row r="1570" spans="2:7" ht="16" x14ac:dyDescent="0.2">
      <c r="B1570" s="57">
        <v>42845</v>
      </c>
      <c r="C1570" s="56">
        <v>54.29</v>
      </c>
      <c r="D1570" s="56"/>
      <c r="E1570" s="56">
        <v>0.105</v>
      </c>
      <c r="F1570">
        <f>Table3[[#This Row],[DivPay]]*4</f>
        <v>0.42</v>
      </c>
      <c r="G1570" s="2">
        <f>Table3[[#This Row],[FwdDiv]]/Table3[[#This Row],[SharePrice]]</f>
        <v>7.7362313501565666E-3</v>
      </c>
    </row>
    <row r="1571" spans="2:7" ht="16" x14ac:dyDescent="0.2">
      <c r="B1571" s="57">
        <v>42844</v>
      </c>
      <c r="C1571" s="56">
        <v>53.85</v>
      </c>
      <c r="D1571" s="56"/>
      <c r="E1571" s="56">
        <v>0.105</v>
      </c>
      <c r="F1571">
        <f>Table3[[#This Row],[DivPay]]*4</f>
        <v>0.42</v>
      </c>
      <c r="G1571" s="2">
        <f>Table3[[#This Row],[FwdDiv]]/Table3[[#This Row],[SharePrice]]</f>
        <v>7.7994428969359328E-3</v>
      </c>
    </row>
    <row r="1572" spans="2:7" ht="16" x14ac:dyDescent="0.2">
      <c r="B1572" s="57">
        <v>42843</v>
      </c>
      <c r="C1572" s="56">
        <v>53.55</v>
      </c>
      <c r="D1572" s="56"/>
      <c r="E1572" s="56">
        <v>0.105</v>
      </c>
      <c r="F1572">
        <f>Table3[[#This Row],[DivPay]]*4</f>
        <v>0.42</v>
      </c>
      <c r="G1572" s="2">
        <f>Table3[[#This Row],[FwdDiv]]/Table3[[#This Row],[SharePrice]]</f>
        <v>7.8431372549019607E-3</v>
      </c>
    </row>
    <row r="1573" spans="2:7" ht="16" x14ac:dyDescent="0.2">
      <c r="B1573" s="57">
        <v>42842</v>
      </c>
      <c r="C1573" s="56">
        <v>53.5</v>
      </c>
      <c r="D1573" s="56"/>
      <c r="E1573" s="56">
        <v>0.105</v>
      </c>
      <c r="F1573">
        <f>Table3[[#This Row],[DivPay]]*4</f>
        <v>0.42</v>
      </c>
      <c r="G1573" s="2">
        <f>Table3[[#This Row],[FwdDiv]]/Table3[[#This Row],[SharePrice]]</f>
        <v>7.8504672897196266E-3</v>
      </c>
    </row>
    <row r="1574" spans="2:7" ht="16" x14ac:dyDescent="0.2">
      <c r="B1574" s="57">
        <v>42838</v>
      </c>
      <c r="C1574" s="56">
        <v>53.1</v>
      </c>
      <c r="D1574" s="56"/>
      <c r="E1574" s="56">
        <v>0.105</v>
      </c>
      <c r="F1574">
        <f>Table3[[#This Row],[DivPay]]*4</f>
        <v>0.42</v>
      </c>
      <c r="G1574" s="2">
        <f>Table3[[#This Row],[FwdDiv]]/Table3[[#This Row],[SharePrice]]</f>
        <v>7.9096045197740109E-3</v>
      </c>
    </row>
    <row r="1575" spans="2:7" ht="16" x14ac:dyDescent="0.2">
      <c r="B1575" s="57">
        <v>42837</v>
      </c>
      <c r="C1575" s="56">
        <v>53.22</v>
      </c>
      <c r="D1575" s="56"/>
      <c r="E1575" s="56">
        <v>0.105</v>
      </c>
      <c r="F1575">
        <f>Table3[[#This Row],[DivPay]]*4</f>
        <v>0.42</v>
      </c>
      <c r="G1575" s="2">
        <f>Table3[[#This Row],[FwdDiv]]/Table3[[#This Row],[SharePrice]]</f>
        <v>7.8917700112739568E-3</v>
      </c>
    </row>
    <row r="1576" spans="2:7" ht="16" x14ac:dyDescent="0.2">
      <c r="B1576" s="57">
        <v>42836</v>
      </c>
      <c r="C1576" s="56">
        <v>52.85</v>
      </c>
      <c r="D1576" s="56"/>
      <c r="E1576" s="56">
        <v>0.105</v>
      </c>
      <c r="F1576">
        <f>Table3[[#This Row],[DivPay]]*4</f>
        <v>0.42</v>
      </c>
      <c r="G1576" s="2">
        <f>Table3[[#This Row],[FwdDiv]]/Table3[[#This Row],[SharePrice]]</f>
        <v>7.9470198675496689E-3</v>
      </c>
    </row>
    <row r="1577" spans="2:7" ht="16" x14ac:dyDescent="0.2">
      <c r="B1577" s="57">
        <v>42835</v>
      </c>
      <c r="C1577" s="56">
        <v>52.74</v>
      </c>
      <c r="D1577" s="56"/>
      <c r="E1577" s="56">
        <v>0.105</v>
      </c>
      <c r="F1577">
        <f>Table3[[#This Row],[DivPay]]*4</f>
        <v>0.42</v>
      </c>
      <c r="G1577" s="2">
        <f>Table3[[#This Row],[FwdDiv]]/Table3[[#This Row],[SharePrice]]</f>
        <v>7.9635949943117172E-3</v>
      </c>
    </row>
    <row r="1578" spans="2:7" ht="16" x14ac:dyDescent="0.2">
      <c r="B1578" s="57">
        <v>42832</v>
      </c>
      <c r="C1578" s="56">
        <v>52.54</v>
      </c>
      <c r="D1578" s="56"/>
      <c r="E1578" s="56">
        <v>0.105</v>
      </c>
      <c r="F1578">
        <f>Table3[[#This Row],[DivPay]]*4</f>
        <v>0.42</v>
      </c>
      <c r="G1578" s="2">
        <f>Table3[[#This Row],[FwdDiv]]/Table3[[#This Row],[SharePrice]]</f>
        <v>7.9939094023601057E-3</v>
      </c>
    </row>
    <row r="1579" spans="2:7" ht="16" x14ac:dyDescent="0.2">
      <c r="B1579" s="57">
        <v>42831</v>
      </c>
      <c r="C1579" s="56">
        <v>52.67</v>
      </c>
      <c r="D1579" s="56"/>
      <c r="E1579" s="56">
        <v>0.105</v>
      </c>
      <c r="F1579">
        <f>Table3[[#This Row],[DivPay]]*4</f>
        <v>0.42</v>
      </c>
      <c r="G1579" s="2">
        <f>Table3[[#This Row],[FwdDiv]]/Table3[[#This Row],[SharePrice]]</f>
        <v>7.9741788494399075E-3</v>
      </c>
    </row>
    <row r="1580" spans="2:7" ht="16" x14ac:dyDescent="0.2">
      <c r="B1580" s="57">
        <v>42830</v>
      </c>
      <c r="C1580" s="56">
        <v>52.67</v>
      </c>
      <c r="D1580" s="56"/>
      <c r="E1580" s="56">
        <v>0.105</v>
      </c>
      <c r="F1580">
        <f>Table3[[#This Row],[DivPay]]*4</f>
        <v>0.42</v>
      </c>
      <c r="G1580" s="2">
        <f>Table3[[#This Row],[FwdDiv]]/Table3[[#This Row],[SharePrice]]</f>
        <v>7.9741788494399075E-3</v>
      </c>
    </row>
    <row r="1581" spans="2:7" ht="16" x14ac:dyDescent="0.2">
      <c r="B1581" s="57">
        <v>42829</v>
      </c>
      <c r="C1581" s="56">
        <v>52.65</v>
      </c>
      <c r="D1581" s="56">
        <v>0.105</v>
      </c>
      <c r="E1581" s="56">
        <v>0.105</v>
      </c>
      <c r="F1581">
        <f>Table3[[#This Row],[DivPay]]*4</f>
        <v>0.42</v>
      </c>
      <c r="G1581" s="2">
        <f>Table3[[#This Row],[FwdDiv]]/Table3[[#This Row],[SharePrice]]</f>
        <v>7.9772079772079778E-3</v>
      </c>
    </row>
    <row r="1582" spans="2:7" ht="16" x14ac:dyDescent="0.2">
      <c r="B1582" s="57">
        <v>42828</v>
      </c>
      <c r="C1582" s="56">
        <v>53.17</v>
      </c>
      <c r="D1582" s="56"/>
      <c r="E1582" s="56">
        <v>0.105</v>
      </c>
      <c r="F1582">
        <f>Table3[[#This Row],[DivPay]]*4</f>
        <v>0.42</v>
      </c>
      <c r="G1582" s="2">
        <f>Table3[[#This Row],[FwdDiv]]/Table3[[#This Row],[SharePrice]]</f>
        <v>7.899191273274403E-3</v>
      </c>
    </row>
    <row r="1583" spans="2:7" ht="16" x14ac:dyDescent="0.2">
      <c r="B1583" s="57">
        <v>42825</v>
      </c>
      <c r="C1583" s="56">
        <v>53.37</v>
      </c>
      <c r="D1583" s="56"/>
      <c r="E1583" s="56">
        <v>0.105</v>
      </c>
      <c r="F1583">
        <f>Table3[[#This Row],[DivPay]]*4</f>
        <v>0.42</v>
      </c>
      <c r="G1583" s="2">
        <f>Table3[[#This Row],[FwdDiv]]/Table3[[#This Row],[SharePrice]]</f>
        <v>7.8695896571107371E-3</v>
      </c>
    </row>
    <row r="1584" spans="2:7" ht="16" x14ac:dyDescent="0.2">
      <c r="B1584" s="57">
        <v>42824</v>
      </c>
      <c r="C1584" s="56">
        <v>53.47</v>
      </c>
      <c r="D1584" s="56"/>
      <c r="E1584" s="56">
        <v>0.105</v>
      </c>
      <c r="F1584">
        <f>Table3[[#This Row],[DivPay]]*4</f>
        <v>0.42</v>
      </c>
      <c r="G1584" s="2">
        <f>Table3[[#This Row],[FwdDiv]]/Table3[[#This Row],[SharePrice]]</f>
        <v>7.8548718907798763E-3</v>
      </c>
    </row>
    <row r="1585" spans="2:7" ht="16" x14ac:dyDescent="0.2">
      <c r="B1585" s="57">
        <v>42823</v>
      </c>
      <c r="C1585" s="56">
        <v>53.82</v>
      </c>
      <c r="D1585" s="56"/>
      <c r="E1585" s="56">
        <v>0.105</v>
      </c>
      <c r="F1585">
        <f>Table3[[#This Row],[DivPay]]*4</f>
        <v>0.42</v>
      </c>
      <c r="G1585" s="2">
        <f>Table3[[#This Row],[FwdDiv]]/Table3[[#This Row],[SharePrice]]</f>
        <v>7.8037904124860641E-3</v>
      </c>
    </row>
    <row r="1586" spans="2:7" ht="16" x14ac:dyDescent="0.2">
      <c r="B1586" s="57">
        <v>42822</v>
      </c>
      <c r="C1586" s="56">
        <v>54.16</v>
      </c>
      <c r="D1586" s="56"/>
      <c r="E1586" s="56">
        <v>0.105</v>
      </c>
      <c r="F1586">
        <f>Table3[[#This Row],[DivPay]]*4</f>
        <v>0.42</v>
      </c>
      <c r="G1586" s="2">
        <f>Table3[[#This Row],[FwdDiv]]/Table3[[#This Row],[SharePrice]]</f>
        <v>7.7548005908419501E-3</v>
      </c>
    </row>
    <row r="1587" spans="2:7" ht="16" x14ac:dyDescent="0.2">
      <c r="B1587" s="57">
        <v>42821</v>
      </c>
      <c r="C1587" s="56">
        <v>53.97</v>
      </c>
      <c r="D1587" s="56"/>
      <c r="E1587" s="56">
        <v>0.105</v>
      </c>
      <c r="F1587">
        <f>Table3[[#This Row],[DivPay]]*4</f>
        <v>0.42</v>
      </c>
      <c r="G1587" s="2">
        <f>Table3[[#This Row],[FwdDiv]]/Table3[[#This Row],[SharePrice]]</f>
        <v>7.7821011673151752E-3</v>
      </c>
    </row>
    <row r="1588" spans="2:7" ht="16" x14ac:dyDescent="0.2">
      <c r="B1588" s="57">
        <v>42818</v>
      </c>
      <c r="C1588" s="56">
        <v>53.85</v>
      </c>
      <c r="D1588" s="56"/>
      <c r="E1588" s="56">
        <v>0.105</v>
      </c>
      <c r="F1588">
        <f>Table3[[#This Row],[DivPay]]*4</f>
        <v>0.42</v>
      </c>
      <c r="G1588" s="2">
        <f>Table3[[#This Row],[FwdDiv]]/Table3[[#This Row],[SharePrice]]</f>
        <v>7.7994428969359328E-3</v>
      </c>
    </row>
    <row r="1589" spans="2:7" ht="16" x14ac:dyDescent="0.2">
      <c r="B1589" s="57">
        <v>42817</v>
      </c>
      <c r="C1589" s="56">
        <v>53.8</v>
      </c>
      <c r="D1589" s="56"/>
      <c r="E1589" s="56">
        <v>0.105</v>
      </c>
      <c r="F1589">
        <f>Table3[[#This Row],[DivPay]]*4</f>
        <v>0.42</v>
      </c>
      <c r="G1589" s="2">
        <f>Table3[[#This Row],[FwdDiv]]/Table3[[#This Row],[SharePrice]]</f>
        <v>7.8066914498141262E-3</v>
      </c>
    </row>
    <row r="1590" spans="2:7" ht="16" x14ac:dyDescent="0.2">
      <c r="B1590" s="57">
        <v>42816</v>
      </c>
      <c r="C1590" s="56">
        <v>53.87</v>
      </c>
      <c r="D1590" s="56"/>
      <c r="E1590" s="56">
        <v>0.105</v>
      </c>
      <c r="F1590">
        <f>Table3[[#This Row],[DivPay]]*4</f>
        <v>0.42</v>
      </c>
      <c r="G1590" s="2">
        <f>Table3[[#This Row],[FwdDiv]]/Table3[[#This Row],[SharePrice]]</f>
        <v>7.796547243363653E-3</v>
      </c>
    </row>
    <row r="1591" spans="2:7" ht="16" x14ac:dyDescent="0.2">
      <c r="B1591" s="57">
        <v>42815</v>
      </c>
      <c r="C1591" s="56">
        <v>53.39</v>
      </c>
      <c r="D1591" s="56"/>
      <c r="E1591" s="56">
        <v>0.105</v>
      </c>
      <c r="F1591">
        <f>Table3[[#This Row],[DivPay]]*4</f>
        <v>0.42</v>
      </c>
      <c r="G1591" s="2">
        <f>Table3[[#This Row],[FwdDiv]]/Table3[[#This Row],[SharePrice]]</f>
        <v>7.8666416932009729E-3</v>
      </c>
    </row>
    <row r="1592" spans="2:7" ht="16" x14ac:dyDescent="0.2">
      <c r="B1592" s="57">
        <v>42814</v>
      </c>
      <c r="C1592" s="56">
        <v>54.28</v>
      </c>
      <c r="D1592" s="56"/>
      <c r="E1592" s="56">
        <v>0.105</v>
      </c>
      <c r="F1592">
        <f>Table3[[#This Row],[DivPay]]*4</f>
        <v>0.42</v>
      </c>
      <c r="G1592" s="2">
        <f>Table3[[#This Row],[FwdDiv]]/Table3[[#This Row],[SharePrice]]</f>
        <v>7.7376565954310975E-3</v>
      </c>
    </row>
    <row r="1593" spans="2:7" ht="16" x14ac:dyDescent="0.2">
      <c r="B1593" s="57">
        <v>42811</v>
      </c>
      <c r="C1593" s="56">
        <v>54</v>
      </c>
      <c r="D1593" s="56"/>
      <c r="E1593" s="56">
        <v>0.105</v>
      </c>
      <c r="F1593">
        <f>Table3[[#This Row],[DivPay]]*4</f>
        <v>0.42</v>
      </c>
      <c r="G1593" s="2">
        <f>Table3[[#This Row],[FwdDiv]]/Table3[[#This Row],[SharePrice]]</f>
        <v>7.7777777777777776E-3</v>
      </c>
    </row>
    <row r="1594" spans="2:7" ht="16" x14ac:dyDescent="0.2">
      <c r="B1594" s="57">
        <v>42810</v>
      </c>
      <c r="C1594" s="56">
        <v>54.43</v>
      </c>
      <c r="D1594" s="56"/>
      <c r="E1594" s="56">
        <v>0.105</v>
      </c>
      <c r="F1594">
        <f>Table3[[#This Row],[DivPay]]*4</f>
        <v>0.42</v>
      </c>
      <c r="G1594" s="2">
        <f>Table3[[#This Row],[FwdDiv]]/Table3[[#This Row],[SharePrice]]</f>
        <v>7.7163329046481717E-3</v>
      </c>
    </row>
    <row r="1595" spans="2:7" ht="16" x14ac:dyDescent="0.2">
      <c r="B1595" s="57">
        <v>42809</v>
      </c>
      <c r="C1595" s="56">
        <v>54.28</v>
      </c>
      <c r="D1595" s="56"/>
      <c r="E1595" s="56">
        <v>0.105</v>
      </c>
      <c r="F1595">
        <f>Table3[[#This Row],[DivPay]]*4</f>
        <v>0.42</v>
      </c>
      <c r="G1595" s="2">
        <f>Table3[[#This Row],[FwdDiv]]/Table3[[#This Row],[SharePrice]]</f>
        <v>7.7376565954310975E-3</v>
      </c>
    </row>
    <row r="1596" spans="2:7" ht="16" x14ac:dyDescent="0.2">
      <c r="B1596" s="57">
        <v>42808</v>
      </c>
      <c r="C1596" s="56">
        <v>53.42</v>
      </c>
      <c r="D1596" s="56"/>
      <c r="E1596" s="56">
        <v>0.105</v>
      </c>
      <c r="F1596">
        <f>Table3[[#This Row],[DivPay]]*4</f>
        <v>0.42</v>
      </c>
      <c r="G1596" s="2">
        <f>Table3[[#This Row],[FwdDiv]]/Table3[[#This Row],[SharePrice]]</f>
        <v>7.8622238861849481E-3</v>
      </c>
    </row>
    <row r="1597" spans="2:7" ht="16" x14ac:dyDescent="0.2">
      <c r="B1597" s="57">
        <v>42807</v>
      </c>
      <c r="C1597" s="56">
        <v>53.56</v>
      </c>
      <c r="D1597" s="56"/>
      <c r="E1597" s="56">
        <v>0.105</v>
      </c>
      <c r="F1597">
        <f>Table3[[#This Row],[DivPay]]*4</f>
        <v>0.42</v>
      </c>
      <c r="G1597" s="2">
        <f>Table3[[#This Row],[FwdDiv]]/Table3[[#This Row],[SharePrice]]</f>
        <v>7.8416728902165785E-3</v>
      </c>
    </row>
    <row r="1598" spans="2:7" ht="16" x14ac:dyDescent="0.2">
      <c r="B1598" s="57">
        <v>42804</v>
      </c>
      <c r="C1598" s="56">
        <v>53.34</v>
      </c>
      <c r="D1598" s="56"/>
      <c r="E1598" s="56">
        <v>0.105</v>
      </c>
      <c r="F1598">
        <f>Table3[[#This Row],[DivPay]]*4</f>
        <v>0.42</v>
      </c>
      <c r="G1598" s="2">
        <f>Table3[[#This Row],[FwdDiv]]/Table3[[#This Row],[SharePrice]]</f>
        <v>7.874015748031496E-3</v>
      </c>
    </row>
    <row r="1599" spans="2:7" ht="16" x14ac:dyDescent="0.2">
      <c r="B1599" s="57">
        <v>42803</v>
      </c>
      <c r="C1599" s="56">
        <v>53.69</v>
      </c>
      <c r="D1599" s="56"/>
      <c r="E1599" s="56">
        <v>0.105</v>
      </c>
      <c r="F1599">
        <f>Table3[[#This Row],[DivPay]]*4</f>
        <v>0.42</v>
      </c>
      <c r="G1599" s="2">
        <f>Table3[[#This Row],[FwdDiv]]/Table3[[#This Row],[SharePrice]]</f>
        <v>7.8226857887874843E-3</v>
      </c>
    </row>
    <row r="1600" spans="2:7" ht="16" x14ac:dyDescent="0.2">
      <c r="B1600" s="57">
        <v>42802</v>
      </c>
      <c r="C1600" s="56">
        <v>53</v>
      </c>
      <c r="D1600" s="56"/>
      <c r="E1600" s="56">
        <v>0.105</v>
      </c>
      <c r="F1600">
        <f>Table3[[#This Row],[DivPay]]*4</f>
        <v>0.42</v>
      </c>
      <c r="G1600" s="2">
        <f>Table3[[#This Row],[FwdDiv]]/Table3[[#This Row],[SharePrice]]</f>
        <v>7.9245283018867917E-3</v>
      </c>
    </row>
    <row r="1601" spans="2:7" ht="16" x14ac:dyDescent="0.2">
      <c r="B1601" s="57">
        <v>42801</v>
      </c>
      <c r="C1601" s="56">
        <v>53.07</v>
      </c>
      <c r="D1601" s="56"/>
      <c r="E1601" s="56">
        <v>0.105</v>
      </c>
      <c r="F1601">
        <f>Table3[[#This Row],[DivPay]]*4</f>
        <v>0.42</v>
      </c>
      <c r="G1601" s="2">
        <f>Table3[[#This Row],[FwdDiv]]/Table3[[#This Row],[SharePrice]]</f>
        <v>7.9140757490107402E-3</v>
      </c>
    </row>
    <row r="1602" spans="2:7" ht="16" x14ac:dyDescent="0.2">
      <c r="B1602" s="57">
        <v>42800</v>
      </c>
      <c r="C1602" s="56">
        <v>53.08</v>
      </c>
      <c r="D1602" s="56"/>
      <c r="E1602" s="56">
        <v>0.105</v>
      </c>
      <c r="F1602">
        <f>Table3[[#This Row],[DivPay]]*4</f>
        <v>0.42</v>
      </c>
      <c r="G1602" s="2">
        <f>Table3[[#This Row],[FwdDiv]]/Table3[[#This Row],[SharePrice]]</f>
        <v>7.9125847776940466E-3</v>
      </c>
    </row>
    <row r="1603" spans="2:7" ht="16" x14ac:dyDescent="0.2">
      <c r="B1603" s="57">
        <v>42797</v>
      </c>
      <c r="C1603" s="56">
        <v>53.42</v>
      </c>
      <c r="D1603" s="56"/>
      <c r="E1603" s="56">
        <v>0.105</v>
      </c>
      <c r="F1603">
        <f>Table3[[#This Row],[DivPay]]*4</f>
        <v>0.42</v>
      </c>
      <c r="G1603" s="2">
        <f>Table3[[#This Row],[FwdDiv]]/Table3[[#This Row],[SharePrice]]</f>
        <v>7.8622238861849481E-3</v>
      </c>
    </row>
    <row r="1604" spans="2:7" ht="16" x14ac:dyDescent="0.2">
      <c r="B1604" s="57">
        <v>42796</v>
      </c>
      <c r="C1604" s="56">
        <v>53.37</v>
      </c>
      <c r="D1604" s="56"/>
      <c r="E1604" s="56">
        <v>0.105</v>
      </c>
      <c r="F1604">
        <f>Table3[[#This Row],[DivPay]]*4</f>
        <v>0.42</v>
      </c>
      <c r="G1604" s="2">
        <f>Table3[[#This Row],[FwdDiv]]/Table3[[#This Row],[SharePrice]]</f>
        <v>7.8695896571107371E-3</v>
      </c>
    </row>
    <row r="1605" spans="2:7" ht="16" x14ac:dyDescent="0.2">
      <c r="B1605" s="57">
        <v>42795</v>
      </c>
      <c r="C1605" s="56">
        <v>53.89</v>
      </c>
      <c r="D1605" s="56"/>
      <c r="E1605" s="56">
        <v>0.105</v>
      </c>
      <c r="F1605">
        <f>Table3[[#This Row],[DivPay]]*4</f>
        <v>0.42</v>
      </c>
      <c r="G1605" s="2">
        <f>Table3[[#This Row],[FwdDiv]]/Table3[[#This Row],[SharePrice]]</f>
        <v>7.7936537390981622E-3</v>
      </c>
    </row>
    <row r="1606" spans="2:7" ht="16" x14ac:dyDescent="0.2">
      <c r="B1606" s="57">
        <v>42794</v>
      </c>
      <c r="C1606" s="56">
        <v>53.31</v>
      </c>
      <c r="D1606" s="56"/>
      <c r="E1606" s="56">
        <v>0.105</v>
      </c>
      <c r="F1606">
        <f>Table3[[#This Row],[DivPay]]*4</f>
        <v>0.42</v>
      </c>
      <c r="G1606" s="2">
        <f>Table3[[#This Row],[FwdDiv]]/Table3[[#This Row],[SharePrice]]</f>
        <v>7.878446820483961E-3</v>
      </c>
    </row>
    <row r="1607" spans="2:7" ht="16" x14ac:dyDescent="0.2">
      <c r="B1607" s="57">
        <v>42793</v>
      </c>
      <c r="C1607" s="56">
        <v>53.83</v>
      </c>
      <c r="D1607" s="56"/>
      <c r="E1607" s="56">
        <v>0.105</v>
      </c>
      <c r="F1607">
        <f>Table3[[#This Row],[DivPay]]*4</f>
        <v>0.42</v>
      </c>
      <c r="G1607" s="2">
        <f>Table3[[#This Row],[FwdDiv]]/Table3[[#This Row],[SharePrice]]</f>
        <v>7.8023407022106634E-3</v>
      </c>
    </row>
    <row r="1608" spans="2:7" ht="16" x14ac:dyDescent="0.2">
      <c r="B1608" s="57">
        <v>42790</v>
      </c>
      <c r="C1608" s="56">
        <v>53.88</v>
      </c>
      <c r="D1608" s="56"/>
      <c r="E1608" s="56">
        <v>0.105</v>
      </c>
      <c r="F1608">
        <f>Table3[[#This Row],[DivPay]]*4</f>
        <v>0.42</v>
      </c>
      <c r="G1608" s="2">
        <f>Table3[[#This Row],[FwdDiv]]/Table3[[#This Row],[SharePrice]]</f>
        <v>7.7951002227171487E-3</v>
      </c>
    </row>
    <row r="1609" spans="2:7" ht="16" x14ac:dyDescent="0.2">
      <c r="B1609" s="57">
        <v>42789</v>
      </c>
      <c r="C1609" s="56">
        <v>53.58</v>
      </c>
      <c r="D1609" s="56"/>
      <c r="E1609" s="56">
        <v>0.105</v>
      </c>
      <c r="F1609">
        <f>Table3[[#This Row],[DivPay]]*4</f>
        <v>0.42</v>
      </c>
      <c r="G1609" s="2">
        <f>Table3[[#This Row],[FwdDiv]]/Table3[[#This Row],[SharePrice]]</f>
        <v>7.8387458006718928E-3</v>
      </c>
    </row>
    <row r="1610" spans="2:7" ht="16" x14ac:dyDescent="0.2">
      <c r="B1610" s="57">
        <v>42788</v>
      </c>
      <c r="C1610" s="56">
        <v>53.38</v>
      </c>
      <c r="D1610" s="56"/>
      <c r="E1610" s="56">
        <v>0.105</v>
      </c>
      <c r="F1610">
        <f>Table3[[#This Row],[DivPay]]*4</f>
        <v>0.42</v>
      </c>
      <c r="G1610" s="2">
        <f>Table3[[#This Row],[FwdDiv]]/Table3[[#This Row],[SharePrice]]</f>
        <v>7.8681153990258525E-3</v>
      </c>
    </row>
    <row r="1611" spans="2:7" ht="16" x14ac:dyDescent="0.2">
      <c r="B1611" s="57">
        <v>42787</v>
      </c>
      <c r="C1611" s="56">
        <v>53.47</v>
      </c>
      <c r="D1611" s="56"/>
      <c r="E1611" s="56">
        <v>0.105</v>
      </c>
      <c r="F1611">
        <f>Table3[[#This Row],[DivPay]]*4</f>
        <v>0.42</v>
      </c>
      <c r="G1611" s="2">
        <f>Table3[[#This Row],[FwdDiv]]/Table3[[#This Row],[SharePrice]]</f>
        <v>7.8548718907798763E-3</v>
      </c>
    </row>
    <row r="1612" spans="2:7" ht="16" x14ac:dyDescent="0.2">
      <c r="B1612" s="57">
        <v>42783</v>
      </c>
      <c r="C1612" s="56">
        <v>52.51</v>
      </c>
      <c r="D1612" s="56"/>
      <c r="E1612" s="56">
        <v>0.105</v>
      </c>
      <c r="F1612">
        <f>Table3[[#This Row],[DivPay]]*4</f>
        <v>0.42</v>
      </c>
      <c r="G1612" s="2">
        <f>Table3[[#This Row],[FwdDiv]]/Table3[[#This Row],[SharePrice]]</f>
        <v>7.9984764806703482E-3</v>
      </c>
    </row>
    <row r="1613" spans="2:7" ht="16" x14ac:dyDescent="0.2">
      <c r="B1613" s="57">
        <v>42782</v>
      </c>
      <c r="C1613" s="56">
        <v>52.78</v>
      </c>
      <c r="D1613" s="56"/>
      <c r="E1613" s="56">
        <v>0.105</v>
      </c>
      <c r="F1613">
        <f>Table3[[#This Row],[DivPay]]*4</f>
        <v>0.42</v>
      </c>
      <c r="G1613" s="2">
        <f>Table3[[#This Row],[FwdDiv]]/Table3[[#This Row],[SharePrice]]</f>
        <v>7.9575596816976128E-3</v>
      </c>
    </row>
    <row r="1614" spans="2:7" ht="16" x14ac:dyDescent="0.2">
      <c r="B1614" s="57">
        <v>42781</v>
      </c>
      <c r="C1614" s="56">
        <v>55.15</v>
      </c>
      <c r="D1614" s="56"/>
      <c r="E1614" s="56">
        <v>0.105</v>
      </c>
      <c r="F1614">
        <f>Table3[[#This Row],[DivPay]]*4</f>
        <v>0.42</v>
      </c>
      <c r="G1614" s="2">
        <f>Table3[[#This Row],[FwdDiv]]/Table3[[#This Row],[SharePrice]]</f>
        <v>7.6155938349954672E-3</v>
      </c>
    </row>
    <row r="1615" spans="2:7" ht="16" x14ac:dyDescent="0.2">
      <c r="B1615" s="57">
        <v>42780</v>
      </c>
      <c r="C1615" s="56">
        <v>55.02</v>
      </c>
      <c r="D1615" s="56"/>
      <c r="E1615" s="56">
        <v>0.105</v>
      </c>
      <c r="F1615">
        <f>Table3[[#This Row],[DivPay]]*4</f>
        <v>0.42</v>
      </c>
      <c r="G1615" s="2">
        <f>Table3[[#This Row],[FwdDiv]]/Table3[[#This Row],[SharePrice]]</f>
        <v>7.6335877862595417E-3</v>
      </c>
    </row>
    <row r="1616" spans="2:7" ht="16" x14ac:dyDescent="0.2">
      <c r="B1616" s="57">
        <v>42779</v>
      </c>
      <c r="C1616" s="56">
        <v>55.14</v>
      </c>
      <c r="D1616" s="56"/>
      <c r="E1616" s="56">
        <v>0.105</v>
      </c>
      <c r="F1616">
        <f>Table3[[#This Row],[DivPay]]*4</f>
        <v>0.42</v>
      </c>
      <c r="G1616" s="2">
        <f>Table3[[#This Row],[FwdDiv]]/Table3[[#This Row],[SharePrice]]</f>
        <v>7.6169749727965173E-3</v>
      </c>
    </row>
    <row r="1617" spans="2:7" ht="16" x14ac:dyDescent="0.2">
      <c r="B1617" s="57">
        <v>42776</v>
      </c>
      <c r="C1617" s="56">
        <v>55.73</v>
      </c>
      <c r="D1617" s="56"/>
      <c r="E1617" s="56">
        <v>0.105</v>
      </c>
      <c r="F1617">
        <f>Table3[[#This Row],[DivPay]]*4</f>
        <v>0.42</v>
      </c>
      <c r="G1617" s="2">
        <f>Table3[[#This Row],[FwdDiv]]/Table3[[#This Row],[SharePrice]]</f>
        <v>7.5363359052574913E-3</v>
      </c>
    </row>
    <row r="1618" spans="2:7" ht="16" x14ac:dyDescent="0.2">
      <c r="B1618" s="57">
        <v>42775</v>
      </c>
      <c r="C1618" s="56">
        <v>55.96</v>
      </c>
      <c r="D1618" s="56"/>
      <c r="E1618" s="56">
        <v>0.105</v>
      </c>
      <c r="F1618">
        <f>Table3[[#This Row],[DivPay]]*4</f>
        <v>0.42</v>
      </c>
      <c r="G1618" s="2">
        <f>Table3[[#This Row],[FwdDiv]]/Table3[[#This Row],[SharePrice]]</f>
        <v>7.5053609721229446E-3</v>
      </c>
    </row>
    <row r="1619" spans="2:7" ht="16" x14ac:dyDescent="0.2">
      <c r="B1619" s="57">
        <v>42774</v>
      </c>
      <c r="C1619" s="56">
        <v>55.96</v>
      </c>
      <c r="D1619" s="56"/>
      <c r="E1619" s="56">
        <v>0.105</v>
      </c>
      <c r="F1619">
        <f>Table3[[#This Row],[DivPay]]*4</f>
        <v>0.42</v>
      </c>
      <c r="G1619" s="2">
        <f>Table3[[#This Row],[FwdDiv]]/Table3[[#This Row],[SharePrice]]</f>
        <v>7.5053609721229446E-3</v>
      </c>
    </row>
    <row r="1620" spans="2:7" ht="16" x14ac:dyDescent="0.2">
      <c r="B1620" s="57">
        <v>42773</v>
      </c>
      <c r="C1620" s="56">
        <v>55.98</v>
      </c>
      <c r="D1620" s="56"/>
      <c r="E1620" s="56">
        <v>0.105</v>
      </c>
      <c r="F1620">
        <f>Table3[[#This Row],[DivPay]]*4</f>
        <v>0.42</v>
      </c>
      <c r="G1620" s="2">
        <f>Table3[[#This Row],[FwdDiv]]/Table3[[#This Row],[SharePrice]]</f>
        <v>7.502679528403001E-3</v>
      </c>
    </row>
    <row r="1621" spans="2:7" ht="16" x14ac:dyDescent="0.2">
      <c r="B1621" s="57">
        <v>42772</v>
      </c>
      <c r="C1621" s="56">
        <v>55.77</v>
      </c>
      <c r="D1621" s="56"/>
      <c r="E1621" s="56">
        <v>0.105</v>
      </c>
      <c r="F1621">
        <f>Table3[[#This Row],[DivPay]]*4</f>
        <v>0.42</v>
      </c>
      <c r="G1621" s="2">
        <f>Table3[[#This Row],[FwdDiv]]/Table3[[#This Row],[SharePrice]]</f>
        <v>7.530930607853684E-3</v>
      </c>
    </row>
    <row r="1622" spans="2:7" ht="16" x14ac:dyDescent="0.2">
      <c r="B1622" s="57">
        <v>42769</v>
      </c>
      <c r="C1622" s="56">
        <v>55.92</v>
      </c>
      <c r="D1622" s="56"/>
      <c r="E1622" s="56">
        <v>0.105</v>
      </c>
      <c r="F1622">
        <f>Table3[[#This Row],[DivPay]]*4</f>
        <v>0.42</v>
      </c>
      <c r="G1622" s="2">
        <f>Table3[[#This Row],[FwdDiv]]/Table3[[#This Row],[SharePrice]]</f>
        <v>7.5107296137339047E-3</v>
      </c>
    </row>
    <row r="1623" spans="2:7" ht="16" x14ac:dyDescent="0.2">
      <c r="B1623" s="57">
        <v>42768</v>
      </c>
      <c r="C1623" s="56">
        <v>55.7</v>
      </c>
      <c r="D1623" s="56"/>
      <c r="E1623" s="56">
        <v>0.105</v>
      </c>
      <c r="F1623">
        <f>Table3[[#This Row],[DivPay]]*4</f>
        <v>0.42</v>
      </c>
      <c r="G1623" s="2">
        <f>Table3[[#This Row],[FwdDiv]]/Table3[[#This Row],[SharePrice]]</f>
        <v>7.5403949730700175E-3</v>
      </c>
    </row>
    <row r="1624" spans="2:7" ht="16" x14ac:dyDescent="0.2">
      <c r="B1624" s="57">
        <v>42767</v>
      </c>
      <c r="C1624" s="56">
        <v>55.32</v>
      </c>
      <c r="D1624" s="56"/>
      <c r="E1624" s="56">
        <v>0.105</v>
      </c>
      <c r="F1624">
        <f>Table3[[#This Row],[DivPay]]*4</f>
        <v>0.42</v>
      </c>
      <c r="G1624" s="2">
        <f>Table3[[#This Row],[FwdDiv]]/Table3[[#This Row],[SharePrice]]</f>
        <v>7.5921908893709323E-3</v>
      </c>
    </row>
    <row r="1625" spans="2:7" ht="16" x14ac:dyDescent="0.2">
      <c r="B1625" s="57">
        <v>42766</v>
      </c>
      <c r="C1625" s="56">
        <v>54.94</v>
      </c>
      <c r="D1625" s="56"/>
      <c r="E1625" s="56">
        <v>0.105</v>
      </c>
      <c r="F1625">
        <f>Table3[[#This Row],[DivPay]]*4</f>
        <v>0.42</v>
      </c>
      <c r="G1625" s="2">
        <f>Table3[[#This Row],[FwdDiv]]/Table3[[#This Row],[SharePrice]]</f>
        <v>7.6447033127047693E-3</v>
      </c>
    </row>
    <row r="1626" spans="2:7" ht="16" x14ac:dyDescent="0.2">
      <c r="B1626" s="57">
        <v>42765</v>
      </c>
      <c r="C1626" s="56">
        <v>54.27</v>
      </c>
      <c r="D1626" s="56"/>
      <c r="E1626" s="56">
        <v>0.105</v>
      </c>
      <c r="F1626">
        <f>Table3[[#This Row],[DivPay]]*4</f>
        <v>0.42</v>
      </c>
      <c r="G1626" s="2">
        <f>Table3[[#This Row],[FwdDiv]]/Table3[[#This Row],[SharePrice]]</f>
        <v>7.7390823659480371E-3</v>
      </c>
    </row>
    <row r="1627" spans="2:7" ht="16" x14ac:dyDescent="0.2">
      <c r="B1627" s="57">
        <v>42762</v>
      </c>
      <c r="C1627" s="56">
        <v>54.65</v>
      </c>
      <c r="D1627" s="56"/>
      <c r="E1627" s="56">
        <v>0.105</v>
      </c>
      <c r="F1627">
        <f>Table3[[#This Row],[DivPay]]*4</f>
        <v>0.42</v>
      </c>
      <c r="G1627" s="2">
        <f>Table3[[#This Row],[FwdDiv]]/Table3[[#This Row],[SharePrice]]</f>
        <v>7.6852698993595606E-3</v>
      </c>
    </row>
    <row r="1628" spans="2:7" ht="16" x14ac:dyDescent="0.2">
      <c r="B1628" s="57">
        <v>42761</v>
      </c>
      <c r="C1628" s="56">
        <v>53.84</v>
      </c>
      <c r="D1628" s="56"/>
      <c r="E1628" s="56">
        <v>0.105</v>
      </c>
      <c r="F1628">
        <f>Table3[[#This Row],[DivPay]]*4</f>
        <v>0.42</v>
      </c>
      <c r="G1628" s="2">
        <f>Table3[[#This Row],[FwdDiv]]/Table3[[#This Row],[SharePrice]]</f>
        <v>7.8008915304606232E-3</v>
      </c>
    </row>
    <row r="1629" spans="2:7" ht="16" x14ac:dyDescent="0.2">
      <c r="B1629" s="57">
        <v>42760</v>
      </c>
      <c r="C1629" s="56">
        <v>54</v>
      </c>
      <c r="D1629" s="56"/>
      <c r="E1629" s="56">
        <v>0.105</v>
      </c>
      <c r="F1629">
        <f>Table3[[#This Row],[DivPay]]*4</f>
        <v>0.42</v>
      </c>
      <c r="G1629" s="2">
        <f>Table3[[#This Row],[FwdDiv]]/Table3[[#This Row],[SharePrice]]</f>
        <v>7.7777777777777776E-3</v>
      </c>
    </row>
    <row r="1630" spans="2:7" ht="16" x14ac:dyDescent="0.2">
      <c r="B1630" s="57">
        <v>42759</v>
      </c>
      <c r="C1630" s="56">
        <v>53.78</v>
      </c>
      <c r="D1630" s="56"/>
      <c r="E1630" s="56">
        <v>0.105</v>
      </c>
      <c r="F1630">
        <f>Table3[[#This Row],[DivPay]]*4</f>
        <v>0.42</v>
      </c>
      <c r="G1630" s="2">
        <f>Table3[[#This Row],[FwdDiv]]/Table3[[#This Row],[SharePrice]]</f>
        <v>7.8095946448493861E-3</v>
      </c>
    </row>
    <row r="1631" spans="2:7" ht="16" x14ac:dyDescent="0.2">
      <c r="B1631" s="57">
        <v>42758</v>
      </c>
      <c r="C1631" s="56">
        <v>53.75</v>
      </c>
      <c r="D1631" s="56"/>
      <c r="E1631" s="56">
        <v>0.105</v>
      </c>
      <c r="F1631">
        <f>Table3[[#This Row],[DivPay]]*4</f>
        <v>0.42</v>
      </c>
      <c r="G1631" s="2">
        <f>Table3[[#This Row],[FwdDiv]]/Table3[[#This Row],[SharePrice]]</f>
        <v>7.813953488372093E-3</v>
      </c>
    </row>
    <row r="1632" spans="2:7" ht="16" x14ac:dyDescent="0.2">
      <c r="B1632" s="57">
        <v>42755</v>
      </c>
      <c r="C1632" s="56">
        <v>53.97</v>
      </c>
      <c r="D1632" s="56"/>
      <c r="E1632" s="56">
        <v>0.105</v>
      </c>
      <c r="F1632">
        <f>Table3[[#This Row],[DivPay]]*4</f>
        <v>0.42</v>
      </c>
      <c r="G1632" s="2">
        <f>Table3[[#This Row],[FwdDiv]]/Table3[[#This Row],[SharePrice]]</f>
        <v>7.7821011673151752E-3</v>
      </c>
    </row>
    <row r="1633" spans="2:7" ht="16" x14ac:dyDescent="0.2">
      <c r="B1633" s="57">
        <v>42754</v>
      </c>
      <c r="C1633" s="56">
        <v>53.5</v>
      </c>
      <c r="D1633" s="56"/>
      <c r="E1633" s="56">
        <v>0.105</v>
      </c>
      <c r="F1633">
        <f>Table3[[#This Row],[DivPay]]*4</f>
        <v>0.42</v>
      </c>
      <c r="G1633" s="2">
        <f>Table3[[#This Row],[FwdDiv]]/Table3[[#This Row],[SharePrice]]</f>
        <v>7.8504672897196266E-3</v>
      </c>
    </row>
    <row r="1634" spans="2:7" ht="16" x14ac:dyDescent="0.2">
      <c r="B1634" s="57">
        <v>42753</v>
      </c>
      <c r="C1634" s="56">
        <v>53.3</v>
      </c>
      <c r="D1634" s="56">
        <v>0.105</v>
      </c>
      <c r="E1634" s="56">
        <v>0.105</v>
      </c>
      <c r="F1634">
        <f>Table3[[#This Row],[DivPay]]*4</f>
        <v>0.42</v>
      </c>
      <c r="G1634" s="2">
        <f>Table3[[#This Row],[FwdDiv]]/Table3[[#This Row],[SharePrice]]</f>
        <v>7.8799249530956857E-3</v>
      </c>
    </row>
    <row r="1635" spans="2:7" ht="16" x14ac:dyDescent="0.2">
      <c r="B1635" s="57">
        <v>42752</v>
      </c>
      <c r="C1635" s="56">
        <v>53.22</v>
      </c>
      <c r="D1635" s="56"/>
      <c r="E1635" s="56">
        <v>9.5000000000000001E-2</v>
      </c>
      <c r="F1635">
        <f>Table3[[#This Row],[DivPay]]*4</f>
        <v>0.38</v>
      </c>
      <c r="G1635" s="2">
        <f>Table3[[#This Row],[FwdDiv]]/Table3[[#This Row],[SharePrice]]</f>
        <v>7.1401728673431046E-3</v>
      </c>
    </row>
    <row r="1636" spans="2:7" ht="16" x14ac:dyDescent="0.2">
      <c r="B1636" s="57">
        <v>42748</v>
      </c>
      <c r="C1636" s="56">
        <v>53.74</v>
      </c>
      <c r="D1636" s="56"/>
      <c r="E1636" s="56">
        <v>9.5000000000000001E-2</v>
      </c>
      <c r="F1636">
        <f>Table3[[#This Row],[DivPay]]*4</f>
        <v>0.38</v>
      </c>
      <c r="G1636" s="2">
        <f>Table3[[#This Row],[FwdDiv]]/Table3[[#This Row],[SharePrice]]</f>
        <v>7.0710829921845925E-3</v>
      </c>
    </row>
    <row r="1637" spans="2:7" ht="16" x14ac:dyDescent="0.2">
      <c r="B1637" s="57">
        <v>42747</v>
      </c>
      <c r="C1637" s="56">
        <v>53.39</v>
      </c>
      <c r="D1637" s="56"/>
      <c r="E1637" s="56">
        <v>9.5000000000000001E-2</v>
      </c>
      <c r="F1637">
        <f>Table3[[#This Row],[DivPay]]*4</f>
        <v>0.38</v>
      </c>
      <c r="G1637" s="2">
        <f>Table3[[#This Row],[FwdDiv]]/Table3[[#This Row],[SharePrice]]</f>
        <v>7.1174377224199285E-3</v>
      </c>
    </row>
    <row r="1638" spans="2:7" ht="16" x14ac:dyDescent="0.2">
      <c r="B1638" s="57">
        <v>42746</v>
      </c>
      <c r="C1638" s="56">
        <v>53.31</v>
      </c>
      <c r="D1638" s="56"/>
      <c r="E1638" s="56">
        <v>9.5000000000000001E-2</v>
      </c>
      <c r="F1638">
        <f>Table3[[#This Row],[DivPay]]*4</f>
        <v>0.38</v>
      </c>
      <c r="G1638" s="2">
        <f>Table3[[#This Row],[FwdDiv]]/Table3[[#This Row],[SharePrice]]</f>
        <v>7.1281185518664416E-3</v>
      </c>
    </row>
    <row r="1639" spans="2:7" ht="16" x14ac:dyDescent="0.2">
      <c r="B1639" s="57">
        <v>42745</v>
      </c>
      <c r="C1639" s="56">
        <v>53.93</v>
      </c>
      <c r="D1639" s="56"/>
      <c r="E1639" s="56">
        <v>9.5000000000000001E-2</v>
      </c>
      <c r="F1639">
        <f>Table3[[#This Row],[DivPay]]*4</f>
        <v>0.38</v>
      </c>
      <c r="G1639" s="2">
        <f>Table3[[#This Row],[FwdDiv]]/Table3[[#This Row],[SharePrice]]</f>
        <v>7.046170962358613E-3</v>
      </c>
    </row>
    <row r="1640" spans="2:7" ht="16" x14ac:dyDescent="0.2">
      <c r="B1640" s="57">
        <v>42744</v>
      </c>
      <c r="C1640" s="56">
        <v>53.95</v>
      </c>
      <c r="D1640" s="56"/>
      <c r="E1640" s="56">
        <v>9.5000000000000001E-2</v>
      </c>
      <c r="F1640">
        <f>Table3[[#This Row],[DivPay]]*4</f>
        <v>0.38</v>
      </c>
      <c r="G1640" s="2">
        <f>Table3[[#This Row],[FwdDiv]]/Table3[[#This Row],[SharePrice]]</f>
        <v>7.0435588507877659E-3</v>
      </c>
    </row>
    <row r="1641" spans="2:7" ht="16" x14ac:dyDescent="0.2">
      <c r="B1641" s="57">
        <v>42741</v>
      </c>
      <c r="C1641" s="56">
        <v>54.1</v>
      </c>
      <c r="D1641" s="56"/>
      <c r="E1641" s="56">
        <v>9.5000000000000001E-2</v>
      </c>
      <c r="F1641">
        <f>Table3[[#This Row],[DivPay]]*4</f>
        <v>0.38</v>
      </c>
      <c r="G1641" s="2">
        <f>Table3[[#This Row],[FwdDiv]]/Table3[[#This Row],[SharePrice]]</f>
        <v>7.0240295748613679E-3</v>
      </c>
    </row>
    <row r="1642" spans="2:7" ht="16" x14ac:dyDescent="0.2">
      <c r="B1642" s="57">
        <v>42740</v>
      </c>
      <c r="C1642" s="56">
        <v>53.93</v>
      </c>
      <c r="D1642" s="56"/>
      <c r="E1642" s="56">
        <v>9.5000000000000001E-2</v>
      </c>
      <c r="F1642">
        <f>Table3[[#This Row],[DivPay]]*4</f>
        <v>0.38</v>
      </c>
      <c r="G1642" s="2">
        <f>Table3[[#This Row],[FwdDiv]]/Table3[[#This Row],[SharePrice]]</f>
        <v>7.046170962358613E-3</v>
      </c>
    </row>
    <row r="1643" spans="2:7" ht="16" x14ac:dyDescent="0.2">
      <c r="B1643" s="57">
        <v>42739</v>
      </c>
      <c r="C1643" s="56">
        <v>54.11</v>
      </c>
      <c r="D1643" s="56"/>
      <c r="E1643" s="56">
        <v>9.5000000000000001E-2</v>
      </c>
      <c r="F1643">
        <f>Table3[[#This Row],[DivPay]]*4</f>
        <v>0.38</v>
      </c>
      <c r="G1643" s="2">
        <f>Table3[[#This Row],[FwdDiv]]/Table3[[#This Row],[SharePrice]]</f>
        <v>7.0227314729255225E-3</v>
      </c>
    </row>
    <row r="1644" spans="2:7" ht="16" x14ac:dyDescent="0.2">
      <c r="B1644" s="57">
        <v>42738</v>
      </c>
      <c r="C1644" s="56">
        <v>53.59</v>
      </c>
      <c r="D1644" s="56"/>
      <c r="E1644" s="56">
        <v>9.5000000000000001E-2</v>
      </c>
      <c r="F1644">
        <f>Table3[[#This Row],[DivPay]]*4</f>
        <v>0.38</v>
      </c>
      <c r="G1644" s="2">
        <f>Table3[[#This Row],[FwdDiv]]/Table3[[#This Row],[SharePrice]]</f>
        <v>7.0908751632767306E-3</v>
      </c>
    </row>
    <row r="1645" spans="2:7" ht="16" x14ac:dyDescent="0.2">
      <c r="B1645" s="57">
        <v>42734</v>
      </c>
      <c r="C1645" s="56">
        <v>53.53</v>
      </c>
      <c r="D1645" s="56"/>
      <c r="E1645" s="56">
        <v>9.5000000000000001E-2</v>
      </c>
      <c r="F1645">
        <f>Table3[[#This Row],[DivPay]]*4</f>
        <v>0.38</v>
      </c>
      <c r="G1645" s="2">
        <f>Table3[[#This Row],[FwdDiv]]/Table3[[#This Row],[SharePrice]]</f>
        <v>7.0988230898561553E-3</v>
      </c>
    </row>
    <row r="1646" spans="2:7" ht="16" x14ac:dyDescent="0.2">
      <c r="B1646" s="57">
        <v>42733</v>
      </c>
      <c r="C1646" s="56">
        <v>53.62</v>
      </c>
      <c r="D1646" s="56"/>
      <c r="E1646" s="56">
        <v>9.5000000000000001E-2</v>
      </c>
      <c r="F1646">
        <f>Table3[[#This Row],[DivPay]]*4</f>
        <v>0.38</v>
      </c>
      <c r="G1646" s="2">
        <f>Table3[[#This Row],[FwdDiv]]/Table3[[#This Row],[SharePrice]]</f>
        <v>7.0869078701976881E-3</v>
      </c>
    </row>
    <row r="1647" spans="2:7" ht="16" x14ac:dyDescent="0.2">
      <c r="B1647" s="57">
        <v>42732</v>
      </c>
      <c r="C1647" s="56">
        <v>53.44</v>
      </c>
      <c r="D1647" s="56"/>
      <c r="E1647" s="56">
        <v>9.5000000000000001E-2</v>
      </c>
      <c r="F1647">
        <f>Table3[[#This Row],[DivPay]]*4</f>
        <v>0.38</v>
      </c>
      <c r="G1647" s="2">
        <f>Table3[[#This Row],[FwdDiv]]/Table3[[#This Row],[SharePrice]]</f>
        <v>7.110778443113773E-3</v>
      </c>
    </row>
    <row r="1648" spans="2:7" ht="16" x14ac:dyDescent="0.2">
      <c r="B1648" s="57">
        <v>42731</v>
      </c>
      <c r="C1648" s="56">
        <v>53.72</v>
      </c>
      <c r="D1648" s="56"/>
      <c r="E1648" s="56">
        <v>9.5000000000000001E-2</v>
      </c>
      <c r="F1648">
        <f>Table3[[#This Row],[DivPay]]*4</f>
        <v>0.38</v>
      </c>
      <c r="G1648" s="2">
        <f>Table3[[#This Row],[FwdDiv]]/Table3[[#This Row],[SharePrice]]</f>
        <v>7.0737155621742372E-3</v>
      </c>
    </row>
    <row r="1649" spans="2:7" ht="16" x14ac:dyDescent="0.2">
      <c r="B1649" s="57">
        <v>42727</v>
      </c>
      <c r="C1649" s="56">
        <v>53.78</v>
      </c>
      <c r="D1649" s="56"/>
      <c r="E1649" s="56">
        <v>9.5000000000000001E-2</v>
      </c>
      <c r="F1649">
        <f>Table3[[#This Row],[DivPay]]*4</f>
        <v>0.38</v>
      </c>
      <c r="G1649" s="2">
        <f>Table3[[#This Row],[FwdDiv]]/Table3[[#This Row],[SharePrice]]</f>
        <v>7.0658237262923021E-3</v>
      </c>
    </row>
    <row r="1650" spans="2:7" ht="16" x14ac:dyDescent="0.2">
      <c r="B1650" s="57">
        <v>42726</v>
      </c>
      <c r="C1650" s="56">
        <v>53.26</v>
      </c>
      <c r="D1650" s="56"/>
      <c r="E1650" s="56">
        <v>9.5000000000000001E-2</v>
      </c>
      <c r="F1650">
        <f>Table3[[#This Row],[DivPay]]*4</f>
        <v>0.38</v>
      </c>
      <c r="G1650" s="2">
        <f>Table3[[#This Row],[FwdDiv]]/Table3[[#This Row],[SharePrice]]</f>
        <v>7.1348103642508449E-3</v>
      </c>
    </row>
    <row r="1651" spans="2:7" ht="16" x14ac:dyDescent="0.2">
      <c r="B1651" s="57">
        <v>42725</v>
      </c>
      <c r="C1651" s="56">
        <v>53.12</v>
      </c>
      <c r="D1651" s="56"/>
      <c r="E1651" s="56">
        <v>9.5000000000000001E-2</v>
      </c>
      <c r="F1651">
        <f>Table3[[#This Row],[DivPay]]*4</f>
        <v>0.38</v>
      </c>
      <c r="G1651" s="2">
        <f>Table3[[#This Row],[FwdDiv]]/Table3[[#This Row],[SharePrice]]</f>
        <v>7.1536144578313258E-3</v>
      </c>
    </row>
    <row r="1652" spans="2:7" ht="16" x14ac:dyDescent="0.2">
      <c r="B1652" s="57">
        <v>42724</v>
      </c>
      <c r="C1652" s="56">
        <v>53.1</v>
      </c>
      <c r="D1652" s="56"/>
      <c r="E1652" s="56">
        <v>9.5000000000000001E-2</v>
      </c>
      <c r="F1652">
        <f>Table3[[#This Row],[DivPay]]*4</f>
        <v>0.38</v>
      </c>
      <c r="G1652" s="2">
        <f>Table3[[#This Row],[FwdDiv]]/Table3[[#This Row],[SharePrice]]</f>
        <v>7.1563088512241052E-3</v>
      </c>
    </row>
    <row r="1653" spans="2:7" ht="16" x14ac:dyDescent="0.2">
      <c r="B1653" s="57">
        <v>42723</v>
      </c>
      <c r="C1653" s="56">
        <v>52.39</v>
      </c>
      <c r="D1653" s="56"/>
      <c r="E1653" s="56">
        <v>9.5000000000000001E-2</v>
      </c>
      <c r="F1653">
        <f>Table3[[#This Row],[DivPay]]*4</f>
        <v>0.38</v>
      </c>
      <c r="G1653" s="2">
        <f>Table3[[#This Row],[FwdDiv]]/Table3[[#This Row],[SharePrice]]</f>
        <v>7.2532926130941021E-3</v>
      </c>
    </row>
    <row r="1654" spans="2:7" ht="16" x14ac:dyDescent="0.2">
      <c r="B1654" s="57">
        <v>42720</v>
      </c>
      <c r="C1654" s="56">
        <v>52.46</v>
      </c>
      <c r="D1654" s="56"/>
      <c r="E1654" s="56">
        <v>9.5000000000000001E-2</v>
      </c>
      <c r="F1654">
        <f>Table3[[#This Row],[DivPay]]*4</f>
        <v>0.38</v>
      </c>
      <c r="G1654" s="2">
        <f>Table3[[#This Row],[FwdDiv]]/Table3[[#This Row],[SharePrice]]</f>
        <v>7.2436141822340835E-3</v>
      </c>
    </row>
    <row r="1655" spans="2:7" ht="16" x14ac:dyDescent="0.2">
      <c r="B1655" s="57">
        <v>42719</v>
      </c>
      <c r="C1655" s="56">
        <v>52.32</v>
      </c>
      <c r="D1655" s="56"/>
      <c r="E1655" s="56">
        <v>9.5000000000000001E-2</v>
      </c>
      <c r="F1655">
        <f>Table3[[#This Row],[DivPay]]*4</f>
        <v>0.38</v>
      </c>
      <c r="G1655" s="2">
        <f>Table3[[#This Row],[FwdDiv]]/Table3[[#This Row],[SharePrice]]</f>
        <v>7.2629969418960246E-3</v>
      </c>
    </row>
    <row r="1656" spans="2:7" ht="16" x14ac:dyDescent="0.2">
      <c r="B1656" s="57">
        <v>42718</v>
      </c>
      <c r="C1656" s="56">
        <v>50.84</v>
      </c>
      <c r="D1656" s="56"/>
      <c r="E1656" s="56">
        <v>9.5000000000000001E-2</v>
      </c>
      <c r="F1656">
        <f>Table3[[#This Row],[DivPay]]*4</f>
        <v>0.38</v>
      </c>
      <c r="G1656" s="2">
        <f>Table3[[#This Row],[FwdDiv]]/Table3[[#This Row],[SharePrice]]</f>
        <v>7.474429583005507E-3</v>
      </c>
    </row>
    <row r="1657" spans="2:7" ht="16" x14ac:dyDescent="0.2">
      <c r="B1657" s="57">
        <v>42717</v>
      </c>
      <c r="C1657" s="56">
        <v>51.05</v>
      </c>
      <c r="D1657" s="56"/>
      <c r="E1657" s="56">
        <v>9.5000000000000001E-2</v>
      </c>
      <c r="F1657">
        <f>Table3[[#This Row],[DivPay]]*4</f>
        <v>0.38</v>
      </c>
      <c r="G1657" s="2">
        <f>Table3[[#This Row],[FwdDiv]]/Table3[[#This Row],[SharePrice]]</f>
        <v>7.4436826640548485E-3</v>
      </c>
    </row>
    <row r="1658" spans="2:7" ht="16" x14ac:dyDescent="0.2">
      <c r="B1658" s="57">
        <v>42716</v>
      </c>
      <c r="C1658" s="56">
        <v>50.92</v>
      </c>
      <c r="D1658" s="56"/>
      <c r="E1658" s="56">
        <v>9.5000000000000001E-2</v>
      </c>
      <c r="F1658">
        <f>Table3[[#This Row],[DivPay]]*4</f>
        <v>0.38</v>
      </c>
      <c r="G1658" s="2">
        <f>Table3[[#This Row],[FwdDiv]]/Table3[[#This Row],[SharePrice]]</f>
        <v>7.462686567164179E-3</v>
      </c>
    </row>
    <row r="1659" spans="2:7" ht="16" x14ac:dyDescent="0.2">
      <c r="B1659" s="57">
        <v>42713</v>
      </c>
      <c r="C1659" s="56">
        <v>51.89</v>
      </c>
      <c r="D1659" s="56"/>
      <c r="E1659" s="56">
        <v>9.5000000000000001E-2</v>
      </c>
      <c r="F1659">
        <f>Table3[[#This Row],[DivPay]]*4</f>
        <v>0.38</v>
      </c>
      <c r="G1659" s="2">
        <f>Table3[[#This Row],[FwdDiv]]/Table3[[#This Row],[SharePrice]]</f>
        <v>7.323183657737522E-3</v>
      </c>
    </row>
    <row r="1660" spans="2:7" ht="16" x14ac:dyDescent="0.2">
      <c r="B1660" s="57">
        <v>42712</v>
      </c>
      <c r="C1660" s="56">
        <v>51.68</v>
      </c>
      <c r="D1660" s="56"/>
      <c r="E1660" s="56">
        <v>9.5000000000000001E-2</v>
      </c>
      <c r="F1660">
        <f>Table3[[#This Row],[DivPay]]*4</f>
        <v>0.38</v>
      </c>
      <c r="G1660" s="2">
        <f>Table3[[#This Row],[FwdDiv]]/Table3[[#This Row],[SharePrice]]</f>
        <v>7.3529411764705881E-3</v>
      </c>
    </row>
    <row r="1661" spans="2:7" ht="16" x14ac:dyDescent="0.2">
      <c r="B1661" s="57">
        <v>42711</v>
      </c>
      <c r="C1661" s="56">
        <v>51.26</v>
      </c>
      <c r="D1661" s="56"/>
      <c r="E1661" s="56">
        <v>9.5000000000000001E-2</v>
      </c>
      <c r="F1661">
        <f>Table3[[#This Row],[DivPay]]*4</f>
        <v>0.38</v>
      </c>
      <c r="G1661" s="2">
        <f>Table3[[#This Row],[FwdDiv]]/Table3[[#This Row],[SharePrice]]</f>
        <v>7.4131876706984004E-3</v>
      </c>
    </row>
    <row r="1662" spans="2:7" ht="16" x14ac:dyDescent="0.2">
      <c r="B1662" s="57">
        <v>42710</v>
      </c>
      <c r="C1662" s="56">
        <v>50.22</v>
      </c>
      <c r="D1662" s="56"/>
      <c r="E1662" s="56">
        <v>9.5000000000000001E-2</v>
      </c>
      <c r="F1662">
        <f>Table3[[#This Row],[DivPay]]*4</f>
        <v>0.38</v>
      </c>
      <c r="G1662" s="2">
        <f>Table3[[#This Row],[FwdDiv]]/Table3[[#This Row],[SharePrice]]</f>
        <v>7.5667064914376747E-3</v>
      </c>
    </row>
    <row r="1663" spans="2:7" ht="16" x14ac:dyDescent="0.2">
      <c r="B1663" s="57">
        <v>42709</v>
      </c>
      <c r="C1663" s="56">
        <v>49.82</v>
      </c>
      <c r="D1663" s="56"/>
      <c r="E1663" s="56">
        <v>9.5000000000000001E-2</v>
      </c>
      <c r="F1663">
        <f>Table3[[#This Row],[DivPay]]*4</f>
        <v>0.38</v>
      </c>
      <c r="G1663" s="2">
        <f>Table3[[#This Row],[FwdDiv]]/Table3[[#This Row],[SharePrice]]</f>
        <v>7.6274588518667205E-3</v>
      </c>
    </row>
    <row r="1664" spans="2:7" ht="16" x14ac:dyDescent="0.2">
      <c r="B1664" s="57">
        <v>42706</v>
      </c>
      <c r="C1664" s="56">
        <v>49.1</v>
      </c>
      <c r="D1664" s="56"/>
      <c r="E1664" s="56">
        <v>9.5000000000000001E-2</v>
      </c>
      <c r="F1664">
        <f>Table3[[#This Row],[DivPay]]*4</f>
        <v>0.38</v>
      </c>
      <c r="G1664" s="2">
        <f>Table3[[#This Row],[FwdDiv]]/Table3[[#This Row],[SharePrice]]</f>
        <v>7.7393075356415476E-3</v>
      </c>
    </row>
    <row r="1665" spans="2:7" ht="16" x14ac:dyDescent="0.2">
      <c r="B1665" s="57">
        <v>42705</v>
      </c>
      <c r="C1665" s="56">
        <v>49.16</v>
      </c>
      <c r="D1665" s="56"/>
      <c r="E1665" s="56">
        <v>9.5000000000000001E-2</v>
      </c>
      <c r="F1665">
        <f>Table3[[#This Row],[DivPay]]*4</f>
        <v>0.38</v>
      </c>
      <c r="G1665" s="2">
        <f>Table3[[#This Row],[FwdDiv]]/Table3[[#This Row],[SharePrice]]</f>
        <v>7.7298616761594802E-3</v>
      </c>
    </row>
    <row r="1666" spans="2:7" ht="16" x14ac:dyDescent="0.2">
      <c r="B1666" s="57">
        <v>42704</v>
      </c>
      <c r="C1666" s="56">
        <v>50.38</v>
      </c>
      <c r="D1666" s="56"/>
      <c r="E1666" s="56">
        <v>9.5000000000000001E-2</v>
      </c>
      <c r="F1666">
        <f>Table3[[#This Row],[DivPay]]*4</f>
        <v>0.38</v>
      </c>
      <c r="G1666" s="2">
        <f>Table3[[#This Row],[FwdDiv]]/Table3[[#This Row],[SharePrice]]</f>
        <v>7.5426756649464074E-3</v>
      </c>
    </row>
    <row r="1667" spans="2:7" ht="16" x14ac:dyDescent="0.2">
      <c r="B1667" s="57">
        <v>42703</v>
      </c>
      <c r="C1667" s="56">
        <v>50.45</v>
      </c>
      <c r="D1667" s="56"/>
      <c r="E1667" s="56">
        <v>9.5000000000000001E-2</v>
      </c>
      <c r="F1667">
        <f>Table3[[#This Row],[DivPay]]*4</f>
        <v>0.38</v>
      </c>
      <c r="G1667" s="2">
        <f>Table3[[#This Row],[FwdDiv]]/Table3[[#This Row],[SharePrice]]</f>
        <v>7.5322101090188305E-3</v>
      </c>
    </row>
    <row r="1668" spans="2:7" ht="16" x14ac:dyDescent="0.2">
      <c r="B1668" s="57">
        <v>42702</v>
      </c>
      <c r="C1668" s="56">
        <v>50.15</v>
      </c>
      <c r="D1668" s="56"/>
      <c r="E1668" s="56">
        <v>9.5000000000000001E-2</v>
      </c>
      <c r="F1668">
        <f>Table3[[#This Row],[DivPay]]*4</f>
        <v>0.38</v>
      </c>
      <c r="G1668" s="2">
        <f>Table3[[#This Row],[FwdDiv]]/Table3[[#This Row],[SharePrice]]</f>
        <v>7.5772681954137588E-3</v>
      </c>
    </row>
    <row r="1669" spans="2:7" ht="16" x14ac:dyDescent="0.2">
      <c r="B1669" s="57">
        <v>42699</v>
      </c>
      <c r="C1669" s="56">
        <v>50.18</v>
      </c>
      <c r="D1669" s="56"/>
      <c r="E1669" s="56">
        <v>9.5000000000000001E-2</v>
      </c>
      <c r="F1669">
        <f>Table3[[#This Row],[DivPay]]*4</f>
        <v>0.38</v>
      </c>
      <c r="G1669" s="2">
        <f>Table3[[#This Row],[FwdDiv]]/Table3[[#This Row],[SharePrice]]</f>
        <v>7.5727381426863296E-3</v>
      </c>
    </row>
    <row r="1670" spans="2:7" ht="16" x14ac:dyDescent="0.2">
      <c r="B1670" s="57">
        <v>42697</v>
      </c>
      <c r="C1670" s="56">
        <v>50.18</v>
      </c>
      <c r="D1670" s="56"/>
      <c r="E1670" s="56">
        <v>9.5000000000000001E-2</v>
      </c>
      <c r="F1670">
        <f>Table3[[#This Row],[DivPay]]*4</f>
        <v>0.38</v>
      </c>
      <c r="G1670" s="2">
        <f>Table3[[#This Row],[FwdDiv]]/Table3[[#This Row],[SharePrice]]</f>
        <v>7.5727381426863296E-3</v>
      </c>
    </row>
    <row r="1671" spans="2:7" ht="16" x14ac:dyDescent="0.2">
      <c r="B1671" s="57">
        <v>42696</v>
      </c>
      <c r="C1671" s="56">
        <v>49.63</v>
      </c>
      <c r="D1671" s="56"/>
      <c r="E1671" s="56">
        <v>9.5000000000000001E-2</v>
      </c>
      <c r="F1671">
        <f>Table3[[#This Row],[DivPay]]*4</f>
        <v>0.38</v>
      </c>
      <c r="G1671" s="2">
        <f>Table3[[#This Row],[FwdDiv]]/Table3[[#This Row],[SharePrice]]</f>
        <v>7.6566592786620992E-3</v>
      </c>
    </row>
    <row r="1672" spans="2:7" ht="16" x14ac:dyDescent="0.2">
      <c r="B1672" s="57">
        <v>42695</v>
      </c>
      <c r="C1672" s="56">
        <v>50</v>
      </c>
      <c r="D1672" s="56"/>
      <c r="E1672" s="56">
        <v>9.5000000000000001E-2</v>
      </c>
      <c r="F1672">
        <f>Table3[[#This Row],[DivPay]]*4</f>
        <v>0.38</v>
      </c>
      <c r="G1672" s="2">
        <f>Table3[[#This Row],[FwdDiv]]/Table3[[#This Row],[SharePrice]]</f>
        <v>7.6E-3</v>
      </c>
    </row>
    <row r="1673" spans="2:7" ht="16" x14ac:dyDescent="0.2">
      <c r="B1673" s="57">
        <v>42692</v>
      </c>
      <c r="C1673" s="56">
        <v>49.89</v>
      </c>
      <c r="D1673" s="56"/>
      <c r="E1673" s="56">
        <v>9.5000000000000001E-2</v>
      </c>
      <c r="F1673">
        <f>Table3[[#This Row],[DivPay]]*4</f>
        <v>0.38</v>
      </c>
      <c r="G1673" s="2">
        <f>Table3[[#This Row],[FwdDiv]]/Table3[[#This Row],[SharePrice]]</f>
        <v>7.6167568651032275E-3</v>
      </c>
    </row>
    <row r="1674" spans="2:7" ht="16" x14ac:dyDescent="0.2">
      <c r="B1674" s="57">
        <v>42691</v>
      </c>
      <c r="C1674" s="56">
        <v>49.21</v>
      </c>
      <c r="D1674" s="56"/>
      <c r="E1674" s="56">
        <v>9.5000000000000001E-2</v>
      </c>
      <c r="F1674">
        <f>Table3[[#This Row],[DivPay]]*4</f>
        <v>0.38</v>
      </c>
      <c r="G1674" s="2">
        <f>Table3[[#This Row],[FwdDiv]]/Table3[[#This Row],[SharePrice]]</f>
        <v>7.7220077220077222E-3</v>
      </c>
    </row>
    <row r="1675" spans="2:7" ht="16" x14ac:dyDescent="0.2">
      <c r="B1675" s="57">
        <v>42690</v>
      </c>
      <c r="C1675" s="56">
        <v>48.84</v>
      </c>
      <c r="D1675" s="56"/>
      <c r="E1675" s="56">
        <v>9.5000000000000001E-2</v>
      </c>
      <c r="F1675">
        <f>Table3[[#This Row],[DivPay]]*4</f>
        <v>0.38</v>
      </c>
      <c r="G1675" s="2">
        <f>Table3[[#This Row],[FwdDiv]]/Table3[[#This Row],[SharePrice]]</f>
        <v>7.7805077805077798E-3</v>
      </c>
    </row>
    <row r="1676" spans="2:7" ht="16" x14ac:dyDescent="0.2">
      <c r="B1676" s="57">
        <v>42689</v>
      </c>
      <c r="C1676" s="56">
        <v>49.15</v>
      </c>
      <c r="D1676" s="56"/>
      <c r="E1676" s="56">
        <v>9.5000000000000001E-2</v>
      </c>
      <c r="F1676">
        <f>Table3[[#This Row],[DivPay]]*4</f>
        <v>0.38</v>
      </c>
      <c r="G1676" s="2">
        <f>Table3[[#This Row],[FwdDiv]]/Table3[[#This Row],[SharePrice]]</f>
        <v>7.7314343845371319E-3</v>
      </c>
    </row>
    <row r="1677" spans="2:7" ht="16" x14ac:dyDescent="0.2">
      <c r="B1677" s="57">
        <v>42688</v>
      </c>
      <c r="C1677" s="56">
        <v>48.96</v>
      </c>
      <c r="D1677" s="56"/>
      <c r="E1677" s="56">
        <v>9.5000000000000001E-2</v>
      </c>
      <c r="F1677">
        <f>Table3[[#This Row],[DivPay]]*4</f>
        <v>0.38</v>
      </c>
      <c r="G1677" s="2">
        <f>Table3[[#This Row],[FwdDiv]]/Table3[[#This Row],[SharePrice]]</f>
        <v>7.7614379084967322E-3</v>
      </c>
    </row>
    <row r="1678" spans="2:7" ht="16" x14ac:dyDescent="0.2">
      <c r="B1678" s="57">
        <v>42685</v>
      </c>
      <c r="C1678" s="56">
        <v>50.61</v>
      </c>
      <c r="D1678" s="56"/>
      <c r="E1678" s="56">
        <v>9.5000000000000001E-2</v>
      </c>
      <c r="F1678">
        <f>Table3[[#This Row],[DivPay]]*4</f>
        <v>0.38</v>
      </c>
      <c r="G1678" s="2">
        <f>Table3[[#This Row],[FwdDiv]]/Table3[[#This Row],[SharePrice]]</f>
        <v>7.508397549891326E-3</v>
      </c>
    </row>
    <row r="1679" spans="2:7" ht="16" x14ac:dyDescent="0.2">
      <c r="B1679" s="57">
        <v>42684</v>
      </c>
      <c r="C1679" s="56">
        <v>51.09</v>
      </c>
      <c r="D1679" s="56"/>
      <c r="E1679" s="56">
        <v>9.5000000000000001E-2</v>
      </c>
      <c r="F1679">
        <f>Table3[[#This Row],[DivPay]]*4</f>
        <v>0.38</v>
      </c>
      <c r="G1679" s="2">
        <f>Table3[[#This Row],[FwdDiv]]/Table3[[#This Row],[SharePrice]]</f>
        <v>7.4378547660990408E-3</v>
      </c>
    </row>
    <row r="1680" spans="2:7" ht="16" x14ac:dyDescent="0.2">
      <c r="B1680" s="57">
        <v>42683</v>
      </c>
      <c r="C1680" s="56">
        <v>51</v>
      </c>
      <c r="D1680" s="56"/>
      <c r="E1680" s="56">
        <v>9.5000000000000001E-2</v>
      </c>
      <c r="F1680">
        <f>Table3[[#This Row],[DivPay]]*4</f>
        <v>0.38</v>
      </c>
      <c r="G1680" s="2">
        <f>Table3[[#This Row],[FwdDiv]]/Table3[[#This Row],[SharePrice]]</f>
        <v>7.4509803921568628E-3</v>
      </c>
    </row>
    <row r="1681" spans="2:7" ht="16" x14ac:dyDescent="0.2">
      <c r="B1681" s="57">
        <v>42682</v>
      </c>
      <c r="C1681" s="56">
        <v>50.33</v>
      </c>
      <c r="D1681" s="56"/>
      <c r="E1681" s="56">
        <v>9.5000000000000001E-2</v>
      </c>
      <c r="F1681">
        <f>Table3[[#This Row],[DivPay]]*4</f>
        <v>0.38</v>
      </c>
      <c r="G1681" s="2">
        <f>Table3[[#This Row],[FwdDiv]]/Table3[[#This Row],[SharePrice]]</f>
        <v>7.5501688853566468E-3</v>
      </c>
    </row>
    <row r="1682" spans="2:7" ht="16" x14ac:dyDescent="0.2">
      <c r="B1682" s="57">
        <v>42681</v>
      </c>
      <c r="C1682" s="56">
        <v>49.98</v>
      </c>
      <c r="D1682" s="56"/>
      <c r="E1682" s="56">
        <v>9.5000000000000001E-2</v>
      </c>
      <c r="F1682">
        <f>Table3[[#This Row],[DivPay]]*4</f>
        <v>0.38</v>
      </c>
      <c r="G1682" s="2">
        <f>Table3[[#This Row],[FwdDiv]]/Table3[[#This Row],[SharePrice]]</f>
        <v>7.6030412164865956E-3</v>
      </c>
    </row>
    <row r="1683" spans="2:7" ht="16" x14ac:dyDescent="0.2">
      <c r="B1683" s="57">
        <v>42678</v>
      </c>
      <c r="C1683" s="56">
        <v>49.94</v>
      </c>
      <c r="D1683" s="56"/>
      <c r="E1683" s="56">
        <v>9.5000000000000001E-2</v>
      </c>
      <c r="F1683">
        <f>Table3[[#This Row],[DivPay]]*4</f>
        <v>0.38</v>
      </c>
      <c r="G1683" s="2">
        <f>Table3[[#This Row],[FwdDiv]]/Table3[[#This Row],[SharePrice]]</f>
        <v>7.6091309571485787E-3</v>
      </c>
    </row>
    <row r="1684" spans="2:7" ht="16" x14ac:dyDescent="0.2">
      <c r="B1684" s="57">
        <v>42677</v>
      </c>
      <c r="C1684" s="56">
        <v>48.95</v>
      </c>
      <c r="D1684" s="56"/>
      <c r="E1684" s="56">
        <v>9.5000000000000001E-2</v>
      </c>
      <c r="F1684">
        <f>Table3[[#This Row],[DivPay]]*4</f>
        <v>0.38</v>
      </c>
      <c r="G1684" s="2">
        <f>Table3[[#This Row],[FwdDiv]]/Table3[[#This Row],[SharePrice]]</f>
        <v>7.763023493360572E-3</v>
      </c>
    </row>
    <row r="1685" spans="2:7" ht="16" x14ac:dyDescent="0.2">
      <c r="B1685" s="57">
        <v>42676</v>
      </c>
      <c r="C1685" s="56">
        <v>50.11</v>
      </c>
      <c r="D1685" s="56"/>
      <c r="E1685" s="56">
        <v>9.5000000000000001E-2</v>
      </c>
      <c r="F1685">
        <f>Table3[[#This Row],[DivPay]]*4</f>
        <v>0.38</v>
      </c>
      <c r="G1685" s="2">
        <f>Table3[[#This Row],[FwdDiv]]/Table3[[#This Row],[SharePrice]]</f>
        <v>7.5833167032528436E-3</v>
      </c>
    </row>
    <row r="1686" spans="2:7" ht="16" x14ac:dyDescent="0.2">
      <c r="B1686" s="57">
        <v>42675</v>
      </c>
      <c r="C1686" s="56">
        <v>47.25</v>
      </c>
      <c r="D1686" s="56">
        <v>9.5000000000000001E-2</v>
      </c>
      <c r="E1686" s="56">
        <v>9.5000000000000001E-2</v>
      </c>
      <c r="F1686">
        <f>Table3[[#This Row],[DivPay]]*4</f>
        <v>0.38</v>
      </c>
      <c r="G1686" s="2">
        <f>Table3[[#This Row],[FwdDiv]]/Table3[[#This Row],[SharePrice]]</f>
        <v>8.0423280423280417E-3</v>
      </c>
    </row>
    <row r="1687" spans="2:7" ht="16" x14ac:dyDescent="0.2">
      <c r="B1687" s="57">
        <v>42674</v>
      </c>
      <c r="C1687" s="56">
        <v>47.8</v>
      </c>
      <c r="D1687" s="56"/>
      <c r="E1687" s="56">
        <v>9.5000000000000001E-2</v>
      </c>
      <c r="F1687">
        <f>Table3[[#This Row],[DivPay]]*4</f>
        <v>0.38</v>
      </c>
      <c r="G1687" s="2">
        <f>Table3[[#This Row],[FwdDiv]]/Table3[[#This Row],[SharePrice]]</f>
        <v>7.9497907949790808E-3</v>
      </c>
    </row>
    <row r="1688" spans="2:7" ht="16" x14ac:dyDescent="0.2">
      <c r="B1688" s="57">
        <v>42671</v>
      </c>
      <c r="C1688" s="56">
        <v>48.56</v>
      </c>
      <c r="D1688" s="56"/>
      <c r="E1688" s="56">
        <v>9.5000000000000001E-2</v>
      </c>
      <c r="F1688">
        <f>Table3[[#This Row],[DivPay]]*4</f>
        <v>0.38</v>
      </c>
      <c r="G1688" s="2">
        <f>Table3[[#This Row],[FwdDiv]]/Table3[[#This Row],[SharePrice]]</f>
        <v>7.8253706754530476E-3</v>
      </c>
    </row>
    <row r="1689" spans="2:7" ht="16" x14ac:dyDescent="0.2">
      <c r="B1689" s="57">
        <v>42670</v>
      </c>
      <c r="C1689" s="56">
        <v>48.77</v>
      </c>
      <c r="D1689" s="56"/>
      <c r="E1689" s="56">
        <v>9.5000000000000001E-2</v>
      </c>
      <c r="F1689">
        <f>Table3[[#This Row],[DivPay]]*4</f>
        <v>0.38</v>
      </c>
      <c r="G1689" s="2">
        <f>Table3[[#This Row],[FwdDiv]]/Table3[[#This Row],[SharePrice]]</f>
        <v>7.7916752101701865E-3</v>
      </c>
    </row>
    <row r="1690" spans="2:7" ht="16" x14ac:dyDescent="0.2">
      <c r="B1690" s="57">
        <v>42669</v>
      </c>
      <c r="C1690" s="56">
        <v>48.77</v>
      </c>
      <c r="D1690" s="56"/>
      <c r="E1690" s="56">
        <v>9.5000000000000001E-2</v>
      </c>
      <c r="F1690">
        <f>Table3[[#This Row],[DivPay]]*4</f>
        <v>0.38</v>
      </c>
      <c r="G1690" s="2">
        <f>Table3[[#This Row],[FwdDiv]]/Table3[[#This Row],[SharePrice]]</f>
        <v>7.7916752101701865E-3</v>
      </c>
    </row>
    <row r="1691" spans="2:7" ht="16" x14ac:dyDescent="0.2">
      <c r="B1691" s="57">
        <v>42668</v>
      </c>
      <c r="C1691" s="56">
        <v>49.99</v>
      </c>
      <c r="D1691" s="56"/>
      <c r="E1691" s="56">
        <v>9.5000000000000001E-2</v>
      </c>
      <c r="F1691">
        <f>Table3[[#This Row],[DivPay]]*4</f>
        <v>0.38</v>
      </c>
      <c r="G1691" s="2">
        <f>Table3[[#This Row],[FwdDiv]]/Table3[[#This Row],[SharePrice]]</f>
        <v>7.6015203040608118E-3</v>
      </c>
    </row>
    <row r="1692" spans="2:7" ht="16" x14ac:dyDescent="0.2">
      <c r="B1692" s="57">
        <v>42667</v>
      </c>
      <c r="C1692" s="56">
        <v>51.03</v>
      </c>
      <c r="D1692" s="56"/>
      <c r="E1692" s="56">
        <v>9.5000000000000001E-2</v>
      </c>
      <c r="F1692">
        <f>Table3[[#This Row],[DivPay]]*4</f>
        <v>0.38</v>
      </c>
      <c r="G1692" s="2">
        <f>Table3[[#This Row],[FwdDiv]]/Table3[[#This Row],[SharePrice]]</f>
        <v>7.446600039192632E-3</v>
      </c>
    </row>
    <row r="1693" spans="2:7" ht="16" x14ac:dyDescent="0.2">
      <c r="B1693" s="57">
        <v>42664</v>
      </c>
      <c r="C1693" s="56">
        <v>50.94</v>
      </c>
      <c r="D1693" s="56"/>
      <c r="E1693" s="56">
        <v>9.5000000000000001E-2</v>
      </c>
      <c r="F1693">
        <f>Table3[[#This Row],[DivPay]]*4</f>
        <v>0.38</v>
      </c>
      <c r="G1693" s="2">
        <f>Table3[[#This Row],[FwdDiv]]/Table3[[#This Row],[SharePrice]]</f>
        <v>7.4597565763643509E-3</v>
      </c>
    </row>
    <row r="1694" spans="2:7" ht="16" x14ac:dyDescent="0.2">
      <c r="B1694" s="57">
        <v>42663</v>
      </c>
      <c r="C1694" s="56">
        <v>51.3</v>
      </c>
      <c r="D1694" s="56"/>
      <c r="E1694" s="56">
        <v>9.5000000000000001E-2</v>
      </c>
      <c r="F1694">
        <f>Table3[[#This Row],[DivPay]]*4</f>
        <v>0.38</v>
      </c>
      <c r="G1694" s="2">
        <f>Table3[[#This Row],[FwdDiv]]/Table3[[#This Row],[SharePrice]]</f>
        <v>7.4074074074074077E-3</v>
      </c>
    </row>
    <row r="1695" spans="2:7" ht="16" x14ac:dyDescent="0.2">
      <c r="B1695" s="57">
        <v>42662</v>
      </c>
      <c r="C1695" s="56">
        <v>51.11</v>
      </c>
      <c r="D1695" s="56"/>
      <c r="E1695" s="56">
        <v>9.5000000000000001E-2</v>
      </c>
      <c r="F1695">
        <f>Table3[[#This Row],[DivPay]]*4</f>
        <v>0.38</v>
      </c>
      <c r="G1695" s="2">
        <f>Table3[[#This Row],[FwdDiv]]/Table3[[#This Row],[SharePrice]]</f>
        <v>7.4349442379182161E-3</v>
      </c>
    </row>
    <row r="1696" spans="2:7" ht="16" x14ac:dyDescent="0.2">
      <c r="B1696" s="57">
        <v>42661</v>
      </c>
      <c r="C1696" s="56">
        <v>51.06</v>
      </c>
      <c r="D1696" s="56"/>
      <c r="E1696" s="56">
        <v>9.5000000000000001E-2</v>
      </c>
      <c r="F1696">
        <f>Table3[[#This Row],[DivPay]]*4</f>
        <v>0.38</v>
      </c>
      <c r="G1696" s="2">
        <f>Table3[[#This Row],[FwdDiv]]/Table3[[#This Row],[SharePrice]]</f>
        <v>7.4422248335291813E-3</v>
      </c>
    </row>
    <row r="1697" spans="2:7" ht="16" x14ac:dyDescent="0.2">
      <c r="B1697" s="57">
        <v>42660</v>
      </c>
      <c r="C1697" s="56">
        <v>50.03</v>
      </c>
      <c r="D1697" s="56"/>
      <c r="E1697" s="56">
        <v>9.5000000000000001E-2</v>
      </c>
      <c r="F1697">
        <f>Table3[[#This Row],[DivPay]]*4</f>
        <v>0.38</v>
      </c>
      <c r="G1697" s="2">
        <f>Table3[[#This Row],[FwdDiv]]/Table3[[#This Row],[SharePrice]]</f>
        <v>7.5954427343593841E-3</v>
      </c>
    </row>
    <row r="1698" spans="2:7" ht="16" x14ac:dyDescent="0.2">
      <c r="B1698" s="57">
        <v>42657</v>
      </c>
      <c r="C1698" s="56">
        <v>50.18</v>
      </c>
      <c r="D1698" s="56"/>
      <c r="E1698" s="56">
        <v>9.5000000000000001E-2</v>
      </c>
      <c r="F1698">
        <f>Table3[[#This Row],[DivPay]]*4</f>
        <v>0.38</v>
      </c>
      <c r="G1698" s="2">
        <f>Table3[[#This Row],[FwdDiv]]/Table3[[#This Row],[SharePrice]]</f>
        <v>7.5727381426863296E-3</v>
      </c>
    </row>
    <row r="1699" spans="2:7" ht="16" x14ac:dyDescent="0.2">
      <c r="B1699" s="57">
        <v>42656</v>
      </c>
      <c r="C1699" s="56">
        <v>51.02</v>
      </c>
      <c r="D1699" s="56"/>
      <c r="E1699" s="56">
        <v>9.5000000000000001E-2</v>
      </c>
      <c r="F1699">
        <f>Table3[[#This Row],[DivPay]]*4</f>
        <v>0.38</v>
      </c>
      <c r="G1699" s="2">
        <f>Table3[[#This Row],[FwdDiv]]/Table3[[#This Row],[SharePrice]]</f>
        <v>7.4480595844766753E-3</v>
      </c>
    </row>
    <row r="1700" spans="2:7" ht="16" x14ac:dyDescent="0.2">
      <c r="B1700" s="57">
        <v>42655</v>
      </c>
      <c r="C1700" s="56">
        <v>51.42</v>
      </c>
      <c r="D1700" s="56"/>
      <c r="E1700" s="56">
        <v>9.5000000000000001E-2</v>
      </c>
      <c r="F1700">
        <f>Table3[[#This Row],[DivPay]]*4</f>
        <v>0.38</v>
      </c>
      <c r="G1700" s="2">
        <f>Table3[[#This Row],[FwdDiv]]/Table3[[#This Row],[SharePrice]]</f>
        <v>7.390120575651497E-3</v>
      </c>
    </row>
    <row r="1701" spans="2:7" ht="16" x14ac:dyDescent="0.2">
      <c r="B1701" s="57">
        <v>42654</v>
      </c>
      <c r="C1701" s="56">
        <v>50.96</v>
      </c>
      <c r="D1701" s="56"/>
      <c r="E1701" s="56">
        <v>9.5000000000000001E-2</v>
      </c>
      <c r="F1701">
        <f>Table3[[#This Row],[DivPay]]*4</f>
        <v>0.38</v>
      </c>
      <c r="G1701" s="2">
        <f>Table3[[#This Row],[FwdDiv]]/Table3[[#This Row],[SharePrice]]</f>
        <v>7.4568288854003142E-3</v>
      </c>
    </row>
    <row r="1702" spans="2:7" ht="16" x14ac:dyDescent="0.2">
      <c r="B1702" s="57">
        <v>42653</v>
      </c>
      <c r="C1702" s="56">
        <v>52.69</v>
      </c>
      <c r="D1702" s="56"/>
      <c r="E1702" s="56">
        <v>9.5000000000000001E-2</v>
      </c>
      <c r="F1702">
        <f>Table3[[#This Row],[DivPay]]*4</f>
        <v>0.38</v>
      </c>
      <c r="G1702" s="2">
        <f>Table3[[#This Row],[FwdDiv]]/Table3[[#This Row],[SharePrice]]</f>
        <v>7.2119946858986532E-3</v>
      </c>
    </row>
    <row r="1703" spans="2:7" ht="16" x14ac:dyDescent="0.2">
      <c r="B1703" s="57">
        <v>42650</v>
      </c>
      <c r="C1703" s="56">
        <v>51.85</v>
      </c>
      <c r="D1703" s="56"/>
      <c r="E1703" s="56">
        <v>9.5000000000000001E-2</v>
      </c>
      <c r="F1703">
        <f>Table3[[#This Row],[DivPay]]*4</f>
        <v>0.38</v>
      </c>
      <c r="G1703" s="2">
        <f>Table3[[#This Row],[FwdDiv]]/Table3[[#This Row],[SharePrice]]</f>
        <v>7.3288331726133072E-3</v>
      </c>
    </row>
    <row r="1704" spans="2:7" ht="16" x14ac:dyDescent="0.2">
      <c r="B1704" s="57">
        <v>42649</v>
      </c>
      <c r="C1704" s="56">
        <v>51.65</v>
      </c>
      <c r="D1704" s="56"/>
      <c r="E1704" s="56">
        <v>9.5000000000000001E-2</v>
      </c>
      <c r="F1704">
        <f>Table3[[#This Row],[DivPay]]*4</f>
        <v>0.38</v>
      </c>
      <c r="G1704" s="2">
        <f>Table3[[#This Row],[FwdDiv]]/Table3[[#This Row],[SharePrice]]</f>
        <v>7.3572120038722169E-3</v>
      </c>
    </row>
    <row r="1705" spans="2:7" ht="16" x14ac:dyDescent="0.2">
      <c r="B1705" s="57">
        <v>42648</v>
      </c>
      <c r="C1705" s="56">
        <v>52.18</v>
      </c>
      <c r="D1705" s="56"/>
      <c r="E1705" s="56">
        <v>9.5000000000000001E-2</v>
      </c>
      <c r="F1705">
        <f>Table3[[#This Row],[DivPay]]*4</f>
        <v>0.38</v>
      </c>
      <c r="G1705" s="2">
        <f>Table3[[#This Row],[FwdDiv]]/Table3[[#This Row],[SharePrice]]</f>
        <v>7.282483710233806E-3</v>
      </c>
    </row>
    <row r="1706" spans="2:7" ht="16" x14ac:dyDescent="0.2">
      <c r="B1706" s="57">
        <v>42647</v>
      </c>
      <c r="C1706" s="56">
        <v>52.31</v>
      </c>
      <c r="D1706" s="56"/>
      <c r="E1706" s="56">
        <v>9.5000000000000001E-2</v>
      </c>
      <c r="F1706">
        <f>Table3[[#This Row],[DivPay]]*4</f>
        <v>0.38</v>
      </c>
      <c r="G1706" s="2">
        <f>Table3[[#This Row],[FwdDiv]]/Table3[[#This Row],[SharePrice]]</f>
        <v>7.2643853947619956E-3</v>
      </c>
    </row>
    <row r="1707" spans="2:7" ht="16" x14ac:dyDescent="0.2">
      <c r="B1707" s="57">
        <v>42646</v>
      </c>
      <c r="C1707" s="56">
        <v>52.36</v>
      </c>
      <c r="D1707" s="56"/>
      <c r="E1707" s="56">
        <v>9.5000000000000001E-2</v>
      </c>
      <c r="F1707">
        <f>Table3[[#This Row],[DivPay]]*4</f>
        <v>0.38</v>
      </c>
      <c r="G1707" s="2">
        <f>Table3[[#This Row],[FwdDiv]]/Table3[[#This Row],[SharePrice]]</f>
        <v>7.2574484339190219E-3</v>
      </c>
    </row>
    <row r="1708" spans="2:7" ht="16" x14ac:dyDescent="0.2">
      <c r="B1708" s="57">
        <v>42643</v>
      </c>
      <c r="C1708" s="56">
        <v>52.01</v>
      </c>
      <c r="D1708" s="56"/>
      <c r="E1708" s="56">
        <v>9.5000000000000001E-2</v>
      </c>
      <c r="F1708">
        <f>Table3[[#This Row],[DivPay]]*4</f>
        <v>0.38</v>
      </c>
      <c r="G1708" s="2">
        <f>Table3[[#This Row],[FwdDiv]]/Table3[[#This Row],[SharePrice]]</f>
        <v>7.306287252451452E-3</v>
      </c>
    </row>
    <row r="1709" spans="2:7" ht="16" x14ac:dyDescent="0.2">
      <c r="B1709" s="57">
        <v>42642</v>
      </c>
      <c r="C1709" s="56">
        <v>51.02</v>
      </c>
      <c r="D1709" s="56"/>
      <c r="E1709" s="56">
        <v>9.5000000000000001E-2</v>
      </c>
      <c r="F1709">
        <f>Table3[[#This Row],[DivPay]]*4</f>
        <v>0.38</v>
      </c>
      <c r="G1709" s="2">
        <f>Table3[[#This Row],[FwdDiv]]/Table3[[#This Row],[SharePrice]]</f>
        <v>7.4480595844766753E-3</v>
      </c>
    </row>
    <row r="1710" spans="2:7" ht="16" x14ac:dyDescent="0.2">
      <c r="B1710" s="57">
        <v>42641</v>
      </c>
      <c r="C1710" s="56">
        <v>51.75</v>
      </c>
      <c r="D1710" s="56"/>
      <c r="E1710" s="56">
        <v>9.5000000000000001E-2</v>
      </c>
      <c r="F1710">
        <f>Table3[[#This Row],[DivPay]]*4</f>
        <v>0.38</v>
      </c>
      <c r="G1710" s="2">
        <f>Table3[[#This Row],[FwdDiv]]/Table3[[#This Row],[SharePrice]]</f>
        <v>7.3429951690821256E-3</v>
      </c>
    </row>
    <row r="1711" spans="2:7" ht="16" x14ac:dyDescent="0.2">
      <c r="B1711" s="57">
        <v>42640</v>
      </c>
      <c r="C1711" s="56">
        <v>51.87</v>
      </c>
      <c r="D1711" s="56"/>
      <c r="E1711" s="56">
        <v>9.5000000000000001E-2</v>
      </c>
      <c r="F1711">
        <f>Table3[[#This Row],[DivPay]]*4</f>
        <v>0.38</v>
      </c>
      <c r="G1711" s="2">
        <f>Table3[[#This Row],[FwdDiv]]/Table3[[#This Row],[SharePrice]]</f>
        <v>7.3260073260073269E-3</v>
      </c>
    </row>
    <row r="1712" spans="2:7" ht="16" x14ac:dyDescent="0.2">
      <c r="B1712" s="57">
        <v>42639</v>
      </c>
      <c r="C1712" s="56">
        <v>51.21</v>
      </c>
      <c r="D1712" s="56"/>
      <c r="E1712" s="56">
        <v>9.5000000000000001E-2</v>
      </c>
      <c r="F1712">
        <f>Table3[[#This Row],[DivPay]]*4</f>
        <v>0.38</v>
      </c>
      <c r="G1712" s="2">
        <f>Table3[[#This Row],[FwdDiv]]/Table3[[#This Row],[SharePrice]]</f>
        <v>7.4204256981058384E-3</v>
      </c>
    </row>
    <row r="1713" spans="2:7" ht="16" x14ac:dyDescent="0.2">
      <c r="B1713" s="57">
        <v>42636</v>
      </c>
      <c r="C1713" s="56">
        <v>51.51</v>
      </c>
      <c r="D1713" s="56"/>
      <c r="E1713" s="56">
        <v>9.5000000000000001E-2</v>
      </c>
      <c r="F1713">
        <f>Table3[[#This Row],[DivPay]]*4</f>
        <v>0.38</v>
      </c>
      <c r="G1713" s="2">
        <f>Table3[[#This Row],[FwdDiv]]/Table3[[#This Row],[SharePrice]]</f>
        <v>7.3772083090662011E-3</v>
      </c>
    </row>
    <row r="1714" spans="2:7" ht="16" x14ac:dyDescent="0.2">
      <c r="B1714" s="57">
        <v>42635</v>
      </c>
      <c r="C1714" s="56">
        <v>51.63</v>
      </c>
      <c r="D1714" s="56"/>
      <c r="E1714" s="56">
        <v>9.5000000000000001E-2</v>
      </c>
      <c r="F1714">
        <f>Table3[[#This Row],[DivPay]]*4</f>
        <v>0.38</v>
      </c>
      <c r="G1714" s="2">
        <f>Table3[[#This Row],[FwdDiv]]/Table3[[#This Row],[SharePrice]]</f>
        <v>7.3600619794693001E-3</v>
      </c>
    </row>
    <row r="1715" spans="2:7" ht="16" x14ac:dyDescent="0.2">
      <c r="B1715" s="57">
        <v>42634</v>
      </c>
      <c r="C1715" s="56">
        <v>51.06</v>
      </c>
      <c r="D1715" s="56"/>
      <c r="E1715" s="56">
        <v>9.5000000000000001E-2</v>
      </c>
      <c r="F1715">
        <f>Table3[[#This Row],[DivPay]]*4</f>
        <v>0.38</v>
      </c>
      <c r="G1715" s="2">
        <f>Table3[[#This Row],[FwdDiv]]/Table3[[#This Row],[SharePrice]]</f>
        <v>7.4422248335291813E-3</v>
      </c>
    </row>
    <row r="1716" spans="2:7" ht="16" x14ac:dyDescent="0.2">
      <c r="B1716" s="57">
        <v>42633</v>
      </c>
      <c r="C1716" s="56">
        <v>50.6</v>
      </c>
      <c r="D1716" s="56"/>
      <c r="E1716" s="56">
        <v>9.5000000000000001E-2</v>
      </c>
      <c r="F1716">
        <f>Table3[[#This Row],[DivPay]]*4</f>
        <v>0.38</v>
      </c>
      <c r="G1716" s="2">
        <f>Table3[[#This Row],[FwdDiv]]/Table3[[#This Row],[SharePrice]]</f>
        <v>7.5098814229249012E-3</v>
      </c>
    </row>
    <row r="1717" spans="2:7" ht="16" x14ac:dyDescent="0.2">
      <c r="B1717" s="57">
        <v>42632</v>
      </c>
      <c r="C1717" s="56">
        <v>50.32</v>
      </c>
      <c r="D1717" s="56"/>
      <c r="E1717" s="56">
        <v>9.5000000000000001E-2</v>
      </c>
      <c r="F1717">
        <f>Table3[[#This Row],[DivPay]]*4</f>
        <v>0.38</v>
      </c>
      <c r="G1717" s="2">
        <f>Table3[[#This Row],[FwdDiv]]/Table3[[#This Row],[SharePrice]]</f>
        <v>7.551669316375199E-3</v>
      </c>
    </row>
    <row r="1718" spans="2:7" ht="16" x14ac:dyDescent="0.2">
      <c r="B1718" s="57">
        <v>42629</v>
      </c>
      <c r="C1718" s="56">
        <v>50.51</v>
      </c>
      <c r="D1718" s="56"/>
      <c r="E1718" s="56">
        <v>9.5000000000000001E-2</v>
      </c>
      <c r="F1718">
        <f>Table3[[#This Row],[DivPay]]*4</f>
        <v>0.38</v>
      </c>
      <c r="G1718" s="2">
        <f>Table3[[#This Row],[FwdDiv]]/Table3[[#This Row],[SharePrice]]</f>
        <v>7.5232627202534152E-3</v>
      </c>
    </row>
    <row r="1719" spans="2:7" ht="16" x14ac:dyDescent="0.2">
      <c r="B1719" s="57">
        <v>42628</v>
      </c>
      <c r="C1719" s="56">
        <v>50.72</v>
      </c>
      <c r="D1719" s="56"/>
      <c r="E1719" s="56">
        <v>9.5000000000000001E-2</v>
      </c>
      <c r="F1719">
        <f>Table3[[#This Row],[DivPay]]*4</f>
        <v>0.38</v>
      </c>
      <c r="G1719" s="2">
        <f>Table3[[#This Row],[FwdDiv]]/Table3[[#This Row],[SharePrice]]</f>
        <v>7.49211356466877E-3</v>
      </c>
    </row>
    <row r="1720" spans="2:7" ht="16" x14ac:dyDescent="0.2">
      <c r="B1720" s="57">
        <v>42627</v>
      </c>
      <c r="C1720" s="56">
        <v>50.55</v>
      </c>
      <c r="D1720" s="56"/>
      <c r="E1720" s="56">
        <v>9.5000000000000001E-2</v>
      </c>
      <c r="F1720">
        <f>Table3[[#This Row],[DivPay]]*4</f>
        <v>0.38</v>
      </c>
      <c r="G1720" s="2">
        <f>Table3[[#This Row],[FwdDiv]]/Table3[[#This Row],[SharePrice]]</f>
        <v>7.5173095944609299E-3</v>
      </c>
    </row>
    <row r="1721" spans="2:7" ht="16" x14ac:dyDescent="0.2">
      <c r="B1721" s="57">
        <v>42626</v>
      </c>
      <c r="C1721" s="56">
        <v>50.32</v>
      </c>
      <c r="D1721" s="56"/>
      <c r="E1721" s="56">
        <v>9.5000000000000001E-2</v>
      </c>
      <c r="F1721">
        <f>Table3[[#This Row],[DivPay]]*4</f>
        <v>0.38</v>
      </c>
      <c r="G1721" s="2">
        <f>Table3[[#This Row],[FwdDiv]]/Table3[[#This Row],[SharePrice]]</f>
        <v>7.551669316375199E-3</v>
      </c>
    </row>
    <row r="1722" spans="2:7" ht="16" x14ac:dyDescent="0.2">
      <c r="B1722" s="57">
        <v>42625</v>
      </c>
      <c r="C1722" s="56">
        <v>51.15</v>
      </c>
      <c r="D1722" s="56"/>
      <c r="E1722" s="56">
        <v>9.5000000000000001E-2</v>
      </c>
      <c r="F1722">
        <f>Table3[[#This Row],[DivPay]]*4</f>
        <v>0.38</v>
      </c>
      <c r="G1722" s="2">
        <f>Table3[[#This Row],[FwdDiv]]/Table3[[#This Row],[SharePrice]]</f>
        <v>7.4291300097751711E-3</v>
      </c>
    </row>
    <row r="1723" spans="2:7" ht="16" x14ac:dyDescent="0.2">
      <c r="B1723" s="57">
        <v>42622</v>
      </c>
      <c r="C1723" s="56">
        <v>50.39</v>
      </c>
      <c r="D1723" s="56"/>
      <c r="E1723" s="56">
        <v>9.5000000000000001E-2</v>
      </c>
      <c r="F1723">
        <f>Table3[[#This Row],[DivPay]]*4</f>
        <v>0.38</v>
      </c>
      <c r="G1723" s="2">
        <f>Table3[[#This Row],[FwdDiv]]/Table3[[#This Row],[SharePrice]]</f>
        <v>7.5411788053185158E-3</v>
      </c>
    </row>
    <row r="1724" spans="2:7" ht="16" x14ac:dyDescent="0.2">
      <c r="B1724" s="57">
        <v>42621</v>
      </c>
      <c r="C1724" s="56">
        <v>51.41</v>
      </c>
      <c r="D1724" s="56"/>
      <c r="E1724" s="56">
        <v>9.5000000000000001E-2</v>
      </c>
      <c r="F1724">
        <f>Table3[[#This Row],[DivPay]]*4</f>
        <v>0.38</v>
      </c>
      <c r="G1724" s="2">
        <f>Table3[[#This Row],[FwdDiv]]/Table3[[#This Row],[SharePrice]]</f>
        <v>7.3915580626337293E-3</v>
      </c>
    </row>
    <row r="1725" spans="2:7" ht="16" x14ac:dyDescent="0.2">
      <c r="B1725" s="57">
        <v>42620</v>
      </c>
      <c r="C1725" s="56">
        <v>52.04</v>
      </c>
      <c r="D1725" s="56"/>
      <c r="E1725" s="56">
        <v>9.5000000000000001E-2</v>
      </c>
      <c r="F1725">
        <f>Table3[[#This Row],[DivPay]]*4</f>
        <v>0.38</v>
      </c>
      <c r="G1725" s="2">
        <f>Table3[[#This Row],[FwdDiv]]/Table3[[#This Row],[SharePrice]]</f>
        <v>7.3020753266717911E-3</v>
      </c>
    </row>
    <row r="1726" spans="2:7" ht="16" x14ac:dyDescent="0.2">
      <c r="B1726" s="57">
        <v>42619</v>
      </c>
      <c r="C1726" s="56">
        <v>51.29</v>
      </c>
      <c r="D1726" s="56"/>
      <c r="E1726" s="56">
        <v>9.5000000000000001E-2</v>
      </c>
      <c r="F1726">
        <f>Table3[[#This Row],[DivPay]]*4</f>
        <v>0.38</v>
      </c>
      <c r="G1726" s="2">
        <f>Table3[[#This Row],[FwdDiv]]/Table3[[#This Row],[SharePrice]]</f>
        <v>7.408851627997661E-3</v>
      </c>
    </row>
    <row r="1727" spans="2:7" ht="16" x14ac:dyDescent="0.2">
      <c r="B1727" s="57">
        <v>42615</v>
      </c>
      <c r="C1727" s="56">
        <v>51.26</v>
      </c>
      <c r="D1727" s="56"/>
      <c r="E1727" s="56">
        <v>9.5000000000000001E-2</v>
      </c>
      <c r="F1727">
        <f>Table3[[#This Row],[DivPay]]*4</f>
        <v>0.38</v>
      </c>
      <c r="G1727" s="2">
        <f>Table3[[#This Row],[FwdDiv]]/Table3[[#This Row],[SharePrice]]</f>
        <v>7.4131876706984004E-3</v>
      </c>
    </row>
    <row r="1728" spans="2:7" ht="16" x14ac:dyDescent="0.2">
      <c r="B1728" s="57">
        <v>42614</v>
      </c>
      <c r="C1728" s="56">
        <v>51.11</v>
      </c>
      <c r="D1728" s="56"/>
      <c r="E1728" s="56">
        <v>9.5000000000000001E-2</v>
      </c>
      <c r="F1728">
        <f>Table3[[#This Row],[DivPay]]*4</f>
        <v>0.38</v>
      </c>
      <c r="G1728" s="2">
        <f>Table3[[#This Row],[FwdDiv]]/Table3[[#This Row],[SharePrice]]</f>
        <v>7.4349442379182161E-3</v>
      </c>
    </row>
    <row r="1729" spans="2:7" ht="16" x14ac:dyDescent="0.2">
      <c r="B1729" s="57">
        <v>42613</v>
      </c>
      <c r="C1729" s="56">
        <v>51.1</v>
      </c>
      <c r="D1729" s="56"/>
      <c r="E1729" s="56">
        <v>9.5000000000000001E-2</v>
      </c>
      <c r="F1729">
        <f>Table3[[#This Row],[DivPay]]*4</f>
        <v>0.38</v>
      </c>
      <c r="G1729" s="2">
        <f>Table3[[#This Row],[FwdDiv]]/Table3[[#This Row],[SharePrice]]</f>
        <v>7.436399217221135E-3</v>
      </c>
    </row>
    <row r="1730" spans="2:7" ht="16" x14ac:dyDescent="0.2">
      <c r="B1730" s="57">
        <v>42612</v>
      </c>
      <c r="C1730" s="56">
        <v>50.75</v>
      </c>
      <c r="D1730" s="56"/>
      <c r="E1730" s="56">
        <v>9.5000000000000001E-2</v>
      </c>
      <c r="F1730">
        <f>Table3[[#This Row],[DivPay]]*4</f>
        <v>0.38</v>
      </c>
      <c r="G1730" s="2">
        <f>Table3[[#This Row],[FwdDiv]]/Table3[[#This Row],[SharePrice]]</f>
        <v>7.4876847290640397E-3</v>
      </c>
    </row>
    <row r="1731" spans="2:7" ht="16" x14ac:dyDescent="0.2">
      <c r="B1731" s="57">
        <v>42611</v>
      </c>
      <c r="C1731" s="56">
        <v>50.76</v>
      </c>
      <c r="D1731" s="56"/>
      <c r="E1731" s="56">
        <v>9.5000000000000001E-2</v>
      </c>
      <c r="F1731">
        <f>Table3[[#This Row],[DivPay]]*4</f>
        <v>0.38</v>
      </c>
      <c r="G1731" s="2">
        <f>Table3[[#This Row],[FwdDiv]]/Table3[[#This Row],[SharePrice]]</f>
        <v>7.4862096138691887E-3</v>
      </c>
    </row>
    <row r="1732" spans="2:7" ht="16" x14ac:dyDescent="0.2">
      <c r="B1732" s="57">
        <v>42608</v>
      </c>
      <c r="C1732" s="56">
        <v>50.76</v>
      </c>
      <c r="D1732" s="56"/>
      <c r="E1732" s="56">
        <v>9.5000000000000001E-2</v>
      </c>
      <c r="F1732">
        <f>Table3[[#This Row],[DivPay]]*4</f>
        <v>0.38</v>
      </c>
      <c r="G1732" s="2">
        <f>Table3[[#This Row],[FwdDiv]]/Table3[[#This Row],[SharePrice]]</f>
        <v>7.4862096138691887E-3</v>
      </c>
    </row>
    <row r="1733" spans="2:7" ht="16" x14ac:dyDescent="0.2">
      <c r="B1733" s="57">
        <v>42607</v>
      </c>
      <c r="C1733" s="56">
        <v>50.47</v>
      </c>
      <c r="D1733" s="56"/>
      <c r="E1733" s="56">
        <v>9.5000000000000001E-2</v>
      </c>
      <c r="F1733">
        <f>Table3[[#This Row],[DivPay]]*4</f>
        <v>0.38</v>
      </c>
      <c r="G1733" s="2">
        <f>Table3[[#This Row],[FwdDiv]]/Table3[[#This Row],[SharePrice]]</f>
        <v>7.5292252823459483E-3</v>
      </c>
    </row>
    <row r="1734" spans="2:7" ht="16" x14ac:dyDescent="0.2">
      <c r="B1734" s="57">
        <v>42606</v>
      </c>
      <c r="C1734" s="56">
        <v>50.63</v>
      </c>
      <c r="D1734" s="56"/>
      <c r="E1734" s="56">
        <v>9.5000000000000001E-2</v>
      </c>
      <c r="F1734">
        <f>Table3[[#This Row],[DivPay]]*4</f>
        <v>0.38</v>
      </c>
      <c r="G1734" s="2">
        <f>Table3[[#This Row],[FwdDiv]]/Table3[[#This Row],[SharePrice]]</f>
        <v>7.5054315623148326E-3</v>
      </c>
    </row>
    <row r="1735" spans="2:7" ht="16" x14ac:dyDescent="0.2">
      <c r="B1735" s="57">
        <v>42605</v>
      </c>
      <c r="C1735" s="56">
        <v>51.25</v>
      </c>
      <c r="D1735" s="56"/>
      <c r="E1735" s="56">
        <v>9.5000000000000001E-2</v>
      </c>
      <c r="F1735">
        <f>Table3[[#This Row],[DivPay]]*4</f>
        <v>0.38</v>
      </c>
      <c r="G1735" s="2">
        <f>Table3[[#This Row],[FwdDiv]]/Table3[[#This Row],[SharePrice]]</f>
        <v>7.4146341463414639E-3</v>
      </c>
    </row>
    <row r="1736" spans="2:7" ht="16" x14ac:dyDescent="0.2">
      <c r="B1736" s="57">
        <v>42604</v>
      </c>
      <c r="C1736" s="56">
        <v>51.23</v>
      </c>
      <c r="D1736" s="56"/>
      <c r="E1736" s="56">
        <v>9.5000000000000001E-2</v>
      </c>
      <c r="F1736">
        <f>Table3[[#This Row],[DivPay]]*4</f>
        <v>0.38</v>
      </c>
      <c r="G1736" s="2">
        <f>Table3[[#This Row],[FwdDiv]]/Table3[[#This Row],[SharePrice]]</f>
        <v>7.4175287917236004E-3</v>
      </c>
    </row>
    <row r="1737" spans="2:7" ht="16" x14ac:dyDescent="0.2">
      <c r="B1737" s="57">
        <v>42601</v>
      </c>
      <c r="C1737" s="56">
        <v>52.54</v>
      </c>
      <c r="D1737" s="56"/>
      <c r="E1737" s="56">
        <v>9.5000000000000001E-2</v>
      </c>
      <c r="F1737">
        <f>Table3[[#This Row],[DivPay]]*4</f>
        <v>0.38</v>
      </c>
      <c r="G1737" s="2">
        <f>Table3[[#This Row],[FwdDiv]]/Table3[[#This Row],[SharePrice]]</f>
        <v>7.2325846973734301E-3</v>
      </c>
    </row>
    <row r="1738" spans="2:7" ht="16" x14ac:dyDescent="0.2">
      <c r="B1738" s="57">
        <v>42600</v>
      </c>
      <c r="C1738" s="56">
        <v>52.29</v>
      </c>
      <c r="D1738" s="56"/>
      <c r="E1738" s="56">
        <v>9.5000000000000001E-2</v>
      </c>
      <c r="F1738">
        <f>Table3[[#This Row],[DivPay]]*4</f>
        <v>0.38</v>
      </c>
      <c r="G1738" s="2">
        <f>Table3[[#This Row],[FwdDiv]]/Table3[[#This Row],[SharePrice]]</f>
        <v>7.2671638936699177E-3</v>
      </c>
    </row>
    <row r="1739" spans="2:7" ht="16" x14ac:dyDescent="0.2">
      <c r="B1739" s="57">
        <v>42599</v>
      </c>
      <c r="C1739" s="56">
        <v>52.3</v>
      </c>
      <c r="D1739" s="56"/>
      <c r="E1739" s="56">
        <v>9.5000000000000001E-2</v>
      </c>
      <c r="F1739">
        <f>Table3[[#This Row],[DivPay]]*4</f>
        <v>0.38</v>
      </c>
      <c r="G1739" s="2">
        <f>Table3[[#This Row],[FwdDiv]]/Table3[[#This Row],[SharePrice]]</f>
        <v>7.2657743785850869E-3</v>
      </c>
    </row>
    <row r="1740" spans="2:7" ht="16" x14ac:dyDescent="0.2">
      <c r="B1740" s="57">
        <v>42598</v>
      </c>
      <c r="C1740" s="56">
        <v>52.09</v>
      </c>
      <c r="D1740" s="56"/>
      <c r="E1740" s="56">
        <v>9.5000000000000001E-2</v>
      </c>
      <c r="F1740">
        <f>Table3[[#This Row],[DivPay]]*4</f>
        <v>0.38</v>
      </c>
      <c r="G1740" s="2">
        <f>Table3[[#This Row],[FwdDiv]]/Table3[[#This Row],[SharePrice]]</f>
        <v>7.2950662315223649E-3</v>
      </c>
    </row>
    <row r="1741" spans="2:7" ht="16" x14ac:dyDescent="0.2">
      <c r="B1741" s="57">
        <v>42597</v>
      </c>
      <c r="C1741" s="56">
        <v>52.38</v>
      </c>
      <c r="D1741" s="56"/>
      <c r="E1741" s="56">
        <v>9.5000000000000001E-2</v>
      </c>
      <c r="F1741">
        <f>Table3[[#This Row],[DivPay]]*4</f>
        <v>0.38</v>
      </c>
      <c r="G1741" s="2">
        <f>Table3[[#This Row],[FwdDiv]]/Table3[[#This Row],[SharePrice]]</f>
        <v>7.2546773577701409E-3</v>
      </c>
    </row>
    <row r="1742" spans="2:7" ht="16" x14ac:dyDescent="0.2">
      <c r="B1742" s="57">
        <v>42594</v>
      </c>
      <c r="C1742" s="56">
        <v>51.98</v>
      </c>
      <c r="D1742" s="56"/>
      <c r="E1742" s="56">
        <v>9.5000000000000001E-2</v>
      </c>
      <c r="F1742">
        <f>Table3[[#This Row],[DivPay]]*4</f>
        <v>0.38</v>
      </c>
      <c r="G1742" s="2">
        <f>Table3[[#This Row],[FwdDiv]]/Table3[[#This Row],[SharePrice]]</f>
        <v>7.310504040015391E-3</v>
      </c>
    </row>
    <row r="1743" spans="2:7" ht="16" x14ac:dyDescent="0.2">
      <c r="B1743" s="57">
        <v>42593</v>
      </c>
      <c r="C1743" s="56">
        <v>52.07</v>
      </c>
      <c r="D1743" s="56"/>
      <c r="E1743" s="56">
        <v>9.5000000000000001E-2</v>
      </c>
      <c r="F1743">
        <f>Table3[[#This Row],[DivPay]]*4</f>
        <v>0.38</v>
      </c>
      <c r="G1743" s="2">
        <f>Table3[[#This Row],[FwdDiv]]/Table3[[#This Row],[SharePrice]]</f>
        <v>7.2978682542730938E-3</v>
      </c>
    </row>
    <row r="1744" spans="2:7" ht="16" x14ac:dyDescent="0.2">
      <c r="B1744" s="57">
        <v>42592</v>
      </c>
      <c r="C1744" s="56">
        <v>51.81</v>
      </c>
      <c r="D1744" s="56"/>
      <c r="E1744" s="56">
        <v>9.5000000000000001E-2</v>
      </c>
      <c r="F1744">
        <f>Table3[[#This Row],[DivPay]]*4</f>
        <v>0.38</v>
      </c>
      <c r="G1744" s="2">
        <f>Table3[[#This Row],[FwdDiv]]/Table3[[#This Row],[SharePrice]]</f>
        <v>7.3344914109245317E-3</v>
      </c>
    </row>
    <row r="1745" spans="2:7" ht="16" x14ac:dyDescent="0.2">
      <c r="B1745" s="57">
        <v>42591</v>
      </c>
      <c r="C1745" s="56">
        <v>50.93</v>
      </c>
      <c r="D1745" s="56"/>
      <c r="E1745" s="56">
        <v>9.5000000000000001E-2</v>
      </c>
      <c r="F1745">
        <f>Table3[[#This Row],[DivPay]]*4</f>
        <v>0.38</v>
      </c>
      <c r="G1745" s="2">
        <f>Table3[[#This Row],[FwdDiv]]/Table3[[#This Row],[SharePrice]]</f>
        <v>7.461221284115453E-3</v>
      </c>
    </row>
    <row r="1746" spans="2:7" ht="16" x14ac:dyDescent="0.2">
      <c r="B1746" s="57">
        <v>42590</v>
      </c>
      <c r="C1746" s="56">
        <v>50.8</v>
      </c>
      <c r="D1746" s="56"/>
      <c r="E1746" s="56">
        <v>9.5000000000000001E-2</v>
      </c>
      <c r="F1746">
        <f>Table3[[#This Row],[DivPay]]*4</f>
        <v>0.38</v>
      </c>
      <c r="G1746" s="2">
        <f>Table3[[#This Row],[FwdDiv]]/Table3[[#This Row],[SharePrice]]</f>
        <v>7.480314960629922E-3</v>
      </c>
    </row>
    <row r="1747" spans="2:7" ht="16" x14ac:dyDescent="0.2">
      <c r="B1747" s="57">
        <v>42587</v>
      </c>
      <c r="C1747" s="56">
        <v>51.09</v>
      </c>
      <c r="D1747" s="56"/>
      <c r="E1747" s="56">
        <v>9.5000000000000001E-2</v>
      </c>
      <c r="F1747">
        <f>Table3[[#This Row],[DivPay]]*4</f>
        <v>0.38</v>
      </c>
      <c r="G1747" s="2">
        <f>Table3[[#This Row],[FwdDiv]]/Table3[[#This Row],[SharePrice]]</f>
        <v>7.4378547660990408E-3</v>
      </c>
    </row>
    <row r="1748" spans="2:7" ht="16" x14ac:dyDescent="0.2">
      <c r="B1748" s="57">
        <v>42586</v>
      </c>
      <c r="C1748" s="56">
        <v>51.41</v>
      </c>
      <c r="D1748" s="56"/>
      <c r="E1748" s="56">
        <v>9.5000000000000001E-2</v>
      </c>
      <c r="F1748">
        <f>Table3[[#This Row],[DivPay]]*4</f>
        <v>0.38</v>
      </c>
      <c r="G1748" s="2">
        <f>Table3[[#This Row],[FwdDiv]]/Table3[[#This Row],[SharePrice]]</f>
        <v>7.3915580626337293E-3</v>
      </c>
    </row>
    <row r="1749" spans="2:7" ht="16" x14ac:dyDescent="0.2">
      <c r="B1749" s="57">
        <v>42585</v>
      </c>
      <c r="C1749" s="56">
        <v>51.21</v>
      </c>
      <c r="D1749" s="56"/>
      <c r="E1749" s="56">
        <v>9.5000000000000001E-2</v>
      </c>
      <c r="F1749">
        <f>Table3[[#This Row],[DivPay]]*4</f>
        <v>0.38</v>
      </c>
      <c r="G1749" s="2">
        <f>Table3[[#This Row],[FwdDiv]]/Table3[[#This Row],[SharePrice]]</f>
        <v>7.4204256981058384E-3</v>
      </c>
    </row>
    <row r="1750" spans="2:7" ht="16" x14ac:dyDescent="0.2">
      <c r="B1750" s="57">
        <v>42584</v>
      </c>
      <c r="C1750" s="56">
        <v>49.72</v>
      </c>
      <c r="D1750" s="56"/>
      <c r="E1750" s="56">
        <v>9.5000000000000001E-2</v>
      </c>
      <c r="F1750">
        <f>Table3[[#This Row],[DivPay]]*4</f>
        <v>0.38</v>
      </c>
      <c r="G1750" s="2">
        <f>Table3[[#This Row],[FwdDiv]]/Table3[[#This Row],[SharePrice]]</f>
        <v>7.6427996781979089E-3</v>
      </c>
    </row>
    <row r="1751" spans="2:7" ht="16" x14ac:dyDescent="0.2">
      <c r="B1751" s="57">
        <v>42583</v>
      </c>
      <c r="C1751" s="56">
        <v>50.4</v>
      </c>
      <c r="D1751" s="56"/>
      <c r="E1751" s="56">
        <v>9.5000000000000001E-2</v>
      </c>
      <c r="F1751">
        <f>Table3[[#This Row],[DivPay]]*4</f>
        <v>0.38</v>
      </c>
      <c r="G1751" s="2">
        <f>Table3[[#This Row],[FwdDiv]]/Table3[[#This Row],[SharePrice]]</f>
        <v>7.5396825396825398E-3</v>
      </c>
    </row>
    <row r="1752" spans="2:7" ht="16" x14ac:dyDescent="0.2">
      <c r="B1752" s="57">
        <v>42580</v>
      </c>
      <c r="C1752" s="56">
        <v>50.47</v>
      </c>
      <c r="D1752" s="56"/>
      <c r="E1752" s="56">
        <v>9.5000000000000001E-2</v>
      </c>
      <c r="F1752">
        <f>Table3[[#This Row],[DivPay]]*4</f>
        <v>0.38</v>
      </c>
      <c r="G1752" s="2">
        <f>Table3[[#This Row],[FwdDiv]]/Table3[[#This Row],[SharePrice]]</f>
        <v>7.5292252823459483E-3</v>
      </c>
    </row>
    <row r="1753" spans="2:7" ht="16" x14ac:dyDescent="0.2">
      <c r="B1753" s="57">
        <v>42579</v>
      </c>
      <c r="C1753" s="56">
        <v>50.06</v>
      </c>
      <c r="D1753" s="56"/>
      <c r="E1753" s="56">
        <v>9.5000000000000001E-2</v>
      </c>
      <c r="F1753">
        <f>Table3[[#This Row],[DivPay]]*4</f>
        <v>0.38</v>
      </c>
      <c r="G1753" s="2">
        <f>Table3[[#This Row],[FwdDiv]]/Table3[[#This Row],[SharePrice]]</f>
        <v>7.5908909308829405E-3</v>
      </c>
    </row>
    <row r="1754" spans="2:7" ht="16" x14ac:dyDescent="0.2">
      <c r="B1754" s="57">
        <v>42578</v>
      </c>
      <c r="C1754" s="56">
        <v>49.85</v>
      </c>
      <c r="D1754" s="56"/>
      <c r="E1754" s="56">
        <v>9.5000000000000001E-2</v>
      </c>
      <c r="F1754">
        <f>Table3[[#This Row],[DivPay]]*4</f>
        <v>0.38</v>
      </c>
      <c r="G1754" s="2">
        <f>Table3[[#This Row],[FwdDiv]]/Table3[[#This Row],[SharePrice]]</f>
        <v>7.6228686058174523E-3</v>
      </c>
    </row>
    <row r="1755" spans="2:7" ht="16" x14ac:dyDescent="0.2">
      <c r="B1755" s="57">
        <v>42577</v>
      </c>
      <c r="C1755" s="56">
        <v>49.92</v>
      </c>
      <c r="D1755" s="56"/>
      <c r="E1755" s="56">
        <v>9.5000000000000001E-2</v>
      </c>
      <c r="F1755">
        <f>Table3[[#This Row],[DivPay]]*4</f>
        <v>0.38</v>
      </c>
      <c r="G1755" s="2">
        <f>Table3[[#This Row],[FwdDiv]]/Table3[[#This Row],[SharePrice]]</f>
        <v>7.612179487179487E-3</v>
      </c>
    </row>
    <row r="1756" spans="2:7" ht="16" x14ac:dyDescent="0.2">
      <c r="B1756" s="57">
        <v>42576</v>
      </c>
      <c r="C1756" s="56">
        <v>49.99</v>
      </c>
      <c r="D1756" s="56"/>
      <c r="E1756" s="56">
        <v>9.5000000000000001E-2</v>
      </c>
      <c r="F1756">
        <f>Table3[[#This Row],[DivPay]]*4</f>
        <v>0.38</v>
      </c>
      <c r="G1756" s="2">
        <f>Table3[[#This Row],[FwdDiv]]/Table3[[#This Row],[SharePrice]]</f>
        <v>7.6015203040608118E-3</v>
      </c>
    </row>
    <row r="1757" spans="2:7" ht="16" x14ac:dyDescent="0.2">
      <c r="B1757" s="57">
        <v>42573</v>
      </c>
      <c r="C1757" s="56">
        <v>50.26</v>
      </c>
      <c r="D1757" s="56"/>
      <c r="E1757" s="56">
        <v>9.5000000000000001E-2</v>
      </c>
      <c r="F1757">
        <f>Table3[[#This Row],[DivPay]]*4</f>
        <v>0.38</v>
      </c>
      <c r="G1757" s="2">
        <f>Table3[[#This Row],[FwdDiv]]/Table3[[#This Row],[SharePrice]]</f>
        <v>7.5606844409072827E-3</v>
      </c>
    </row>
    <row r="1758" spans="2:7" ht="16" x14ac:dyDescent="0.2">
      <c r="B1758" s="57">
        <v>42572</v>
      </c>
      <c r="C1758" s="56">
        <v>50.14</v>
      </c>
      <c r="D1758" s="56"/>
      <c r="E1758" s="56">
        <v>9.5000000000000001E-2</v>
      </c>
      <c r="F1758">
        <f>Table3[[#This Row],[DivPay]]*4</f>
        <v>0.38</v>
      </c>
      <c r="G1758" s="2">
        <f>Table3[[#This Row],[FwdDiv]]/Table3[[#This Row],[SharePrice]]</f>
        <v>7.578779417630634E-3</v>
      </c>
    </row>
    <row r="1759" spans="2:7" ht="16" x14ac:dyDescent="0.2">
      <c r="B1759" s="57">
        <v>42571</v>
      </c>
      <c r="C1759" s="56">
        <v>50.25</v>
      </c>
      <c r="D1759" s="56"/>
      <c r="E1759" s="56">
        <v>9.5000000000000001E-2</v>
      </c>
      <c r="F1759">
        <f>Table3[[#This Row],[DivPay]]*4</f>
        <v>0.38</v>
      </c>
      <c r="G1759" s="2">
        <f>Table3[[#This Row],[FwdDiv]]/Table3[[#This Row],[SharePrice]]</f>
        <v>7.5621890547263679E-3</v>
      </c>
    </row>
    <row r="1760" spans="2:7" ht="16" x14ac:dyDescent="0.2">
      <c r="B1760" s="57">
        <v>42570</v>
      </c>
      <c r="C1760" s="56">
        <v>49.37</v>
      </c>
      <c r="D1760" s="56"/>
      <c r="E1760" s="56">
        <v>9.5000000000000001E-2</v>
      </c>
      <c r="F1760">
        <f>Table3[[#This Row],[DivPay]]*4</f>
        <v>0.38</v>
      </c>
      <c r="G1760" s="2">
        <f>Table3[[#This Row],[FwdDiv]]/Table3[[#This Row],[SharePrice]]</f>
        <v>7.6969819728580115E-3</v>
      </c>
    </row>
    <row r="1761" spans="2:7" ht="16" x14ac:dyDescent="0.2">
      <c r="B1761" s="57">
        <v>42569</v>
      </c>
      <c r="C1761" s="56">
        <v>49.72</v>
      </c>
      <c r="D1761" s="56"/>
      <c r="E1761" s="56">
        <v>9.5000000000000001E-2</v>
      </c>
      <c r="F1761">
        <f>Table3[[#This Row],[DivPay]]*4</f>
        <v>0.38</v>
      </c>
      <c r="G1761" s="2">
        <f>Table3[[#This Row],[FwdDiv]]/Table3[[#This Row],[SharePrice]]</f>
        <v>7.6427996781979089E-3</v>
      </c>
    </row>
    <row r="1762" spans="2:7" ht="16" x14ac:dyDescent="0.2">
      <c r="B1762" s="57">
        <v>42566</v>
      </c>
      <c r="C1762" s="56">
        <v>49.68</v>
      </c>
      <c r="D1762" s="56"/>
      <c r="E1762" s="56">
        <v>9.5000000000000001E-2</v>
      </c>
      <c r="F1762">
        <f>Table3[[#This Row],[DivPay]]*4</f>
        <v>0.38</v>
      </c>
      <c r="G1762" s="2">
        <f>Table3[[#This Row],[FwdDiv]]/Table3[[#This Row],[SharePrice]]</f>
        <v>7.6489533011272143E-3</v>
      </c>
    </row>
    <row r="1763" spans="2:7" ht="16" x14ac:dyDescent="0.2">
      <c r="B1763" s="57">
        <v>42565</v>
      </c>
      <c r="C1763" s="56">
        <v>49.98</v>
      </c>
      <c r="D1763" s="56"/>
      <c r="E1763" s="56">
        <v>9.5000000000000001E-2</v>
      </c>
      <c r="F1763">
        <f>Table3[[#This Row],[DivPay]]*4</f>
        <v>0.38</v>
      </c>
      <c r="G1763" s="2">
        <f>Table3[[#This Row],[FwdDiv]]/Table3[[#This Row],[SharePrice]]</f>
        <v>7.6030412164865956E-3</v>
      </c>
    </row>
    <row r="1764" spans="2:7" ht="16" x14ac:dyDescent="0.2">
      <c r="B1764" s="57">
        <v>42564</v>
      </c>
      <c r="C1764" s="56">
        <v>49.19</v>
      </c>
      <c r="D1764" s="56"/>
      <c r="E1764" s="56">
        <v>9.5000000000000001E-2</v>
      </c>
      <c r="F1764">
        <f>Table3[[#This Row],[DivPay]]*4</f>
        <v>0.38</v>
      </c>
      <c r="G1764" s="2">
        <f>Table3[[#This Row],[FwdDiv]]/Table3[[#This Row],[SharePrice]]</f>
        <v>7.7251473876804233E-3</v>
      </c>
    </row>
    <row r="1765" spans="2:7" ht="16" x14ac:dyDescent="0.2">
      <c r="B1765" s="57">
        <v>42563</v>
      </c>
      <c r="C1765" s="56">
        <v>48.87</v>
      </c>
      <c r="D1765" s="56"/>
      <c r="E1765" s="56">
        <v>9.5000000000000001E-2</v>
      </c>
      <c r="F1765">
        <f>Table3[[#This Row],[DivPay]]*4</f>
        <v>0.38</v>
      </c>
      <c r="G1765" s="2">
        <f>Table3[[#This Row],[FwdDiv]]/Table3[[#This Row],[SharePrice]]</f>
        <v>7.7757315326376104E-3</v>
      </c>
    </row>
    <row r="1766" spans="2:7" ht="16" x14ac:dyDescent="0.2">
      <c r="B1766" s="57">
        <v>42562</v>
      </c>
      <c r="C1766" s="56">
        <v>48.29</v>
      </c>
      <c r="D1766" s="56"/>
      <c r="E1766" s="56">
        <v>9.5000000000000001E-2</v>
      </c>
      <c r="F1766">
        <f>Table3[[#This Row],[DivPay]]*4</f>
        <v>0.38</v>
      </c>
      <c r="G1766" s="2">
        <f>Table3[[#This Row],[FwdDiv]]/Table3[[#This Row],[SharePrice]]</f>
        <v>7.8691240422447718E-3</v>
      </c>
    </row>
    <row r="1767" spans="2:7" ht="16" x14ac:dyDescent="0.2">
      <c r="B1767" s="57">
        <v>42559</v>
      </c>
      <c r="C1767" s="56">
        <v>48.5</v>
      </c>
      <c r="D1767" s="56"/>
      <c r="E1767" s="56">
        <v>9.5000000000000001E-2</v>
      </c>
      <c r="F1767">
        <f>Table3[[#This Row],[DivPay]]*4</f>
        <v>0.38</v>
      </c>
      <c r="G1767" s="2">
        <f>Table3[[#This Row],[FwdDiv]]/Table3[[#This Row],[SharePrice]]</f>
        <v>7.8350515463917522E-3</v>
      </c>
    </row>
    <row r="1768" spans="2:7" ht="16" x14ac:dyDescent="0.2">
      <c r="B1768" s="57">
        <v>42558</v>
      </c>
      <c r="C1768" s="56">
        <v>47.69</v>
      </c>
      <c r="D1768" s="56"/>
      <c r="E1768" s="56">
        <v>9.5000000000000001E-2</v>
      </c>
      <c r="F1768">
        <f>Table3[[#This Row],[DivPay]]*4</f>
        <v>0.38</v>
      </c>
      <c r="G1768" s="2">
        <f>Table3[[#This Row],[FwdDiv]]/Table3[[#This Row],[SharePrice]]</f>
        <v>7.9681274900398405E-3</v>
      </c>
    </row>
    <row r="1769" spans="2:7" ht="16" x14ac:dyDescent="0.2">
      <c r="B1769" s="57">
        <v>42557</v>
      </c>
      <c r="C1769" s="56">
        <v>48.09</v>
      </c>
      <c r="D1769" s="56"/>
      <c r="E1769" s="56">
        <v>9.5000000000000001E-2</v>
      </c>
      <c r="F1769">
        <f>Table3[[#This Row],[DivPay]]*4</f>
        <v>0.38</v>
      </c>
      <c r="G1769" s="2">
        <f>Table3[[#This Row],[FwdDiv]]/Table3[[#This Row],[SharePrice]]</f>
        <v>7.9018506966105212E-3</v>
      </c>
    </row>
    <row r="1770" spans="2:7" ht="16" x14ac:dyDescent="0.2">
      <c r="B1770" s="57">
        <v>42556</v>
      </c>
      <c r="C1770" s="56">
        <v>47.5</v>
      </c>
      <c r="D1770" s="56"/>
      <c r="E1770" s="56">
        <v>9.5000000000000001E-2</v>
      </c>
      <c r="F1770">
        <f>Table3[[#This Row],[DivPay]]*4</f>
        <v>0.38</v>
      </c>
      <c r="G1770" s="2">
        <f>Table3[[#This Row],[FwdDiv]]/Table3[[#This Row],[SharePrice]]</f>
        <v>8.0000000000000002E-3</v>
      </c>
    </row>
    <row r="1771" spans="2:7" ht="16" x14ac:dyDescent="0.2">
      <c r="B1771" s="57">
        <v>42552</v>
      </c>
      <c r="C1771" s="56">
        <v>47.45</v>
      </c>
      <c r="D1771" s="56"/>
      <c r="E1771" s="56">
        <v>9.5000000000000001E-2</v>
      </c>
      <c r="F1771">
        <f>Table3[[#This Row],[DivPay]]*4</f>
        <v>0.38</v>
      </c>
      <c r="G1771" s="2">
        <f>Table3[[#This Row],[FwdDiv]]/Table3[[#This Row],[SharePrice]]</f>
        <v>8.0084299262381444E-3</v>
      </c>
    </row>
    <row r="1772" spans="2:7" ht="16" x14ac:dyDescent="0.2">
      <c r="B1772" s="57">
        <v>42551</v>
      </c>
      <c r="C1772" s="56">
        <v>47.46</v>
      </c>
      <c r="D1772" s="56"/>
      <c r="E1772" s="56">
        <v>9.5000000000000001E-2</v>
      </c>
      <c r="F1772">
        <f>Table3[[#This Row],[DivPay]]*4</f>
        <v>0.38</v>
      </c>
      <c r="G1772" s="2">
        <f>Table3[[#This Row],[FwdDiv]]/Table3[[#This Row],[SharePrice]]</f>
        <v>8.0067425200168567E-3</v>
      </c>
    </row>
    <row r="1773" spans="2:7" ht="16" x14ac:dyDescent="0.2">
      <c r="B1773" s="57">
        <v>42550</v>
      </c>
      <c r="C1773" s="56">
        <v>47.24</v>
      </c>
      <c r="D1773" s="56"/>
      <c r="E1773" s="56">
        <v>9.5000000000000001E-2</v>
      </c>
      <c r="F1773">
        <f>Table3[[#This Row],[DivPay]]*4</f>
        <v>0.38</v>
      </c>
      <c r="G1773" s="2">
        <f>Table3[[#This Row],[FwdDiv]]/Table3[[#This Row],[SharePrice]]</f>
        <v>8.0440304826418282E-3</v>
      </c>
    </row>
    <row r="1774" spans="2:7" ht="16" x14ac:dyDescent="0.2">
      <c r="B1774" s="57">
        <v>42549</v>
      </c>
      <c r="C1774" s="56">
        <v>46.42</v>
      </c>
      <c r="D1774" s="56">
        <v>9.5000000000000001E-2</v>
      </c>
      <c r="E1774" s="56">
        <v>9.5000000000000001E-2</v>
      </c>
      <c r="F1774">
        <f>Table3[[#This Row],[DivPay]]*4</f>
        <v>0.38</v>
      </c>
      <c r="G1774" s="2">
        <f>Table3[[#This Row],[FwdDiv]]/Table3[[#This Row],[SharePrice]]</f>
        <v>8.1861266695389921E-3</v>
      </c>
    </row>
    <row r="1775" spans="2:7" ht="16" x14ac:dyDescent="0.2">
      <c r="B1775" s="57">
        <v>42548</v>
      </c>
      <c r="C1775" s="56">
        <v>45.42</v>
      </c>
      <c r="D1775" s="56"/>
      <c r="E1775" s="56">
        <v>9.5000000000000001E-2</v>
      </c>
      <c r="F1775">
        <f>Table3[[#This Row],[DivPay]]*4</f>
        <v>0.38</v>
      </c>
      <c r="G1775" s="2">
        <f>Table3[[#This Row],[FwdDiv]]/Table3[[#This Row],[SharePrice]]</f>
        <v>8.3663584324086306E-3</v>
      </c>
    </row>
    <row r="1776" spans="2:7" ht="16" x14ac:dyDescent="0.2">
      <c r="B1776" s="57">
        <v>42545</v>
      </c>
      <c r="C1776" s="56">
        <v>46.51</v>
      </c>
      <c r="D1776" s="56"/>
      <c r="E1776" s="56">
        <v>9.5000000000000001E-2</v>
      </c>
      <c r="F1776">
        <f>Table3[[#This Row],[DivPay]]*4</f>
        <v>0.38</v>
      </c>
      <c r="G1776" s="2">
        <f>Table3[[#This Row],[FwdDiv]]/Table3[[#This Row],[SharePrice]]</f>
        <v>8.1702859600086015E-3</v>
      </c>
    </row>
    <row r="1777" spans="2:7" ht="16" x14ac:dyDescent="0.2">
      <c r="B1777" s="57">
        <v>42544</v>
      </c>
      <c r="C1777" s="56">
        <v>47.9</v>
      </c>
      <c r="D1777" s="56"/>
      <c r="E1777" s="56">
        <v>9.5000000000000001E-2</v>
      </c>
      <c r="F1777">
        <f>Table3[[#This Row],[DivPay]]*4</f>
        <v>0.38</v>
      </c>
      <c r="G1777" s="2">
        <f>Table3[[#This Row],[FwdDiv]]/Table3[[#This Row],[SharePrice]]</f>
        <v>7.9331941544885185E-3</v>
      </c>
    </row>
    <row r="1778" spans="2:7" ht="16" x14ac:dyDescent="0.2">
      <c r="B1778" s="57">
        <v>42543</v>
      </c>
      <c r="C1778" s="56">
        <v>47.33</v>
      </c>
      <c r="D1778" s="56"/>
      <c r="E1778" s="56">
        <v>9.5000000000000001E-2</v>
      </c>
      <c r="F1778">
        <f>Table3[[#This Row],[DivPay]]*4</f>
        <v>0.38</v>
      </c>
      <c r="G1778" s="2">
        <f>Table3[[#This Row],[FwdDiv]]/Table3[[#This Row],[SharePrice]]</f>
        <v>8.0287344179167559E-3</v>
      </c>
    </row>
    <row r="1779" spans="2:7" ht="16" x14ac:dyDescent="0.2">
      <c r="B1779" s="57">
        <v>42542</v>
      </c>
      <c r="C1779" s="56">
        <v>47.29</v>
      </c>
      <c r="D1779" s="56"/>
      <c r="E1779" s="56">
        <v>9.5000000000000001E-2</v>
      </c>
      <c r="F1779">
        <f>Table3[[#This Row],[DivPay]]*4</f>
        <v>0.38</v>
      </c>
      <c r="G1779" s="2">
        <f>Table3[[#This Row],[FwdDiv]]/Table3[[#This Row],[SharePrice]]</f>
        <v>8.0355254810742238E-3</v>
      </c>
    </row>
    <row r="1780" spans="2:7" ht="16" x14ac:dyDescent="0.2">
      <c r="B1780" s="57">
        <v>42541</v>
      </c>
      <c r="C1780" s="56">
        <v>46.91</v>
      </c>
      <c r="D1780" s="56"/>
      <c r="E1780" s="56">
        <v>9.5000000000000001E-2</v>
      </c>
      <c r="F1780">
        <f>Table3[[#This Row],[DivPay]]*4</f>
        <v>0.38</v>
      </c>
      <c r="G1780" s="2">
        <f>Table3[[#This Row],[FwdDiv]]/Table3[[#This Row],[SharePrice]]</f>
        <v>8.1006182050735454E-3</v>
      </c>
    </row>
    <row r="1781" spans="2:7" ht="16" x14ac:dyDescent="0.2">
      <c r="B1781" s="57">
        <v>42538</v>
      </c>
      <c r="C1781" s="56">
        <v>46.44</v>
      </c>
      <c r="D1781" s="56"/>
      <c r="E1781" s="56">
        <v>9.5000000000000001E-2</v>
      </c>
      <c r="F1781">
        <f>Table3[[#This Row],[DivPay]]*4</f>
        <v>0.38</v>
      </c>
      <c r="G1781" s="2">
        <f>Table3[[#This Row],[FwdDiv]]/Table3[[#This Row],[SharePrice]]</f>
        <v>8.1826012058570201E-3</v>
      </c>
    </row>
    <row r="1782" spans="2:7" ht="16" x14ac:dyDescent="0.2">
      <c r="B1782" s="57">
        <v>42537</v>
      </c>
      <c r="C1782" s="56">
        <v>47.26</v>
      </c>
      <c r="D1782" s="56"/>
      <c r="E1782" s="56">
        <v>9.5000000000000001E-2</v>
      </c>
      <c r="F1782">
        <f>Table3[[#This Row],[DivPay]]*4</f>
        <v>0.38</v>
      </c>
      <c r="G1782" s="2">
        <f>Table3[[#This Row],[FwdDiv]]/Table3[[#This Row],[SharePrice]]</f>
        <v>8.0406263224714353E-3</v>
      </c>
    </row>
    <row r="1783" spans="2:7" ht="16" x14ac:dyDescent="0.2">
      <c r="B1783" s="57">
        <v>42536</v>
      </c>
      <c r="C1783" s="56">
        <v>47.22</v>
      </c>
      <c r="D1783" s="56"/>
      <c r="E1783" s="56">
        <v>9.5000000000000001E-2</v>
      </c>
      <c r="F1783">
        <f>Table3[[#This Row],[DivPay]]*4</f>
        <v>0.38</v>
      </c>
      <c r="G1783" s="2">
        <f>Table3[[#This Row],[FwdDiv]]/Table3[[#This Row],[SharePrice]]</f>
        <v>8.0474375264718342E-3</v>
      </c>
    </row>
    <row r="1784" spans="2:7" ht="16" x14ac:dyDescent="0.2">
      <c r="B1784" s="57">
        <v>42535</v>
      </c>
      <c r="C1784" s="56">
        <v>47.19</v>
      </c>
      <c r="D1784" s="56"/>
      <c r="E1784" s="56">
        <v>9.5000000000000001E-2</v>
      </c>
      <c r="F1784">
        <f>Table3[[#This Row],[DivPay]]*4</f>
        <v>0.38</v>
      </c>
      <c r="G1784" s="2">
        <f>Table3[[#This Row],[FwdDiv]]/Table3[[#This Row],[SharePrice]]</f>
        <v>8.0525535070989623E-3</v>
      </c>
    </row>
    <row r="1785" spans="2:7" ht="16" x14ac:dyDescent="0.2">
      <c r="B1785" s="57">
        <v>42534</v>
      </c>
      <c r="C1785" s="56">
        <v>46.19</v>
      </c>
      <c r="D1785" s="56"/>
      <c r="E1785" s="56">
        <v>9.5000000000000001E-2</v>
      </c>
      <c r="F1785">
        <f>Table3[[#This Row],[DivPay]]*4</f>
        <v>0.38</v>
      </c>
      <c r="G1785" s="2">
        <f>Table3[[#This Row],[FwdDiv]]/Table3[[#This Row],[SharePrice]]</f>
        <v>8.2268889369993513E-3</v>
      </c>
    </row>
    <row r="1786" spans="2:7" ht="16" x14ac:dyDescent="0.2">
      <c r="B1786" s="57">
        <v>42531</v>
      </c>
      <c r="C1786" s="56">
        <v>47.39</v>
      </c>
      <c r="D1786" s="56"/>
      <c r="E1786" s="56">
        <v>9.5000000000000001E-2</v>
      </c>
      <c r="F1786">
        <f>Table3[[#This Row],[DivPay]]*4</f>
        <v>0.38</v>
      </c>
      <c r="G1786" s="2">
        <f>Table3[[#This Row],[FwdDiv]]/Table3[[#This Row],[SharePrice]]</f>
        <v>8.0185693184216082E-3</v>
      </c>
    </row>
    <row r="1787" spans="2:7" ht="16" x14ac:dyDescent="0.2">
      <c r="B1787" s="57">
        <v>42530</v>
      </c>
      <c r="C1787" s="56">
        <v>48.14</v>
      </c>
      <c r="D1787" s="56"/>
      <c r="E1787" s="56">
        <v>9.5000000000000001E-2</v>
      </c>
      <c r="F1787">
        <f>Table3[[#This Row],[DivPay]]*4</f>
        <v>0.38</v>
      </c>
      <c r="G1787" s="2">
        <f>Table3[[#This Row],[FwdDiv]]/Table3[[#This Row],[SharePrice]]</f>
        <v>7.8936435396759451E-3</v>
      </c>
    </row>
    <row r="1788" spans="2:7" ht="16" x14ac:dyDescent="0.2">
      <c r="B1788" s="57">
        <v>42529</v>
      </c>
      <c r="C1788" s="56">
        <v>48.45</v>
      </c>
      <c r="D1788" s="56"/>
      <c r="E1788" s="56">
        <v>9.5000000000000001E-2</v>
      </c>
      <c r="F1788">
        <f>Table3[[#This Row],[DivPay]]*4</f>
        <v>0.38</v>
      </c>
      <c r="G1788" s="2">
        <f>Table3[[#This Row],[FwdDiv]]/Table3[[#This Row],[SharePrice]]</f>
        <v>7.8431372549019607E-3</v>
      </c>
    </row>
    <row r="1789" spans="2:7" ht="16" x14ac:dyDescent="0.2">
      <c r="B1789" s="57">
        <v>42528</v>
      </c>
      <c r="C1789" s="56">
        <v>48.35</v>
      </c>
      <c r="D1789" s="56"/>
      <c r="E1789" s="56">
        <v>9.5000000000000001E-2</v>
      </c>
      <c r="F1789">
        <f>Table3[[#This Row],[DivPay]]*4</f>
        <v>0.38</v>
      </c>
      <c r="G1789" s="2">
        <f>Table3[[#This Row],[FwdDiv]]/Table3[[#This Row],[SharePrice]]</f>
        <v>7.8593588417786974E-3</v>
      </c>
    </row>
    <row r="1790" spans="2:7" ht="16" x14ac:dyDescent="0.2">
      <c r="B1790" s="57">
        <v>42527</v>
      </c>
      <c r="C1790" s="56">
        <v>48.41</v>
      </c>
      <c r="D1790" s="56"/>
      <c r="E1790" s="56">
        <v>9.5000000000000001E-2</v>
      </c>
      <c r="F1790">
        <f>Table3[[#This Row],[DivPay]]*4</f>
        <v>0.38</v>
      </c>
      <c r="G1790" s="2">
        <f>Table3[[#This Row],[FwdDiv]]/Table3[[#This Row],[SharePrice]]</f>
        <v>7.8496178475521601E-3</v>
      </c>
    </row>
    <row r="1791" spans="2:7" ht="16" x14ac:dyDescent="0.2">
      <c r="B1791" s="57">
        <v>42524</v>
      </c>
      <c r="C1791" s="56">
        <v>47.93</v>
      </c>
      <c r="D1791" s="56"/>
      <c r="E1791" s="56">
        <v>9.5000000000000001E-2</v>
      </c>
      <c r="F1791">
        <f>Table3[[#This Row],[DivPay]]*4</f>
        <v>0.38</v>
      </c>
      <c r="G1791" s="2">
        <f>Table3[[#This Row],[FwdDiv]]/Table3[[#This Row],[SharePrice]]</f>
        <v>7.9282286668057589E-3</v>
      </c>
    </row>
    <row r="1792" spans="2:7" ht="16" x14ac:dyDescent="0.2">
      <c r="B1792" s="57">
        <v>42523</v>
      </c>
      <c r="C1792" s="56">
        <v>48.13</v>
      </c>
      <c r="D1792" s="56"/>
      <c r="E1792" s="56">
        <v>9.5000000000000001E-2</v>
      </c>
      <c r="F1792">
        <f>Table3[[#This Row],[DivPay]]*4</f>
        <v>0.38</v>
      </c>
      <c r="G1792" s="2">
        <f>Table3[[#This Row],[FwdDiv]]/Table3[[#This Row],[SharePrice]]</f>
        <v>7.8952836068979845E-3</v>
      </c>
    </row>
    <row r="1793" spans="2:7" ht="16" x14ac:dyDescent="0.2">
      <c r="B1793" s="57">
        <v>42522</v>
      </c>
      <c r="C1793" s="56">
        <v>47.85</v>
      </c>
      <c r="D1793" s="56"/>
      <c r="E1793" s="56">
        <v>9.5000000000000001E-2</v>
      </c>
      <c r="F1793">
        <f>Table3[[#This Row],[DivPay]]*4</f>
        <v>0.38</v>
      </c>
      <c r="G1793" s="2">
        <f>Table3[[#This Row],[FwdDiv]]/Table3[[#This Row],[SharePrice]]</f>
        <v>7.9414838035527686E-3</v>
      </c>
    </row>
    <row r="1794" spans="2:7" ht="16" x14ac:dyDescent="0.2">
      <c r="B1794" s="57">
        <v>42521</v>
      </c>
      <c r="C1794" s="56">
        <v>47.42</v>
      </c>
      <c r="D1794" s="56"/>
      <c r="E1794" s="56">
        <v>9.5000000000000001E-2</v>
      </c>
      <c r="F1794">
        <f>Table3[[#This Row],[DivPay]]*4</f>
        <v>0.38</v>
      </c>
      <c r="G1794" s="2">
        <f>Table3[[#This Row],[FwdDiv]]/Table3[[#This Row],[SharePrice]]</f>
        <v>8.0134964150147623E-3</v>
      </c>
    </row>
    <row r="1795" spans="2:7" ht="16" x14ac:dyDescent="0.2">
      <c r="B1795" s="57">
        <v>42517</v>
      </c>
      <c r="C1795" s="56">
        <v>47.18</v>
      </c>
      <c r="D1795" s="56"/>
      <c r="E1795" s="56">
        <v>9.5000000000000001E-2</v>
      </c>
      <c r="F1795">
        <f>Table3[[#This Row],[DivPay]]*4</f>
        <v>0.38</v>
      </c>
      <c r="G1795" s="2">
        <f>Table3[[#This Row],[FwdDiv]]/Table3[[#This Row],[SharePrice]]</f>
        <v>8.0542602797795682E-3</v>
      </c>
    </row>
    <row r="1796" spans="2:7" ht="16" x14ac:dyDescent="0.2">
      <c r="B1796" s="57">
        <v>42516</v>
      </c>
      <c r="C1796" s="56">
        <v>47.33</v>
      </c>
      <c r="D1796" s="56"/>
      <c r="E1796" s="56">
        <v>9.5000000000000001E-2</v>
      </c>
      <c r="F1796">
        <f>Table3[[#This Row],[DivPay]]*4</f>
        <v>0.38</v>
      </c>
      <c r="G1796" s="2">
        <f>Table3[[#This Row],[FwdDiv]]/Table3[[#This Row],[SharePrice]]</f>
        <v>8.0287344179167559E-3</v>
      </c>
    </row>
    <row r="1797" spans="2:7" ht="16" x14ac:dyDescent="0.2">
      <c r="B1797" s="57">
        <v>42515</v>
      </c>
      <c r="C1797" s="56">
        <v>47</v>
      </c>
      <c r="D1797" s="56"/>
      <c r="E1797" s="56">
        <v>9.5000000000000001E-2</v>
      </c>
      <c r="F1797">
        <f>Table3[[#This Row],[DivPay]]*4</f>
        <v>0.38</v>
      </c>
      <c r="G1797" s="2">
        <f>Table3[[#This Row],[FwdDiv]]/Table3[[#This Row],[SharePrice]]</f>
        <v>8.0851063829787233E-3</v>
      </c>
    </row>
    <row r="1798" spans="2:7" ht="16" x14ac:dyDescent="0.2">
      <c r="B1798" s="57">
        <v>42514</v>
      </c>
      <c r="C1798" s="56">
        <v>47.29</v>
      </c>
      <c r="D1798" s="56"/>
      <c r="E1798" s="56">
        <v>9.5000000000000001E-2</v>
      </c>
      <c r="F1798">
        <f>Table3[[#This Row],[DivPay]]*4</f>
        <v>0.38</v>
      </c>
      <c r="G1798" s="2">
        <f>Table3[[#This Row],[FwdDiv]]/Table3[[#This Row],[SharePrice]]</f>
        <v>8.0355254810742238E-3</v>
      </c>
    </row>
    <row r="1799" spans="2:7" ht="16" x14ac:dyDescent="0.2">
      <c r="B1799" s="57">
        <v>42513</v>
      </c>
      <c r="C1799" s="56">
        <v>46.4</v>
      </c>
      <c r="D1799" s="56"/>
      <c r="E1799" s="56">
        <v>9.5000000000000001E-2</v>
      </c>
      <c r="F1799">
        <f>Table3[[#This Row],[DivPay]]*4</f>
        <v>0.38</v>
      </c>
      <c r="G1799" s="2">
        <f>Table3[[#This Row],[FwdDiv]]/Table3[[#This Row],[SharePrice]]</f>
        <v>8.1896551724137939E-3</v>
      </c>
    </row>
    <row r="1800" spans="2:7" ht="16" x14ac:dyDescent="0.2">
      <c r="B1800" s="57">
        <v>42510</v>
      </c>
      <c r="C1800" s="56">
        <v>47.06</v>
      </c>
      <c r="D1800" s="56"/>
      <c r="E1800" s="56">
        <v>9.5000000000000001E-2</v>
      </c>
      <c r="F1800">
        <f>Table3[[#This Row],[DivPay]]*4</f>
        <v>0.38</v>
      </c>
      <c r="G1800" s="2">
        <f>Table3[[#This Row],[FwdDiv]]/Table3[[#This Row],[SharePrice]]</f>
        <v>8.0747981300467488E-3</v>
      </c>
    </row>
    <row r="1801" spans="2:7" ht="16" x14ac:dyDescent="0.2">
      <c r="B1801" s="57">
        <v>42509</v>
      </c>
      <c r="C1801" s="56">
        <v>46.43</v>
      </c>
      <c r="D1801" s="56"/>
      <c r="E1801" s="56">
        <v>9.5000000000000001E-2</v>
      </c>
      <c r="F1801">
        <f>Table3[[#This Row],[DivPay]]*4</f>
        <v>0.38</v>
      </c>
      <c r="G1801" s="2">
        <f>Table3[[#This Row],[FwdDiv]]/Table3[[#This Row],[SharePrice]]</f>
        <v>8.1843635580443677E-3</v>
      </c>
    </row>
    <row r="1802" spans="2:7" ht="16" x14ac:dyDescent="0.2">
      <c r="B1802" s="57">
        <v>42508</v>
      </c>
      <c r="C1802" s="56">
        <v>46.96</v>
      </c>
      <c r="D1802" s="56"/>
      <c r="E1802" s="56">
        <v>9.5000000000000001E-2</v>
      </c>
      <c r="F1802">
        <f>Table3[[#This Row],[DivPay]]*4</f>
        <v>0.38</v>
      </c>
      <c r="G1802" s="2">
        <f>Table3[[#This Row],[FwdDiv]]/Table3[[#This Row],[SharePrice]]</f>
        <v>8.0919931856899482E-3</v>
      </c>
    </row>
    <row r="1803" spans="2:7" ht="16" x14ac:dyDescent="0.2">
      <c r="B1803" s="57">
        <v>42507</v>
      </c>
      <c r="C1803" s="56">
        <v>46.5</v>
      </c>
      <c r="D1803" s="56"/>
      <c r="E1803" s="56">
        <v>9.5000000000000001E-2</v>
      </c>
      <c r="F1803">
        <f>Table3[[#This Row],[DivPay]]*4</f>
        <v>0.38</v>
      </c>
      <c r="G1803" s="2">
        <f>Table3[[#This Row],[FwdDiv]]/Table3[[#This Row],[SharePrice]]</f>
        <v>8.172043010752689E-3</v>
      </c>
    </row>
    <row r="1804" spans="2:7" ht="16" x14ac:dyDescent="0.2">
      <c r="B1804" s="57">
        <v>42506</v>
      </c>
      <c r="C1804" s="56">
        <v>46.77</v>
      </c>
      <c r="D1804" s="56"/>
      <c r="E1804" s="56">
        <v>9.5000000000000001E-2</v>
      </c>
      <c r="F1804">
        <f>Table3[[#This Row],[DivPay]]*4</f>
        <v>0.38</v>
      </c>
      <c r="G1804" s="2">
        <f>Table3[[#This Row],[FwdDiv]]/Table3[[#This Row],[SharePrice]]</f>
        <v>8.1248663673294842E-3</v>
      </c>
    </row>
    <row r="1805" spans="2:7" ht="16" x14ac:dyDescent="0.2">
      <c r="B1805" s="57">
        <v>42503</v>
      </c>
      <c r="C1805" s="56">
        <v>46.39</v>
      </c>
      <c r="D1805" s="56"/>
      <c r="E1805" s="56">
        <v>9.5000000000000001E-2</v>
      </c>
      <c r="F1805">
        <f>Table3[[#This Row],[DivPay]]*4</f>
        <v>0.38</v>
      </c>
      <c r="G1805" s="2">
        <f>Table3[[#This Row],[FwdDiv]]/Table3[[#This Row],[SharePrice]]</f>
        <v>8.1914205647768915E-3</v>
      </c>
    </row>
    <row r="1806" spans="2:7" ht="16" x14ac:dyDescent="0.2">
      <c r="B1806" s="57">
        <v>42502</v>
      </c>
      <c r="C1806" s="56">
        <v>46.25</v>
      </c>
      <c r="D1806" s="56"/>
      <c r="E1806" s="56">
        <v>9.5000000000000001E-2</v>
      </c>
      <c r="F1806">
        <f>Table3[[#This Row],[DivPay]]*4</f>
        <v>0.38</v>
      </c>
      <c r="G1806" s="2">
        <f>Table3[[#This Row],[FwdDiv]]/Table3[[#This Row],[SharePrice]]</f>
        <v>8.2162162162162169E-3</v>
      </c>
    </row>
    <row r="1807" spans="2:7" ht="16" x14ac:dyDescent="0.2">
      <c r="B1807" s="57">
        <v>42501</v>
      </c>
      <c r="C1807" s="56">
        <v>46</v>
      </c>
      <c r="D1807" s="56"/>
      <c r="E1807" s="56">
        <v>9.5000000000000001E-2</v>
      </c>
      <c r="F1807">
        <f>Table3[[#This Row],[DivPay]]*4</f>
        <v>0.38</v>
      </c>
      <c r="G1807" s="2">
        <f>Table3[[#This Row],[FwdDiv]]/Table3[[#This Row],[SharePrice]]</f>
        <v>8.2608695652173908E-3</v>
      </c>
    </row>
    <row r="1808" spans="2:7" ht="16" x14ac:dyDescent="0.2">
      <c r="B1808" s="57">
        <v>42500</v>
      </c>
      <c r="C1808" s="56">
        <v>46.56</v>
      </c>
      <c r="D1808" s="56"/>
      <c r="E1808" s="56">
        <v>9.5000000000000001E-2</v>
      </c>
      <c r="F1808">
        <f>Table3[[#This Row],[DivPay]]*4</f>
        <v>0.38</v>
      </c>
      <c r="G1808" s="2">
        <f>Table3[[#This Row],[FwdDiv]]/Table3[[#This Row],[SharePrice]]</f>
        <v>8.1615120274914094E-3</v>
      </c>
    </row>
    <row r="1809" spans="2:7" ht="16" x14ac:dyDescent="0.2">
      <c r="B1809" s="57">
        <v>42499</v>
      </c>
      <c r="C1809" s="56">
        <v>47.5</v>
      </c>
      <c r="D1809" s="56"/>
      <c r="E1809" s="56">
        <v>9.5000000000000001E-2</v>
      </c>
      <c r="F1809">
        <f>Table3[[#This Row],[DivPay]]*4</f>
        <v>0.38</v>
      </c>
      <c r="G1809" s="2">
        <f>Table3[[#This Row],[FwdDiv]]/Table3[[#This Row],[SharePrice]]</f>
        <v>8.0000000000000002E-3</v>
      </c>
    </row>
    <row r="1810" spans="2:7" ht="16" x14ac:dyDescent="0.2">
      <c r="B1810" s="57">
        <v>42496</v>
      </c>
      <c r="C1810" s="56">
        <v>47.34</v>
      </c>
      <c r="D1810" s="56"/>
      <c r="E1810" s="56">
        <v>9.5000000000000001E-2</v>
      </c>
      <c r="F1810">
        <f>Table3[[#This Row],[DivPay]]*4</f>
        <v>0.38</v>
      </c>
      <c r="G1810" s="2">
        <f>Table3[[#This Row],[FwdDiv]]/Table3[[#This Row],[SharePrice]]</f>
        <v>8.0270384452893959E-3</v>
      </c>
    </row>
    <row r="1811" spans="2:7" ht="16" x14ac:dyDescent="0.2">
      <c r="B1811" s="57">
        <v>42495</v>
      </c>
      <c r="C1811" s="56">
        <v>48.24</v>
      </c>
      <c r="D1811" s="56"/>
      <c r="E1811" s="56">
        <v>9.5000000000000001E-2</v>
      </c>
      <c r="F1811">
        <f>Table3[[#This Row],[DivPay]]*4</f>
        <v>0.38</v>
      </c>
      <c r="G1811" s="2">
        <f>Table3[[#This Row],[FwdDiv]]/Table3[[#This Row],[SharePrice]]</f>
        <v>7.8772802653399674E-3</v>
      </c>
    </row>
    <row r="1812" spans="2:7" ht="16" x14ac:dyDescent="0.2">
      <c r="B1812" s="57">
        <v>42494</v>
      </c>
      <c r="C1812" s="56">
        <v>47.05</v>
      </c>
      <c r="D1812" s="56"/>
      <c r="E1812" s="56">
        <v>9.5000000000000001E-2</v>
      </c>
      <c r="F1812">
        <f>Table3[[#This Row],[DivPay]]*4</f>
        <v>0.38</v>
      </c>
      <c r="G1812" s="2">
        <f>Table3[[#This Row],[FwdDiv]]/Table3[[#This Row],[SharePrice]]</f>
        <v>8.0765143464399582E-3</v>
      </c>
    </row>
    <row r="1813" spans="2:7" ht="16" x14ac:dyDescent="0.2">
      <c r="B1813" s="57">
        <v>42493</v>
      </c>
      <c r="C1813" s="56">
        <v>48.15</v>
      </c>
      <c r="D1813" s="56"/>
      <c r="E1813" s="56">
        <v>9.5000000000000001E-2</v>
      </c>
      <c r="F1813">
        <f>Table3[[#This Row],[DivPay]]*4</f>
        <v>0.38</v>
      </c>
      <c r="G1813" s="2">
        <f>Table3[[#This Row],[FwdDiv]]/Table3[[#This Row],[SharePrice]]</f>
        <v>7.8920041536863963E-3</v>
      </c>
    </row>
    <row r="1814" spans="2:7" ht="16" x14ac:dyDescent="0.2">
      <c r="B1814" s="57">
        <v>42492</v>
      </c>
      <c r="C1814" s="56">
        <v>48.03</v>
      </c>
      <c r="D1814" s="56"/>
      <c r="E1814" s="56">
        <v>9.5000000000000001E-2</v>
      </c>
      <c r="F1814">
        <f>Table3[[#This Row],[DivPay]]*4</f>
        <v>0.38</v>
      </c>
      <c r="G1814" s="2">
        <f>Table3[[#This Row],[FwdDiv]]/Table3[[#This Row],[SharePrice]]</f>
        <v>7.9117218405163441E-3</v>
      </c>
    </row>
    <row r="1815" spans="2:7" ht="16" x14ac:dyDescent="0.2">
      <c r="B1815" s="57">
        <v>42489</v>
      </c>
      <c r="C1815" s="56">
        <v>47.03</v>
      </c>
      <c r="D1815" s="56"/>
      <c r="E1815" s="56">
        <v>9.5000000000000001E-2</v>
      </c>
      <c r="F1815">
        <f>Table3[[#This Row],[DivPay]]*4</f>
        <v>0.38</v>
      </c>
      <c r="G1815" s="2">
        <f>Table3[[#This Row],[FwdDiv]]/Table3[[#This Row],[SharePrice]]</f>
        <v>8.0799489687433546E-3</v>
      </c>
    </row>
    <row r="1816" spans="2:7" ht="16" x14ac:dyDescent="0.2">
      <c r="B1816" s="57">
        <v>42488</v>
      </c>
      <c r="C1816" s="56">
        <v>47.19</v>
      </c>
      <c r="D1816" s="56"/>
      <c r="E1816" s="56">
        <v>9.5000000000000001E-2</v>
      </c>
      <c r="F1816">
        <f>Table3[[#This Row],[DivPay]]*4</f>
        <v>0.38</v>
      </c>
      <c r="G1816" s="2">
        <f>Table3[[#This Row],[FwdDiv]]/Table3[[#This Row],[SharePrice]]</f>
        <v>8.0525535070989623E-3</v>
      </c>
    </row>
    <row r="1817" spans="2:7" ht="16" x14ac:dyDescent="0.2">
      <c r="B1817" s="57">
        <v>42487</v>
      </c>
      <c r="C1817" s="56">
        <v>47.46</v>
      </c>
      <c r="D1817" s="56"/>
      <c r="E1817" s="56">
        <v>9.5000000000000001E-2</v>
      </c>
      <c r="F1817">
        <f>Table3[[#This Row],[DivPay]]*4</f>
        <v>0.38</v>
      </c>
      <c r="G1817" s="2">
        <f>Table3[[#This Row],[FwdDiv]]/Table3[[#This Row],[SharePrice]]</f>
        <v>8.0067425200168567E-3</v>
      </c>
    </row>
    <row r="1818" spans="2:7" ht="16" x14ac:dyDescent="0.2">
      <c r="B1818" s="57">
        <v>42486</v>
      </c>
      <c r="C1818" s="56">
        <v>47.61</v>
      </c>
      <c r="D1818" s="56"/>
      <c r="E1818" s="56">
        <v>9.5000000000000001E-2</v>
      </c>
      <c r="F1818">
        <f>Table3[[#This Row],[DivPay]]*4</f>
        <v>0.38</v>
      </c>
      <c r="G1818" s="2">
        <f>Table3[[#This Row],[FwdDiv]]/Table3[[#This Row],[SharePrice]]</f>
        <v>7.9815164881327453E-3</v>
      </c>
    </row>
    <row r="1819" spans="2:7" ht="16" x14ac:dyDescent="0.2">
      <c r="B1819" s="57">
        <v>42485</v>
      </c>
      <c r="C1819" s="56">
        <v>47.32</v>
      </c>
      <c r="D1819" s="56"/>
      <c r="E1819" s="56">
        <v>9.5000000000000001E-2</v>
      </c>
      <c r="F1819">
        <f>Table3[[#This Row],[DivPay]]*4</f>
        <v>0.38</v>
      </c>
      <c r="G1819" s="2">
        <f>Table3[[#This Row],[FwdDiv]]/Table3[[#This Row],[SharePrice]]</f>
        <v>8.0304311073541839E-3</v>
      </c>
    </row>
    <row r="1820" spans="2:7" ht="16" x14ac:dyDescent="0.2">
      <c r="B1820" s="57">
        <v>42482</v>
      </c>
      <c r="C1820" s="56">
        <v>48.64</v>
      </c>
      <c r="D1820" s="56"/>
      <c r="E1820" s="56">
        <v>9.5000000000000001E-2</v>
      </c>
      <c r="F1820">
        <f>Table3[[#This Row],[DivPay]]*4</f>
        <v>0.38</v>
      </c>
      <c r="G1820" s="2">
        <f>Table3[[#This Row],[FwdDiv]]/Table3[[#This Row],[SharePrice]]</f>
        <v>7.8125E-3</v>
      </c>
    </row>
    <row r="1821" spans="2:7" ht="16" x14ac:dyDescent="0.2">
      <c r="B1821" s="57">
        <v>42481</v>
      </c>
      <c r="C1821" s="56">
        <v>48.44</v>
      </c>
      <c r="D1821" s="56"/>
      <c r="E1821" s="56">
        <v>9.5000000000000001E-2</v>
      </c>
      <c r="F1821">
        <f>Table3[[#This Row],[DivPay]]*4</f>
        <v>0.38</v>
      </c>
      <c r="G1821" s="2">
        <f>Table3[[#This Row],[FwdDiv]]/Table3[[#This Row],[SharePrice]]</f>
        <v>7.8447563996696945E-3</v>
      </c>
    </row>
    <row r="1822" spans="2:7" ht="16" x14ac:dyDescent="0.2">
      <c r="B1822" s="57">
        <v>42480</v>
      </c>
      <c r="C1822" s="56">
        <v>48.47</v>
      </c>
      <c r="D1822" s="56"/>
      <c r="E1822" s="56">
        <v>9.5000000000000001E-2</v>
      </c>
      <c r="F1822">
        <f>Table3[[#This Row],[DivPay]]*4</f>
        <v>0.38</v>
      </c>
      <c r="G1822" s="2">
        <f>Table3[[#This Row],[FwdDiv]]/Table3[[#This Row],[SharePrice]]</f>
        <v>7.8399009696719629E-3</v>
      </c>
    </row>
    <row r="1823" spans="2:7" ht="16" x14ac:dyDescent="0.2">
      <c r="B1823" s="57">
        <v>42479</v>
      </c>
      <c r="C1823" s="56">
        <v>48.56</v>
      </c>
      <c r="D1823" s="56"/>
      <c r="E1823" s="56">
        <v>9.5000000000000001E-2</v>
      </c>
      <c r="F1823">
        <f>Table3[[#This Row],[DivPay]]*4</f>
        <v>0.38</v>
      </c>
      <c r="G1823" s="2">
        <f>Table3[[#This Row],[FwdDiv]]/Table3[[#This Row],[SharePrice]]</f>
        <v>7.8253706754530476E-3</v>
      </c>
    </row>
    <row r="1824" spans="2:7" ht="16" x14ac:dyDescent="0.2">
      <c r="B1824" s="57">
        <v>42478</v>
      </c>
      <c r="C1824" s="56">
        <v>48.57</v>
      </c>
      <c r="D1824" s="56"/>
      <c r="E1824" s="56">
        <v>9.5000000000000001E-2</v>
      </c>
      <c r="F1824">
        <f>Table3[[#This Row],[DivPay]]*4</f>
        <v>0.38</v>
      </c>
      <c r="G1824" s="2">
        <f>Table3[[#This Row],[FwdDiv]]/Table3[[#This Row],[SharePrice]]</f>
        <v>7.8237595223388922E-3</v>
      </c>
    </row>
    <row r="1825" spans="2:7" ht="16" x14ac:dyDescent="0.2">
      <c r="B1825" s="57">
        <v>42475</v>
      </c>
      <c r="C1825" s="56">
        <v>48.11</v>
      </c>
      <c r="D1825" s="56"/>
      <c r="E1825" s="56">
        <v>9.5000000000000001E-2</v>
      </c>
      <c r="F1825">
        <f>Table3[[#This Row],[DivPay]]*4</f>
        <v>0.38</v>
      </c>
      <c r="G1825" s="2">
        <f>Table3[[#This Row],[FwdDiv]]/Table3[[#This Row],[SharePrice]]</f>
        <v>7.8985657867387243E-3</v>
      </c>
    </row>
    <row r="1826" spans="2:7" ht="16" x14ac:dyDescent="0.2">
      <c r="B1826" s="57">
        <v>42474</v>
      </c>
      <c r="C1826" s="56">
        <v>47.67</v>
      </c>
      <c r="D1826" s="56"/>
      <c r="E1826" s="56">
        <v>9.5000000000000001E-2</v>
      </c>
      <c r="F1826">
        <f>Table3[[#This Row],[DivPay]]*4</f>
        <v>0.38</v>
      </c>
      <c r="G1826" s="2">
        <f>Table3[[#This Row],[FwdDiv]]/Table3[[#This Row],[SharePrice]]</f>
        <v>7.9714705265366056E-3</v>
      </c>
    </row>
    <row r="1827" spans="2:7" ht="16" x14ac:dyDescent="0.2">
      <c r="B1827" s="57">
        <v>42473</v>
      </c>
      <c r="C1827" s="56">
        <v>47.5</v>
      </c>
      <c r="D1827" s="56"/>
      <c r="E1827" s="56">
        <v>9.5000000000000001E-2</v>
      </c>
      <c r="F1827">
        <f>Table3[[#This Row],[DivPay]]*4</f>
        <v>0.38</v>
      </c>
      <c r="G1827" s="2">
        <f>Table3[[#This Row],[FwdDiv]]/Table3[[#This Row],[SharePrice]]</f>
        <v>8.0000000000000002E-3</v>
      </c>
    </row>
    <row r="1828" spans="2:7" ht="16" x14ac:dyDescent="0.2">
      <c r="B1828" s="57">
        <v>42472</v>
      </c>
      <c r="C1828" s="56">
        <v>47.01</v>
      </c>
      <c r="D1828" s="56"/>
      <c r="E1828" s="56">
        <v>9.5000000000000001E-2</v>
      </c>
      <c r="F1828">
        <f>Table3[[#This Row],[DivPay]]*4</f>
        <v>0.38</v>
      </c>
      <c r="G1828" s="2">
        <f>Table3[[#This Row],[FwdDiv]]/Table3[[#This Row],[SharePrice]]</f>
        <v>8.0833865135077655E-3</v>
      </c>
    </row>
    <row r="1829" spans="2:7" ht="16" x14ac:dyDescent="0.2">
      <c r="B1829" s="57">
        <v>42471</v>
      </c>
      <c r="C1829" s="56">
        <v>46.67</v>
      </c>
      <c r="D1829" s="56"/>
      <c r="E1829" s="56">
        <v>9.5000000000000001E-2</v>
      </c>
      <c r="F1829">
        <f>Table3[[#This Row],[DivPay]]*4</f>
        <v>0.38</v>
      </c>
      <c r="G1829" s="2">
        <f>Table3[[#This Row],[FwdDiv]]/Table3[[#This Row],[SharePrice]]</f>
        <v>8.1422755517463041E-3</v>
      </c>
    </row>
    <row r="1830" spans="2:7" ht="16" x14ac:dyDescent="0.2">
      <c r="B1830" s="57">
        <v>42468</v>
      </c>
      <c r="C1830" s="56">
        <v>46.94</v>
      </c>
      <c r="D1830" s="56"/>
      <c r="E1830" s="56">
        <v>9.5000000000000001E-2</v>
      </c>
      <c r="F1830">
        <f>Table3[[#This Row],[DivPay]]*4</f>
        <v>0.38</v>
      </c>
      <c r="G1830" s="2">
        <f>Table3[[#This Row],[FwdDiv]]/Table3[[#This Row],[SharePrice]]</f>
        <v>8.0954409884959524E-3</v>
      </c>
    </row>
    <row r="1831" spans="2:7" ht="16" x14ac:dyDescent="0.2">
      <c r="B1831" s="57">
        <v>42467</v>
      </c>
      <c r="C1831" s="56">
        <v>47.19</v>
      </c>
      <c r="D1831" s="56"/>
      <c r="E1831" s="56">
        <v>9.5000000000000001E-2</v>
      </c>
      <c r="F1831">
        <f>Table3[[#This Row],[DivPay]]*4</f>
        <v>0.38</v>
      </c>
      <c r="G1831" s="2">
        <f>Table3[[#This Row],[FwdDiv]]/Table3[[#This Row],[SharePrice]]</f>
        <v>8.0525535070989623E-3</v>
      </c>
    </row>
    <row r="1832" spans="2:7" ht="16" x14ac:dyDescent="0.2">
      <c r="B1832" s="57">
        <v>42466</v>
      </c>
      <c r="C1832" s="56">
        <v>47.27</v>
      </c>
      <c r="D1832" s="56"/>
      <c r="E1832" s="56">
        <v>9.5000000000000001E-2</v>
      </c>
      <c r="F1832">
        <f>Table3[[#This Row],[DivPay]]*4</f>
        <v>0.38</v>
      </c>
      <c r="G1832" s="2">
        <f>Table3[[#This Row],[FwdDiv]]/Table3[[#This Row],[SharePrice]]</f>
        <v>8.0389253226147653E-3</v>
      </c>
    </row>
    <row r="1833" spans="2:7" ht="16" x14ac:dyDescent="0.2">
      <c r="B1833" s="57">
        <v>42465</v>
      </c>
      <c r="C1833" s="56">
        <v>45.85</v>
      </c>
      <c r="D1833" s="56">
        <v>9.5000000000000001E-2</v>
      </c>
      <c r="E1833" s="56">
        <v>9.5000000000000001E-2</v>
      </c>
      <c r="F1833">
        <f>Table3[[#This Row],[DivPay]]*4</f>
        <v>0.38</v>
      </c>
      <c r="G1833" s="2">
        <f>Table3[[#This Row],[FwdDiv]]/Table3[[#This Row],[SharePrice]]</f>
        <v>8.2878953107960746E-3</v>
      </c>
    </row>
    <row r="1834" spans="2:7" ht="16" x14ac:dyDescent="0.2">
      <c r="B1834" s="57">
        <v>42464</v>
      </c>
      <c r="C1834" s="56">
        <v>45.76</v>
      </c>
      <c r="D1834" s="56"/>
      <c r="E1834" s="56">
        <v>9.5000000000000001E-2</v>
      </c>
      <c r="F1834">
        <f>Table3[[#This Row],[DivPay]]*4</f>
        <v>0.38</v>
      </c>
      <c r="G1834" s="2">
        <f>Table3[[#This Row],[FwdDiv]]/Table3[[#This Row],[SharePrice]]</f>
        <v>8.304195804195804E-3</v>
      </c>
    </row>
    <row r="1835" spans="2:7" ht="16" x14ac:dyDescent="0.2">
      <c r="B1835" s="57">
        <v>42461</v>
      </c>
      <c r="C1835" s="56">
        <v>44.99</v>
      </c>
      <c r="D1835" s="56"/>
      <c r="E1835" s="56">
        <v>9.5000000000000001E-2</v>
      </c>
      <c r="F1835">
        <f>Table3[[#This Row],[DivPay]]*4</f>
        <v>0.38</v>
      </c>
      <c r="G1835" s="2">
        <f>Table3[[#This Row],[FwdDiv]]/Table3[[#This Row],[SharePrice]]</f>
        <v>8.4463214047566116E-3</v>
      </c>
    </row>
    <row r="1836" spans="2:7" ht="16" x14ac:dyDescent="0.2">
      <c r="B1836" s="57">
        <v>42460</v>
      </c>
      <c r="C1836" s="56">
        <v>44.33</v>
      </c>
      <c r="D1836" s="56"/>
      <c r="E1836" s="56">
        <v>9.5000000000000001E-2</v>
      </c>
      <c r="F1836">
        <f>Table3[[#This Row],[DivPay]]*4</f>
        <v>0.38</v>
      </c>
      <c r="G1836" s="2">
        <f>Table3[[#This Row],[FwdDiv]]/Table3[[#This Row],[SharePrice]]</f>
        <v>8.5720730882021205E-3</v>
      </c>
    </row>
    <row r="1837" spans="2:7" ht="16" x14ac:dyDescent="0.2">
      <c r="B1837" s="57">
        <v>42459</v>
      </c>
      <c r="C1837" s="56">
        <v>44.02</v>
      </c>
      <c r="D1837" s="56"/>
      <c r="E1837" s="56">
        <v>9.5000000000000001E-2</v>
      </c>
      <c r="F1837">
        <f>Table3[[#This Row],[DivPay]]*4</f>
        <v>0.38</v>
      </c>
      <c r="G1837" s="2">
        <f>Table3[[#This Row],[FwdDiv]]/Table3[[#This Row],[SharePrice]]</f>
        <v>8.6324398000908673E-3</v>
      </c>
    </row>
    <row r="1838" spans="2:7" ht="16" x14ac:dyDescent="0.2">
      <c r="B1838" s="57">
        <v>42458</v>
      </c>
      <c r="C1838" s="56">
        <v>43.12</v>
      </c>
      <c r="D1838" s="56"/>
      <c r="E1838" s="56">
        <v>9.5000000000000001E-2</v>
      </c>
      <c r="F1838">
        <f>Table3[[#This Row],[DivPay]]*4</f>
        <v>0.38</v>
      </c>
      <c r="G1838" s="2">
        <f>Table3[[#This Row],[FwdDiv]]/Table3[[#This Row],[SharePrice]]</f>
        <v>8.8126159554730993E-3</v>
      </c>
    </row>
    <row r="1839" spans="2:7" ht="16" x14ac:dyDescent="0.2">
      <c r="B1839" s="57">
        <v>42457</v>
      </c>
      <c r="C1839" s="56">
        <v>42.18</v>
      </c>
      <c r="D1839" s="56"/>
      <c r="E1839" s="56">
        <v>9.5000000000000001E-2</v>
      </c>
      <c r="F1839">
        <f>Table3[[#This Row],[DivPay]]*4</f>
        <v>0.38</v>
      </c>
      <c r="G1839" s="2">
        <f>Table3[[#This Row],[FwdDiv]]/Table3[[#This Row],[SharePrice]]</f>
        <v>9.0090090090090089E-3</v>
      </c>
    </row>
    <row r="1840" spans="2:7" ht="16" x14ac:dyDescent="0.2">
      <c r="B1840" s="57">
        <v>42453</v>
      </c>
      <c r="C1840" s="56">
        <v>42.48</v>
      </c>
      <c r="D1840" s="56"/>
      <c r="E1840" s="56">
        <v>9.5000000000000001E-2</v>
      </c>
      <c r="F1840">
        <f>Table3[[#This Row],[DivPay]]*4</f>
        <v>0.38</v>
      </c>
      <c r="G1840" s="2">
        <f>Table3[[#This Row],[FwdDiv]]/Table3[[#This Row],[SharePrice]]</f>
        <v>8.9453860640301332E-3</v>
      </c>
    </row>
    <row r="1841" spans="2:7" ht="16" x14ac:dyDescent="0.2">
      <c r="B1841" s="57">
        <v>42452</v>
      </c>
      <c r="C1841" s="56">
        <v>42.64</v>
      </c>
      <c r="D1841" s="56"/>
      <c r="E1841" s="56">
        <v>9.5000000000000001E-2</v>
      </c>
      <c r="F1841">
        <f>Table3[[#This Row],[DivPay]]*4</f>
        <v>0.38</v>
      </c>
      <c r="G1841" s="2">
        <f>Table3[[#This Row],[FwdDiv]]/Table3[[#This Row],[SharePrice]]</f>
        <v>8.9118198874296433E-3</v>
      </c>
    </row>
    <row r="1842" spans="2:7" ht="16" x14ac:dyDescent="0.2">
      <c r="B1842" s="57">
        <v>42451</v>
      </c>
      <c r="C1842" s="56">
        <v>42.75</v>
      </c>
      <c r="D1842" s="56"/>
      <c r="E1842" s="56">
        <v>9.5000000000000001E-2</v>
      </c>
      <c r="F1842">
        <f>Table3[[#This Row],[DivPay]]*4</f>
        <v>0.38</v>
      </c>
      <c r="G1842" s="2">
        <f>Table3[[#This Row],[FwdDiv]]/Table3[[#This Row],[SharePrice]]</f>
        <v>8.8888888888888889E-3</v>
      </c>
    </row>
    <row r="1843" spans="2:7" ht="16" x14ac:dyDescent="0.2">
      <c r="B1843" s="57">
        <v>42450</v>
      </c>
      <c r="C1843" s="56">
        <v>41.62</v>
      </c>
      <c r="D1843" s="56"/>
      <c r="E1843" s="56">
        <v>9.5000000000000001E-2</v>
      </c>
      <c r="F1843">
        <f>Table3[[#This Row],[DivPay]]*4</f>
        <v>0.38</v>
      </c>
      <c r="G1843" s="2">
        <f>Table3[[#This Row],[FwdDiv]]/Table3[[#This Row],[SharePrice]]</f>
        <v>9.130225852955311E-3</v>
      </c>
    </row>
    <row r="1844" spans="2:7" ht="16" x14ac:dyDescent="0.2">
      <c r="B1844" s="57">
        <v>42447</v>
      </c>
      <c r="C1844" s="56">
        <v>40.86</v>
      </c>
      <c r="D1844" s="56"/>
      <c r="E1844" s="56">
        <v>9.5000000000000001E-2</v>
      </c>
      <c r="F1844">
        <f>Table3[[#This Row],[DivPay]]*4</f>
        <v>0.38</v>
      </c>
      <c r="G1844" s="2">
        <f>Table3[[#This Row],[FwdDiv]]/Table3[[#This Row],[SharePrice]]</f>
        <v>9.3000489476260401E-3</v>
      </c>
    </row>
    <row r="1845" spans="2:7" ht="16" x14ac:dyDescent="0.2">
      <c r="B1845" s="57">
        <v>42446</v>
      </c>
      <c r="C1845" s="56">
        <v>39.72</v>
      </c>
      <c r="D1845" s="56"/>
      <c r="E1845" s="56">
        <v>9.5000000000000001E-2</v>
      </c>
      <c r="F1845">
        <f>Table3[[#This Row],[DivPay]]*4</f>
        <v>0.38</v>
      </c>
      <c r="G1845" s="2">
        <f>Table3[[#This Row],[FwdDiv]]/Table3[[#This Row],[SharePrice]]</f>
        <v>9.5669687814702916E-3</v>
      </c>
    </row>
    <row r="1846" spans="2:7" ht="16" x14ac:dyDescent="0.2">
      <c r="B1846" s="57">
        <v>42445</v>
      </c>
      <c r="C1846" s="56">
        <v>40.46</v>
      </c>
      <c r="D1846" s="56"/>
      <c r="E1846" s="56">
        <v>9.5000000000000001E-2</v>
      </c>
      <c r="F1846">
        <f>Table3[[#This Row],[DivPay]]*4</f>
        <v>0.38</v>
      </c>
      <c r="G1846" s="2">
        <f>Table3[[#This Row],[FwdDiv]]/Table3[[#This Row],[SharePrice]]</f>
        <v>9.3919920909540291E-3</v>
      </c>
    </row>
    <row r="1847" spans="2:7" ht="16" x14ac:dyDescent="0.2">
      <c r="B1847" s="57">
        <v>42444</v>
      </c>
      <c r="C1847" s="56">
        <v>40.72</v>
      </c>
      <c r="D1847" s="56"/>
      <c r="E1847" s="56">
        <v>9.5000000000000001E-2</v>
      </c>
      <c r="F1847">
        <f>Table3[[#This Row],[DivPay]]*4</f>
        <v>0.38</v>
      </c>
      <c r="G1847" s="2">
        <f>Table3[[#This Row],[FwdDiv]]/Table3[[#This Row],[SharePrice]]</f>
        <v>9.3320235756385074E-3</v>
      </c>
    </row>
    <row r="1848" spans="2:7" ht="16" x14ac:dyDescent="0.2">
      <c r="B1848" s="57">
        <v>42443</v>
      </c>
      <c r="C1848" s="56">
        <v>41.31</v>
      </c>
      <c r="D1848" s="56"/>
      <c r="E1848" s="56">
        <v>9.5000000000000001E-2</v>
      </c>
      <c r="F1848">
        <f>Table3[[#This Row],[DivPay]]*4</f>
        <v>0.38</v>
      </c>
      <c r="G1848" s="2">
        <f>Table3[[#This Row],[FwdDiv]]/Table3[[#This Row],[SharePrice]]</f>
        <v>9.198741224885015E-3</v>
      </c>
    </row>
    <row r="1849" spans="2:7" ht="16" x14ac:dyDescent="0.2">
      <c r="B1849" s="57">
        <v>42440</v>
      </c>
      <c r="C1849" s="56">
        <v>41.87</v>
      </c>
      <c r="D1849" s="56"/>
      <c r="E1849" s="56">
        <v>9.5000000000000001E-2</v>
      </c>
      <c r="F1849">
        <f>Table3[[#This Row],[DivPay]]*4</f>
        <v>0.38</v>
      </c>
      <c r="G1849" s="2">
        <f>Table3[[#This Row],[FwdDiv]]/Table3[[#This Row],[SharePrice]]</f>
        <v>9.0757105326009085E-3</v>
      </c>
    </row>
    <row r="1850" spans="2:7" ht="16" x14ac:dyDescent="0.2">
      <c r="B1850" s="57">
        <v>42439</v>
      </c>
      <c r="C1850" s="56">
        <v>39.909999999999997</v>
      </c>
      <c r="D1850" s="56"/>
      <c r="E1850" s="56">
        <v>9.5000000000000001E-2</v>
      </c>
      <c r="F1850">
        <f>Table3[[#This Row],[DivPay]]*4</f>
        <v>0.38</v>
      </c>
      <c r="G1850" s="2">
        <f>Table3[[#This Row],[FwdDiv]]/Table3[[#This Row],[SharePrice]]</f>
        <v>9.5214232022049622E-3</v>
      </c>
    </row>
    <row r="1851" spans="2:7" ht="16" x14ac:dyDescent="0.2">
      <c r="B1851" s="57">
        <v>42438</v>
      </c>
      <c r="C1851" s="56">
        <v>40.46</v>
      </c>
      <c r="D1851" s="56"/>
      <c r="E1851" s="56">
        <v>9.5000000000000001E-2</v>
      </c>
      <c r="F1851">
        <f>Table3[[#This Row],[DivPay]]*4</f>
        <v>0.38</v>
      </c>
      <c r="G1851" s="2">
        <f>Table3[[#This Row],[FwdDiv]]/Table3[[#This Row],[SharePrice]]</f>
        <v>9.3919920909540291E-3</v>
      </c>
    </row>
    <row r="1852" spans="2:7" ht="16" x14ac:dyDescent="0.2">
      <c r="B1852" s="57">
        <v>42437</v>
      </c>
      <c r="C1852" s="56">
        <v>40.229999999999997</v>
      </c>
      <c r="D1852" s="56"/>
      <c r="E1852" s="56">
        <v>9.5000000000000001E-2</v>
      </c>
      <c r="F1852">
        <f>Table3[[#This Row],[DivPay]]*4</f>
        <v>0.38</v>
      </c>
      <c r="G1852" s="2">
        <f>Table3[[#This Row],[FwdDiv]]/Table3[[#This Row],[SharePrice]]</f>
        <v>9.4456872980362913E-3</v>
      </c>
    </row>
    <row r="1853" spans="2:7" ht="16" x14ac:dyDescent="0.2">
      <c r="B1853" s="57">
        <v>42436</v>
      </c>
      <c r="C1853" s="56">
        <v>41.2</v>
      </c>
      <c r="D1853" s="56"/>
      <c r="E1853" s="56">
        <v>9.5000000000000001E-2</v>
      </c>
      <c r="F1853">
        <f>Table3[[#This Row],[DivPay]]*4</f>
        <v>0.38</v>
      </c>
      <c r="G1853" s="2">
        <f>Table3[[#This Row],[FwdDiv]]/Table3[[#This Row],[SharePrice]]</f>
        <v>9.2233009708737861E-3</v>
      </c>
    </row>
    <row r="1854" spans="2:7" ht="16" x14ac:dyDescent="0.2">
      <c r="B1854" s="57">
        <v>42433</v>
      </c>
      <c r="C1854" s="56">
        <v>40.799999999999997</v>
      </c>
      <c r="D1854" s="56"/>
      <c r="E1854" s="56">
        <v>9.5000000000000001E-2</v>
      </c>
      <c r="F1854">
        <f>Table3[[#This Row],[DivPay]]*4</f>
        <v>0.38</v>
      </c>
      <c r="G1854" s="2">
        <f>Table3[[#This Row],[FwdDiv]]/Table3[[#This Row],[SharePrice]]</f>
        <v>9.31372549019608E-3</v>
      </c>
    </row>
    <row r="1855" spans="2:7" ht="16" x14ac:dyDescent="0.2">
      <c r="B1855" s="57">
        <v>42432</v>
      </c>
      <c r="C1855" s="56">
        <v>41.08</v>
      </c>
      <c r="D1855" s="56"/>
      <c r="E1855" s="56">
        <v>9.5000000000000001E-2</v>
      </c>
      <c r="F1855">
        <f>Table3[[#This Row],[DivPay]]*4</f>
        <v>0.38</v>
      </c>
      <c r="G1855" s="2">
        <f>Table3[[#This Row],[FwdDiv]]/Table3[[#This Row],[SharePrice]]</f>
        <v>9.2502434274586171E-3</v>
      </c>
    </row>
    <row r="1856" spans="2:7" ht="16" x14ac:dyDescent="0.2">
      <c r="B1856" s="57">
        <v>42431</v>
      </c>
      <c r="C1856" s="56">
        <v>41.72</v>
      </c>
      <c r="D1856" s="56"/>
      <c r="E1856" s="56">
        <v>9.5000000000000001E-2</v>
      </c>
      <c r="F1856">
        <f>Table3[[#This Row],[DivPay]]*4</f>
        <v>0.38</v>
      </c>
      <c r="G1856" s="2">
        <f>Table3[[#This Row],[FwdDiv]]/Table3[[#This Row],[SharePrice]]</f>
        <v>9.1083413231064243E-3</v>
      </c>
    </row>
    <row r="1857" spans="2:7" ht="16" x14ac:dyDescent="0.2">
      <c r="B1857" s="57">
        <v>42430</v>
      </c>
      <c r="C1857" s="56">
        <v>42.1</v>
      </c>
      <c r="D1857" s="56"/>
      <c r="E1857" s="56">
        <v>9.5000000000000001E-2</v>
      </c>
      <c r="F1857">
        <f>Table3[[#This Row],[DivPay]]*4</f>
        <v>0.38</v>
      </c>
      <c r="G1857" s="2">
        <f>Table3[[#This Row],[FwdDiv]]/Table3[[#This Row],[SharePrice]]</f>
        <v>9.026128266033254E-3</v>
      </c>
    </row>
    <row r="1858" spans="2:7" ht="16" x14ac:dyDescent="0.2">
      <c r="B1858" s="57">
        <v>42429</v>
      </c>
      <c r="C1858" s="56">
        <v>41.06</v>
      </c>
      <c r="D1858" s="56"/>
      <c r="E1858" s="56">
        <v>9.5000000000000001E-2</v>
      </c>
      <c r="F1858">
        <f>Table3[[#This Row],[DivPay]]*4</f>
        <v>0.38</v>
      </c>
      <c r="G1858" s="2">
        <f>Table3[[#This Row],[FwdDiv]]/Table3[[#This Row],[SharePrice]]</f>
        <v>9.2547491475888938E-3</v>
      </c>
    </row>
    <row r="1859" spans="2:7" ht="16" x14ac:dyDescent="0.2">
      <c r="B1859" s="57">
        <v>42426</v>
      </c>
      <c r="C1859" s="56">
        <v>42.36</v>
      </c>
      <c r="D1859" s="56"/>
      <c r="E1859" s="56">
        <v>9.5000000000000001E-2</v>
      </c>
      <c r="F1859">
        <f>Table3[[#This Row],[DivPay]]*4</f>
        <v>0.38</v>
      </c>
      <c r="G1859" s="2">
        <f>Table3[[#This Row],[FwdDiv]]/Table3[[#This Row],[SharePrice]]</f>
        <v>8.9707271010387168E-3</v>
      </c>
    </row>
    <row r="1860" spans="2:7" ht="16" x14ac:dyDescent="0.2">
      <c r="B1860" s="57">
        <v>42425</v>
      </c>
      <c r="C1860" s="56">
        <v>42.9</v>
      </c>
      <c r="D1860" s="56"/>
      <c r="E1860" s="56">
        <v>9.5000000000000001E-2</v>
      </c>
      <c r="F1860">
        <f>Table3[[#This Row],[DivPay]]*4</f>
        <v>0.38</v>
      </c>
      <c r="G1860" s="2">
        <f>Table3[[#This Row],[FwdDiv]]/Table3[[#This Row],[SharePrice]]</f>
        <v>8.8578088578088587E-3</v>
      </c>
    </row>
    <row r="1861" spans="2:7" ht="16" x14ac:dyDescent="0.2">
      <c r="B1861" s="57">
        <v>42424</v>
      </c>
      <c r="C1861" s="56">
        <v>42.37</v>
      </c>
      <c r="D1861" s="56"/>
      <c r="E1861" s="56">
        <v>9.5000000000000001E-2</v>
      </c>
      <c r="F1861">
        <f>Table3[[#This Row],[DivPay]]*4</f>
        <v>0.38</v>
      </c>
      <c r="G1861" s="2">
        <f>Table3[[#This Row],[FwdDiv]]/Table3[[#This Row],[SharePrice]]</f>
        <v>8.9686098654708519E-3</v>
      </c>
    </row>
    <row r="1862" spans="2:7" ht="16" x14ac:dyDescent="0.2">
      <c r="B1862" s="57">
        <v>42423</v>
      </c>
      <c r="C1862" s="56">
        <v>42.37</v>
      </c>
      <c r="D1862" s="56"/>
      <c r="E1862" s="56">
        <v>9.5000000000000001E-2</v>
      </c>
      <c r="F1862">
        <f>Table3[[#This Row],[DivPay]]*4</f>
        <v>0.38</v>
      </c>
      <c r="G1862" s="2">
        <f>Table3[[#This Row],[FwdDiv]]/Table3[[#This Row],[SharePrice]]</f>
        <v>8.9686098654708519E-3</v>
      </c>
    </row>
    <row r="1863" spans="2:7" ht="16" x14ac:dyDescent="0.2">
      <c r="B1863" s="57">
        <v>42422</v>
      </c>
      <c r="C1863" s="56">
        <v>42.77</v>
      </c>
      <c r="D1863" s="56"/>
      <c r="E1863" s="56">
        <v>9.5000000000000001E-2</v>
      </c>
      <c r="F1863">
        <f>Table3[[#This Row],[DivPay]]*4</f>
        <v>0.38</v>
      </c>
      <c r="G1863" s="2">
        <f>Table3[[#This Row],[FwdDiv]]/Table3[[#This Row],[SharePrice]]</f>
        <v>8.8847322889876075E-3</v>
      </c>
    </row>
    <row r="1864" spans="2:7" ht="16" x14ac:dyDescent="0.2">
      <c r="B1864" s="57">
        <v>42419</v>
      </c>
      <c r="C1864" s="56">
        <v>41.83</v>
      </c>
      <c r="D1864" s="56"/>
      <c r="E1864" s="56">
        <v>9.5000000000000001E-2</v>
      </c>
      <c r="F1864">
        <f>Table3[[#This Row],[DivPay]]*4</f>
        <v>0.38</v>
      </c>
      <c r="G1864" s="2">
        <f>Table3[[#This Row],[FwdDiv]]/Table3[[#This Row],[SharePrice]]</f>
        <v>9.0843891943581164E-3</v>
      </c>
    </row>
    <row r="1865" spans="2:7" ht="16" x14ac:dyDescent="0.2">
      <c r="B1865" s="57">
        <v>42418</v>
      </c>
      <c r="C1865" s="56">
        <v>42.02</v>
      </c>
      <c r="D1865" s="56"/>
      <c r="E1865" s="56">
        <v>9.5000000000000001E-2</v>
      </c>
      <c r="F1865">
        <f>Table3[[#This Row],[DivPay]]*4</f>
        <v>0.38</v>
      </c>
      <c r="G1865" s="2">
        <f>Table3[[#This Row],[FwdDiv]]/Table3[[#This Row],[SharePrice]]</f>
        <v>9.043312708234174E-3</v>
      </c>
    </row>
    <row r="1866" spans="2:7" ht="16" x14ac:dyDescent="0.2">
      <c r="B1866" s="57">
        <v>42417</v>
      </c>
      <c r="C1866" s="56">
        <v>41.8</v>
      </c>
      <c r="D1866" s="56"/>
      <c r="E1866" s="56">
        <v>9.5000000000000001E-2</v>
      </c>
      <c r="F1866">
        <f>Table3[[#This Row],[DivPay]]*4</f>
        <v>0.38</v>
      </c>
      <c r="G1866" s="2">
        <f>Table3[[#This Row],[FwdDiv]]/Table3[[#This Row],[SharePrice]]</f>
        <v>9.0909090909090922E-3</v>
      </c>
    </row>
    <row r="1867" spans="2:7" ht="16" x14ac:dyDescent="0.2">
      <c r="B1867" s="57">
        <v>42416</v>
      </c>
      <c r="C1867" s="56">
        <v>40.43</v>
      </c>
      <c r="D1867" s="56"/>
      <c r="E1867" s="56">
        <v>9.5000000000000001E-2</v>
      </c>
      <c r="F1867">
        <f>Table3[[#This Row],[DivPay]]*4</f>
        <v>0.38</v>
      </c>
      <c r="G1867" s="2">
        <f>Table3[[#This Row],[FwdDiv]]/Table3[[#This Row],[SharePrice]]</f>
        <v>9.3989611674499141E-3</v>
      </c>
    </row>
    <row r="1868" spans="2:7" ht="16" x14ac:dyDescent="0.2">
      <c r="B1868" s="57">
        <v>42412</v>
      </c>
      <c r="C1868" s="56">
        <v>40.43</v>
      </c>
      <c r="D1868" s="56"/>
      <c r="E1868" s="56">
        <v>9.5000000000000001E-2</v>
      </c>
      <c r="F1868">
        <f>Table3[[#This Row],[DivPay]]*4</f>
        <v>0.38</v>
      </c>
      <c r="G1868" s="2">
        <f>Table3[[#This Row],[FwdDiv]]/Table3[[#This Row],[SharePrice]]</f>
        <v>9.3989611674499141E-3</v>
      </c>
    </row>
    <row r="1869" spans="2:7" ht="16" x14ac:dyDescent="0.2">
      <c r="B1869" s="57">
        <v>42411</v>
      </c>
      <c r="C1869" s="56">
        <v>39.36</v>
      </c>
      <c r="D1869" s="56"/>
      <c r="E1869" s="56">
        <v>9.5000000000000001E-2</v>
      </c>
      <c r="F1869">
        <f>Table3[[#This Row],[DivPay]]*4</f>
        <v>0.38</v>
      </c>
      <c r="G1869" s="2">
        <f>Table3[[#This Row],[FwdDiv]]/Table3[[#This Row],[SharePrice]]</f>
        <v>9.6544715447154476E-3</v>
      </c>
    </row>
    <row r="1870" spans="2:7" ht="16" x14ac:dyDescent="0.2">
      <c r="B1870" s="57">
        <v>42410</v>
      </c>
      <c r="C1870" s="56">
        <v>39.33</v>
      </c>
      <c r="D1870" s="56"/>
      <c r="E1870" s="56">
        <v>9.5000000000000001E-2</v>
      </c>
      <c r="F1870">
        <f>Table3[[#This Row],[DivPay]]*4</f>
        <v>0.38</v>
      </c>
      <c r="G1870" s="2">
        <f>Table3[[#This Row],[FwdDiv]]/Table3[[#This Row],[SharePrice]]</f>
        <v>9.6618357487922718E-3</v>
      </c>
    </row>
    <row r="1871" spans="2:7" ht="16" x14ac:dyDescent="0.2">
      <c r="B1871" s="57">
        <v>42409</v>
      </c>
      <c r="C1871" s="56">
        <v>39.86</v>
      </c>
      <c r="D1871" s="56"/>
      <c r="E1871" s="56">
        <v>9.5000000000000001E-2</v>
      </c>
      <c r="F1871">
        <f>Table3[[#This Row],[DivPay]]*4</f>
        <v>0.38</v>
      </c>
      <c r="G1871" s="2">
        <f>Table3[[#This Row],[FwdDiv]]/Table3[[#This Row],[SharePrice]]</f>
        <v>9.5333667837431014E-3</v>
      </c>
    </row>
    <row r="1872" spans="2:7" ht="16" x14ac:dyDescent="0.2">
      <c r="B1872" s="57">
        <v>42408</v>
      </c>
      <c r="C1872" s="56">
        <v>40.19</v>
      </c>
      <c r="D1872" s="56"/>
      <c r="E1872" s="56">
        <v>9.5000000000000001E-2</v>
      </c>
      <c r="F1872">
        <f>Table3[[#This Row],[DivPay]]*4</f>
        <v>0.38</v>
      </c>
      <c r="G1872" s="2">
        <f>Table3[[#This Row],[FwdDiv]]/Table3[[#This Row],[SharePrice]]</f>
        <v>9.4550883304304559E-3</v>
      </c>
    </row>
    <row r="1873" spans="2:7" ht="16" x14ac:dyDescent="0.2">
      <c r="B1873" s="57">
        <v>42405</v>
      </c>
      <c r="C1873" s="56">
        <v>40.909999999999997</v>
      </c>
      <c r="D1873" s="56"/>
      <c r="E1873" s="56">
        <v>9.5000000000000001E-2</v>
      </c>
      <c r="F1873">
        <f>Table3[[#This Row],[DivPay]]*4</f>
        <v>0.38</v>
      </c>
      <c r="G1873" s="2">
        <f>Table3[[#This Row],[FwdDiv]]/Table3[[#This Row],[SharePrice]]</f>
        <v>9.288682473722807E-3</v>
      </c>
    </row>
    <row r="1874" spans="2:7" ht="16" x14ac:dyDescent="0.2">
      <c r="B1874" s="57">
        <v>42404</v>
      </c>
      <c r="C1874" s="56">
        <v>41.54</v>
      </c>
      <c r="D1874" s="56"/>
      <c r="E1874" s="56">
        <v>9.5000000000000001E-2</v>
      </c>
      <c r="F1874">
        <f>Table3[[#This Row],[DivPay]]*4</f>
        <v>0.38</v>
      </c>
      <c r="G1874" s="2">
        <f>Table3[[#This Row],[FwdDiv]]/Table3[[#This Row],[SharePrice]]</f>
        <v>9.1478093403948007E-3</v>
      </c>
    </row>
    <row r="1875" spans="2:7" ht="16" x14ac:dyDescent="0.2">
      <c r="B1875" s="57">
        <v>42403</v>
      </c>
      <c r="C1875" s="56">
        <v>41.31</v>
      </c>
      <c r="D1875" s="56"/>
      <c r="E1875" s="56">
        <v>9.5000000000000001E-2</v>
      </c>
      <c r="F1875">
        <f>Table3[[#This Row],[DivPay]]*4</f>
        <v>0.38</v>
      </c>
      <c r="G1875" s="2">
        <f>Table3[[#This Row],[FwdDiv]]/Table3[[#This Row],[SharePrice]]</f>
        <v>9.198741224885015E-3</v>
      </c>
    </row>
    <row r="1876" spans="2:7" ht="16" x14ac:dyDescent="0.2">
      <c r="B1876" s="57">
        <v>42402</v>
      </c>
      <c r="C1876" s="56">
        <v>41.72</v>
      </c>
      <c r="D1876" s="56"/>
      <c r="E1876" s="56">
        <v>9.5000000000000001E-2</v>
      </c>
      <c r="F1876">
        <f>Table3[[#This Row],[DivPay]]*4</f>
        <v>0.38</v>
      </c>
      <c r="G1876" s="2">
        <f>Table3[[#This Row],[FwdDiv]]/Table3[[#This Row],[SharePrice]]</f>
        <v>9.1083413231064243E-3</v>
      </c>
    </row>
    <row r="1877" spans="2:7" ht="16" x14ac:dyDescent="0.2">
      <c r="B1877" s="57">
        <v>42401</v>
      </c>
      <c r="C1877" s="56">
        <v>42.96</v>
      </c>
      <c r="D1877" s="56"/>
      <c r="E1877" s="56">
        <v>9.5000000000000001E-2</v>
      </c>
      <c r="F1877">
        <f>Table3[[#This Row],[DivPay]]*4</f>
        <v>0.38</v>
      </c>
      <c r="G1877" s="2">
        <f>Table3[[#This Row],[FwdDiv]]/Table3[[#This Row],[SharePrice]]</f>
        <v>8.8454376163873364E-3</v>
      </c>
    </row>
    <row r="1878" spans="2:7" ht="16" x14ac:dyDescent="0.2">
      <c r="B1878" s="57">
        <v>42398</v>
      </c>
      <c r="C1878" s="56">
        <v>43.05</v>
      </c>
      <c r="D1878" s="56"/>
      <c r="E1878" s="56">
        <v>9.5000000000000001E-2</v>
      </c>
      <c r="F1878">
        <f>Table3[[#This Row],[DivPay]]*4</f>
        <v>0.38</v>
      </c>
      <c r="G1878" s="2">
        <f>Table3[[#This Row],[FwdDiv]]/Table3[[#This Row],[SharePrice]]</f>
        <v>8.826945412311266E-3</v>
      </c>
    </row>
    <row r="1879" spans="2:7" ht="16" x14ac:dyDescent="0.2">
      <c r="B1879" s="57">
        <v>42397</v>
      </c>
      <c r="C1879" s="56">
        <v>42.84</v>
      </c>
      <c r="D1879" s="56"/>
      <c r="E1879" s="56">
        <v>9.5000000000000001E-2</v>
      </c>
      <c r="F1879">
        <f>Table3[[#This Row],[DivPay]]*4</f>
        <v>0.38</v>
      </c>
      <c r="G1879" s="2">
        <f>Table3[[#This Row],[FwdDiv]]/Table3[[#This Row],[SharePrice]]</f>
        <v>8.8702147525676935E-3</v>
      </c>
    </row>
    <row r="1880" spans="2:7" ht="16" x14ac:dyDescent="0.2">
      <c r="B1880" s="57">
        <v>42396</v>
      </c>
      <c r="C1880" s="56">
        <v>43.15</v>
      </c>
      <c r="D1880" s="56"/>
      <c r="E1880" s="56">
        <v>9.5000000000000001E-2</v>
      </c>
      <c r="F1880">
        <f>Table3[[#This Row],[DivPay]]*4</f>
        <v>0.38</v>
      </c>
      <c r="G1880" s="2">
        <f>Table3[[#This Row],[FwdDiv]]/Table3[[#This Row],[SharePrice]]</f>
        <v>8.8064889918887598E-3</v>
      </c>
    </row>
    <row r="1881" spans="2:7" ht="16" x14ac:dyDescent="0.2">
      <c r="B1881" s="57">
        <v>42395</v>
      </c>
      <c r="C1881" s="56">
        <v>43.87</v>
      </c>
      <c r="D1881" s="56"/>
      <c r="E1881" s="56">
        <v>9.5000000000000001E-2</v>
      </c>
      <c r="F1881">
        <f>Table3[[#This Row],[DivPay]]*4</f>
        <v>0.38</v>
      </c>
      <c r="G1881" s="2">
        <f>Table3[[#This Row],[FwdDiv]]/Table3[[#This Row],[SharePrice]]</f>
        <v>8.6619557784362901E-3</v>
      </c>
    </row>
    <row r="1882" spans="2:7" ht="16" x14ac:dyDescent="0.2">
      <c r="B1882" s="57">
        <v>42394</v>
      </c>
      <c r="C1882" s="56">
        <v>43.2</v>
      </c>
      <c r="D1882" s="56"/>
      <c r="E1882" s="56">
        <v>9.5000000000000001E-2</v>
      </c>
      <c r="F1882">
        <f>Table3[[#This Row],[DivPay]]*4</f>
        <v>0.38</v>
      </c>
      <c r="G1882" s="2">
        <f>Table3[[#This Row],[FwdDiv]]/Table3[[#This Row],[SharePrice]]</f>
        <v>8.7962962962962951E-3</v>
      </c>
    </row>
    <row r="1883" spans="2:7" ht="16" x14ac:dyDescent="0.2">
      <c r="B1883" s="57">
        <v>42391</v>
      </c>
      <c r="C1883" s="56">
        <v>43.4</v>
      </c>
      <c r="D1883" s="56"/>
      <c r="E1883" s="56">
        <v>9.5000000000000001E-2</v>
      </c>
      <c r="F1883">
        <f>Table3[[#This Row],[DivPay]]*4</f>
        <v>0.38</v>
      </c>
      <c r="G1883" s="2">
        <f>Table3[[#This Row],[FwdDiv]]/Table3[[#This Row],[SharePrice]]</f>
        <v>8.755760368663594E-3</v>
      </c>
    </row>
    <row r="1884" spans="2:7" ht="16" x14ac:dyDescent="0.2">
      <c r="B1884" s="57">
        <v>42390</v>
      </c>
      <c r="C1884" s="56">
        <v>43.08</v>
      </c>
      <c r="D1884" s="56"/>
      <c r="E1884" s="56">
        <v>9.5000000000000001E-2</v>
      </c>
      <c r="F1884">
        <f>Table3[[#This Row],[DivPay]]*4</f>
        <v>0.38</v>
      </c>
      <c r="G1884" s="2">
        <f>Table3[[#This Row],[FwdDiv]]/Table3[[#This Row],[SharePrice]]</f>
        <v>8.820798514391829E-3</v>
      </c>
    </row>
    <row r="1885" spans="2:7" ht="16" x14ac:dyDescent="0.2">
      <c r="B1885" s="57">
        <v>42389</v>
      </c>
      <c r="C1885" s="56">
        <v>43.79</v>
      </c>
      <c r="D1885" s="56"/>
      <c r="E1885" s="56">
        <v>9.5000000000000001E-2</v>
      </c>
      <c r="F1885">
        <f>Table3[[#This Row],[DivPay]]*4</f>
        <v>0.38</v>
      </c>
      <c r="G1885" s="2">
        <f>Table3[[#This Row],[FwdDiv]]/Table3[[#This Row],[SharePrice]]</f>
        <v>8.6777803151404428E-3</v>
      </c>
    </row>
    <row r="1886" spans="2:7" ht="16" x14ac:dyDescent="0.2">
      <c r="B1886" s="57">
        <v>42388</v>
      </c>
      <c r="C1886" s="56">
        <v>43.19</v>
      </c>
      <c r="D1886" s="56">
        <v>9.5000000000000001E-2</v>
      </c>
      <c r="E1886" s="56">
        <v>9.5000000000000001E-2</v>
      </c>
      <c r="F1886">
        <f>Table3[[#This Row],[DivPay]]*4</f>
        <v>0.38</v>
      </c>
      <c r="G1886" s="2">
        <f>Table3[[#This Row],[FwdDiv]]/Table3[[#This Row],[SharePrice]]</f>
        <v>8.7983329474415374E-3</v>
      </c>
    </row>
    <row r="1887" spans="2:7" ht="16" x14ac:dyDescent="0.2">
      <c r="B1887" s="57">
        <v>42384</v>
      </c>
      <c r="C1887" s="56">
        <v>43.38</v>
      </c>
      <c r="D1887" s="56"/>
      <c r="E1887" s="56">
        <v>8.3000000000000004E-2</v>
      </c>
      <c r="F1887">
        <f>Table3[[#This Row],[DivPay]]*4</f>
        <v>0.33200000000000002</v>
      </c>
      <c r="G1887" s="2">
        <f>Table3[[#This Row],[FwdDiv]]/Table3[[#This Row],[SharePrice]]</f>
        <v>7.6532964499769476E-3</v>
      </c>
    </row>
    <row r="1888" spans="2:7" ht="16" x14ac:dyDescent="0.2">
      <c r="B1888" s="57">
        <v>42383</v>
      </c>
      <c r="C1888" s="56">
        <v>44.13</v>
      </c>
      <c r="D1888" s="56"/>
      <c r="E1888" s="56">
        <v>8.3000000000000004E-2</v>
      </c>
      <c r="F1888">
        <f>Table3[[#This Row],[DivPay]]*4</f>
        <v>0.33200000000000002</v>
      </c>
      <c r="G1888" s="2">
        <f>Table3[[#This Row],[FwdDiv]]/Table3[[#This Row],[SharePrice]]</f>
        <v>7.5232268298209837E-3</v>
      </c>
    </row>
    <row r="1889" spans="2:7" ht="16" x14ac:dyDescent="0.2">
      <c r="B1889" s="57">
        <v>42382</v>
      </c>
      <c r="C1889" s="56">
        <v>43.25</v>
      </c>
      <c r="D1889" s="56"/>
      <c r="E1889" s="56">
        <v>8.3000000000000004E-2</v>
      </c>
      <c r="F1889">
        <f>Table3[[#This Row],[DivPay]]*4</f>
        <v>0.33200000000000002</v>
      </c>
      <c r="G1889" s="2">
        <f>Table3[[#This Row],[FwdDiv]]/Table3[[#This Row],[SharePrice]]</f>
        <v>7.6763005780346822E-3</v>
      </c>
    </row>
    <row r="1890" spans="2:7" ht="16" x14ac:dyDescent="0.2">
      <c r="B1890" s="57">
        <v>42381</v>
      </c>
      <c r="C1890" s="56">
        <v>44.97</v>
      </c>
      <c r="D1890" s="56"/>
      <c r="E1890" s="56">
        <v>8.3000000000000004E-2</v>
      </c>
      <c r="F1890">
        <f>Table3[[#This Row],[DivPay]]*4</f>
        <v>0.33200000000000002</v>
      </c>
      <c r="G1890" s="2">
        <f>Table3[[#This Row],[FwdDiv]]/Table3[[#This Row],[SharePrice]]</f>
        <v>7.3826995774961095E-3</v>
      </c>
    </row>
    <row r="1891" spans="2:7" ht="16" x14ac:dyDescent="0.2">
      <c r="B1891" s="57">
        <v>42380</v>
      </c>
      <c r="C1891" s="56">
        <v>44.58</v>
      </c>
      <c r="D1891" s="56"/>
      <c r="E1891" s="56">
        <v>8.3000000000000004E-2</v>
      </c>
      <c r="F1891">
        <f>Table3[[#This Row],[DivPay]]*4</f>
        <v>0.33200000000000002</v>
      </c>
      <c r="G1891" s="2">
        <f>Table3[[#This Row],[FwdDiv]]/Table3[[#This Row],[SharePrice]]</f>
        <v>7.4472857783759536E-3</v>
      </c>
    </row>
    <row r="1892" spans="2:7" ht="16" x14ac:dyDescent="0.2">
      <c r="B1892" s="57">
        <v>42377</v>
      </c>
      <c r="C1892" s="56">
        <v>45.88</v>
      </c>
      <c r="D1892" s="56"/>
      <c r="E1892" s="56">
        <v>8.3000000000000004E-2</v>
      </c>
      <c r="F1892">
        <f>Table3[[#This Row],[DivPay]]*4</f>
        <v>0.33200000000000002</v>
      </c>
      <c r="G1892" s="2">
        <f>Table3[[#This Row],[FwdDiv]]/Table3[[#This Row],[SharePrice]]</f>
        <v>7.2362685265911072E-3</v>
      </c>
    </row>
    <row r="1893" spans="2:7" ht="16" x14ac:dyDescent="0.2">
      <c r="B1893" s="57">
        <v>42376</v>
      </c>
      <c r="C1893" s="56">
        <v>46.56</v>
      </c>
      <c r="D1893" s="56"/>
      <c r="E1893" s="56">
        <v>8.3000000000000004E-2</v>
      </c>
      <c r="F1893">
        <f>Table3[[#This Row],[DivPay]]*4</f>
        <v>0.33200000000000002</v>
      </c>
      <c r="G1893" s="2">
        <f>Table3[[#This Row],[FwdDiv]]/Table3[[#This Row],[SharePrice]]</f>
        <v>7.1305841924398624E-3</v>
      </c>
    </row>
    <row r="1894" spans="2:7" ht="16" x14ac:dyDescent="0.2">
      <c r="B1894" s="57">
        <v>42375</v>
      </c>
      <c r="C1894" s="56">
        <v>48.02</v>
      </c>
      <c r="D1894" s="56"/>
      <c r="E1894" s="56">
        <v>8.3000000000000004E-2</v>
      </c>
      <c r="F1894">
        <f>Table3[[#This Row],[DivPay]]*4</f>
        <v>0.33200000000000002</v>
      </c>
      <c r="G1894" s="2">
        <f>Table3[[#This Row],[FwdDiv]]/Table3[[#This Row],[SharePrice]]</f>
        <v>6.9137859225322784E-3</v>
      </c>
    </row>
    <row r="1895" spans="2:7" ht="16" x14ac:dyDescent="0.2">
      <c r="B1895" s="57">
        <v>42374</v>
      </c>
      <c r="C1895" s="56">
        <v>48.01</v>
      </c>
      <c r="D1895" s="56"/>
      <c r="E1895" s="56">
        <v>8.3000000000000004E-2</v>
      </c>
      <c r="F1895">
        <f>Table3[[#This Row],[DivPay]]*4</f>
        <v>0.33200000000000002</v>
      </c>
      <c r="G1895" s="2">
        <f>Table3[[#This Row],[FwdDiv]]/Table3[[#This Row],[SharePrice]]</f>
        <v>6.9152259945844622E-3</v>
      </c>
    </row>
    <row r="1896" spans="2:7" ht="16" x14ac:dyDescent="0.2">
      <c r="B1896" s="57">
        <v>42373</v>
      </c>
      <c r="C1896" s="56">
        <v>47.27</v>
      </c>
      <c r="D1896" s="56"/>
      <c r="E1896" s="56">
        <v>8.3000000000000004E-2</v>
      </c>
      <c r="F1896">
        <f>Table3[[#This Row],[DivPay]]*4</f>
        <v>0.33200000000000002</v>
      </c>
      <c r="G1896" s="2">
        <f>Table3[[#This Row],[FwdDiv]]/Table3[[#This Row],[SharePrice]]</f>
        <v>7.0234821239686905E-3</v>
      </c>
    </row>
    <row r="1897" spans="2:7" ht="16" x14ac:dyDescent="0.2">
      <c r="B1897" s="57">
        <v>42369</v>
      </c>
      <c r="C1897" s="56">
        <v>47.92</v>
      </c>
      <c r="D1897" s="56"/>
      <c r="E1897" s="56">
        <v>8.3000000000000004E-2</v>
      </c>
      <c r="F1897">
        <f>Table3[[#This Row],[DivPay]]*4</f>
        <v>0.33200000000000002</v>
      </c>
      <c r="G1897" s="2">
        <f>Table3[[#This Row],[FwdDiv]]/Table3[[#This Row],[SharePrice]]</f>
        <v>6.928213689482471E-3</v>
      </c>
    </row>
    <row r="1898" spans="2:7" ht="16" x14ac:dyDescent="0.2">
      <c r="B1898" s="57">
        <v>42368</v>
      </c>
      <c r="C1898" s="56">
        <v>48.26</v>
      </c>
      <c r="D1898" s="56"/>
      <c r="E1898" s="56">
        <v>8.3000000000000004E-2</v>
      </c>
      <c r="F1898">
        <f>Table3[[#This Row],[DivPay]]*4</f>
        <v>0.33200000000000002</v>
      </c>
      <c r="G1898" s="2">
        <f>Table3[[#This Row],[FwdDiv]]/Table3[[#This Row],[SharePrice]]</f>
        <v>6.8794032324906761E-3</v>
      </c>
    </row>
    <row r="1899" spans="2:7" ht="16" x14ac:dyDescent="0.2">
      <c r="B1899" s="57">
        <v>42367</v>
      </c>
      <c r="C1899" s="56">
        <v>48.33</v>
      </c>
      <c r="D1899" s="56"/>
      <c r="E1899" s="56">
        <v>8.3000000000000004E-2</v>
      </c>
      <c r="F1899">
        <f>Table3[[#This Row],[DivPay]]*4</f>
        <v>0.33200000000000002</v>
      </c>
      <c r="G1899" s="2">
        <f>Table3[[#This Row],[FwdDiv]]/Table3[[#This Row],[SharePrice]]</f>
        <v>6.8694392716739088E-3</v>
      </c>
    </row>
    <row r="1900" spans="2:7" ht="16" x14ac:dyDescent="0.2">
      <c r="B1900" s="57">
        <v>42366</v>
      </c>
      <c r="C1900" s="56">
        <v>47.9</v>
      </c>
      <c r="D1900" s="56"/>
      <c r="E1900" s="56">
        <v>8.3000000000000004E-2</v>
      </c>
      <c r="F1900">
        <f>Table3[[#This Row],[DivPay]]*4</f>
        <v>0.33200000000000002</v>
      </c>
      <c r="G1900" s="2">
        <f>Table3[[#This Row],[FwdDiv]]/Table3[[#This Row],[SharePrice]]</f>
        <v>6.9311064718162842E-3</v>
      </c>
    </row>
    <row r="1901" spans="2:7" ht="16" x14ac:dyDescent="0.2">
      <c r="B1901" s="57">
        <v>42362</v>
      </c>
      <c r="C1901" s="56">
        <v>48.13</v>
      </c>
      <c r="D1901" s="56"/>
      <c r="E1901" s="56">
        <v>8.3000000000000004E-2</v>
      </c>
      <c r="F1901">
        <f>Table3[[#This Row],[DivPay]]*4</f>
        <v>0.33200000000000002</v>
      </c>
      <c r="G1901" s="2">
        <f>Table3[[#This Row],[FwdDiv]]/Table3[[#This Row],[SharePrice]]</f>
        <v>6.8979846249740285E-3</v>
      </c>
    </row>
    <row r="1902" spans="2:7" ht="16" x14ac:dyDescent="0.2">
      <c r="B1902" s="57">
        <v>42361</v>
      </c>
      <c r="C1902" s="56">
        <v>47.98</v>
      </c>
      <c r="D1902" s="56"/>
      <c r="E1902" s="56">
        <v>8.3000000000000004E-2</v>
      </c>
      <c r="F1902">
        <f>Table3[[#This Row],[DivPay]]*4</f>
        <v>0.33200000000000002</v>
      </c>
      <c r="G1902" s="2">
        <f>Table3[[#This Row],[FwdDiv]]/Table3[[#This Row],[SharePrice]]</f>
        <v>6.919549812421843E-3</v>
      </c>
    </row>
    <row r="1903" spans="2:7" ht="16" x14ac:dyDescent="0.2">
      <c r="B1903" s="57">
        <v>42360</v>
      </c>
      <c r="C1903" s="56">
        <v>47.72</v>
      </c>
      <c r="D1903" s="56"/>
      <c r="E1903" s="56">
        <v>8.3000000000000004E-2</v>
      </c>
      <c r="F1903">
        <f>Table3[[#This Row],[DivPay]]*4</f>
        <v>0.33200000000000002</v>
      </c>
      <c r="G1903" s="2">
        <f>Table3[[#This Row],[FwdDiv]]/Table3[[#This Row],[SharePrice]]</f>
        <v>6.9572506286672258E-3</v>
      </c>
    </row>
    <row r="1904" spans="2:7" ht="16" x14ac:dyDescent="0.2">
      <c r="B1904" s="57">
        <v>42359</v>
      </c>
      <c r="C1904" s="56">
        <v>47.34</v>
      </c>
      <c r="D1904" s="56"/>
      <c r="E1904" s="56">
        <v>8.3000000000000004E-2</v>
      </c>
      <c r="F1904">
        <f>Table3[[#This Row],[DivPay]]*4</f>
        <v>0.33200000000000002</v>
      </c>
      <c r="G1904" s="2">
        <f>Table3[[#This Row],[FwdDiv]]/Table3[[#This Row],[SharePrice]]</f>
        <v>7.0130967469370512E-3</v>
      </c>
    </row>
    <row r="1905" spans="2:7" ht="16" x14ac:dyDescent="0.2">
      <c r="B1905" s="57">
        <v>42356</v>
      </c>
      <c r="C1905" s="56">
        <v>46.6</v>
      </c>
      <c r="D1905" s="56"/>
      <c r="E1905" s="56">
        <v>8.3000000000000004E-2</v>
      </c>
      <c r="F1905">
        <f>Table3[[#This Row],[DivPay]]*4</f>
        <v>0.33200000000000002</v>
      </c>
      <c r="G1905" s="2">
        <f>Table3[[#This Row],[FwdDiv]]/Table3[[#This Row],[SharePrice]]</f>
        <v>7.1244635193133052E-3</v>
      </c>
    </row>
    <row r="1906" spans="2:7" ht="16" x14ac:dyDescent="0.2">
      <c r="B1906" s="57">
        <v>42355</v>
      </c>
      <c r="C1906" s="56">
        <v>46.73</v>
      </c>
      <c r="D1906" s="56"/>
      <c r="E1906" s="56">
        <v>8.3000000000000004E-2</v>
      </c>
      <c r="F1906">
        <f>Table3[[#This Row],[DivPay]]*4</f>
        <v>0.33200000000000002</v>
      </c>
      <c r="G1906" s="2">
        <f>Table3[[#This Row],[FwdDiv]]/Table3[[#This Row],[SharePrice]]</f>
        <v>7.1046436978386487E-3</v>
      </c>
    </row>
    <row r="1907" spans="2:7" ht="16" x14ac:dyDescent="0.2">
      <c r="B1907" s="57">
        <v>42354</v>
      </c>
      <c r="C1907" s="56">
        <v>47.09</v>
      </c>
      <c r="D1907" s="56"/>
      <c r="E1907" s="56">
        <v>8.3000000000000004E-2</v>
      </c>
      <c r="F1907">
        <f>Table3[[#This Row],[DivPay]]*4</f>
        <v>0.33200000000000002</v>
      </c>
      <c r="G1907" s="2">
        <f>Table3[[#This Row],[FwdDiv]]/Table3[[#This Row],[SharePrice]]</f>
        <v>7.0503291569335314E-3</v>
      </c>
    </row>
    <row r="1908" spans="2:7" ht="16" x14ac:dyDescent="0.2">
      <c r="B1908" s="57">
        <v>42353</v>
      </c>
      <c r="C1908" s="56">
        <v>46.97</v>
      </c>
      <c r="D1908" s="56"/>
      <c r="E1908" s="56">
        <v>8.3000000000000004E-2</v>
      </c>
      <c r="F1908">
        <f>Table3[[#This Row],[DivPay]]*4</f>
        <v>0.33200000000000002</v>
      </c>
      <c r="G1908" s="2">
        <f>Table3[[#This Row],[FwdDiv]]/Table3[[#This Row],[SharePrice]]</f>
        <v>7.0683414945710036E-3</v>
      </c>
    </row>
    <row r="1909" spans="2:7" ht="16" x14ac:dyDescent="0.2">
      <c r="B1909" s="57">
        <v>42352</v>
      </c>
      <c r="C1909" s="56">
        <v>46.59</v>
      </c>
      <c r="D1909" s="56"/>
      <c r="E1909" s="56">
        <v>8.3000000000000004E-2</v>
      </c>
      <c r="F1909">
        <f>Table3[[#This Row],[DivPay]]*4</f>
        <v>0.33200000000000002</v>
      </c>
      <c r="G1909" s="2">
        <f>Table3[[#This Row],[FwdDiv]]/Table3[[#This Row],[SharePrice]]</f>
        <v>7.12599270229663E-3</v>
      </c>
    </row>
    <row r="1910" spans="2:7" ht="16" x14ac:dyDescent="0.2">
      <c r="B1910" s="57">
        <v>42349</v>
      </c>
      <c r="C1910" s="56">
        <v>45.83</v>
      </c>
      <c r="D1910" s="56"/>
      <c r="E1910" s="56">
        <v>8.3000000000000004E-2</v>
      </c>
      <c r="F1910">
        <f>Table3[[#This Row],[DivPay]]*4</f>
        <v>0.33200000000000002</v>
      </c>
      <c r="G1910" s="2">
        <f>Table3[[#This Row],[FwdDiv]]/Table3[[#This Row],[SharePrice]]</f>
        <v>7.2441632118699553E-3</v>
      </c>
    </row>
    <row r="1911" spans="2:7" ht="16" x14ac:dyDescent="0.2">
      <c r="B1911" s="57">
        <v>42348</v>
      </c>
      <c r="C1911" s="56">
        <v>46.1</v>
      </c>
      <c r="D1911" s="56"/>
      <c r="E1911" s="56">
        <v>8.3000000000000004E-2</v>
      </c>
      <c r="F1911">
        <f>Table3[[#This Row],[DivPay]]*4</f>
        <v>0.33200000000000002</v>
      </c>
      <c r="G1911" s="2">
        <f>Table3[[#This Row],[FwdDiv]]/Table3[[#This Row],[SharePrice]]</f>
        <v>7.2017353579175705E-3</v>
      </c>
    </row>
    <row r="1912" spans="2:7" ht="16" x14ac:dyDescent="0.2">
      <c r="B1912" s="57">
        <v>42347</v>
      </c>
      <c r="C1912" s="56">
        <v>45.21</v>
      </c>
      <c r="D1912" s="56"/>
      <c r="E1912" s="56">
        <v>8.3000000000000004E-2</v>
      </c>
      <c r="F1912">
        <f>Table3[[#This Row],[DivPay]]*4</f>
        <v>0.33200000000000002</v>
      </c>
      <c r="G1912" s="2">
        <f>Table3[[#This Row],[FwdDiv]]/Table3[[#This Row],[SharePrice]]</f>
        <v>7.3435080734350813E-3</v>
      </c>
    </row>
    <row r="1913" spans="2:7" ht="16" x14ac:dyDescent="0.2">
      <c r="B1913" s="57">
        <v>42346</v>
      </c>
      <c r="C1913" s="56">
        <v>45.94</v>
      </c>
      <c r="D1913" s="56"/>
      <c r="E1913" s="56">
        <v>8.3000000000000004E-2</v>
      </c>
      <c r="F1913">
        <f>Table3[[#This Row],[DivPay]]*4</f>
        <v>0.33200000000000002</v>
      </c>
      <c r="G1913" s="2">
        <f>Table3[[#This Row],[FwdDiv]]/Table3[[#This Row],[SharePrice]]</f>
        <v>7.2268175881584681E-3</v>
      </c>
    </row>
    <row r="1914" spans="2:7" ht="16" x14ac:dyDescent="0.2">
      <c r="B1914" s="57">
        <v>42345</v>
      </c>
      <c r="C1914" s="56">
        <v>45.91</v>
      </c>
      <c r="D1914" s="56"/>
      <c r="E1914" s="56">
        <v>8.3000000000000004E-2</v>
      </c>
      <c r="F1914">
        <f>Table3[[#This Row],[DivPay]]*4</f>
        <v>0.33200000000000002</v>
      </c>
      <c r="G1914" s="2">
        <f>Table3[[#This Row],[FwdDiv]]/Table3[[#This Row],[SharePrice]]</f>
        <v>7.2315399695055552E-3</v>
      </c>
    </row>
    <row r="1915" spans="2:7" ht="16" x14ac:dyDescent="0.2">
      <c r="B1915" s="57">
        <v>42342</v>
      </c>
      <c r="C1915" s="56">
        <v>46.46</v>
      </c>
      <c r="D1915" s="56"/>
      <c r="E1915" s="56">
        <v>8.3000000000000004E-2</v>
      </c>
      <c r="F1915">
        <f>Table3[[#This Row],[DivPay]]*4</f>
        <v>0.33200000000000002</v>
      </c>
      <c r="G1915" s="2">
        <f>Table3[[#This Row],[FwdDiv]]/Table3[[#This Row],[SharePrice]]</f>
        <v>7.1459319845027982E-3</v>
      </c>
    </row>
    <row r="1916" spans="2:7" ht="16" x14ac:dyDescent="0.2">
      <c r="B1916" s="57">
        <v>42341</v>
      </c>
      <c r="C1916" s="56">
        <v>45.2</v>
      </c>
      <c r="D1916" s="56"/>
      <c r="E1916" s="56">
        <v>8.3000000000000004E-2</v>
      </c>
      <c r="F1916">
        <f>Table3[[#This Row],[DivPay]]*4</f>
        <v>0.33200000000000002</v>
      </c>
      <c r="G1916" s="2">
        <f>Table3[[#This Row],[FwdDiv]]/Table3[[#This Row],[SharePrice]]</f>
        <v>7.3451327433628321E-3</v>
      </c>
    </row>
    <row r="1917" spans="2:7" ht="16" x14ac:dyDescent="0.2">
      <c r="B1917" s="57">
        <v>42340</v>
      </c>
      <c r="C1917" s="56">
        <v>46.37</v>
      </c>
      <c r="D1917" s="56"/>
      <c r="E1917" s="56">
        <v>8.3000000000000004E-2</v>
      </c>
      <c r="F1917">
        <f>Table3[[#This Row],[DivPay]]*4</f>
        <v>0.33200000000000002</v>
      </c>
      <c r="G1917" s="2">
        <f>Table3[[#This Row],[FwdDiv]]/Table3[[#This Row],[SharePrice]]</f>
        <v>7.1598015958593926E-3</v>
      </c>
    </row>
    <row r="1918" spans="2:7" ht="16" x14ac:dyDescent="0.2">
      <c r="B1918" s="57">
        <v>42339</v>
      </c>
      <c r="C1918" s="56">
        <v>47.01</v>
      </c>
      <c r="D1918" s="56"/>
      <c r="E1918" s="56">
        <v>8.3000000000000004E-2</v>
      </c>
      <c r="F1918">
        <f>Table3[[#This Row],[DivPay]]*4</f>
        <v>0.33200000000000002</v>
      </c>
      <c r="G1918" s="2">
        <f>Table3[[#This Row],[FwdDiv]]/Table3[[#This Row],[SharePrice]]</f>
        <v>7.0623271644331001E-3</v>
      </c>
    </row>
    <row r="1919" spans="2:7" ht="16" x14ac:dyDescent="0.2">
      <c r="B1919" s="57">
        <v>42338</v>
      </c>
      <c r="C1919" s="56">
        <v>46.7</v>
      </c>
      <c r="D1919" s="56"/>
      <c r="E1919" s="56">
        <v>8.3000000000000004E-2</v>
      </c>
      <c r="F1919">
        <f>Table3[[#This Row],[DivPay]]*4</f>
        <v>0.33200000000000002</v>
      </c>
      <c r="G1919" s="2">
        <f>Table3[[#This Row],[FwdDiv]]/Table3[[#This Row],[SharePrice]]</f>
        <v>7.1092077087794433E-3</v>
      </c>
    </row>
    <row r="1920" spans="2:7" ht="16" x14ac:dyDescent="0.2">
      <c r="B1920" s="57">
        <v>42335</v>
      </c>
      <c r="C1920" s="56">
        <v>47.08</v>
      </c>
      <c r="D1920" s="56"/>
      <c r="E1920" s="56">
        <v>8.3000000000000004E-2</v>
      </c>
      <c r="F1920">
        <f>Table3[[#This Row],[DivPay]]*4</f>
        <v>0.33200000000000002</v>
      </c>
      <c r="G1920" s="2">
        <f>Table3[[#This Row],[FwdDiv]]/Table3[[#This Row],[SharePrice]]</f>
        <v>7.051826677994903E-3</v>
      </c>
    </row>
    <row r="1921" spans="2:7" ht="16" x14ac:dyDescent="0.2">
      <c r="B1921" s="57">
        <v>42333</v>
      </c>
      <c r="C1921" s="56">
        <v>46.97</v>
      </c>
      <c r="D1921" s="56"/>
      <c r="E1921" s="56">
        <v>8.3000000000000004E-2</v>
      </c>
      <c r="F1921">
        <f>Table3[[#This Row],[DivPay]]*4</f>
        <v>0.33200000000000002</v>
      </c>
      <c r="G1921" s="2">
        <f>Table3[[#This Row],[FwdDiv]]/Table3[[#This Row],[SharePrice]]</f>
        <v>7.0683414945710036E-3</v>
      </c>
    </row>
    <row r="1922" spans="2:7" ht="16" x14ac:dyDescent="0.2">
      <c r="B1922" s="57">
        <v>42332</v>
      </c>
      <c r="C1922" s="56">
        <v>46.93</v>
      </c>
      <c r="D1922" s="56"/>
      <c r="E1922" s="56">
        <v>8.3000000000000004E-2</v>
      </c>
      <c r="F1922">
        <f>Table3[[#This Row],[DivPay]]*4</f>
        <v>0.33200000000000002</v>
      </c>
      <c r="G1922" s="2">
        <f>Table3[[#This Row],[FwdDiv]]/Table3[[#This Row],[SharePrice]]</f>
        <v>7.0743660771361606E-3</v>
      </c>
    </row>
    <row r="1923" spans="2:7" ht="16" x14ac:dyDescent="0.2">
      <c r="B1923" s="57">
        <v>42331</v>
      </c>
      <c r="C1923" s="56">
        <v>46.96</v>
      </c>
      <c r="D1923" s="56"/>
      <c r="E1923" s="56">
        <v>8.3000000000000004E-2</v>
      </c>
      <c r="F1923">
        <f>Table3[[#This Row],[DivPay]]*4</f>
        <v>0.33200000000000002</v>
      </c>
      <c r="G1923" s="2">
        <f>Table3[[#This Row],[FwdDiv]]/Table3[[#This Row],[SharePrice]]</f>
        <v>7.06984667802385E-3</v>
      </c>
    </row>
    <row r="1924" spans="2:7" ht="16" x14ac:dyDescent="0.2">
      <c r="B1924" s="57">
        <v>42328</v>
      </c>
      <c r="C1924" s="56">
        <v>47.32</v>
      </c>
      <c r="D1924" s="56"/>
      <c r="E1924" s="56">
        <v>8.3000000000000004E-2</v>
      </c>
      <c r="F1924">
        <f>Table3[[#This Row],[DivPay]]*4</f>
        <v>0.33200000000000002</v>
      </c>
      <c r="G1924" s="2">
        <f>Table3[[#This Row],[FwdDiv]]/Table3[[#This Row],[SharePrice]]</f>
        <v>7.0160608622147087E-3</v>
      </c>
    </row>
    <row r="1925" spans="2:7" ht="16" x14ac:dyDescent="0.2">
      <c r="B1925" s="57">
        <v>42327</v>
      </c>
      <c r="C1925" s="56">
        <v>46.9</v>
      </c>
      <c r="D1925" s="56"/>
      <c r="E1925" s="56">
        <v>8.3000000000000004E-2</v>
      </c>
      <c r="F1925">
        <f>Table3[[#This Row],[DivPay]]*4</f>
        <v>0.33200000000000002</v>
      </c>
      <c r="G1925" s="2">
        <f>Table3[[#This Row],[FwdDiv]]/Table3[[#This Row],[SharePrice]]</f>
        <v>7.0788912579957362E-3</v>
      </c>
    </row>
    <row r="1926" spans="2:7" ht="16" x14ac:dyDescent="0.2">
      <c r="B1926" s="57">
        <v>42326</v>
      </c>
      <c r="C1926" s="56">
        <v>47.18</v>
      </c>
      <c r="D1926" s="56"/>
      <c r="E1926" s="56">
        <v>8.3000000000000004E-2</v>
      </c>
      <c r="F1926">
        <f>Table3[[#This Row],[DivPay]]*4</f>
        <v>0.33200000000000002</v>
      </c>
      <c r="G1926" s="2">
        <f>Table3[[#This Row],[FwdDiv]]/Table3[[#This Row],[SharePrice]]</f>
        <v>7.0368800339126753E-3</v>
      </c>
    </row>
    <row r="1927" spans="2:7" ht="16" x14ac:dyDescent="0.2">
      <c r="B1927" s="57">
        <v>42325</v>
      </c>
      <c r="C1927" s="56">
        <v>45.77</v>
      </c>
      <c r="D1927" s="56"/>
      <c r="E1927" s="56">
        <v>8.3000000000000004E-2</v>
      </c>
      <c r="F1927">
        <f>Table3[[#This Row],[DivPay]]*4</f>
        <v>0.33200000000000002</v>
      </c>
      <c r="G1927" s="2">
        <f>Table3[[#This Row],[FwdDiv]]/Table3[[#This Row],[SharePrice]]</f>
        <v>7.253659602359624E-3</v>
      </c>
    </row>
    <row r="1928" spans="2:7" ht="16" x14ac:dyDescent="0.2">
      <c r="B1928" s="57">
        <v>42324</v>
      </c>
      <c r="C1928" s="56">
        <v>45.3</v>
      </c>
      <c r="D1928" s="56"/>
      <c r="E1928" s="56">
        <v>8.3000000000000004E-2</v>
      </c>
      <c r="F1928">
        <f>Table3[[#This Row],[DivPay]]*4</f>
        <v>0.33200000000000002</v>
      </c>
      <c r="G1928" s="2">
        <f>Table3[[#This Row],[FwdDiv]]/Table3[[#This Row],[SharePrice]]</f>
        <v>7.3289183222958066E-3</v>
      </c>
    </row>
    <row r="1929" spans="2:7" ht="16" x14ac:dyDescent="0.2">
      <c r="B1929" s="57">
        <v>42321</v>
      </c>
      <c r="C1929" s="56">
        <v>44.85</v>
      </c>
      <c r="D1929" s="56"/>
      <c r="E1929" s="56">
        <v>8.3000000000000004E-2</v>
      </c>
      <c r="F1929">
        <f>Table3[[#This Row],[DivPay]]*4</f>
        <v>0.33200000000000002</v>
      </c>
      <c r="G1929" s="2">
        <f>Table3[[#This Row],[FwdDiv]]/Table3[[#This Row],[SharePrice]]</f>
        <v>7.4024526198439239E-3</v>
      </c>
    </row>
    <row r="1930" spans="2:7" ht="16" x14ac:dyDescent="0.2">
      <c r="B1930" s="57">
        <v>42320</v>
      </c>
      <c r="C1930" s="56">
        <v>44.53</v>
      </c>
      <c r="D1930" s="56"/>
      <c r="E1930" s="56">
        <v>8.3000000000000004E-2</v>
      </c>
      <c r="F1930">
        <f>Table3[[#This Row],[DivPay]]*4</f>
        <v>0.33200000000000002</v>
      </c>
      <c r="G1930" s="2">
        <f>Table3[[#This Row],[FwdDiv]]/Table3[[#This Row],[SharePrice]]</f>
        <v>7.4556478778351675E-3</v>
      </c>
    </row>
    <row r="1931" spans="2:7" ht="16" x14ac:dyDescent="0.2">
      <c r="B1931" s="57">
        <v>42319</v>
      </c>
      <c r="C1931" s="56">
        <v>45.08</v>
      </c>
      <c r="D1931" s="56"/>
      <c r="E1931" s="56">
        <v>8.3000000000000004E-2</v>
      </c>
      <c r="F1931">
        <f>Table3[[#This Row],[DivPay]]*4</f>
        <v>0.33200000000000002</v>
      </c>
      <c r="G1931" s="2">
        <f>Table3[[#This Row],[FwdDiv]]/Table3[[#This Row],[SharePrice]]</f>
        <v>7.364685004436558E-3</v>
      </c>
    </row>
    <row r="1932" spans="2:7" ht="16" x14ac:dyDescent="0.2">
      <c r="B1932" s="57">
        <v>42318</v>
      </c>
      <c r="C1932" s="56">
        <v>45.88</v>
      </c>
      <c r="D1932" s="56"/>
      <c r="E1932" s="56">
        <v>8.3000000000000004E-2</v>
      </c>
      <c r="F1932">
        <f>Table3[[#This Row],[DivPay]]*4</f>
        <v>0.33200000000000002</v>
      </c>
      <c r="G1932" s="2">
        <f>Table3[[#This Row],[FwdDiv]]/Table3[[#This Row],[SharePrice]]</f>
        <v>7.2362685265911072E-3</v>
      </c>
    </row>
    <row r="1933" spans="2:7" ht="16" x14ac:dyDescent="0.2">
      <c r="B1933" s="57">
        <v>42317</v>
      </c>
      <c r="C1933" s="56">
        <v>45.8</v>
      </c>
      <c r="D1933" s="56"/>
      <c r="E1933" s="56">
        <v>8.3000000000000004E-2</v>
      </c>
      <c r="F1933">
        <f>Table3[[#This Row],[DivPay]]*4</f>
        <v>0.33200000000000002</v>
      </c>
      <c r="G1933" s="2">
        <f>Table3[[#This Row],[FwdDiv]]/Table3[[#This Row],[SharePrice]]</f>
        <v>7.2489082969432322E-3</v>
      </c>
    </row>
    <row r="1934" spans="2:7" ht="16" x14ac:dyDescent="0.2">
      <c r="B1934" s="57">
        <v>42314</v>
      </c>
      <c r="C1934" s="56">
        <v>45.97</v>
      </c>
      <c r="D1934" s="56"/>
      <c r="E1934" s="56">
        <v>8.3000000000000004E-2</v>
      </c>
      <c r="F1934">
        <f>Table3[[#This Row],[DivPay]]*4</f>
        <v>0.33200000000000002</v>
      </c>
      <c r="G1934" s="2">
        <f>Table3[[#This Row],[FwdDiv]]/Table3[[#This Row],[SharePrice]]</f>
        <v>7.2221013704589958E-3</v>
      </c>
    </row>
    <row r="1935" spans="2:7" ht="16" x14ac:dyDescent="0.2">
      <c r="B1935" s="57">
        <v>42313</v>
      </c>
      <c r="C1935" s="56">
        <v>45.46</v>
      </c>
      <c r="D1935" s="56"/>
      <c r="E1935" s="56">
        <v>8.3000000000000004E-2</v>
      </c>
      <c r="F1935">
        <f>Table3[[#This Row],[DivPay]]*4</f>
        <v>0.33200000000000002</v>
      </c>
      <c r="G1935" s="2">
        <f>Table3[[#This Row],[FwdDiv]]/Table3[[#This Row],[SharePrice]]</f>
        <v>7.3031236251649805E-3</v>
      </c>
    </row>
    <row r="1936" spans="2:7" ht="16" x14ac:dyDescent="0.2">
      <c r="B1936" s="57">
        <v>42312</v>
      </c>
      <c r="C1936" s="56">
        <v>46.55</v>
      </c>
      <c r="D1936" s="56"/>
      <c r="E1936" s="56">
        <v>8.3000000000000004E-2</v>
      </c>
      <c r="F1936">
        <f>Table3[[#This Row],[DivPay]]*4</f>
        <v>0.33200000000000002</v>
      </c>
      <c r="G1936" s="2">
        <f>Table3[[#This Row],[FwdDiv]]/Table3[[#This Row],[SharePrice]]</f>
        <v>7.1321160042964564E-3</v>
      </c>
    </row>
    <row r="1937" spans="2:7" ht="16" x14ac:dyDescent="0.2">
      <c r="B1937" s="57">
        <v>42311</v>
      </c>
      <c r="C1937" s="56">
        <v>46.63</v>
      </c>
      <c r="D1937" s="56">
        <v>8.3000000000000004E-2</v>
      </c>
      <c r="E1937" s="56">
        <v>8.3000000000000004E-2</v>
      </c>
      <c r="F1937">
        <f>Table3[[#This Row],[DivPay]]*4</f>
        <v>0.33200000000000002</v>
      </c>
      <c r="G1937" s="2">
        <f>Table3[[#This Row],[FwdDiv]]/Table3[[#This Row],[SharePrice]]</f>
        <v>7.1198799056401462E-3</v>
      </c>
    </row>
    <row r="1938" spans="2:7" ht="16" x14ac:dyDescent="0.2">
      <c r="B1938" s="57">
        <v>42310</v>
      </c>
      <c r="C1938" s="56">
        <v>44.24</v>
      </c>
      <c r="D1938" s="56"/>
      <c r="E1938" s="56">
        <v>8.3000000000000004E-2</v>
      </c>
      <c r="F1938">
        <f>Table3[[#This Row],[DivPay]]*4</f>
        <v>0.33200000000000002</v>
      </c>
      <c r="G1938" s="2">
        <f>Table3[[#This Row],[FwdDiv]]/Table3[[#This Row],[SharePrice]]</f>
        <v>7.5045207956600359E-3</v>
      </c>
    </row>
    <row r="1939" spans="2:7" ht="16" x14ac:dyDescent="0.2">
      <c r="B1939" s="57">
        <v>42307</v>
      </c>
      <c r="C1939" s="56">
        <v>43.01</v>
      </c>
      <c r="D1939" s="56"/>
      <c r="E1939" s="56">
        <v>8.3000000000000004E-2</v>
      </c>
      <c r="F1939">
        <f>Table3[[#This Row],[DivPay]]*4</f>
        <v>0.33200000000000002</v>
      </c>
      <c r="G1939" s="2">
        <f>Table3[[#This Row],[FwdDiv]]/Table3[[#This Row],[SharePrice]]</f>
        <v>7.7191350848639859E-3</v>
      </c>
    </row>
    <row r="1940" spans="2:7" ht="16" x14ac:dyDescent="0.2">
      <c r="B1940" s="57">
        <v>42306</v>
      </c>
      <c r="C1940" s="56">
        <v>43.55</v>
      </c>
      <c r="D1940" s="56"/>
      <c r="E1940" s="56">
        <v>8.3000000000000004E-2</v>
      </c>
      <c r="F1940">
        <f>Table3[[#This Row],[DivPay]]*4</f>
        <v>0.33200000000000002</v>
      </c>
      <c r="G1940" s="2">
        <f>Table3[[#This Row],[FwdDiv]]/Table3[[#This Row],[SharePrice]]</f>
        <v>7.6234213547646396E-3</v>
      </c>
    </row>
    <row r="1941" spans="2:7" ht="16" x14ac:dyDescent="0.2">
      <c r="B1941" s="57">
        <v>42305</v>
      </c>
      <c r="C1941" s="56">
        <v>43.34</v>
      </c>
      <c r="D1941" s="56"/>
      <c r="E1941" s="56">
        <v>8.3000000000000004E-2</v>
      </c>
      <c r="F1941">
        <f>Table3[[#This Row],[DivPay]]*4</f>
        <v>0.33200000000000002</v>
      </c>
      <c r="G1941" s="2">
        <f>Table3[[#This Row],[FwdDiv]]/Table3[[#This Row],[SharePrice]]</f>
        <v>7.6603599446239037E-3</v>
      </c>
    </row>
    <row r="1942" spans="2:7" ht="16" x14ac:dyDescent="0.2">
      <c r="B1942" s="57">
        <v>42304</v>
      </c>
      <c r="C1942" s="56">
        <v>42.74</v>
      </c>
      <c r="D1942" s="56"/>
      <c r="E1942" s="56">
        <v>8.3000000000000004E-2</v>
      </c>
      <c r="F1942">
        <f>Table3[[#This Row],[DivPay]]*4</f>
        <v>0.33200000000000002</v>
      </c>
      <c r="G1942" s="2">
        <f>Table3[[#This Row],[FwdDiv]]/Table3[[#This Row],[SharePrice]]</f>
        <v>7.767898923724848E-3</v>
      </c>
    </row>
    <row r="1943" spans="2:7" ht="16" x14ac:dyDescent="0.2">
      <c r="B1943" s="57">
        <v>42303</v>
      </c>
      <c r="C1943" s="56">
        <v>42.35</v>
      </c>
      <c r="D1943" s="56"/>
      <c r="E1943" s="56">
        <v>8.3000000000000004E-2</v>
      </c>
      <c r="F1943">
        <f>Table3[[#This Row],[DivPay]]*4</f>
        <v>0.33200000000000002</v>
      </c>
      <c r="G1943" s="2">
        <f>Table3[[#This Row],[FwdDiv]]/Table3[[#This Row],[SharePrice]]</f>
        <v>7.8394332939787491E-3</v>
      </c>
    </row>
    <row r="1944" spans="2:7" ht="16" x14ac:dyDescent="0.2">
      <c r="B1944" s="57">
        <v>42300</v>
      </c>
      <c r="C1944" s="56">
        <v>42.54</v>
      </c>
      <c r="D1944" s="56"/>
      <c r="E1944" s="56">
        <v>8.3000000000000004E-2</v>
      </c>
      <c r="F1944">
        <f>Table3[[#This Row],[DivPay]]*4</f>
        <v>0.33200000000000002</v>
      </c>
      <c r="G1944" s="2">
        <f>Table3[[#This Row],[FwdDiv]]/Table3[[#This Row],[SharePrice]]</f>
        <v>7.8044193700047022E-3</v>
      </c>
    </row>
    <row r="1945" spans="2:7" ht="16" x14ac:dyDescent="0.2">
      <c r="B1945" s="57">
        <v>42299</v>
      </c>
      <c r="C1945" s="56">
        <v>40.799999999999997</v>
      </c>
      <c r="D1945" s="56"/>
      <c r="E1945" s="56">
        <v>8.3000000000000004E-2</v>
      </c>
      <c r="F1945">
        <f>Table3[[#This Row],[DivPay]]*4</f>
        <v>0.33200000000000002</v>
      </c>
      <c r="G1945" s="2">
        <f>Table3[[#This Row],[FwdDiv]]/Table3[[#This Row],[SharePrice]]</f>
        <v>8.1372549019607856E-3</v>
      </c>
    </row>
    <row r="1946" spans="2:7" ht="16" x14ac:dyDescent="0.2">
      <c r="B1946" s="57">
        <v>42298</v>
      </c>
      <c r="C1946" s="56">
        <v>41.66</v>
      </c>
      <c r="D1946" s="56"/>
      <c r="E1946" s="56">
        <v>8.3000000000000004E-2</v>
      </c>
      <c r="F1946">
        <f>Table3[[#This Row],[DivPay]]*4</f>
        <v>0.33200000000000002</v>
      </c>
      <c r="G1946" s="2">
        <f>Table3[[#This Row],[FwdDiv]]/Table3[[#This Row],[SharePrice]]</f>
        <v>7.9692750840134434E-3</v>
      </c>
    </row>
    <row r="1947" spans="2:7" ht="16" x14ac:dyDescent="0.2">
      <c r="B1947" s="57">
        <v>42297</v>
      </c>
      <c r="C1947" s="56">
        <v>43.09</v>
      </c>
      <c r="D1947" s="56"/>
      <c r="E1947" s="56">
        <v>8.3000000000000004E-2</v>
      </c>
      <c r="F1947">
        <f>Table3[[#This Row],[DivPay]]*4</f>
        <v>0.33200000000000002</v>
      </c>
      <c r="G1947" s="2">
        <f>Table3[[#This Row],[FwdDiv]]/Table3[[#This Row],[SharePrice]]</f>
        <v>7.7048038988164307E-3</v>
      </c>
    </row>
    <row r="1948" spans="2:7" ht="16" x14ac:dyDescent="0.2">
      <c r="B1948" s="57">
        <v>42296</v>
      </c>
      <c r="C1948" s="56">
        <v>43.78</v>
      </c>
      <c r="D1948" s="56"/>
      <c r="E1948" s="56">
        <v>8.3000000000000004E-2</v>
      </c>
      <c r="F1948">
        <f>Table3[[#This Row],[DivPay]]*4</f>
        <v>0.33200000000000002</v>
      </c>
      <c r="G1948" s="2">
        <f>Table3[[#This Row],[FwdDiv]]/Table3[[#This Row],[SharePrice]]</f>
        <v>7.5833714024668803E-3</v>
      </c>
    </row>
    <row r="1949" spans="2:7" ht="16" x14ac:dyDescent="0.2">
      <c r="B1949" s="57">
        <v>42293</v>
      </c>
      <c r="C1949" s="56">
        <v>43.93</v>
      </c>
      <c r="D1949" s="56"/>
      <c r="E1949" s="56">
        <v>8.3000000000000004E-2</v>
      </c>
      <c r="F1949">
        <f>Table3[[#This Row],[DivPay]]*4</f>
        <v>0.33200000000000002</v>
      </c>
      <c r="G1949" s="2">
        <f>Table3[[#This Row],[FwdDiv]]/Table3[[#This Row],[SharePrice]]</f>
        <v>7.5574778055998186E-3</v>
      </c>
    </row>
    <row r="1950" spans="2:7" ht="16" x14ac:dyDescent="0.2">
      <c r="B1950" s="57">
        <v>42292</v>
      </c>
      <c r="C1950" s="56">
        <v>43</v>
      </c>
      <c r="D1950" s="56"/>
      <c r="E1950" s="56">
        <v>8.3000000000000004E-2</v>
      </c>
      <c r="F1950">
        <f>Table3[[#This Row],[DivPay]]*4</f>
        <v>0.33200000000000002</v>
      </c>
      <c r="G1950" s="2">
        <f>Table3[[#This Row],[FwdDiv]]/Table3[[#This Row],[SharePrice]]</f>
        <v>7.7209302325581403E-3</v>
      </c>
    </row>
    <row r="1951" spans="2:7" ht="16" x14ac:dyDescent="0.2">
      <c r="B1951" s="57">
        <v>42291</v>
      </c>
      <c r="C1951" s="56">
        <v>42.38</v>
      </c>
      <c r="D1951" s="56"/>
      <c r="E1951" s="56">
        <v>8.3000000000000004E-2</v>
      </c>
      <c r="F1951">
        <f>Table3[[#This Row],[DivPay]]*4</f>
        <v>0.33200000000000002</v>
      </c>
      <c r="G1951" s="2">
        <f>Table3[[#This Row],[FwdDiv]]/Table3[[#This Row],[SharePrice]]</f>
        <v>7.8338839075035391E-3</v>
      </c>
    </row>
    <row r="1952" spans="2:7" ht="16" x14ac:dyDescent="0.2">
      <c r="B1952" s="57">
        <v>42290</v>
      </c>
      <c r="C1952" s="56">
        <v>42.32</v>
      </c>
      <c r="D1952" s="56"/>
      <c r="E1952" s="56">
        <v>8.3000000000000004E-2</v>
      </c>
      <c r="F1952">
        <f>Table3[[#This Row],[DivPay]]*4</f>
        <v>0.33200000000000002</v>
      </c>
      <c r="G1952" s="2">
        <f>Table3[[#This Row],[FwdDiv]]/Table3[[#This Row],[SharePrice]]</f>
        <v>7.8449905482041588E-3</v>
      </c>
    </row>
    <row r="1953" spans="2:7" ht="16" x14ac:dyDescent="0.2">
      <c r="B1953" s="57">
        <v>42289</v>
      </c>
      <c r="C1953" s="56">
        <v>42.71</v>
      </c>
      <c r="D1953" s="56"/>
      <c r="E1953" s="56">
        <v>8.3000000000000004E-2</v>
      </c>
      <c r="F1953">
        <f>Table3[[#This Row],[DivPay]]*4</f>
        <v>0.33200000000000002</v>
      </c>
      <c r="G1953" s="2">
        <f>Table3[[#This Row],[FwdDiv]]/Table3[[#This Row],[SharePrice]]</f>
        <v>7.7733551861390781E-3</v>
      </c>
    </row>
    <row r="1954" spans="2:7" ht="16" x14ac:dyDescent="0.2">
      <c r="B1954" s="57">
        <v>42286</v>
      </c>
      <c r="C1954" s="56">
        <v>42.8</v>
      </c>
      <c r="D1954" s="56"/>
      <c r="E1954" s="56">
        <v>8.3000000000000004E-2</v>
      </c>
      <c r="F1954">
        <f>Table3[[#This Row],[DivPay]]*4</f>
        <v>0.33200000000000002</v>
      </c>
      <c r="G1954" s="2">
        <f>Table3[[#This Row],[FwdDiv]]/Table3[[#This Row],[SharePrice]]</f>
        <v>7.7570093457943936E-3</v>
      </c>
    </row>
    <row r="1955" spans="2:7" ht="16" x14ac:dyDescent="0.2">
      <c r="B1955" s="57">
        <v>42285</v>
      </c>
      <c r="C1955" s="56">
        <v>43.22</v>
      </c>
      <c r="D1955" s="56"/>
      <c r="E1955" s="56">
        <v>8.3000000000000004E-2</v>
      </c>
      <c r="F1955">
        <f>Table3[[#This Row],[DivPay]]*4</f>
        <v>0.33200000000000002</v>
      </c>
      <c r="G1955" s="2">
        <f>Table3[[#This Row],[FwdDiv]]/Table3[[#This Row],[SharePrice]]</f>
        <v>7.6816288755205929E-3</v>
      </c>
    </row>
    <row r="1956" spans="2:7" ht="16" x14ac:dyDescent="0.2">
      <c r="B1956" s="57">
        <v>42284</v>
      </c>
      <c r="C1956" s="56">
        <v>42.67</v>
      </c>
      <c r="D1956" s="56"/>
      <c r="E1956" s="56">
        <v>8.3000000000000004E-2</v>
      </c>
      <c r="F1956">
        <f>Table3[[#This Row],[DivPay]]*4</f>
        <v>0.33200000000000002</v>
      </c>
      <c r="G1956" s="2">
        <f>Table3[[#This Row],[FwdDiv]]/Table3[[#This Row],[SharePrice]]</f>
        <v>7.7806421373330208E-3</v>
      </c>
    </row>
    <row r="1957" spans="2:7" ht="16" x14ac:dyDescent="0.2">
      <c r="B1957" s="57">
        <v>42283</v>
      </c>
      <c r="C1957" s="56">
        <v>41.39</v>
      </c>
      <c r="D1957" s="56"/>
      <c r="E1957" s="56">
        <v>8.3000000000000004E-2</v>
      </c>
      <c r="F1957">
        <f>Table3[[#This Row],[DivPay]]*4</f>
        <v>0.33200000000000002</v>
      </c>
      <c r="G1957" s="2">
        <f>Table3[[#This Row],[FwdDiv]]/Table3[[#This Row],[SharePrice]]</f>
        <v>8.0212611741966658E-3</v>
      </c>
    </row>
    <row r="1958" spans="2:7" ht="16" x14ac:dyDescent="0.2">
      <c r="B1958" s="57">
        <v>42282</v>
      </c>
      <c r="C1958" s="56">
        <v>42.85</v>
      </c>
      <c r="D1958" s="56"/>
      <c r="E1958" s="56">
        <v>8.3000000000000004E-2</v>
      </c>
      <c r="F1958">
        <f>Table3[[#This Row],[DivPay]]*4</f>
        <v>0.33200000000000002</v>
      </c>
      <c r="G1958" s="2">
        <f>Table3[[#This Row],[FwdDiv]]/Table3[[#This Row],[SharePrice]]</f>
        <v>7.7479579929988331E-3</v>
      </c>
    </row>
    <row r="1959" spans="2:7" ht="16" x14ac:dyDescent="0.2">
      <c r="B1959" s="57">
        <v>42279</v>
      </c>
      <c r="C1959" s="56">
        <v>43.02</v>
      </c>
      <c r="D1959" s="56"/>
      <c r="E1959" s="56">
        <v>8.3000000000000004E-2</v>
      </c>
      <c r="F1959">
        <f>Table3[[#This Row],[DivPay]]*4</f>
        <v>0.33200000000000002</v>
      </c>
      <c r="G1959" s="2">
        <f>Table3[[#This Row],[FwdDiv]]/Table3[[#This Row],[SharePrice]]</f>
        <v>7.7173407717340773E-3</v>
      </c>
    </row>
    <row r="1960" spans="2:7" ht="16" x14ac:dyDescent="0.2">
      <c r="B1960" s="57">
        <v>42278</v>
      </c>
      <c r="C1960" s="56">
        <v>41.29</v>
      </c>
      <c r="D1960" s="56"/>
      <c r="E1960" s="56">
        <v>8.3000000000000004E-2</v>
      </c>
      <c r="F1960">
        <f>Table3[[#This Row],[DivPay]]*4</f>
        <v>0.33200000000000002</v>
      </c>
      <c r="G1960" s="2">
        <f>Table3[[#This Row],[FwdDiv]]/Table3[[#This Row],[SharePrice]]</f>
        <v>8.0406878178735774E-3</v>
      </c>
    </row>
    <row r="1961" spans="2:7" ht="16" x14ac:dyDescent="0.2">
      <c r="B1961" s="57">
        <v>42277</v>
      </c>
      <c r="C1961" s="56">
        <v>41.18</v>
      </c>
      <c r="D1961" s="56"/>
      <c r="E1961" s="56">
        <v>8.3000000000000004E-2</v>
      </c>
      <c r="F1961">
        <f>Table3[[#This Row],[DivPay]]*4</f>
        <v>0.33200000000000002</v>
      </c>
      <c r="G1961" s="2">
        <f>Table3[[#This Row],[FwdDiv]]/Table3[[#This Row],[SharePrice]]</f>
        <v>8.0621661000485675E-3</v>
      </c>
    </row>
    <row r="1962" spans="2:7" ht="16" x14ac:dyDescent="0.2">
      <c r="B1962" s="57">
        <v>42276</v>
      </c>
      <c r="C1962" s="56">
        <v>39.65</v>
      </c>
      <c r="D1962" s="56"/>
      <c r="E1962" s="56">
        <v>8.3000000000000004E-2</v>
      </c>
      <c r="F1962">
        <f>Table3[[#This Row],[DivPay]]*4</f>
        <v>0.33200000000000002</v>
      </c>
      <c r="G1962" s="2">
        <f>Table3[[#This Row],[FwdDiv]]/Table3[[#This Row],[SharePrice]]</f>
        <v>8.373266078184111E-3</v>
      </c>
    </row>
    <row r="1963" spans="2:7" ht="16" x14ac:dyDescent="0.2">
      <c r="B1963" s="57">
        <v>42275</v>
      </c>
      <c r="C1963" s="56">
        <v>39.96</v>
      </c>
      <c r="D1963" s="56"/>
      <c r="E1963" s="56">
        <v>8.3000000000000004E-2</v>
      </c>
      <c r="F1963">
        <f>Table3[[#This Row],[DivPay]]*4</f>
        <v>0.33200000000000002</v>
      </c>
      <c r="G1963" s="2">
        <f>Table3[[#This Row],[FwdDiv]]/Table3[[#This Row],[SharePrice]]</f>
        <v>8.3083083083083081E-3</v>
      </c>
    </row>
    <row r="1964" spans="2:7" ht="16" x14ac:dyDescent="0.2">
      <c r="B1964" s="57">
        <v>42272</v>
      </c>
      <c r="C1964" s="56">
        <v>42.51</v>
      </c>
      <c r="D1964" s="56"/>
      <c r="E1964" s="56">
        <v>8.3000000000000004E-2</v>
      </c>
      <c r="F1964">
        <f>Table3[[#This Row],[DivPay]]*4</f>
        <v>0.33200000000000002</v>
      </c>
      <c r="G1964" s="2">
        <f>Table3[[#This Row],[FwdDiv]]/Table3[[#This Row],[SharePrice]]</f>
        <v>7.8099270759821229E-3</v>
      </c>
    </row>
    <row r="1965" spans="2:7" ht="16" x14ac:dyDescent="0.2">
      <c r="B1965" s="57">
        <v>42271</v>
      </c>
      <c r="C1965" s="56">
        <v>43.59</v>
      </c>
      <c r="D1965" s="56"/>
      <c r="E1965" s="56">
        <v>8.3000000000000004E-2</v>
      </c>
      <c r="F1965">
        <f>Table3[[#This Row],[DivPay]]*4</f>
        <v>0.33200000000000002</v>
      </c>
      <c r="G1965" s="2">
        <f>Table3[[#This Row],[FwdDiv]]/Table3[[#This Row],[SharePrice]]</f>
        <v>7.616425785730672E-3</v>
      </c>
    </row>
    <row r="1966" spans="2:7" ht="16" x14ac:dyDescent="0.2">
      <c r="B1966" s="57">
        <v>42270</v>
      </c>
      <c r="C1966" s="56">
        <v>44.32</v>
      </c>
      <c r="D1966" s="56"/>
      <c r="E1966" s="56">
        <v>8.3000000000000004E-2</v>
      </c>
      <c r="F1966">
        <f>Table3[[#This Row],[DivPay]]*4</f>
        <v>0.33200000000000002</v>
      </c>
      <c r="G1966" s="2">
        <f>Table3[[#This Row],[FwdDiv]]/Table3[[#This Row],[SharePrice]]</f>
        <v>7.4909747292418779E-3</v>
      </c>
    </row>
    <row r="1967" spans="2:7" ht="16" x14ac:dyDescent="0.2">
      <c r="B1967" s="57">
        <v>42269</v>
      </c>
      <c r="C1967" s="56">
        <v>44.23</v>
      </c>
      <c r="D1967" s="56"/>
      <c r="E1967" s="56">
        <v>8.3000000000000004E-2</v>
      </c>
      <c r="F1967">
        <f>Table3[[#This Row],[DivPay]]*4</f>
        <v>0.33200000000000002</v>
      </c>
      <c r="G1967" s="2">
        <f>Table3[[#This Row],[FwdDiv]]/Table3[[#This Row],[SharePrice]]</f>
        <v>7.5062174994347738E-3</v>
      </c>
    </row>
    <row r="1968" spans="2:7" ht="16" x14ac:dyDescent="0.2">
      <c r="B1968" s="57">
        <v>42268</v>
      </c>
      <c r="C1968" s="56">
        <v>44.5</v>
      </c>
      <c r="D1968" s="56"/>
      <c r="E1968" s="56">
        <v>8.3000000000000004E-2</v>
      </c>
      <c r="F1968">
        <f>Table3[[#This Row],[DivPay]]*4</f>
        <v>0.33200000000000002</v>
      </c>
      <c r="G1968" s="2">
        <f>Table3[[#This Row],[FwdDiv]]/Table3[[#This Row],[SharePrice]]</f>
        <v>7.4606741573033713E-3</v>
      </c>
    </row>
    <row r="1969" spans="2:7" ht="16" x14ac:dyDescent="0.2">
      <c r="B1969" s="57">
        <v>42265</v>
      </c>
      <c r="C1969" s="56">
        <v>45.12</v>
      </c>
      <c r="D1969" s="56"/>
      <c r="E1969" s="56">
        <v>8.3000000000000004E-2</v>
      </c>
      <c r="F1969">
        <f>Table3[[#This Row],[DivPay]]*4</f>
        <v>0.33200000000000002</v>
      </c>
      <c r="G1969" s="2">
        <f>Table3[[#This Row],[FwdDiv]]/Table3[[#This Row],[SharePrice]]</f>
        <v>7.3581560283687954E-3</v>
      </c>
    </row>
    <row r="1970" spans="2:7" ht="16" x14ac:dyDescent="0.2">
      <c r="B1970" s="57">
        <v>42264</v>
      </c>
      <c r="C1970" s="56">
        <v>46.01</v>
      </c>
      <c r="D1970" s="56"/>
      <c r="E1970" s="56">
        <v>8.3000000000000004E-2</v>
      </c>
      <c r="F1970">
        <f>Table3[[#This Row],[DivPay]]*4</f>
        <v>0.33200000000000002</v>
      </c>
      <c r="G1970" s="2">
        <f>Table3[[#This Row],[FwdDiv]]/Table3[[#This Row],[SharePrice]]</f>
        <v>7.2158226472505988E-3</v>
      </c>
    </row>
    <row r="1971" spans="2:7" ht="16" x14ac:dyDescent="0.2">
      <c r="B1971" s="57">
        <v>42263</v>
      </c>
      <c r="C1971" s="56">
        <v>44.51</v>
      </c>
      <c r="D1971" s="56"/>
      <c r="E1971" s="56">
        <v>8.3000000000000004E-2</v>
      </c>
      <c r="F1971">
        <f>Table3[[#This Row],[DivPay]]*4</f>
        <v>0.33200000000000002</v>
      </c>
      <c r="G1971" s="2">
        <f>Table3[[#This Row],[FwdDiv]]/Table3[[#This Row],[SharePrice]]</f>
        <v>7.4589979779824764E-3</v>
      </c>
    </row>
    <row r="1972" spans="2:7" ht="16" x14ac:dyDescent="0.2">
      <c r="B1972" s="57">
        <v>42262</v>
      </c>
      <c r="C1972" s="56">
        <v>45.06</v>
      </c>
      <c r="D1972" s="56"/>
      <c r="E1972" s="56">
        <v>8.3000000000000004E-2</v>
      </c>
      <c r="F1972">
        <f>Table3[[#This Row],[DivPay]]*4</f>
        <v>0.33200000000000002</v>
      </c>
      <c r="G1972" s="2">
        <f>Table3[[#This Row],[FwdDiv]]/Table3[[#This Row],[SharePrice]]</f>
        <v>7.3679538393253436E-3</v>
      </c>
    </row>
    <row r="1973" spans="2:7" ht="16" x14ac:dyDescent="0.2">
      <c r="B1973" s="57">
        <v>42261</v>
      </c>
      <c r="C1973" s="56">
        <v>44.47</v>
      </c>
      <c r="D1973" s="56"/>
      <c r="E1973" s="56">
        <v>8.3000000000000004E-2</v>
      </c>
      <c r="F1973">
        <f>Table3[[#This Row],[DivPay]]*4</f>
        <v>0.33200000000000002</v>
      </c>
      <c r="G1973" s="2">
        <f>Table3[[#This Row],[FwdDiv]]/Table3[[#This Row],[SharePrice]]</f>
        <v>7.4657072183494499E-3</v>
      </c>
    </row>
    <row r="1974" spans="2:7" ht="16" x14ac:dyDescent="0.2">
      <c r="B1974" s="57">
        <v>42258</v>
      </c>
      <c r="C1974" s="56">
        <v>45</v>
      </c>
      <c r="D1974" s="56"/>
      <c r="E1974" s="56">
        <v>8.3000000000000004E-2</v>
      </c>
      <c r="F1974">
        <f>Table3[[#This Row],[DivPay]]*4</f>
        <v>0.33200000000000002</v>
      </c>
      <c r="G1974" s="2">
        <f>Table3[[#This Row],[FwdDiv]]/Table3[[#This Row],[SharePrice]]</f>
        <v>7.3777777777777782E-3</v>
      </c>
    </row>
    <row r="1975" spans="2:7" ht="16" x14ac:dyDescent="0.2">
      <c r="B1975" s="57">
        <v>42257</v>
      </c>
      <c r="C1975" s="56">
        <v>44.34</v>
      </c>
      <c r="D1975" s="56"/>
      <c r="E1975" s="56">
        <v>8.3000000000000004E-2</v>
      </c>
      <c r="F1975">
        <f>Table3[[#This Row],[DivPay]]*4</f>
        <v>0.33200000000000002</v>
      </c>
      <c r="G1975" s="2">
        <f>Table3[[#This Row],[FwdDiv]]/Table3[[#This Row],[SharePrice]]</f>
        <v>7.4875958502480825E-3</v>
      </c>
    </row>
    <row r="1976" spans="2:7" ht="16" x14ac:dyDescent="0.2">
      <c r="B1976" s="57">
        <v>42256</v>
      </c>
      <c r="C1976" s="56">
        <v>43.95</v>
      </c>
      <c r="D1976" s="56"/>
      <c r="E1976" s="56">
        <v>8.3000000000000004E-2</v>
      </c>
      <c r="F1976">
        <f>Table3[[#This Row],[DivPay]]*4</f>
        <v>0.33200000000000002</v>
      </c>
      <c r="G1976" s="2">
        <f>Table3[[#This Row],[FwdDiv]]/Table3[[#This Row],[SharePrice]]</f>
        <v>7.5540386803185436E-3</v>
      </c>
    </row>
    <row r="1977" spans="2:7" ht="16" x14ac:dyDescent="0.2">
      <c r="B1977" s="57">
        <v>42255</v>
      </c>
      <c r="C1977" s="56">
        <v>44.89</v>
      </c>
      <c r="D1977" s="56"/>
      <c r="E1977" s="56">
        <v>8.3000000000000004E-2</v>
      </c>
      <c r="F1977">
        <f>Table3[[#This Row],[DivPay]]*4</f>
        <v>0.33200000000000002</v>
      </c>
      <c r="G1977" s="2">
        <f>Table3[[#This Row],[FwdDiv]]/Table3[[#This Row],[SharePrice]]</f>
        <v>7.3958565382045002E-3</v>
      </c>
    </row>
    <row r="1978" spans="2:7" ht="16" x14ac:dyDescent="0.2">
      <c r="B1978" s="57">
        <v>42251</v>
      </c>
      <c r="C1978" s="56">
        <v>44.01</v>
      </c>
      <c r="D1978" s="56"/>
      <c r="E1978" s="56">
        <v>8.3000000000000004E-2</v>
      </c>
      <c r="F1978">
        <f>Table3[[#This Row],[DivPay]]*4</f>
        <v>0.33200000000000002</v>
      </c>
      <c r="G1978" s="2">
        <f>Table3[[#This Row],[FwdDiv]]/Table3[[#This Row],[SharePrice]]</f>
        <v>7.5437400590774835E-3</v>
      </c>
    </row>
    <row r="1979" spans="2:7" ht="16" x14ac:dyDescent="0.2">
      <c r="B1979" s="57">
        <v>42250</v>
      </c>
      <c r="C1979" s="56">
        <v>44.53</v>
      </c>
      <c r="D1979" s="56"/>
      <c r="E1979" s="56">
        <v>8.3000000000000004E-2</v>
      </c>
      <c r="F1979">
        <f>Table3[[#This Row],[DivPay]]*4</f>
        <v>0.33200000000000002</v>
      </c>
      <c r="G1979" s="2">
        <f>Table3[[#This Row],[FwdDiv]]/Table3[[#This Row],[SharePrice]]</f>
        <v>7.4556478778351675E-3</v>
      </c>
    </row>
    <row r="1980" spans="2:7" ht="16" x14ac:dyDescent="0.2">
      <c r="B1980" s="57">
        <v>42249</v>
      </c>
      <c r="C1980" s="56">
        <v>45.12</v>
      </c>
      <c r="D1980" s="56"/>
      <c r="E1980" s="56">
        <v>8.3000000000000004E-2</v>
      </c>
      <c r="F1980">
        <f>Table3[[#This Row],[DivPay]]*4</f>
        <v>0.33200000000000002</v>
      </c>
      <c r="G1980" s="2">
        <f>Table3[[#This Row],[FwdDiv]]/Table3[[#This Row],[SharePrice]]</f>
        <v>7.3581560283687954E-3</v>
      </c>
    </row>
    <row r="1981" spans="2:7" ht="16" x14ac:dyDescent="0.2">
      <c r="B1981" s="57">
        <v>42248</v>
      </c>
      <c r="C1981" s="56">
        <v>43.98</v>
      </c>
      <c r="D1981" s="56"/>
      <c r="E1981" s="56">
        <v>8.3000000000000004E-2</v>
      </c>
      <c r="F1981">
        <f>Table3[[#This Row],[DivPay]]*4</f>
        <v>0.33200000000000002</v>
      </c>
      <c r="G1981" s="2">
        <f>Table3[[#This Row],[FwdDiv]]/Table3[[#This Row],[SharePrice]]</f>
        <v>7.5488858572078229E-3</v>
      </c>
    </row>
    <row r="1982" spans="2:7" ht="16" x14ac:dyDescent="0.2">
      <c r="B1982" s="57">
        <v>42247</v>
      </c>
      <c r="C1982" s="56">
        <v>44.87</v>
      </c>
      <c r="D1982" s="56"/>
      <c r="E1982" s="56">
        <v>8.3000000000000004E-2</v>
      </c>
      <c r="F1982">
        <f>Table3[[#This Row],[DivPay]]*4</f>
        <v>0.33200000000000002</v>
      </c>
      <c r="G1982" s="2">
        <f>Table3[[#This Row],[FwdDiv]]/Table3[[#This Row],[SharePrice]]</f>
        <v>7.399153108981503E-3</v>
      </c>
    </row>
    <row r="1983" spans="2:7" ht="16" x14ac:dyDescent="0.2">
      <c r="B1983" s="57">
        <v>42244</v>
      </c>
      <c r="C1983" s="56">
        <v>45.78</v>
      </c>
      <c r="D1983" s="56"/>
      <c r="E1983" s="56">
        <v>8.3000000000000004E-2</v>
      </c>
      <c r="F1983">
        <f>Table3[[#This Row],[DivPay]]*4</f>
        <v>0.33200000000000002</v>
      </c>
      <c r="G1983" s="2">
        <f>Table3[[#This Row],[FwdDiv]]/Table3[[#This Row],[SharePrice]]</f>
        <v>7.2520751419833992E-3</v>
      </c>
    </row>
    <row r="1984" spans="2:7" ht="16" x14ac:dyDescent="0.2">
      <c r="B1984" s="57">
        <v>42243</v>
      </c>
      <c r="C1984" s="56">
        <v>45.86</v>
      </c>
      <c r="D1984" s="56"/>
      <c r="E1984" s="56">
        <v>8.3000000000000004E-2</v>
      </c>
      <c r="F1984">
        <f>Table3[[#This Row],[DivPay]]*4</f>
        <v>0.33200000000000002</v>
      </c>
      <c r="G1984" s="2">
        <f>Table3[[#This Row],[FwdDiv]]/Table3[[#This Row],[SharePrice]]</f>
        <v>7.2394243349324034E-3</v>
      </c>
    </row>
    <row r="1985" spans="2:7" ht="16" x14ac:dyDescent="0.2">
      <c r="B1985" s="57">
        <v>42242</v>
      </c>
      <c r="C1985" s="56">
        <v>44.25</v>
      </c>
      <c r="D1985" s="56"/>
      <c r="E1985" s="56">
        <v>8.3000000000000004E-2</v>
      </c>
      <c r="F1985">
        <f>Table3[[#This Row],[DivPay]]*4</f>
        <v>0.33200000000000002</v>
      </c>
      <c r="G1985" s="2">
        <f>Table3[[#This Row],[FwdDiv]]/Table3[[#This Row],[SharePrice]]</f>
        <v>7.5028248587570628E-3</v>
      </c>
    </row>
    <row r="1986" spans="2:7" ht="16" x14ac:dyDescent="0.2">
      <c r="B1986" s="57">
        <v>42241</v>
      </c>
      <c r="C1986" s="56">
        <v>42.56</v>
      </c>
      <c r="D1986" s="56"/>
      <c r="E1986" s="56">
        <v>8.3000000000000004E-2</v>
      </c>
      <c r="F1986">
        <f>Table3[[#This Row],[DivPay]]*4</f>
        <v>0.33200000000000002</v>
      </c>
      <c r="G1986" s="2">
        <f>Table3[[#This Row],[FwdDiv]]/Table3[[#This Row],[SharePrice]]</f>
        <v>7.8007518796992482E-3</v>
      </c>
    </row>
    <row r="1987" spans="2:7" ht="16" x14ac:dyDescent="0.2">
      <c r="B1987" s="57">
        <v>42240</v>
      </c>
      <c r="C1987" s="56">
        <v>43.53</v>
      </c>
      <c r="D1987" s="56"/>
      <c r="E1987" s="56">
        <v>8.3000000000000004E-2</v>
      </c>
      <c r="F1987">
        <f>Table3[[#This Row],[DivPay]]*4</f>
        <v>0.33200000000000002</v>
      </c>
      <c r="G1987" s="2">
        <f>Table3[[#This Row],[FwdDiv]]/Table3[[#This Row],[SharePrice]]</f>
        <v>7.6269239604870205E-3</v>
      </c>
    </row>
    <row r="1988" spans="2:7" ht="16" x14ac:dyDescent="0.2">
      <c r="B1988" s="57">
        <v>42237</v>
      </c>
      <c r="C1988" s="56">
        <v>45.02</v>
      </c>
      <c r="D1988" s="56"/>
      <c r="E1988" s="56">
        <v>8.3000000000000004E-2</v>
      </c>
      <c r="F1988">
        <f>Table3[[#This Row],[DivPay]]*4</f>
        <v>0.33200000000000002</v>
      </c>
      <c r="G1988" s="2">
        <f>Table3[[#This Row],[FwdDiv]]/Table3[[#This Row],[SharePrice]]</f>
        <v>7.3745002221235001E-3</v>
      </c>
    </row>
    <row r="1989" spans="2:7" ht="16" x14ac:dyDescent="0.2">
      <c r="B1989" s="57">
        <v>42236</v>
      </c>
      <c r="C1989" s="56">
        <v>46.38</v>
      </c>
      <c r="D1989" s="56"/>
      <c r="E1989" s="56">
        <v>8.3000000000000004E-2</v>
      </c>
      <c r="F1989">
        <f>Table3[[#This Row],[DivPay]]*4</f>
        <v>0.33200000000000002</v>
      </c>
      <c r="G1989" s="2">
        <f>Table3[[#This Row],[FwdDiv]]/Table3[[#This Row],[SharePrice]]</f>
        <v>7.1582578697714531E-3</v>
      </c>
    </row>
    <row r="1990" spans="2:7" ht="16" x14ac:dyDescent="0.2">
      <c r="B1990" s="57">
        <v>42235</v>
      </c>
      <c r="C1990" s="56">
        <v>47.91</v>
      </c>
      <c r="D1990" s="56"/>
      <c r="E1990" s="56">
        <v>8.3000000000000004E-2</v>
      </c>
      <c r="F1990">
        <f>Table3[[#This Row],[DivPay]]*4</f>
        <v>0.33200000000000002</v>
      </c>
      <c r="G1990" s="2">
        <f>Table3[[#This Row],[FwdDiv]]/Table3[[#This Row],[SharePrice]]</f>
        <v>6.9296597787518273E-3</v>
      </c>
    </row>
    <row r="1991" spans="2:7" ht="16" x14ac:dyDescent="0.2">
      <c r="B1991" s="57">
        <v>42234</v>
      </c>
      <c r="C1991" s="56">
        <v>47.73</v>
      </c>
      <c r="D1991" s="56"/>
      <c r="E1991" s="56">
        <v>8.3000000000000004E-2</v>
      </c>
      <c r="F1991">
        <f>Table3[[#This Row],[DivPay]]*4</f>
        <v>0.33200000000000002</v>
      </c>
      <c r="G1991" s="2">
        <f>Table3[[#This Row],[FwdDiv]]/Table3[[#This Row],[SharePrice]]</f>
        <v>6.9557930023046314E-3</v>
      </c>
    </row>
    <row r="1992" spans="2:7" ht="16" x14ac:dyDescent="0.2">
      <c r="B1992" s="57">
        <v>42233</v>
      </c>
      <c r="C1992" s="56">
        <v>48.69</v>
      </c>
      <c r="D1992" s="56"/>
      <c r="E1992" s="56">
        <v>8.3000000000000004E-2</v>
      </c>
      <c r="F1992">
        <f>Table3[[#This Row],[DivPay]]*4</f>
        <v>0.33200000000000002</v>
      </c>
      <c r="G1992" s="2">
        <f>Table3[[#This Row],[FwdDiv]]/Table3[[#This Row],[SharePrice]]</f>
        <v>6.8186485931402757E-3</v>
      </c>
    </row>
    <row r="1993" spans="2:7" ht="16" x14ac:dyDescent="0.2">
      <c r="B1993" s="57">
        <v>42230</v>
      </c>
      <c r="C1993" s="56">
        <v>47.47</v>
      </c>
      <c r="D1993" s="56"/>
      <c r="E1993" s="56">
        <v>8.3000000000000004E-2</v>
      </c>
      <c r="F1993">
        <f>Table3[[#This Row],[DivPay]]*4</f>
        <v>0.33200000000000002</v>
      </c>
      <c r="G1993" s="2">
        <f>Table3[[#This Row],[FwdDiv]]/Table3[[#This Row],[SharePrice]]</f>
        <v>6.9938908784495475E-3</v>
      </c>
    </row>
    <row r="1994" spans="2:7" ht="16" x14ac:dyDescent="0.2">
      <c r="B1994" s="57">
        <v>42229</v>
      </c>
      <c r="C1994" s="56">
        <v>47.66</v>
      </c>
      <c r="D1994" s="56"/>
      <c r="E1994" s="56">
        <v>8.3000000000000004E-2</v>
      </c>
      <c r="F1994">
        <f>Table3[[#This Row],[DivPay]]*4</f>
        <v>0.33200000000000002</v>
      </c>
      <c r="G1994" s="2">
        <f>Table3[[#This Row],[FwdDiv]]/Table3[[#This Row],[SharePrice]]</f>
        <v>6.9660092320604286E-3</v>
      </c>
    </row>
    <row r="1995" spans="2:7" ht="16" x14ac:dyDescent="0.2">
      <c r="B1995" s="57">
        <v>42228</v>
      </c>
      <c r="C1995" s="56">
        <v>47.86</v>
      </c>
      <c r="D1995" s="56"/>
      <c r="E1995" s="56">
        <v>8.3000000000000004E-2</v>
      </c>
      <c r="F1995">
        <f>Table3[[#This Row],[DivPay]]*4</f>
        <v>0.33200000000000002</v>
      </c>
      <c r="G1995" s="2">
        <f>Table3[[#This Row],[FwdDiv]]/Table3[[#This Row],[SharePrice]]</f>
        <v>6.9368992895946519E-3</v>
      </c>
    </row>
    <row r="1996" spans="2:7" ht="16" x14ac:dyDescent="0.2">
      <c r="B1996" s="57">
        <v>42227</v>
      </c>
      <c r="C1996" s="56">
        <v>48.21</v>
      </c>
      <c r="D1996" s="56">
        <v>8.3000000000000004E-2</v>
      </c>
      <c r="E1996" s="56">
        <v>8.3000000000000004E-2</v>
      </c>
      <c r="F1996">
        <f>Table3[[#This Row],[DivPay]]*4</f>
        <v>0.33200000000000002</v>
      </c>
      <c r="G1996" s="2">
        <f>Table3[[#This Row],[FwdDiv]]/Table3[[#This Row],[SharePrice]]</f>
        <v>6.8865380626426057E-3</v>
      </c>
    </row>
    <row r="1997" spans="2:7" ht="16" x14ac:dyDescent="0.2">
      <c r="B1997" s="57">
        <v>42226</v>
      </c>
      <c r="C1997" s="56">
        <v>48.39</v>
      </c>
      <c r="D1997" s="56"/>
      <c r="E1997" s="56">
        <v>8.3000000000000004E-2</v>
      </c>
      <c r="F1997">
        <f>Table3[[#This Row],[DivPay]]*4</f>
        <v>0.33200000000000002</v>
      </c>
      <c r="G1997" s="2">
        <f>Table3[[#This Row],[FwdDiv]]/Table3[[#This Row],[SharePrice]]</f>
        <v>6.8609216780326516E-3</v>
      </c>
    </row>
    <row r="1998" spans="2:7" ht="16" x14ac:dyDescent="0.2">
      <c r="B1998" s="57">
        <v>42223</v>
      </c>
      <c r="C1998" s="56">
        <v>48.31</v>
      </c>
      <c r="D1998" s="56"/>
      <c r="E1998" s="56">
        <v>8.3000000000000004E-2</v>
      </c>
      <c r="F1998">
        <f>Table3[[#This Row],[DivPay]]*4</f>
        <v>0.33200000000000002</v>
      </c>
      <c r="G1998" s="2">
        <f>Table3[[#This Row],[FwdDiv]]/Table3[[#This Row],[SharePrice]]</f>
        <v>6.8722831711860895E-3</v>
      </c>
    </row>
    <row r="1999" spans="2:7" ht="16" x14ac:dyDescent="0.2">
      <c r="B1999" s="57">
        <v>42222</v>
      </c>
      <c r="C1999" s="56">
        <v>48.28</v>
      </c>
      <c r="D1999" s="56"/>
      <c r="E1999" s="56">
        <v>8.3000000000000004E-2</v>
      </c>
      <c r="F1999">
        <f>Table3[[#This Row],[DivPay]]*4</f>
        <v>0.33200000000000002</v>
      </c>
      <c r="G1999" s="2">
        <f>Table3[[#This Row],[FwdDiv]]/Table3[[#This Row],[SharePrice]]</f>
        <v>6.8765534382767193E-3</v>
      </c>
    </row>
    <row r="2000" spans="2:7" ht="16" x14ac:dyDescent="0.2">
      <c r="B2000" s="57">
        <v>42221</v>
      </c>
      <c r="C2000" s="56">
        <v>48.61</v>
      </c>
      <c r="D2000" s="56"/>
      <c r="E2000" s="56">
        <v>8.3000000000000004E-2</v>
      </c>
      <c r="F2000">
        <f>Table3[[#This Row],[DivPay]]*4</f>
        <v>0.33200000000000002</v>
      </c>
      <c r="G2000" s="2">
        <f>Table3[[#This Row],[FwdDiv]]/Table3[[#This Row],[SharePrice]]</f>
        <v>6.8298703970376467E-3</v>
      </c>
    </row>
    <row r="2001" spans="2:7" ht="16" x14ac:dyDescent="0.2">
      <c r="B2001" s="57">
        <v>42220</v>
      </c>
      <c r="C2001" s="56">
        <v>48.85</v>
      </c>
      <c r="D2001" s="56"/>
      <c r="E2001" s="56">
        <v>8.3000000000000004E-2</v>
      </c>
      <c r="F2001">
        <f>Table3[[#This Row],[DivPay]]*4</f>
        <v>0.33200000000000002</v>
      </c>
      <c r="G2001" s="2">
        <f>Table3[[#This Row],[FwdDiv]]/Table3[[#This Row],[SharePrice]]</f>
        <v>6.7963152507676565E-3</v>
      </c>
    </row>
    <row r="2002" spans="2:7" ht="16" x14ac:dyDescent="0.2">
      <c r="B2002" s="57">
        <v>42219</v>
      </c>
      <c r="C2002" s="56">
        <v>48.48</v>
      </c>
      <c r="D2002" s="56"/>
      <c r="E2002" s="56">
        <v>8.3000000000000004E-2</v>
      </c>
      <c r="F2002">
        <f>Table3[[#This Row],[DivPay]]*4</f>
        <v>0.33200000000000002</v>
      </c>
      <c r="G2002" s="2">
        <f>Table3[[#This Row],[FwdDiv]]/Table3[[#This Row],[SharePrice]]</f>
        <v>6.8481848184818494E-3</v>
      </c>
    </row>
    <row r="2003" spans="2:7" ht="16" x14ac:dyDescent="0.2">
      <c r="B2003" s="57">
        <v>42216</v>
      </c>
      <c r="C2003" s="56">
        <v>48.98</v>
      </c>
      <c r="D2003" s="56"/>
      <c r="E2003" s="56">
        <v>8.3000000000000004E-2</v>
      </c>
      <c r="F2003">
        <f>Table3[[#This Row],[DivPay]]*4</f>
        <v>0.33200000000000002</v>
      </c>
      <c r="G2003" s="2">
        <f>Table3[[#This Row],[FwdDiv]]/Table3[[#This Row],[SharePrice]]</f>
        <v>6.7782768476929364E-3</v>
      </c>
    </row>
    <row r="2004" spans="2:7" ht="16" x14ac:dyDescent="0.2">
      <c r="B2004" s="57">
        <v>42215</v>
      </c>
      <c r="C2004" s="56">
        <v>48.55</v>
      </c>
      <c r="D2004" s="56"/>
      <c r="E2004" s="56">
        <v>8.3000000000000004E-2</v>
      </c>
      <c r="F2004">
        <f>Table3[[#This Row],[DivPay]]*4</f>
        <v>0.33200000000000002</v>
      </c>
      <c r="G2004" s="2">
        <f>Table3[[#This Row],[FwdDiv]]/Table3[[#This Row],[SharePrice]]</f>
        <v>6.8383110195674567E-3</v>
      </c>
    </row>
    <row r="2005" spans="2:7" ht="16" x14ac:dyDescent="0.2">
      <c r="B2005" s="57">
        <v>42214</v>
      </c>
      <c r="C2005" s="56">
        <v>48.4</v>
      </c>
      <c r="D2005" s="56"/>
      <c r="E2005" s="56">
        <v>8.3000000000000004E-2</v>
      </c>
      <c r="F2005">
        <f>Table3[[#This Row],[DivPay]]*4</f>
        <v>0.33200000000000002</v>
      </c>
      <c r="G2005" s="2">
        <f>Table3[[#This Row],[FwdDiv]]/Table3[[#This Row],[SharePrice]]</f>
        <v>6.8595041322314053E-3</v>
      </c>
    </row>
    <row r="2006" spans="2:7" ht="16" x14ac:dyDescent="0.2">
      <c r="B2006" s="57">
        <v>42213</v>
      </c>
      <c r="C2006" s="56">
        <v>48.85</v>
      </c>
      <c r="D2006" s="56"/>
      <c r="E2006" s="56">
        <v>8.3000000000000004E-2</v>
      </c>
      <c r="F2006">
        <f>Table3[[#This Row],[DivPay]]*4</f>
        <v>0.33200000000000002</v>
      </c>
      <c r="G2006" s="2">
        <f>Table3[[#This Row],[FwdDiv]]/Table3[[#This Row],[SharePrice]]</f>
        <v>6.7963152507676565E-3</v>
      </c>
    </row>
    <row r="2007" spans="2:7" ht="16" x14ac:dyDescent="0.2">
      <c r="B2007" s="57">
        <v>42212</v>
      </c>
      <c r="C2007" s="56">
        <v>49.48</v>
      </c>
      <c r="D2007" s="56"/>
      <c r="E2007" s="56">
        <v>8.3000000000000004E-2</v>
      </c>
      <c r="F2007">
        <f>Table3[[#This Row],[DivPay]]*4</f>
        <v>0.33200000000000002</v>
      </c>
      <c r="G2007" s="2">
        <f>Table3[[#This Row],[FwdDiv]]/Table3[[#This Row],[SharePrice]]</f>
        <v>6.7097817299919165E-3</v>
      </c>
    </row>
    <row r="2008" spans="2:7" ht="16" x14ac:dyDescent="0.2">
      <c r="B2008" s="57">
        <v>42209</v>
      </c>
      <c r="C2008" s="56">
        <v>49.49</v>
      </c>
      <c r="D2008" s="56"/>
      <c r="E2008" s="56">
        <v>8.3000000000000004E-2</v>
      </c>
      <c r="F2008">
        <f>Table3[[#This Row],[DivPay]]*4</f>
        <v>0.33200000000000002</v>
      </c>
      <c r="G2008" s="2">
        <f>Table3[[#This Row],[FwdDiv]]/Table3[[#This Row],[SharePrice]]</f>
        <v>6.7084259446352802E-3</v>
      </c>
    </row>
    <row r="2009" spans="2:7" ht="16" x14ac:dyDescent="0.2">
      <c r="B2009" s="57">
        <v>42208</v>
      </c>
      <c r="C2009" s="56">
        <v>49.85</v>
      </c>
      <c r="D2009" s="56"/>
      <c r="E2009" s="56">
        <v>8.3000000000000004E-2</v>
      </c>
      <c r="F2009">
        <f>Table3[[#This Row],[DivPay]]*4</f>
        <v>0.33200000000000002</v>
      </c>
      <c r="G2009" s="2">
        <f>Table3[[#This Row],[FwdDiv]]/Table3[[#This Row],[SharePrice]]</f>
        <v>6.6599799398194583E-3</v>
      </c>
    </row>
    <row r="2010" spans="2:7" ht="16" x14ac:dyDescent="0.2">
      <c r="B2010" s="57">
        <v>42207</v>
      </c>
      <c r="C2010" s="56">
        <v>50.02</v>
      </c>
      <c r="D2010" s="56"/>
      <c r="E2010" s="56">
        <v>8.3000000000000004E-2</v>
      </c>
      <c r="F2010">
        <f>Table3[[#This Row],[DivPay]]*4</f>
        <v>0.33200000000000002</v>
      </c>
      <c r="G2010" s="2">
        <f>Table3[[#This Row],[FwdDiv]]/Table3[[#This Row],[SharePrice]]</f>
        <v>6.6373450619752099E-3</v>
      </c>
    </row>
    <row r="2011" spans="2:7" ht="16" x14ac:dyDescent="0.2">
      <c r="B2011" s="57">
        <v>42206</v>
      </c>
      <c r="C2011" s="56">
        <v>49.12</v>
      </c>
      <c r="D2011" s="56"/>
      <c r="E2011" s="56">
        <v>8.3000000000000004E-2</v>
      </c>
      <c r="F2011">
        <f>Table3[[#This Row],[DivPay]]*4</f>
        <v>0.33200000000000002</v>
      </c>
      <c r="G2011" s="2">
        <f>Table3[[#This Row],[FwdDiv]]/Table3[[#This Row],[SharePrice]]</f>
        <v>6.7589576547231276E-3</v>
      </c>
    </row>
    <row r="2012" spans="2:7" ht="16" x14ac:dyDescent="0.2">
      <c r="B2012" s="57">
        <v>42205</v>
      </c>
      <c r="C2012" s="56">
        <v>48.98</v>
      </c>
      <c r="D2012" s="56"/>
      <c r="E2012" s="56">
        <v>8.3000000000000004E-2</v>
      </c>
      <c r="F2012">
        <f>Table3[[#This Row],[DivPay]]*4</f>
        <v>0.33200000000000002</v>
      </c>
      <c r="G2012" s="2">
        <f>Table3[[#This Row],[FwdDiv]]/Table3[[#This Row],[SharePrice]]</f>
        <v>6.7782768476929364E-3</v>
      </c>
    </row>
    <row r="2013" spans="2:7" ht="16" x14ac:dyDescent="0.2">
      <c r="B2013" s="57">
        <v>42202</v>
      </c>
      <c r="C2013" s="56">
        <v>47.8</v>
      </c>
      <c r="D2013" s="56"/>
      <c r="E2013" s="56">
        <v>8.3000000000000004E-2</v>
      </c>
      <c r="F2013">
        <f>Table3[[#This Row],[DivPay]]*4</f>
        <v>0.33200000000000002</v>
      </c>
      <c r="G2013" s="2">
        <f>Table3[[#This Row],[FwdDiv]]/Table3[[#This Row],[SharePrice]]</f>
        <v>6.9456066945606703E-3</v>
      </c>
    </row>
    <row r="2014" spans="2:7" ht="16" x14ac:dyDescent="0.2">
      <c r="B2014" s="57">
        <v>42201</v>
      </c>
      <c r="C2014" s="56">
        <v>48</v>
      </c>
      <c r="D2014" s="56"/>
      <c r="E2014" s="56">
        <v>8.3000000000000004E-2</v>
      </c>
      <c r="F2014">
        <f>Table3[[#This Row],[DivPay]]*4</f>
        <v>0.33200000000000002</v>
      </c>
      <c r="G2014" s="2">
        <f>Table3[[#This Row],[FwdDiv]]/Table3[[#This Row],[SharePrice]]</f>
        <v>6.9166666666666673E-3</v>
      </c>
    </row>
    <row r="2015" spans="2:7" ht="16" x14ac:dyDescent="0.2">
      <c r="B2015" s="57">
        <v>42200</v>
      </c>
      <c r="C2015" s="56">
        <v>47.11</v>
      </c>
      <c r="D2015" s="56"/>
      <c r="E2015" s="56">
        <v>8.3000000000000004E-2</v>
      </c>
      <c r="F2015">
        <f>Table3[[#This Row],[DivPay]]*4</f>
        <v>0.33200000000000002</v>
      </c>
      <c r="G2015" s="2">
        <f>Table3[[#This Row],[FwdDiv]]/Table3[[#This Row],[SharePrice]]</f>
        <v>7.0473360220759925E-3</v>
      </c>
    </row>
    <row r="2016" spans="2:7" ht="16" x14ac:dyDescent="0.2">
      <c r="B2016" s="57">
        <v>42199</v>
      </c>
      <c r="C2016" s="56">
        <v>47.46</v>
      </c>
      <c r="D2016" s="56"/>
      <c r="E2016" s="56">
        <v>8.3000000000000004E-2</v>
      </c>
      <c r="F2016">
        <f>Table3[[#This Row],[DivPay]]*4</f>
        <v>0.33200000000000002</v>
      </c>
      <c r="G2016" s="2">
        <f>Table3[[#This Row],[FwdDiv]]/Table3[[#This Row],[SharePrice]]</f>
        <v>6.9953645174884119E-3</v>
      </c>
    </row>
    <row r="2017" spans="2:7" ht="16" x14ac:dyDescent="0.2">
      <c r="B2017" s="57">
        <v>42198</v>
      </c>
      <c r="C2017" s="56">
        <v>47.04</v>
      </c>
      <c r="D2017" s="56"/>
      <c r="E2017" s="56">
        <v>8.3000000000000004E-2</v>
      </c>
      <c r="F2017">
        <f>Table3[[#This Row],[DivPay]]*4</f>
        <v>0.33200000000000002</v>
      </c>
      <c r="G2017" s="2">
        <f>Table3[[#This Row],[FwdDiv]]/Table3[[#This Row],[SharePrice]]</f>
        <v>7.0578231292517009E-3</v>
      </c>
    </row>
    <row r="2018" spans="2:7" ht="16" x14ac:dyDescent="0.2">
      <c r="B2018" s="57">
        <v>42195</v>
      </c>
      <c r="C2018" s="56">
        <v>46.96</v>
      </c>
      <c r="D2018" s="56"/>
      <c r="E2018" s="56">
        <v>8.3000000000000004E-2</v>
      </c>
      <c r="F2018">
        <f>Table3[[#This Row],[DivPay]]*4</f>
        <v>0.33200000000000002</v>
      </c>
      <c r="G2018" s="2">
        <f>Table3[[#This Row],[FwdDiv]]/Table3[[#This Row],[SharePrice]]</f>
        <v>7.06984667802385E-3</v>
      </c>
    </row>
    <row r="2019" spans="2:7" ht="16" x14ac:dyDescent="0.2">
      <c r="B2019" s="57">
        <v>42194</v>
      </c>
      <c r="C2019" s="56">
        <v>46.57</v>
      </c>
      <c r="D2019" s="56"/>
      <c r="E2019" s="56">
        <v>8.3000000000000004E-2</v>
      </c>
      <c r="F2019">
        <f>Table3[[#This Row],[DivPay]]*4</f>
        <v>0.33200000000000002</v>
      </c>
      <c r="G2019" s="2">
        <f>Table3[[#This Row],[FwdDiv]]/Table3[[#This Row],[SharePrice]]</f>
        <v>7.1290530384367622E-3</v>
      </c>
    </row>
    <row r="2020" spans="2:7" ht="16" x14ac:dyDescent="0.2">
      <c r="B2020" s="57">
        <v>42193</v>
      </c>
      <c r="C2020" s="56">
        <v>46.48</v>
      </c>
      <c r="D2020" s="56"/>
      <c r="E2020" s="56">
        <v>8.3000000000000004E-2</v>
      </c>
      <c r="F2020">
        <f>Table3[[#This Row],[DivPay]]*4</f>
        <v>0.33200000000000002</v>
      </c>
      <c r="G2020" s="2">
        <f>Table3[[#This Row],[FwdDiv]]/Table3[[#This Row],[SharePrice]]</f>
        <v>7.1428571428571435E-3</v>
      </c>
    </row>
    <row r="2021" spans="2:7" ht="16" x14ac:dyDescent="0.2">
      <c r="B2021" s="57">
        <v>42192</v>
      </c>
      <c r="C2021" s="56">
        <v>47.88</v>
      </c>
      <c r="D2021" s="56"/>
      <c r="E2021" s="56">
        <v>8.3000000000000004E-2</v>
      </c>
      <c r="F2021">
        <f>Table3[[#This Row],[DivPay]]*4</f>
        <v>0.33200000000000002</v>
      </c>
      <c r="G2021" s="2">
        <f>Table3[[#This Row],[FwdDiv]]/Table3[[#This Row],[SharePrice]]</f>
        <v>6.9340016708437759E-3</v>
      </c>
    </row>
    <row r="2022" spans="2:7" ht="16" x14ac:dyDescent="0.2">
      <c r="B2022" s="57">
        <v>42191</v>
      </c>
      <c r="C2022" s="56">
        <v>48.4</v>
      </c>
      <c r="D2022" s="56"/>
      <c r="E2022" s="56">
        <v>8.3000000000000004E-2</v>
      </c>
      <c r="F2022">
        <f>Table3[[#This Row],[DivPay]]*4</f>
        <v>0.33200000000000002</v>
      </c>
      <c r="G2022" s="2">
        <f>Table3[[#This Row],[FwdDiv]]/Table3[[#This Row],[SharePrice]]</f>
        <v>6.8595041322314053E-3</v>
      </c>
    </row>
    <row r="2023" spans="2:7" ht="16" x14ac:dyDescent="0.2">
      <c r="B2023" s="57">
        <v>42187</v>
      </c>
      <c r="C2023" s="56">
        <v>48.31</v>
      </c>
      <c r="D2023" s="56"/>
      <c r="E2023" s="56">
        <v>8.3000000000000004E-2</v>
      </c>
      <c r="F2023">
        <f>Table3[[#This Row],[DivPay]]*4</f>
        <v>0.33200000000000002</v>
      </c>
      <c r="G2023" s="2">
        <f>Table3[[#This Row],[FwdDiv]]/Table3[[#This Row],[SharePrice]]</f>
        <v>6.8722831711860895E-3</v>
      </c>
    </row>
    <row r="2024" spans="2:7" ht="16" x14ac:dyDescent="0.2">
      <c r="B2024" s="57">
        <v>42186</v>
      </c>
      <c r="C2024" s="56">
        <v>48.43</v>
      </c>
      <c r="D2024" s="56"/>
      <c r="E2024" s="56">
        <v>8.3000000000000004E-2</v>
      </c>
      <c r="F2024">
        <f>Table3[[#This Row],[DivPay]]*4</f>
        <v>0.33200000000000002</v>
      </c>
      <c r="G2024" s="2">
        <f>Table3[[#This Row],[FwdDiv]]/Table3[[#This Row],[SharePrice]]</f>
        <v>6.8552550072269259E-3</v>
      </c>
    </row>
    <row r="2025" spans="2:7" ht="16" x14ac:dyDescent="0.2">
      <c r="B2025" s="57">
        <v>42185</v>
      </c>
      <c r="C2025" s="56">
        <v>48.22</v>
      </c>
      <c r="D2025" s="56"/>
      <c r="E2025" s="56">
        <v>8.3000000000000004E-2</v>
      </c>
      <c r="F2025">
        <f>Table3[[#This Row],[DivPay]]*4</f>
        <v>0.33200000000000002</v>
      </c>
      <c r="G2025" s="2">
        <f>Table3[[#This Row],[FwdDiv]]/Table3[[#This Row],[SharePrice]]</f>
        <v>6.8851099128992123E-3</v>
      </c>
    </row>
    <row r="2026" spans="2:7" ht="16" x14ac:dyDescent="0.2">
      <c r="B2026" s="57">
        <v>42184</v>
      </c>
      <c r="C2026" s="56">
        <v>47.07</v>
      </c>
      <c r="D2026" s="56"/>
      <c r="E2026" s="56">
        <v>8.3000000000000004E-2</v>
      </c>
      <c r="F2026">
        <f>Table3[[#This Row],[DivPay]]*4</f>
        <v>0.33200000000000002</v>
      </c>
      <c r="G2026" s="2">
        <f>Table3[[#This Row],[FwdDiv]]/Table3[[#This Row],[SharePrice]]</f>
        <v>7.0533248353516044E-3</v>
      </c>
    </row>
    <row r="2027" spans="2:7" ht="16" x14ac:dyDescent="0.2">
      <c r="B2027" s="57">
        <v>42181</v>
      </c>
      <c r="C2027" s="56">
        <v>48.62</v>
      </c>
      <c r="D2027" s="56"/>
      <c r="E2027" s="56">
        <v>8.3000000000000004E-2</v>
      </c>
      <c r="F2027">
        <f>Table3[[#This Row],[DivPay]]*4</f>
        <v>0.33200000000000002</v>
      </c>
      <c r="G2027" s="2">
        <f>Table3[[#This Row],[FwdDiv]]/Table3[[#This Row],[SharePrice]]</f>
        <v>6.8284656519950644E-3</v>
      </c>
    </row>
    <row r="2028" spans="2:7" ht="16" x14ac:dyDescent="0.2">
      <c r="B2028" s="57">
        <v>42180</v>
      </c>
      <c r="C2028" s="56">
        <v>55.38</v>
      </c>
      <c r="D2028" s="56"/>
      <c r="E2028" s="56">
        <v>8.3000000000000004E-2</v>
      </c>
      <c r="F2028">
        <f>Table3[[#This Row],[DivPay]]*4</f>
        <v>0.33200000000000002</v>
      </c>
      <c r="G2028" s="2">
        <f>Table3[[#This Row],[FwdDiv]]/Table3[[#This Row],[SharePrice]]</f>
        <v>5.994944023113037E-3</v>
      </c>
    </row>
    <row r="2029" spans="2:7" ht="16" x14ac:dyDescent="0.2">
      <c r="B2029" s="57">
        <v>42179</v>
      </c>
      <c r="C2029" s="56">
        <v>49.71</v>
      </c>
      <c r="D2029" s="56"/>
      <c r="E2029" s="56">
        <v>8.3000000000000004E-2</v>
      </c>
      <c r="F2029">
        <f>Table3[[#This Row],[DivPay]]*4</f>
        <v>0.33200000000000002</v>
      </c>
      <c r="G2029" s="2">
        <f>Table3[[#This Row],[FwdDiv]]/Table3[[#This Row],[SharePrice]]</f>
        <v>6.6787366727016698E-3</v>
      </c>
    </row>
    <row r="2030" spans="2:7" ht="16" x14ac:dyDescent="0.2">
      <c r="B2030" s="57">
        <v>42178</v>
      </c>
      <c r="C2030" s="56">
        <v>50.47</v>
      </c>
      <c r="D2030" s="56"/>
      <c r="E2030" s="56">
        <v>8.3000000000000004E-2</v>
      </c>
      <c r="F2030">
        <f>Table3[[#This Row],[DivPay]]*4</f>
        <v>0.33200000000000002</v>
      </c>
      <c r="G2030" s="2">
        <f>Table3[[#This Row],[FwdDiv]]/Table3[[#This Row],[SharePrice]]</f>
        <v>6.5781652466811976E-3</v>
      </c>
    </row>
    <row r="2031" spans="2:7" ht="16" x14ac:dyDescent="0.2">
      <c r="B2031" s="57">
        <v>42177</v>
      </c>
      <c r="C2031" s="56">
        <v>50.22</v>
      </c>
      <c r="D2031" s="56"/>
      <c r="E2031" s="56">
        <v>8.3000000000000004E-2</v>
      </c>
      <c r="F2031">
        <f>Table3[[#This Row],[DivPay]]*4</f>
        <v>0.33200000000000002</v>
      </c>
      <c r="G2031" s="2">
        <f>Table3[[#This Row],[FwdDiv]]/Table3[[#This Row],[SharePrice]]</f>
        <v>6.6109119872560735E-3</v>
      </c>
    </row>
    <row r="2032" spans="2:7" ht="16" x14ac:dyDescent="0.2">
      <c r="B2032" s="57">
        <v>42174</v>
      </c>
      <c r="C2032" s="56">
        <v>50.24</v>
      </c>
      <c r="D2032" s="56"/>
      <c r="E2032" s="56">
        <v>8.3000000000000004E-2</v>
      </c>
      <c r="F2032">
        <f>Table3[[#This Row],[DivPay]]*4</f>
        <v>0.33200000000000002</v>
      </c>
      <c r="G2032" s="2">
        <f>Table3[[#This Row],[FwdDiv]]/Table3[[#This Row],[SharePrice]]</f>
        <v>6.6082802547770703E-3</v>
      </c>
    </row>
    <row r="2033" spans="2:7" ht="16" x14ac:dyDescent="0.2">
      <c r="B2033" s="57">
        <v>42173</v>
      </c>
      <c r="C2033" s="56">
        <v>50.5</v>
      </c>
      <c r="D2033" s="56"/>
      <c r="E2033" s="56">
        <v>8.3000000000000004E-2</v>
      </c>
      <c r="F2033">
        <f>Table3[[#This Row],[DivPay]]*4</f>
        <v>0.33200000000000002</v>
      </c>
      <c r="G2033" s="2">
        <f>Table3[[#This Row],[FwdDiv]]/Table3[[#This Row],[SharePrice]]</f>
        <v>6.5742574257425749E-3</v>
      </c>
    </row>
    <row r="2034" spans="2:7" ht="16" x14ac:dyDescent="0.2">
      <c r="B2034" s="57">
        <v>42172</v>
      </c>
      <c r="C2034" s="56">
        <v>50.17</v>
      </c>
      <c r="D2034" s="56"/>
      <c r="E2034" s="56">
        <v>8.3000000000000004E-2</v>
      </c>
      <c r="F2034">
        <f>Table3[[#This Row],[DivPay]]*4</f>
        <v>0.33200000000000002</v>
      </c>
      <c r="G2034" s="2">
        <f>Table3[[#This Row],[FwdDiv]]/Table3[[#This Row],[SharePrice]]</f>
        <v>6.6175004983057605E-3</v>
      </c>
    </row>
    <row r="2035" spans="2:7" ht="16" x14ac:dyDescent="0.2">
      <c r="B2035" s="57">
        <v>42171</v>
      </c>
      <c r="C2035" s="56">
        <v>49.71</v>
      </c>
      <c r="D2035" s="56"/>
      <c r="E2035" s="56">
        <v>8.3000000000000004E-2</v>
      </c>
      <c r="F2035">
        <f>Table3[[#This Row],[DivPay]]*4</f>
        <v>0.33200000000000002</v>
      </c>
      <c r="G2035" s="2">
        <f>Table3[[#This Row],[FwdDiv]]/Table3[[#This Row],[SharePrice]]</f>
        <v>6.6787366727016698E-3</v>
      </c>
    </row>
    <row r="2036" spans="2:7" ht="16" x14ac:dyDescent="0.2">
      <c r="B2036" s="57">
        <v>42170</v>
      </c>
      <c r="C2036" s="56">
        <v>49.27</v>
      </c>
      <c r="D2036" s="56"/>
      <c r="E2036" s="56">
        <v>8.3000000000000004E-2</v>
      </c>
      <c r="F2036">
        <f>Table3[[#This Row],[DivPay]]*4</f>
        <v>0.33200000000000002</v>
      </c>
      <c r="G2036" s="2">
        <f>Table3[[#This Row],[FwdDiv]]/Table3[[#This Row],[SharePrice]]</f>
        <v>6.7383803531560786E-3</v>
      </c>
    </row>
    <row r="2037" spans="2:7" ht="16" x14ac:dyDescent="0.2">
      <c r="B2037" s="57">
        <v>42167</v>
      </c>
      <c r="C2037" s="56">
        <v>49.08</v>
      </c>
      <c r="D2037" s="56"/>
      <c r="E2037" s="56">
        <v>8.3000000000000004E-2</v>
      </c>
      <c r="F2037">
        <f>Table3[[#This Row],[DivPay]]*4</f>
        <v>0.33200000000000002</v>
      </c>
      <c r="G2037" s="2">
        <f>Table3[[#This Row],[FwdDiv]]/Table3[[#This Row],[SharePrice]]</f>
        <v>6.7644661776691123E-3</v>
      </c>
    </row>
    <row r="2038" spans="2:7" ht="16" x14ac:dyDescent="0.2">
      <c r="B2038" s="57">
        <v>42166</v>
      </c>
      <c r="C2038" s="56">
        <v>49.87</v>
      </c>
      <c r="D2038" s="56"/>
      <c r="E2038" s="56">
        <v>8.3000000000000004E-2</v>
      </c>
      <c r="F2038">
        <f>Table3[[#This Row],[DivPay]]*4</f>
        <v>0.33200000000000002</v>
      </c>
      <c r="G2038" s="2">
        <f>Table3[[#This Row],[FwdDiv]]/Table3[[#This Row],[SharePrice]]</f>
        <v>6.6573090034088636E-3</v>
      </c>
    </row>
    <row r="2039" spans="2:7" ht="16" x14ac:dyDescent="0.2">
      <c r="B2039" s="57">
        <v>42165</v>
      </c>
      <c r="C2039" s="56">
        <v>49.69</v>
      </c>
      <c r="D2039" s="56"/>
      <c r="E2039" s="56">
        <v>8.3000000000000004E-2</v>
      </c>
      <c r="F2039">
        <f>Table3[[#This Row],[DivPay]]*4</f>
        <v>0.33200000000000002</v>
      </c>
      <c r="G2039" s="2">
        <f>Table3[[#This Row],[FwdDiv]]/Table3[[#This Row],[SharePrice]]</f>
        <v>6.6814248339706183E-3</v>
      </c>
    </row>
    <row r="2040" spans="2:7" ht="16" x14ac:dyDescent="0.2">
      <c r="B2040" s="57">
        <v>42164</v>
      </c>
      <c r="C2040" s="56">
        <v>49.24</v>
      </c>
      <c r="D2040" s="56"/>
      <c r="E2040" s="56">
        <v>8.3000000000000004E-2</v>
      </c>
      <c r="F2040">
        <f>Table3[[#This Row],[DivPay]]*4</f>
        <v>0.33200000000000002</v>
      </c>
      <c r="G2040" s="2">
        <f>Table3[[#This Row],[FwdDiv]]/Table3[[#This Row],[SharePrice]]</f>
        <v>6.7424857839155162E-3</v>
      </c>
    </row>
    <row r="2041" spans="2:7" ht="16" x14ac:dyDescent="0.2">
      <c r="B2041" s="57">
        <v>42163</v>
      </c>
      <c r="C2041" s="56">
        <v>48.8</v>
      </c>
      <c r="D2041" s="56"/>
      <c r="E2041" s="56">
        <v>8.3000000000000004E-2</v>
      </c>
      <c r="F2041">
        <f>Table3[[#This Row],[DivPay]]*4</f>
        <v>0.33200000000000002</v>
      </c>
      <c r="G2041" s="2">
        <f>Table3[[#This Row],[FwdDiv]]/Table3[[#This Row],[SharePrice]]</f>
        <v>6.8032786885245909E-3</v>
      </c>
    </row>
    <row r="2042" spans="2:7" ht="16" x14ac:dyDescent="0.2">
      <c r="B2042" s="57">
        <v>42160</v>
      </c>
      <c r="C2042" s="56">
        <v>49.01</v>
      </c>
      <c r="D2042" s="56"/>
      <c r="E2042" s="56">
        <v>8.3000000000000004E-2</v>
      </c>
      <c r="F2042">
        <f>Table3[[#This Row],[DivPay]]*4</f>
        <v>0.33200000000000002</v>
      </c>
      <c r="G2042" s="2">
        <f>Table3[[#This Row],[FwdDiv]]/Table3[[#This Row],[SharePrice]]</f>
        <v>6.7741277290348911E-3</v>
      </c>
    </row>
    <row r="2043" spans="2:7" ht="16" x14ac:dyDescent="0.2">
      <c r="B2043" s="57">
        <v>42159</v>
      </c>
      <c r="C2043" s="56">
        <v>48.9</v>
      </c>
      <c r="D2043" s="56"/>
      <c r="E2043" s="56">
        <v>8.3000000000000004E-2</v>
      </c>
      <c r="F2043">
        <f>Table3[[#This Row],[DivPay]]*4</f>
        <v>0.33200000000000002</v>
      </c>
      <c r="G2043" s="2">
        <f>Table3[[#This Row],[FwdDiv]]/Table3[[#This Row],[SharePrice]]</f>
        <v>6.7893660531697349E-3</v>
      </c>
    </row>
    <row r="2044" spans="2:7" ht="16" x14ac:dyDescent="0.2">
      <c r="B2044" s="57">
        <v>42158</v>
      </c>
      <c r="C2044" s="56">
        <v>49.55</v>
      </c>
      <c r="D2044" s="56"/>
      <c r="E2044" s="56">
        <v>8.3000000000000004E-2</v>
      </c>
      <c r="F2044">
        <f>Table3[[#This Row],[DivPay]]*4</f>
        <v>0.33200000000000002</v>
      </c>
      <c r="G2044" s="2">
        <f>Table3[[#This Row],[FwdDiv]]/Table3[[#This Row],[SharePrice]]</f>
        <v>6.7003027245206865E-3</v>
      </c>
    </row>
    <row r="2045" spans="2:7" ht="16" x14ac:dyDescent="0.2">
      <c r="B2045" s="57">
        <v>42157</v>
      </c>
      <c r="C2045" s="56">
        <v>49.58</v>
      </c>
      <c r="D2045" s="56"/>
      <c r="E2045" s="56">
        <v>8.3000000000000004E-2</v>
      </c>
      <c r="F2045">
        <f>Table3[[#This Row],[DivPay]]*4</f>
        <v>0.33200000000000002</v>
      </c>
      <c r="G2045" s="2">
        <f>Table3[[#This Row],[FwdDiv]]/Table3[[#This Row],[SharePrice]]</f>
        <v>6.696248487293264E-3</v>
      </c>
    </row>
    <row r="2046" spans="2:7" ht="16" x14ac:dyDescent="0.2">
      <c r="B2046" s="57">
        <v>42156</v>
      </c>
      <c r="C2046" s="56">
        <v>49.78</v>
      </c>
      <c r="D2046" s="56"/>
      <c r="E2046" s="56">
        <v>8.3000000000000004E-2</v>
      </c>
      <c r="F2046">
        <f>Table3[[#This Row],[DivPay]]*4</f>
        <v>0.33200000000000002</v>
      </c>
      <c r="G2046" s="2">
        <f>Table3[[#This Row],[FwdDiv]]/Table3[[#This Row],[SharePrice]]</f>
        <v>6.6693451185214948E-3</v>
      </c>
    </row>
    <row r="2047" spans="2:7" ht="16" x14ac:dyDescent="0.2">
      <c r="B2047" s="57">
        <v>42153</v>
      </c>
      <c r="C2047" s="56">
        <v>49.77</v>
      </c>
      <c r="D2047" s="56"/>
      <c r="E2047" s="56">
        <v>8.3000000000000004E-2</v>
      </c>
      <c r="F2047">
        <f>Table3[[#This Row],[DivPay]]*4</f>
        <v>0.33200000000000002</v>
      </c>
      <c r="G2047" s="2">
        <f>Table3[[#This Row],[FwdDiv]]/Table3[[#This Row],[SharePrice]]</f>
        <v>6.6706851516978097E-3</v>
      </c>
    </row>
    <row r="2048" spans="2:7" ht="16" x14ac:dyDescent="0.2">
      <c r="B2048" s="57">
        <v>42152</v>
      </c>
      <c r="C2048" s="56">
        <v>49.11</v>
      </c>
      <c r="D2048" s="56"/>
      <c r="E2048" s="56">
        <v>8.3000000000000004E-2</v>
      </c>
      <c r="F2048">
        <f>Table3[[#This Row],[DivPay]]*4</f>
        <v>0.33200000000000002</v>
      </c>
      <c r="G2048" s="2">
        <f>Table3[[#This Row],[FwdDiv]]/Table3[[#This Row],[SharePrice]]</f>
        <v>6.7603339442068831E-3</v>
      </c>
    </row>
    <row r="2049" spans="2:7" ht="16" x14ac:dyDescent="0.2">
      <c r="B2049" s="57">
        <v>42151</v>
      </c>
      <c r="C2049" s="56">
        <v>49.45</v>
      </c>
      <c r="D2049" s="56"/>
      <c r="E2049" s="56">
        <v>8.3000000000000004E-2</v>
      </c>
      <c r="F2049">
        <f>Table3[[#This Row],[DivPay]]*4</f>
        <v>0.33200000000000002</v>
      </c>
      <c r="G2049" s="2">
        <f>Table3[[#This Row],[FwdDiv]]/Table3[[#This Row],[SharePrice]]</f>
        <v>6.7138523761375128E-3</v>
      </c>
    </row>
    <row r="2050" spans="2:7" ht="16" x14ac:dyDescent="0.2">
      <c r="B2050" s="57">
        <v>42150</v>
      </c>
      <c r="C2050" s="56">
        <v>47.95</v>
      </c>
      <c r="D2050" s="56"/>
      <c r="E2050" s="56">
        <v>8.3000000000000004E-2</v>
      </c>
      <c r="F2050">
        <f>Table3[[#This Row],[DivPay]]*4</f>
        <v>0.33200000000000002</v>
      </c>
      <c r="G2050" s="2">
        <f>Table3[[#This Row],[FwdDiv]]/Table3[[#This Row],[SharePrice]]</f>
        <v>6.9238790406673618E-3</v>
      </c>
    </row>
    <row r="2051" spans="2:7" ht="16" x14ac:dyDescent="0.2">
      <c r="B2051" s="57">
        <v>42146</v>
      </c>
      <c r="C2051" s="56">
        <v>47.63</v>
      </c>
      <c r="D2051" s="56"/>
      <c r="E2051" s="56">
        <v>8.3000000000000004E-2</v>
      </c>
      <c r="F2051">
        <f>Table3[[#This Row],[DivPay]]*4</f>
        <v>0.33200000000000002</v>
      </c>
      <c r="G2051" s="2">
        <f>Table3[[#This Row],[FwdDiv]]/Table3[[#This Row],[SharePrice]]</f>
        <v>6.9703968087339915E-3</v>
      </c>
    </row>
    <row r="2052" spans="2:7" ht="16" x14ac:dyDescent="0.2">
      <c r="B2052" s="57">
        <v>42145</v>
      </c>
      <c r="C2052" s="56">
        <v>47.8</v>
      </c>
      <c r="D2052" s="56"/>
      <c r="E2052" s="56">
        <v>8.3000000000000004E-2</v>
      </c>
      <c r="F2052">
        <f>Table3[[#This Row],[DivPay]]*4</f>
        <v>0.33200000000000002</v>
      </c>
      <c r="G2052" s="2">
        <f>Table3[[#This Row],[FwdDiv]]/Table3[[#This Row],[SharePrice]]</f>
        <v>6.9456066945606703E-3</v>
      </c>
    </row>
    <row r="2053" spans="2:7" ht="16" x14ac:dyDescent="0.2">
      <c r="B2053" s="57">
        <v>42144</v>
      </c>
      <c r="C2053" s="56">
        <v>47.28</v>
      </c>
      <c r="D2053" s="56"/>
      <c r="E2053" s="56">
        <v>8.3000000000000004E-2</v>
      </c>
      <c r="F2053">
        <f>Table3[[#This Row],[DivPay]]*4</f>
        <v>0.33200000000000002</v>
      </c>
      <c r="G2053" s="2">
        <f>Table3[[#This Row],[FwdDiv]]/Table3[[#This Row],[SharePrice]]</f>
        <v>7.0219966159052452E-3</v>
      </c>
    </row>
    <row r="2054" spans="2:7" ht="16" x14ac:dyDescent="0.2">
      <c r="B2054" s="57">
        <v>42143</v>
      </c>
      <c r="C2054" s="56">
        <v>47.45</v>
      </c>
      <c r="D2054" s="56"/>
      <c r="E2054" s="56">
        <v>8.3000000000000004E-2</v>
      </c>
      <c r="F2054">
        <f>Table3[[#This Row],[DivPay]]*4</f>
        <v>0.33200000000000002</v>
      </c>
      <c r="G2054" s="2">
        <f>Table3[[#This Row],[FwdDiv]]/Table3[[#This Row],[SharePrice]]</f>
        <v>6.9968387776606954E-3</v>
      </c>
    </row>
    <row r="2055" spans="2:7" ht="16" x14ac:dyDescent="0.2">
      <c r="B2055" s="57">
        <v>42142</v>
      </c>
      <c r="C2055" s="56">
        <v>46.73</v>
      </c>
      <c r="D2055" s="56"/>
      <c r="E2055" s="56">
        <v>8.3000000000000004E-2</v>
      </c>
      <c r="F2055">
        <f>Table3[[#This Row],[DivPay]]*4</f>
        <v>0.33200000000000002</v>
      </c>
      <c r="G2055" s="2">
        <f>Table3[[#This Row],[FwdDiv]]/Table3[[#This Row],[SharePrice]]</f>
        <v>7.1046436978386487E-3</v>
      </c>
    </row>
    <row r="2056" spans="2:7" ht="16" x14ac:dyDescent="0.2">
      <c r="B2056" s="57">
        <v>42139</v>
      </c>
      <c r="C2056" s="56">
        <v>46.49</v>
      </c>
      <c r="D2056" s="56"/>
      <c r="E2056" s="56">
        <v>8.3000000000000004E-2</v>
      </c>
      <c r="F2056">
        <f>Table3[[#This Row],[DivPay]]*4</f>
        <v>0.33200000000000002</v>
      </c>
      <c r="G2056" s="2">
        <f>Table3[[#This Row],[FwdDiv]]/Table3[[#This Row],[SharePrice]]</f>
        <v>7.1413207141320717E-3</v>
      </c>
    </row>
    <row r="2057" spans="2:7" ht="16" x14ac:dyDescent="0.2">
      <c r="B2057" s="57">
        <v>42138</v>
      </c>
      <c r="C2057" s="56">
        <v>46.28</v>
      </c>
      <c r="D2057" s="56"/>
      <c r="E2057" s="56">
        <v>8.3000000000000004E-2</v>
      </c>
      <c r="F2057">
        <f>Table3[[#This Row],[DivPay]]*4</f>
        <v>0.33200000000000002</v>
      </c>
      <c r="G2057" s="2">
        <f>Table3[[#This Row],[FwdDiv]]/Table3[[#This Row],[SharePrice]]</f>
        <v>7.1737251512532414E-3</v>
      </c>
    </row>
    <row r="2058" spans="2:7" ht="16" x14ac:dyDescent="0.2">
      <c r="B2058" s="57">
        <v>42137</v>
      </c>
      <c r="C2058" s="56">
        <v>45.62</v>
      </c>
      <c r="D2058" s="56"/>
      <c r="E2058" s="56">
        <v>8.3000000000000004E-2</v>
      </c>
      <c r="F2058">
        <f>Table3[[#This Row],[DivPay]]*4</f>
        <v>0.33200000000000002</v>
      </c>
      <c r="G2058" s="2">
        <f>Table3[[#This Row],[FwdDiv]]/Table3[[#This Row],[SharePrice]]</f>
        <v>7.2775098640946957E-3</v>
      </c>
    </row>
    <row r="2059" spans="2:7" ht="16" x14ac:dyDescent="0.2">
      <c r="B2059" s="57">
        <v>42136</v>
      </c>
      <c r="C2059" s="56">
        <v>45.58</v>
      </c>
      <c r="D2059" s="56"/>
      <c r="E2059" s="56">
        <v>8.3000000000000004E-2</v>
      </c>
      <c r="F2059">
        <f>Table3[[#This Row],[DivPay]]*4</f>
        <v>0.33200000000000002</v>
      </c>
      <c r="G2059" s="2">
        <f>Table3[[#This Row],[FwdDiv]]/Table3[[#This Row],[SharePrice]]</f>
        <v>7.2838964458095661E-3</v>
      </c>
    </row>
    <row r="2060" spans="2:7" ht="16" x14ac:dyDescent="0.2">
      <c r="B2060" s="57">
        <v>42135</v>
      </c>
      <c r="C2060" s="56">
        <v>46.09</v>
      </c>
      <c r="D2060" s="56"/>
      <c r="E2060" s="56">
        <v>8.3000000000000004E-2</v>
      </c>
      <c r="F2060">
        <f>Table3[[#This Row],[DivPay]]*4</f>
        <v>0.33200000000000002</v>
      </c>
      <c r="G2060" s="2">
        <f>Table3[[#This Row],[FwdDiv]]/Table3[[#This Row],[SharePrice]]</f>
        <v>7.2032978954220004E-3</v>
      </c>
    </row>
    <row r="2061" spans="2:7" ht="16" x14ac:dyDescent="0.2">
      <c r="B2061" s="57">
        <v>42132</v>
      </c>
      <c r="C2061" s="56">
        <v>45.9</v>
      </c>
      <c r="D2061" s="56"/>
      <c r="E2061" s="56">
        <v>8.3000000000000004E-2</v>
      </c>
      <c r="F2061">
        <f>Table3[[#This Row],[DivPay]]*4</f>
        <v>0.33200000000000002</v>
      </c>
      <c r="G2061" s="2">
        <f>Table3[[#This Row],[FwdDiv]]/Table3[[#This Row],[SharePrice]]</f>
        <v>7.2331154684095863E-3</v>
      </c>
    </row>
    <row r="2062" spans="2:7" ht="16" x14ac:dyDescent="0.2">
      <c r="B2062" s="57">
        <v>42131</v>
      </c>
      <c r="C2062" s="56">
        <v>45.56</v>
      </c>
      <c r="D2062" s="56"/>
      <c r="E2062" s="56">
        <v>8.3000000000000004E-2</v>
      </c>
      <c r="F2062">
        <f>Table3[[#This Row],[DivPay]]*4</f>
        <v>0.33200000000000002</v>
      </c>
      <c r="G2062" s="2">
        <f>Table3[[#This Row],[FwdDiv]]/Table3[[#This Row],[SharePrice]]</f>
        <v>7.2870939420544342E-3</v>
      </c>
    </row>
    <row r="2063" spans="2:7" ht="16" x14ac:dyDescent="0.2">
      <c r="B2063" s="57">
        <v>42130</v>
      </c>
      <c r="C2063" s="56">
        <v>45.29</v>
      </c>
      <c r="D2063" s="56"/>
      <c r="E2063" s="56">
        <v>8.3000000000000004E-2</v>
      </c>
      <c r="F2063">
        <f>Table3[[#This Row],[DivPay]]*4</f>
        <v>0.33200000000000002</v>
      </c>
      <c r="G2063" s="2">
        <f>Table3[[#This Row],[FwdDiv]]/Table3[[#This Row],[SharePrice]]</f>
        <v>7.3305365422830652E-3</v>
      </c>
    </row>
    <row r="2064" spans="2:7" ht="16" x14ac:dyDescent="0.2">
      <c r="B2064" s="57">
        <v>42129</v>
      </c>
      <c r="C2064" s="56">
        <v>45.68</v>
      </c>
      <c r="D2064" s="56"/>
      <c r="E2064" s="56">
        <v>8.3000000000000004E-2</v>
      </c>
      <c r="F2064">
        <f>Table3[[#This Row],[DivPay]]*4</f>
        <v>0.33200000000000002</v>
      </c>
      <c r="G2064" s="2">
        <f>Table3[[#This Row],[FwdDiv]]/Table3[[#This Row],[SharePrice]]</f>
        <v>7.2679509632224172E-3</v>
      </c>
    </row>
    <row r="2065" spans="2:7" ht="16" x14ac:dyDescent="0.2">
      <c r="B2065" s="57">
        <v>42128</v>
      </c>
      <c r="C2065" s="56">
        <v>45.4</v>
      </c>
      <c r="D2065" s="56"/>
      <c r="E2065" s="56">
        <v>8.3000000000000004E-2</v>
      </c>
      <c r="F2065">
        <f>Table3[[#This Row],[DivPay]]*4</f>
        <v>0.33200000000000002</v>
      </c>
      <c r="G2065" s="2">
        <f>Table3[[#This Row],[FwdDiv]]/Table3[[#This Row],[SharePrice]]</f>
        <v>7.3127753303964763E-3</v>
      </c>
    </row>
    <row r="2066" spans="2:7" ht="16" x14ac:dyDescent="0.2">
      <c r="B2066" s="57">
        <v>42125</v>
      </c>
      <c r="C2066" s="56">
        <v>44.61</v>
      </c>
      <c r="D2066" s="56"/>
      <c r="E2066" s="56">
        <v>8.3000000000000004E-2</v>
      </c>
      <c r="F2066">
        <f>Table3[[#This Row],[DivPay]]*4</f>
        <v>0.33200000000000002</v>
      </c>
      <c r="G2066" s="2">
        <f>Table3[[#This Row],[FwdDiv]]/Table3[[#This Row],[SharePrice]]</f>
        <v>7.4422775162519619E-3</v>
      </c>
    </row>
    <row r="2067" spans="2:7" ht="16" x14ac:dyDescent="0.2">
      <c r="B2067" s="57">
        <v>42124</v>
      </c>
      <c r="C2067" s="56">
        <v>44.42</v>
      </c>
      <c r="D2067" s="56"/>
      <c r="E2067" s="56">
        <v>8.3000000000000004E-2</v>
      </c>
      <c r="F2067">
        <f>Table3[[#This Row],[DivPay]]*4</f>
        <v>0.33200000000000002</v>
      </c>
      <c r="G2067" s="2">
        <f>Table3[[#This Row],[FwdDiv]]/Table3[[#This Row],[SharePrice]]</f>
        <v>7.4741107609185052E-3</v>
      </c>
    </row>
    <row r="2068" spans="2:7" ht="16" x14ac:dyDescent="0.2">
      <c r="B2068" s="57">
        <v>42123</v>
      </c>
      <c r="C2068" s="56">
        <v>45.22</v>
      </c>
      <c r="D2068" s="56"/>
      <c r="E2068" s="56">
        <v>8.3000000000000004E-2</v>
      </c>
      <c r="F2068">
        <f>Table3[[#This Row],[DivPay]]*4</f>
        <v>0.33200000000000002</v>
      </c>
      <c r="G2068" s="2">
        <f>Table3[[#This Row],[FwdDiv]]/Table3[[#This Row],[SharePrice]]</f>
        <v>7.341884122069881E-3</v>
      </c>
    </row>
    <row r="2069" spans="2:7" ht="16" x14ac:dyDescent="0.2">
      <c r="B2069" s="57">
        <v>42122</v>
      </c>
      <c r="C2069" s="56">
        <v>45.73</v>
      </c>
      <c r="D2069" s="56"/>
      <c r="E2069" s="56">
        <v>8.3000000000000004E-2</v>
      </c>
      <c r="F2069">
        <f>Table3[[#This Row],[DivPay]]*4</f>
        <v>0.33200000000000002</v>
      </c>
      <c r="G2069" s="2">
        <f>Table3[[#This Row],[FwdDiv]]/Table3[[#This Row],[SharePrice]]</f>
        <v>7.2600043734966117E-3</v>
      </c>
    </row>
    <row r="2070" spans="2:7" ht="16" x14ac:dyDescent="0.2">
      <c r="B2070" s="57">
        <v>42121</v>
      </c>
      <c r="C2070" s="56">
        <v>46.83</v>
      </c>
      <c r="D2070" s="56"/>
      <c r="E2070" s="56">
        <v>8.3000000000000004E-2</v>
      </c>
      <c r="F2070">
        <f>Table3[[#This Row],[DivPay]]*4</f>
        <v>0.33200000000000002</v>
      </c>
      <c r="G2070" s="2">
        <f>Table3[[#This Row],[FwdDiv]]/Table3[[#This Row],[SharePrice]]</f>
        <v>7.0894725603245787E-3</v>
      </c>
    </row>
    <row r="2071" spans="2:7" ht="16" x14ac:dyDescent="0.2">
      <c r="B2071" s="57">
        <v>42118</v>
      </c>
      <c r="C2071" s="56">
        <v>47.91</v>
      </c>
      <c r="D2071" s="56"/>
      <c r="E2071" s="56">
        <v>8.3000000000000004E-2</v>
      </c>
      <c r="F2071">
        <f>Table3[[#This Row],[DivPay]]*4</f>
        <v>0.33200000000000002</v>
      </c>
      <c r="G2071" s="2">
        <f>Table3[[#This Row],[FwdDiv]]/Table3[[#This Row],[SharePrice]]</f>
        <v>6.9296597787518273E-3</v>
      </c>
    </row>
    <row r="2072" spans="2:7" ht="16" x14ac:dyDescent="0.2">
      <c r="B2072" s="57">
        <v>42117</v>
      </c>
      <c r="C2072" s="56">
        <v>47.05</v>
      </c>
      <c r="D2072" s="56"/>
      <c r="E2072" s="56">
        <v>8.3000000000000004E-2</v>
      </c>
      <c r="F2072">
        <f>Table3[[#This Row],[DivPay]]*4</f>
        <v>0.33200000000000002</v>
      </c>
      <c r="G2072" s="2">
        <f>Table3[[#This Row],[FwdDiv]]/Table3[[#This Row],[SharePrice]]</f>
        <v>7.0563230605738582E-3</v>
      </c>
    </row>
    <row r="2073" spans="2:7" ht="16" x14ac:dyDescent="0.2">
      <c r="B2073" s="57">
        <v>42116</v>
      </c>
      <c r="C2073" s="56">
        <v>47.03</v>
      </c>
      <c r="D2073" s="56"/>
      <c r="E2073" s="56">
        <v>8.3000000000000004E-2</v>
      </c>
      <c r="F2073">
        <f>Table3[[#This Row],[DivPay]]*4</f>
        <v>0.33200000000000002</v>
      </c>
      <c r="G2073" s="2">
        <f>Table3[[#This Row],[FwdDiv]]/Table3[[#This Row],[SharePrice]]</f>
        <v>7.0593238358494584E-3</v>
      </c>
    </row>
    <row r="2074" spans="2:7" ht="16" x14ac:dyDescent="0.2">
      <c r="B2074" s="57">
        <v>42115</v>
      </c>
      <c r="C2074" s="56">
        <v>47.54</v>
      </c>
      <c r="D2074" s="56"/>
      <c r="E2074" s="56">
        <v>8.3000000000000004E-2</v>
      </c>
      <c r="F2074">
        <f>Table3[[#This Row],[DivPay]]*4</f>
        <v>0.33200000000000002</v>
      </c>
      <c r="G2074" s="2">
        <f>Table3[[#This Row],[FwdDiv]]/Table3[[#This Row],[SharePrice]]</f>
        <v>6.983592763988221E-3</v>
      </c>
    </row>
    <row r="2075" spans="2:7" ht="16" x14ac:dyDescent="0.2">
      <c r="B2075" s="57">
        <v>42114</v>
      </c>
      <c r="C2075" s="56">
        <v>47.04</v>
      </c>
      <c r="D2075" s="56"/>
      <c r="E2075" s="56">
        <v>8.3000000000000004E-2</v>
      </c>
      <c r="F2075">
        <f>Table3[[#This Row],[DivPay]]*4</f>
        <v>0.33200000000000002</v>
      </c>
      <c r="G2075" s="2">
        <f>Table3[[#This Row],[FwdDiv]]/Table3[[#This Row],[SharePrice]]</f>
        <v>7.0578231292517009E-3</v>
      </c>
    </row>
    <row r="2076" spans="2:7" ht="16" x14ac:dyDescent="0.2">
      <c r="B2076" s="57">
        <v>42111</v>
      </c>
      <c r="C2076" s="56">
        <v>46.77</v>
      </c>
      <c r="D2076" s="56"/>
      <c r="E2076" s="56">
        <v>8.3000000000000004E-2</v>
      </c>
      <c r="F2076">
        <f>Table3[[#This Row],[DivPay]]*4</f>
        <v>0.33200000000000002</v>
      </c>
      <c r="G2076" s="2">
        <f>Table3[[#This Row],[FwdDiv]]/Table3[[#This Row],[SharePrice]]</f>
        <v>7.0985674577720764E-3</v>
      </c>
    </row>
    <row r="2077" spans="2:7" ht="16" x14ac:dyDescent="0.2">
      <c r="B2077" s="57">
        <v>42110</v>
      </c>
      <c r="C2077" s="56">
        <v>47.14</v>
      </c>
      <c r="D2077" s="56"/>
      <c r="E2077" s="56">
        <v>8.3000000000000004E-2</v>
      </c>
      <c r="F2077">
        <f>Table3[[#This Row],[DivPay]]*4</f>
        <v>0.33200000000000002</v>
      </c>
      <c r="G2077" s="2">
        <f>Table3[[#This Row],[FwdDiv]]/Table3[[#This Row],[SharePrice]]</f>
        <v>7.0428510818837508E-3</v>
      </c>
    </row>
    <row r="2078" spans="2:7" ht="16" x14ac:dyDescent="0.2">
      <c r="B2078" s="57">
        <v>42109</v>
      </c>
      <c r="C2078" s="56">
        <v>47</v>
      </c>
      <c r="D2078" s="56"/>
      <c r="E2078" s="56">
        <v>8.3000000000000004E-2</v>
      </c>
      <c r="F2078">
        <f>Table3[[#This Row],[DivPay]]*4</f>
        <v>0.33200000000000002</v>
      </c>
      <c r="G2078" s="2">
        <f>Table3[[#This Row],[FwdDiv]]/Table3[[#This Row],[SharePrice]]</f>
        <v>7.0638297872340433E-3</v>
      </c>
    </row>
    <row r="2079" spans="2:7" ht="16" x14ac:dyDescent="0.2">
      <c r="B2079" s="57">
        <v>42108</v>
      </c>
      <c r="C2079" s="56">
        <v>46.9</v>
      </c>
      <c r="D2079" s="56"/>
      <c r="E2079" s="56">
        <v>8.3000000000000004E-2</v>
      </c>
      <c r="F2079">
        <f>Table3[[#This Row],[DivPay]]*4</f>
        <v>0.33200000000000002</v>
      </c>
      <c r="G2079" s="2">
        <f>Table3[[#This Row],[FwdDiv]]/Table3[[#This Row],[SharePrice]]</f>
        <v>7.0788912579957362E-3</v>
      </c>
    </row>
    <row r="2080" spans="2:7" ht="16" x14ac:dyDescent="0.2">
      <c r="B2080" s="57">
        <v>42107</v>
      </c>
      <c r="C2080" s="56">
        <v>46.66</v>
      </c>
      <c r="D2080" s="56"/>
      <c r="E2080" s="56">
        <v>8.3000000000000004E-2</v>
      </c>
      <c r="F2080">
        <f>Table3[[#This Row],[DivPay]]*4</f>
        <v>0.33200000000000002</v>
      </c>
      <c r="G2080" s="2">
        <f>Table3[[#This Row],[FwdDiv]]/Table3[[#This Row],[SharePrice]]</f>
        <v>7.1153021860265765E-3</v>
      </c>
    </row>
    <row r="2081" spans="2:7" ht="16" x14ac:dyDescent="0.2">
      <c r="B2081" s="57">
        <v>42104</v>
      </c>
      <c r="C2081" s="56">
        <v>47.17</v>
      </c>
      <c r="D2081" s="56"/>
      <c r="E2081" s="56">
        <v>8.3000000000000004E-2</v>
      </c>
      <c r="F2081">
        <f>Table3[[#This Row],[DivPay]]*4</f>
        <v>0.33200000000000002</v>
      </c>
      <c r="G2081" s="2">
        <f>Table3[[#This Row],[FwdDiv]]/Table3[[#This Row],[SharePrice]]</f>
        <v>7.0383718465126142E-3</v>
      </c>
    </row>
    <row r="2082" spans="2:7" ht="16" x14ac:dyDescent="0.2">
      <c r="B2082" s="57">
        <v>42103</v>
      </c>
      <c r="C2082" s="56">
        <v>46.55</v>
      </c>
      <c r="D2082" s="56"/>
      <c r="E2082" s="56">
        <v>8.3000000000000004E-2</v>
      </c>
      <c r="F2082">
        <f>Table3[[#This Row],[DivPay]]*4</f>
        <v>0.33200000000000002</v>
      </c>
      <c r="G2082" s="2">
        <f>Table3[[#This Row],[FwdDiv]]/Table3[[#This Row],[SharePrice]]</f>
        <v>7.1321160042964564E-3</v>
      </c>
    </row>
    <row r="2083" spans="2:7" ht="16" x14ac:dyDescent="0.2">
      <c r="B2083" s="57">
        <v>42102</v>
      </c>
      <c r="C2083" s="56">
        <v>46.21</v>
      </c>
      <c r="D2083" s="56"/>
      <c r="E2083" s="56">
        <v>8.3000000000000004E-2</v>
      </c>
      <c r="F2083">
        <f>Table3[[#This Row],[DivPay]]*4</f>
        <v>0.33200000000000002</v>
      </c>
      <c r="G2083" s="2">
        <f>Table3[[#This Row],[FwdDiv]]/Table3[[#This Row],[SharePrice]]</f>
        <v>7.1845920796364425E-3</v>
      </c>
    </row>
    <row r="2084" spans="2:7" ht="16" x14ac:dyDescent="0.2">
      <c r="B2084" s="57">
        <v>42101</v>
      </c>
      <c r="C2084" s="56">
        <v>46.36</v>
      </c>
      <c r="D2084" s="56">
        <v>8.3000000000000004E-2</v>
      </c>
      <c r="E2084" s="56">
        <v>8.3000000000000004E-2</v>
      </c>
      <c r="F2084">
        <f>Table3[[#This Row],[DivPay]]*4</f>
        <v>0.33200000000000002</v>
      </c>
      <c r="G2084" s="2">
        <f>Table3[[#This Row],[FwdDiv]]/Table3[[#This Row],[SharePrice]]</f>
        <v>7.1613459879206216E-3</v>
      </c>
    </row>
    <row r="2085" spans="2:7" ht="16" x14ac:dyDescent="0.2">
      <c r="B2085" s="57">
        <v>42100</v>
      </c>
      <c r="C2085" s="56">
        <v>46.33</v>
      </c>
      <c r="D2085" s="56"/>
      <c r="E2085" s="56">
        <v>8.3000000000000004E-2</v>
      </c>
      <c r="F2085">
        <f>Table3[[#This Row],[DivPay]]*4</f>
        <v>0.33200000000000002</v>
      </c>
      <c r="G2085" s="2">
        <f>Table3[[#This Row],[FwdDiv]]/Table3[[#This Row],[SharePrice]]</f>
        <v>7.1659831642564217E-3</v>
      </c>
    </row>
    <row r="2086" spans="2:7" ht="16" x14ac:dyDescent="0.2">
      <c r="B2086" s="57">
        <v>42096</v>
      </c>
      <c r="C2086" s="56">
        <v>46.5</v>
      </c>
      <c r="D2086" s="56"/>
      <c r="E2086" s="56">
        <v>8.3000000000000004E-2</v>
      </c>
      <c r="F2086">
        <f>Table3[[#This Row],[DivPay]]*4</f>
        <v>0.33200000000000002</v>
      </c>
      <c r="G2086" s="2">
        <f>Table3[[#This Row],[FwdDiv]]/Table3[[#This Row],[SharePrice]]</f>
        <v>7.1397849462365593E-3</v>
      </c>
    </row>
    <row r="2087" spans="2:7" ht="16" x14ac:dyDescent="0.2">
      <c r="B2087" s="57">
        <v>42095</v>
      </c>
      <c r="C2087" s="56">
        <v>46.27</v>
      </c>
      <c r="D2087" s="56"/>
      <c r="E2087" s="56">
        <v>8.3000000000000004E-2</v>
      </c>
      <c r="F2087">
        <f>Table3[[#This Row],[DivPay]]*4</f>
        <v>0.33200000000000002</v>
      </c>
      <c r="G2087" s="2">
        <f>Table3[[#This Row],[FwdDiv]]/Table3[[#This Row],[SharePrice]]</f>
        <v>7.1752755565161006E-3</v>
      </c>
    </row>
    <row r="2088" spans="2:7" ht="16" x14ac:dyDescent="0.2">
      <c r="B2088" s="57">
        <v>42094</v>
      </c>
      <c r="C2088" s="56">
        <v>46.29</v>
      </c>
      <c r="D2088" s="56"/>
      <c r="E2088" s="56">
        <v>8.3000000000000004E-2</v>
      </c>
      <c r="F2088">
        <f>Table3[[#This Row],[DivPay]]*4</f>
        <v>0.33200000000000002</v>
      </c>
      <c r="G2088" s="2">
        <f>Table3[[#This Row],[FwdDiv]]/Table3[[#This Row],[SharePrice]]</f>
        <v>7.1721754158565569E-3</v>
      </c>
    </row>
    <row r="2089" spans="2:7" ht="16" x14ac:dyDescent="0.2">
      <c r="B2089" s="57">
        <v>42093</v>
      </c>
      <c r="C2089" s="56">
        <v>46.92</v>
      </c>
      <c r="D2089" s="56"/>
      <c r="E2089" s="56">
        <v>8.3000000000000004E-2</v>
      </c>
      <c r="F2089">
        <f>Table3[[#This Row],[DivPay]]*4</f>
        <v>0.33200000000000002</v>
      </c>
      <c r="G2089" s="2">
        <f>Table3[[#This Row],[FwdDiv]]/Table3[[#This Row],[SharePrice]]</f>
        <v>7.0758738277919868E-3</v>
      </c>
    </row>
    <row r="2090" spans="2:7" ht="16" x14ac:dyDescent="0.2">
      <c r="B2090" s="57">
        <v>42090</v>
      </c>
      <c r="C2090" s="56">
        <v>46.22</v>
      </c>
      <c r="D2090" s="56"/>
      <c r="E2090" s="56">
        <v>8.3000000000000004E-2</v>
      </c>
      <c r="F2090">
        <f>Table3[[#This Row],[DivPay]]*4</f>
        <v>0.33200000000000002</v>
      </c>
      <c r="G2090" s="2">
        <f>Table3[[#This Row],[FwdDiv]]/Table3[[#This Row],[SharePrice]]</f>
        <v>7.1830376460406756E-3</v>
      </c>
    </row>
    <row r="2091" spans="2:7" ht="16" x14ac:dyDescent="0.2">
      <c r="B2091" s="57">
        <v>42089</v>
      </c>
      <c r="C2091" s="56">
        <v>46.11</v>
      </c>
      <c r="D2091" s="56"/>
      <c r="E2091" s="56">
        <v>8.3000000000000004E-2</v>
      </c>
      <c r="F2091">
        <f>Table3[[#This Row],[DivPay]]*4</f>
        <v>0.33200000000000002</v>
      </c>
      <c r="G2091" s="2">
        <f>Table3[[#This Row],[FwdDiv]]/Table3[[#This Row],[SharePrice]]</f>
        <v>7.2001734981565826E-3</v>
      </c>
    </row>
    <row r="2092" spans="2:7" ht="16" x14ac:dyDescent="0.2">
      <c r="B2092" s="57">
        <v>42088</v>
      </c>
      <c r="C2092" s="56">
        <v>46.27</v>
      </c>
      <c r="D2092" s="56"/>
      <c r="E2092" s="56">
        <v>8.3000000000000004E-2</v>
      </c>
      <c r="F2092">
        <f>Table3[[#This Row],[DivPay]]*4</f>
        <v>0.33200000000000002</v>
      </c>
      <c r="G2092" s="2">
        <f>Table3[[#This Row],[FwdDiv]]/Table3[[#This Row],[SharePrice]]</f>
        <v>7.1752755565161006E-3</v>
      </c>
    </row>
    <row r="2093" spans="2:7" ht="16" x14ac:dyDescent="0.2">
      <c r="B2093" s="57">
        <v>42087</v>
      </c>
      <c r="C2093" s="56">
        <v>47.02</v>
      </c>
      <c r="D2093" s="56"/>
      <c r="E2093" s="56">
        <v>8.3000000000000004E-2</v>
      </c>
      <c r="F2093">
        <f>Table3[[#This Row],[DivPay]]*4</f>
        <v>0.33200000000000002</v>
      </c>
      <c r="G2093" s="2">
        <f>Table3[[#This Row],[FwdDiv]]/Table3[[#This Row],[SharePrice]]</f>
        <v>7.0608251807741385E-3</v>
      </c>
    </row>
    <row r="2094" spans="2:7" ht="16" x14ac:dyDescent="0.2">
      <c r="B2094" s="57">
        <v>42086</v>
      </c>
      <c r="C2094" s="56">
        <v>47.15</v>
      </c>
      <c r="D2094" s="56"/>
      <c r="E2094" s="56">
        <v>8.3000000000000004E-2</v>
      </c>
      <c r="F2094">
        <f>Table3[[#This Row],[DivPay]]*4</f>
        <v>0.33200000000000002</v>
      </c>
      <c r="G2094" s="2">
        <f>Table3[[#This Row],[FwdDiv]]/Table3[[#This Row],[SharePrice]]</f>
        <v>7.0413573700954411E-3</v>
      </c>
    </row>
    <row r="2095" spans="2:7" ht="16" x14ac:dyDescent="0.2">
      <c r="B2095" s="57">
        <v>42083</v>
      </c>
      <c r="C2095" s="56">
        <v>47.34</v>
      </c>
      <c r="D2095" s="56"/>
      <c r="E2095" s="56">
        <v>8.3000000000000004E-2</v>
      </c>
      <c r="F2095">
        <f>Table3[[#This Row],[DivPay]]*4</f>
        <v>0.33200000000000002</v>
      </c>
      <c r="G2095" s="2">
        <f>Table3[[#This Row],[FwdDiv]]/Table3[[#This Row],[SharePrice]]</f>
        <v>7.0130967469370512E-3</v>
      </c>
    </row>
    <row r="2096" spans="2:7" ht="16" x14ac:dyDescent="0.2">
      <c r="B2096" s="57">
        <v>42082</v>
      </c>
      <c r="C2096" s="56">
        <v>47.41</v>
      </c>
      <c r="D2096" s="56"/>
      <c r="E2096" s="56">
        <v>8.3000000000000004E-2</v>
      </c>
      <c r="F2096">
        <f>Table3[[#This Row],[DivPay]]*4</f>
        <v>0.33200000000000002</v>
      </c>
      <c r="G2096" s="2">
        <f>Table3[[#This Row],[FwdDiv]]/Table3[[#This Row],[SharePrice]]</f>
        <v>7.0027420375448225E-3</v>
      </c>
    </row>
    <row r="2097" spans="2:7" ht="16" x14ac:dyDescent="0.2">
      <c r="B2097" s="57">
        <v>42081</v>
      </c>
      <c r="C2097" s="56">
        <v>47.51</v>
      </c>
      <c r="D2097" s="56"/>
      <c r="E2097" s="56">
        <v>8.3000000000000004E-2</v>
      </c>
      <c r="F2097">
        <f>Table3[[#This Row],[DivPay]]*4</f>
        <v>0.33200000000000002</v>
      </c>
      <c r="G2097" s="2">
        <f>Table3[[#This Row],[FwdDiv]]/Table3[[#This Row],[SharePrice]]</f>
        <v>6.9880025257840457E-3</v>
      </c>
    </row>
    <row r="2098" spans="2:7" ht="16" x14ac:dyDescent="0.2">
      <c r="B2098" s="57">
        <v>42080</v>
      </c>
      <c r="C2098" s="56">
        <v>47.15</v>
      </c>
      <c r="D2098" s="56"/>
      <c r="E2098" s="56">
        <v>8.3000000000000004E-2</v>
      </c>
      <c r="F2098">
        <f>Table3[[#This Row],[DivPay]]*4</f>
        <v>0.33200000000000002</v>
      </c>
      <c r="G2098" s="2">
        <f>Table3[[#This Row],[FwdDiv]]/Table3[[#This Row],[SharePrice]]</f>
        <v>7.0413573700954411E-3</v>
      </c>
    </row>
    <row r="2099" spans="2:7" ht="16" x14ac:dyDescent="0.2">
      <c r="B2099" s="57">
        <v>42079</v>
      </c>
      <c r="C2099" s="56">
        <v>46.98</v>
      </c>
      <c r="D2099" s="56"/>
      <c r="E2099" s="56">
        <v>8.3000000000000004E-2</v>
      </c>
      <c r="F2099">
        <f>Table3[[#This Row],[DivPay]]*4</f>
        <v>0.33200000000000002</v>
      </c>
      <c r="G2099" s="2">
        <f>Table3[[#This Row],[FwdDiv]]/Table3[[#This Row],[SharePrice]]</f>
        <v>7.0668369518944243E-3</v>
      </c>
    </row>
    <row r="2100" spans="2:7" ht="16" x14ac:dyDescent="0.2">
      <c r="B2100" s="57">
        <v>42076</v>
      </c>
      <c r="C2100" s="56">
        <v>46.45</v>
      </c>
      <c r="D2100" s="56"/>
      <c r="E2100" s="56">
        <v>8.3000000000000004E-2</v>
      </c>
      <c r="F2100">
        <f>Table3[[#This Row],[DivPay]]*4</f>
        <v>0.33200000000000002</v>
      </c>
      <c r="G2100" s="2">
        <f>Table3[[#This Row],[FwdDiv]]/Table3[[#This Row],[SharePrice]]</f>
        <v>7.1474703982777176E-3</v>
      </c>
    </row>
    <row r="2101" spans="2:7" ht="16" x14ac:dyDescent="0.2">
      <c r="B2101" s="57">
        <v>42075</v>
      </c>
      <c r="C2101" s="56">
        <v>46.84</v>
      </c>
      <c r="D2101" s="56"/>
      <c r="E2101" s="56">
        <v>8.3000000000000004E-2</v>
      </c>
      <c r="F2101">
        <f>Table3[[#This Row],[DivPay]]*4</f>
        <v>0.33200000000000002</v>
      </c>
      <c r="G2101" s="2">
        <f>Table3[[#This Row],[FwdDiv]]/Table3[[#This Row],[SharePrice]]</f>
        <v>7.0879590093936807E-3</v>
      </c>
    </row>
    <row r="2102" spans="2:7" ht="16" x14ac:dyDescent="0.2">
      <c r="B2102" s="57">
        <v>42074</v>
      </c>
      <c r="C2102" s="56">
        <v>46.01</v>
      </c>
      <c r="D2102" s="56"/>
      <c r="E2102" s="56">
        <v>8.3000000000000004E-2</v>
      </c>
      <c r="F2102">
        <f>Table3[[#This Row],[DivPay]]*4</f>
        <v>0.33200000000000002</v>
      </c>
      <c r="G2102" s="2">
        <f>Table3[[#This Row],[FwdDiv]]/Table3[[#This Row],[SharePrice]]</f>
        <v>7.2158226472505988E-3</v>
      </c>
    </row>
    <row r="2103" spans="2:7" ht="16" x14ac:dyDescent="0.2">
      <c r="B2103" s="57">
        <v>42073</v>
      </c>
      <c r="C2103" s="56">
        <v>45.7</v>
      </c>
      <c r="D2103" s="56"/>
      <c r="E2103" s="56">
        <v>8.3000000000000004E-2</v>
      </c>
      <c r="F2103">
        <f>Table3[[#This Row],[DivPay]]*4</f>
        <v>0.33200000000000002</v>
      </c>
      <c r="G2103" s="2">
        <f>Table3[[#This Row],[FwdDiv]]/Table3[[#This Row],[SharePrice]]</f>
        <v>7.2647702407002187E-3</v>
      </c>
    </row>
    <row r="2104" spans="2:7" ht="16" x14ac:dyDescent="0.2">
      <c r="B2104" s="57">
        <v>42072</v>
      </c>
      <c r="C2104" s="56">
        <v>46.29</v>
      </c>
      <c r="D2104" s="56"/>
      <c r="E2104" s="56">
        <v>8.3000000000000004E-2</v>
      </c>
      <c r="F2104">
        <f>Table3[[#This Row],[DivPay]]*4</f>
        <v>0.33200000000000002</v>
      </c>
      <c r="G2104" s="2">
        <f>Table3[[#This Row],[FwdDiv]]/Table3[[#This Row],[SharePrice]]</f>
        <v>7.1721754158565569E-3</v>
      </c>
    </row>
    <row r="2105" spans="2:7" ht="16" x14ac:dyDescent="0.2">
      <c r="B2105" s="57">
        <v>42069</v>
      </c>
      <c r="C2105" s="56">
        <v>45.78</v>
      </c>
      <c r="D2105" s="56"/>
      <c r="E2105" s="56">
        <v>8.3000000000000004E-2</v>
      </c>
      <c r="F2105">
        <f>Table3[[#This Row],[DivPay]]*4</f>
        <v>0.33200000000000002</v>
      </c>
      <c r="G2105" s="2">
        <f>Table3[[#This Row],[FwdDiv]]/Table3[[#This Row],[SharePrice]]</f>
        <v>7.2520751419833992E-3</v>
      </c>
    </row>
    <row r="2106" spans="2:7" ht="16" x14ac:dyDescent="0.2">
      <c r="B2106" s="57">
        <v>42068</v>
      </c>
      <c r="C2106" s="56">
        <v>46.46</v>
      </c>
      <c r="D2106" s="56"/>
      <c r="E2106" s="56">
        <v>8.3000000000000004E-2</v>
      </c>
      <c r="F2106">
        <f>Table3[[#This Row],[DivPay]]*4</f>
        <v>0.33200000000000002</v>
      </c>
      <c r="G2106" s="2">
        <f>Table3[[#This Row],[FwdDiv]]/Table3[[#This Row],[SharePrice]]</f>
        <v>7.1459319845027982E-3</v>
      </c>
    </row>
    <row r="2107" spans="2:7" ht="16" x14ac:dyDescent="0.2">
      <c r="B2107" s="57">
        <v>42067</v>
      </c>
      <c r="C2107" s="56">
        <v>46.23</v>
      </c>
      <c r="D2107" s="56"/>
      <c r="E2107" s="56">
        <v>8.3000000000000004E-2</v>
      </c>
      <c r="F2107">
        <f>Table3[[#This Row],[DivPay]]*4</f>
        <v>0.33200000000000002</v>
      </c>
      <c r="G2107" s="2">
        <f>Table3[[#This Row],[FwdDiv]]/Table3[[#This Row],[SharePrice]]</f>
        <v>7.1814838849232109E-3</v>
      </c>
    </row>
    <row r="2108" spans="2:7" ht="16" x14ac:dyDescent="0.2">
      <c r="B2108" s="57">
        <v>42066</v>
      </c>
      <c r="C2108" s="56">
        <v>46.54</v>
      </c>
      <c r="D2108" s="56"/>
      <c r="E2108" s="56">
        <v>8.3000000000000004E-2</v>
      </c>
      <c r="F2108">
        <f>Table3[[#This Row],[DivPay]]*4</f>
        <v>0.33200000000000002</v>
      </c>
      <c r="G2108" s="2">
        <f>Table3[[#This Row],[FwdDiv]]/Table3[[#This Row],[SharePrice]]</f>
        <v>7.1336484744305975E-3</v>
      </c>
    </row>
    <row r="2109" spans="2:7" ht="16" x14ac:dyDescent="0.2">
      <c r="B2109" s="57">
        <v>42065</v>
      </c>
      <c r="C2109" s="56">
        <v>47.31</v>
      </c>
      <c r="D2109" s="56"/>
      <c r="E2109" s="56">
        <v>8.3000000000000004E-2</v>
      </c>
      <c r="F2109">
        <f>Table3[[#This Row],[DivPay]]*4</f>
        <v>0.33200000000000002</v>
      </c>
      <c r="G2109" s="2">
        <f>Table3[[#This Row],[FwdDiv]]/Table3[[#This Row],[SharePrice]]</f>
        <v>7.0175438596491229E-3</v>
      </c>
    </row>
    <row r="2110" spans="2:7" ht="16" x14ac:dyDescent="0.2">
      <c r="B2110" s="57">
        <v>42062</v>
      </c>
      <c r="C2110" s="56">
        <v>46.09</v>
      </c>
      <c r="D2110" s="56"/>
      <c r="E2110" s="56">
        <v>8.3000000000000004E-2</v>
      </c>
      <c r="F2110">
        <f>Table3[[#This Row],[DivPay]]*4</f>
        <v>0.33200000000000002</v>
      </c>
      <c r="G2110" s="2">
        <f>Table3[[#This Row],[FwdDiv]]/Table3[[#This Row],[SharePrice]]</f>
        <v>7.2032978954220004E-3</v>
      </c>
    </row>
    <row r="2111" spans="2:7" ht="16" x14ac:dyDescent="0.2">
      <c r="B2111" s="57">
        <v>42061</v>
      </c>
      <c r="C2111" s="56">
        <v>46.62</v>
      </c>
      <c r="D2111" s="56"/>
      <c r="E2111" s="56">
        <v>8.3000000000000004E-2</v>
      </c>
      <c r="F2111">
        <f>Table3[[#This Row],[DivPay]]*4</f>
        <v>0.33200000000000002</v>
      </c>
      <c r="G2111" s="2">
        <f>Table3[[#This Row],[FwdDiv]]/Table3[[#This Row],[SharePrice]]</f>
        <v>7.1214071214071219E-3</v>
      </c>
    </row>
    <row r="2112" spans="2:7" ht="16" x14ac:dyDescent="0.2">
      <c r="B2112" s="57">
        <v>42060</v>
      </c>
      <c r="C2112" s="56">
        <v>45.72</v>
      </c>
      <c r="D2112" s="56"/>
      <c r="E2112" s="56">
        <v>8.3000000000000004E-2</v>
      </c>
      <c r="F2112">
        <f>Table3[[#This Row],[DivPay]]*4</f>
        <v>0.33200000000000002</v>
      </c>
      <c r="G2112" s="2">
        <f>Table3[[#This Row],[FwdDiv]]/Table3[[#This Row],[SharePrice]]</f>
        <v>7.2615923009623799E-3</v>
      </c>
    </row>
    <row r="2113" spans="2:7" ht="16" x14ac:dyDescent="0.2">
      <c r="B2113" s="57">
        <v>42059</v>
      </c>
      <c r="C2113" s="56">
        <v>45.4</v>
      </c>
      <c r="D2113" s="56"/>
      <c r="E2113" s="56">
        <v>8.3000000000000004E-2</v>
      </c>
      <c r="F2113">
        <f>Table3[[#This Row],[DivPay]]*4</f>
        <v>0.33200000000000002</v>
      </c>
      <c r="G2113" s="2">
        <f>Table3[[#This Row],[FwdDiv]]/Table3[[#This Row],[SharePrice]]</f>
        <v>7.3127753303964763E-3</v>
      </c>
    </row>
    <row r="2114" spans="2:7" ht="16" x14ac:dyDescent="0.2">
      <c r="B2114" s="57">
        <v>42058</v>
      </c>
      <c r="C2114" s="56">
        <v>45.58</v>
      </c>
      <c r="D2114" s="56"/>
      <c r="E2114" s="56">
        <v>8.3000000000000004E-2</v>
      </c>
      <c r="F2114">
        <f>Table3[[#This Row],[DivPay]]*4</f>
        <v>0.33200000000000002</v>
      </c>
      <c r="G2114" s="2">
        <f>Table3[[#This Row],[FwdDiv]]/Table3[[#This Row],[SharePrice]]</f>
        <v>7.2838964458095661E-3</v>
      </c>
    </row>
    <row r="2115" spans="2:7" ht="16" x14ac:dyDescent="0.2">
      <c r="B2115" s="57">
        <v>42055</v>
      </c>
      <c r="C2115" s="56">
        <v>45.6</v>
      </c>
      <c r="D2115" s="56"/>
      <c r="E2115" s="56">
        <v>8.3000000000000004E-2</v>
      </c>
      <c r="F2115">
        <f>Table3[[#This Row],[DivPay]]*4</f>
        <v>0.33200000000000002</v>
      </c>
      <c r="G2115" s="2">
        <f>Table3[[#This Row],[FwdDiv]]/Table3[[#This Row],[SharePrice]]</f>
        <v>7.2807017543859648E-3</v>
      </c>
    </row>
    <row r="2116" spans="2:7" ht="16" x14ac:dyDescent="0.2">
      <c r="B2116" s="57">
        <v>42054</v>
      </c>
      <c r="C2116" s="56">
        <v>45.65</v>
      </c>
      <c r="D2116" s="56"/>
      <c r="E2116" s="56">
        <v>8.3000000000000004E-2</v>
      </c>
      <c r="F2116">
        <f>Table3[[#This Row],[DivPay]]*4</f>
        <v>0.33200000000000002</v>
      </c>
      <c r="G2116" s="2">
        <f>Table3[[#This Row],[FwdDiv]]/Table3[[#This Row],[SharePrice]]</f>
        <v>7.2727272727272736E-3</v>
      </c>
    </row>
    <row r="2117" spans="2:7" ht="16" x14ac:dyDescent="0.2">
      <c r="B2117" s="57">
        <v>42053</v>
      </c>
      <c r="C2117" s="56">
        <v>45.85</v>
      </c>
      <c r="D2117" s="56"/>
      <c r="E2117" s="56">
        <v>8.3000000000000004E-2</v>
      </c>
      <c r="F2117">
        <f>Table3[[#This Row],[DivPay]]*4</f>
        <v>0.33200000000000002</v>
      </c>
      <c r="G2117" s="2">
        <f>Table3[[#This Row],[FwdDiv]]/Table3[[#This Row],[SharePrice]]</f>
        <v>7.2410032715376224E-3</v>
      </c>
    </row>
    <row r="2118" spans="2:7" ht="16" x14ac:dyDescent="0.2">
      <c r="B2118" s="57">
        <v>42052</v>
      </c>
      <c r="C2118" s="56">
        <v>46.2</v>
      </c>
      <c r="D2118" s="56"/>
      <c r="E2118" s="56">
        <v>8.3000000000000004E-2</v>
      </c>
      <c r="F2118">
        <f>Table3[[#This Row],[DivPay]]*4</f>
        <v>0.33200000000000002</v>
      </c>
      <c r="G2118" s="2">
        <f>Table3[[#This Row],[FwdDiv]]/Table3[[#This Row],[SharePrice]]</f>
        <v>7.1861471861471857E-3</v>
      </c>
    </row>
    <row r="2119" spans="2:7" ht="16" x14ac:dyDescent="0.2">
      <c r="B2119" s="57">
        <v>42048</v>
      </c>
      <c r="C2119" s="56">
        <v>45.46</v>
      </c>
      <c r="D2119" s="56"/>
      <c r="E2119" s="56">
        <v>8.3000000000000004E-2</v>
      </c>
      <c r="F2119">
        <f>Table3[[#This Row],[DivPay]]*4</f>
        <v>0.33200000000000002</v>
      </c>
      <c r="G2119" s="2">
        <f>Table3[[#This Row],[FwdDiv]]/Table3[[#This Row],[SharePrice]]</f>
        <v>7.3031236251649805E-3</v>
      </c>
    </row>
    <row r="2120" spans="2:7" ht="16" x14ac:dyDescent="0.2">
      <c r="B2120" s="57">
        <v>42047</v>
      </c>
      <c r="C2120" s="56">
        <v>45.79</v>
      </c>
      <c r="D2120" s="56"/>
      <c r="E2120" s="56">
        <v>8.3000000000000004E-2</v>
      </c>
      <c r="F2120">
        <f>Table3[[#This Row],[DivPay]]*4</f>
        <v>0.33200000000000002</v>
      </c>
      <c r="G2120" s="2">
        <f>Table3[[#This Row],[FwdDiv]]/Table3[[#This Row],[SharePrice]]</f>
        <v>7.2504913736623723E-3</v>
      </c>
    </row>
    <row r="2121" spans="2:7" ht="16" x14ac:dyDescent="0.2">
      <c r="B2121" s="57">
        <v>42046</v>
      </c>
      <c r="C2121" s="56">
        <v>45.77</v>
      </c>
      <c r="D2121" s="56"/>
      <c r="E2121" s="56">
        <v>8.3000000000000004E-2</v>
      </c>
      <c r="F2121">
        <f>Table3[[#This Row],[DivPay]]*4</f>
        <v>0.33200000000000002</v>
      </c>
      <c r="G2121" s="2">
        <f>Table3[[#This Row],[FwdDiv]]/Table3[[#This Row],[SharePrice]]</f>
        <v>7.253659602359624E-3</v>
      </c>
    </row>
    <row r="2122" spans="2:7" ht="16" x14ac:dyDescent="0.2">
      <c r="B2122" s="57">
        <v>42045</v>
      </c>
      <c r="C2122" s="56">
        <v>43.91</v>
      </c>
      <c r="D2122" s="56"/>
      <c r="E2122" s="56">
        <v>8.3000000000000004E-2</v>
      </c>
      <c r="F2122">
        <f>Table3[[#This Row],[DivPay]]*4</f>
        <v>0.33200000000000002</v>
      </c>
      <c r="G2122" s="2">
        <f>Table3[[#This Row],[FwdDiv]]/Table3[[#This Row],[SharePrice]]</f>
        <v>7.560920063766797E-3</v>
      </c>
    </row>
    <row r="2123" spans="2:7" ht="16" x14ac:dyDescent="0.2">
      <c r="B2123" s="57">
        <v>42044</v>
      </c>
      <c r="C2123" s="56">
        <v>42.87</v>
      </c>
      <c r="D2123" s="56"/>
      <c r="E2123" s="56">
        <v>8.3000000000000004E-2</v>
      </c>
      <c r="F2123">
        <f>Table3[[#This Row],[DivPay]]*4</f>
        <v>0.33200000000000002</v>
      </c>
      <c r="G2123" s="2">
        <f>Table3[[#This Row],[FwdDiv]]/Table3[[#This Row],[SharePrice]]</f>
        <v>7.7443433636575701E-3</v>
      </c>
    </row>
    <row r="2124" spans="2:7" ht="16" x14ac:dyDescent="0.2">
      <c r="B2124" s="57">
        <v>42041</v>
      </c>
      <c r="C2124" s="56">
        <v>43.66</v>
      </c>
      <c r="D2124" s="56"/>
      <c r="E2124" s="56">
        <v>8.3000000000000004E-2</v>
      </c>
      <c r="F2124">
        <f>Table3[[#This Row],[DivPay]]*4</f>
        <v>0.33200000000000002</v>
      </c>
      <c r="G2124" s="2">
        <f>Table3[[#This Row],[FwdDiv]]/Table3[[#This Row],[SharePrice]]</f>
        <v>7.6042143838754017E-3</v>
      </c>
    </row>
    <row r="2125" spans="2:7" ht="16" x14ac:dyDescent="0.2">
      <c r="B2125" s="57">
        <v>42040</v>
      </c>
      <c r="C2125" s="56">
        <v>43.4</v>
      </c>
      <c r="D2125" s="56"/>
      <c r="E2125" s="56">
        <v>8.3000000000000004E-2</v>
      </c>
      <c r="F2125">
        <f>Table3[[#This Row],[DivPay]]*4</f>
        <v>0.33200000000000002</v>
      </c>
      <c r="G2125" s="2">
        <f>Table3[[#This Row],[FwdDiv]]/Table3[[#This Row],[SharePrice]]</f>
        <v>7.6497695852534566E-3</v>
      </c>
    </row>
    <row r="2126" spans="2:7" ht="16" x14ac:dyDescent="0.2">
      <c r="B2126" s="57">
        <v>42039</v>
      </c>
      <c r="C2126" s="56">
        <v>43.46</v>
      </c>
      <c r="D2126" s="56"/>
      <c r="E2126" s="56">
        <v>8.3000000000000004E-2</v>
      </c>
      <c r="F2126">
        <f>Table3[[#This Row],[DivPay]]*4</f>
        <v>0.33200000000000002</v>
      </c>
      <c r="G2126" s="2">
        <f>Table3[[#This Row],[FwdDiv]]/Table3[[#This Row],[SharePrice]]</f>
        <v>7.6392084675563736E-3</v>
      </c>
    </row>
    <row r="2127" spans="2:7" ht="16" x14ac:dyDescent="0.2">
      <c r="B2127" s="57">
        <v>42038</v>
      </c>
      <c r="C2127" s="56">
        <v>43.5</v>
      </c>
      <c r="D2127" s="56"/>
      <c r="E2127" s="56">
        <v>8.3000000000000004E-2</v>
      </c>
      <c r="F2127">
        <f>Table3[[#This Row],[DivPay]]*4</f>
        <v>0.33200000000000002</v>
      </c>
      <c r="G2127" s="2">
        <f>Table3[[#This Row],[FwdDiv]]/Table3[[#This Row],[SharePrice]]</f>
        <v>7.6321839080459777E-3</v>
      </c>
    </row>
    <row r="2128" spans="2:7" ht="16" x14ac:dyDescent="0.2">
      <c r="B2128" s="57">
        <v>42037</v>
      </c>
      <c r="C2128" s="56">
        <v>43.38</v>
      </c>
      <c r="D2128" s="56"/>
      <c r="E2128" s="56">
        <v>8.3000000000000004E-2</v>
      </c>
      <c r="F2128">
        <f>Table3[[#This Row],[DivPay]]*4</f>
        <v>0.33200000000000002</v>
      </c>
      <c r="G2128" s="2">
        <f>Table3[[#This Row],[FwdDiv]]/Table3[[#This Row],[SharePrice]]</f>
        <v>7.6532964499769476E-3</v>
      </c>
    </row>
    <row r="2129" spans="2:7" ht="16" x14ac:dyDescent="0.2">
      <c r="B2129" s="57">
        <v>42034</v>
      </c>
      <c r="C2129" s="56">
        <v>42.73</v>
      </c>
      <c r="D2129" s="56"/>
      <c r="E2129" s="56">
        <v>8.3000000000000004E-2</v>
      </c>
      <c r="F2129">
        <f>Table3[[#This Row],[DivPay]]*4</f>
        <v>0.33200000000000002</v>
      </c>
      <c r="G2129" s="2">
        <f>Table3[[#This Row],[FwdDiv]]/Table3[[#This Row],[SharePrice]]</f>
        <v>7.7697168265855382E-3</v>
      </c>
    </row>
    <row r="2130" spans="2:7" ht="16" x14ac:dyDescent="0.2">
      <c r="B2130" s="57">
        <v>42033</v>
      </c>
      <c r="C2130" s="56">
        <v>43.32</v>
      </c>
      <c r="D2130" s="56"/>
      <c r="E2130" s="56">
        <v>8.3000000000000004E-2</v>
      </c>
      <c r="F2130">
        <f>Table3[[#This Row],[DivPay]]*4</f>
        <v>0.33200000000000002</v>
      </c>
      <c r="G2130" s="2">
        <f>Table3[[#This Row],[FwdDiv]]/Table3[[#This Row],[SharePrice]]</f>
        <v>7.6638965835641743E-3</v>
      </c>
    </row>
    <row r="2131" spans="2:7" ht="16" x14ac:dyDescent="0.2">
      <c r="B2131" s="57">
        <v>42032</v>
      </c>
      <c r="C2131" s="56">
        <v>43.11</v>
      </c>
      <c r="D2131" s="56"/>
      <c r="E2131" s="56">
        <v>8.3000000000000004E-2</v>
      </c>
      <c r="F2131">
        <f>Table3[[#This Row],[DivPay]]*4</f>
        <v>0.33200000000000002</v>
      </c>
      <c r="G2131" s="2">
        <f>Table3[[#This Row],[FwdDiv]]/Table3[[#This Row],[SharePrice]]</f>
        <v>7.7012294131292049E-3</v>
      </c>
    </row>
    <row r="2132" spans="2:7" ht="16" x14ac:dyDescent="0.2">
      <c r="B2132" s="57">
        <v>42031</v>
      </c>
      <c r="C2132" s="56">
        <v>43.3</v>
      </c>
      <c r="D2132" s="56"/>
      <c r="E2132" s="56">
        <v>8.3000000000000004E-2</v>
      </c>
      <c r="F2132">
        <f>Table3[[#This Row],[DivPay]]*4</f>
        <v>0.33200000000000002</v>
      </c>
      <c r="G2132" s="2">
        <f>Table3[[#This Row],[FwdDiv]]/Table3[[#This Row],[SharePrice]]</f>
        <v>7.6674364896073908E-3</v>
      </c>
    </row>
    <row r="2133" spans="2:7" ht="16" x14ac:dyDescent="0.2">
      <c r="B2133" s="57">
        <v>42030</v>
      </c>
      <c r="C2133" s="56">
        <v>44.09</v>
      </c>
      <c r="D2133" s="56"/>
      <c r="E2133" s="56">
        <v>8.3000000000000004E-2</v>
      </c>
      <c r="F2133">
        <f>Table3[[#This Row],[DivPay]]*4</f>
        <v>0.33200000000000002</v>
      </c>
      <c r="G2133" s="2">
        <f>Table3[[#This Row],[FwdDiv]]/Table3[[#This Row],[SharePrice]]</f>
        <v>7.5300521660240415E-3</v>
      </c>
    </row>
    <row r="2134" spans="2:7" ht="16" x14ac:dyDescent="0.2">
      <c r="B2134" s="57">
        <v>42027</v>
      </c>
      <c r="C2134" s="56">
        <v>44.12</v>
      </c>
      <c r="D2134" s="56"/>
      <c r="E2134" s="56">
        <v>8.3000000000000004E-2</v>
      </c>
      <c r="F2134">
        <f>Table3[[#This Row],[DivPay]]*4</f>
        <v>0.33200000000000002</v>
      </c>
      <c r="G2134" s="2">
        <f>Table3[[#This Row],[FwdDiv]]/Table3[[#This Row],[SharePrice]]</f>
        <v>7.5249320036264739E-3</v>
      </c>
    </row>
    <row r="2135" spans="2:7" ht="16" x14ac:dyDescent="0.2">
      <c r="B2135" s="57">
        <v>42026</v>
      </c>
      <c r="C2135" s="56">
        <v>44.51</v>
      </c>
      <c r="D2135" s="56"/>
      <c r="E2135" s="56">
        <v>8.3000000000000004E-2</v>
      </c>
      <c r="F2135">
        <f>Table3[[#This Row],[DivPay]]*4</f>
        <v>0.33200000000000002</v>
      </c>
      <c r="G2135" s="2">
        <f>Table3[[#This Row],[FwdDiv]]/Table3[[#This Row],[SharePrice]]</f>
        <v>7.4589979779824764E-3</v>
      </c>
    </row>
    <row r="2136" spans="2:7" ht="16" x14ac:dyDescent="0.2">
      <c r="B2136" s="57">
        <v>42025</v>
      </c>
      <c r="C2136" s="56">
        <v>44.25</v>
      </c>
      <c r="D2136" s="56"/>
      <c r="E2136" s="56">
        <v>8.3000000000000004E-2</v>
      </c>
      <c r="F2136">
        <f>Table3[[#This Row],[DivPay]]*4</f>
        <v>0.33200000000000002</v>
      </c>
      <c r="G2136" s="2">
        <f>Table3[[#This Row],[FwdDiv]]/Table3[[#This Row],[SharePrice]]</f>
        <v>7.5028248587570628E-3</v>
      </c>
    </row>
    <row r="2137" spans="2:7" ht="16" x14ac:dyDescent="0.2">
      <c r="B2137" s="57">
        <v>42024</v>
      </c>
      <c r="C2137" s="56">
        <v>43.56</v>
      </c>
      <c r="D2137" s="56">
        <v>8.3000000000000004E-2</v>
      </c>
      <c r="E2137" s="56">
        <v>8.3000000000000004E-2</v>
      </c>
      <c r="F2137">
        <f>Table3[[#This Row],[DivPay]]*4</f>
        <v>0.33200000000000002</v>
      </c>
      <c r="G2137" s="2">
        <f>Table3[[#This Row],[FwdDiv]]/Table3[[#This Row],[SharePrice]]</f>
        <v>7.6216712580348947E-3</v>
      </c>
    </row>
    <row r="2138" spans="2:7" ht="16" x14ac:dyDescent="0.2">
      <c r="B2138" s="57">
        <v>42020</v>
      </c>
      <c r="C2138" s="56">
        <v>44.22</v>
      </c>
      <c r="D2138" s="56"/>
      <c r="E2138" s="56">
        <v>7.1999999999999995E-2</v>
      </c>
      <c r="F2138">
        <f>Table3[[#This Row],[DivPay]]*4</f>
        <v>0.28799999999999998</v>
      </c>
      <c r="G2138" s="2">
        <f>Table3[[#This Row],[FwdDiv]]/Table3[[#This Row],[SharePrice]]</f>
        <v>6.5128900949796469E-3</v>
      </c>
    </row>
    <row r="2139" spans="2:7" ht="16" x14ac:dyDescent="0.2">
      <c r="B2139" s="57">
        <v>42019</v>
      </c>
      <c r="C2139" s="56">
        <v>42.94</v>
      </c>
      <c r="D2139" s="56"/>
      <c r="E2139" s="56">
        <v>7.1999999999999995E-2</v>
      </c>
      <c r="F2139">
        <f>Table3[[#This Row],[DivPay]]*4</f>
        <v>0.28799999999999998</v>
      </c>
      <c r="G2139" s="2">
        <f>Table3[[#This Row],[FwdDiv]]/Table3[[#This Row],[SharePrice]]</f>
        <v>6.7070330693991612E-3</v>
      </c>
    </row>
    <row r="2140" spans="2:7" ht="16" x14ac:dyDescent="0.2">
      <c r="B2140" s="57">
        <v>42018</v>
      </c>
      <c r="C2140" s="56">
        <v>43.03</v>
      </c>
      <c r="D2140" s="56"/>
      <c r="E2140" s="56">
        <v>7.1999999999999995E-2</v>
      </c>
      <c r="F2140">
        <f>Table3[[#This Row],[DivPay]]*4</f>
        <v>0.28799999999999998</v>
      </c>
      <c r="G2140" s="2">
        <f>Table3[[#This Row],[FwdDiv]]/Table3[[#This Row],[SharePrice]]</f>
        <v>6.6930048803160577E-3</v>
      </c>
    </row>
    <row r="2141" spans="2:7" ht="16" x14ac:dyDescent="0.2">
      <c r="B2141" s="57">
        <v>42017</v>
      </c>
      <c r="C2141" s="56">
        <v>42.81</v>
      </c>
      <c r="D2141" s="56"/>
      <c r="E2141" s="56">
        <v>7.1999999999999995E-2</v>
      </c>
      <c r="F2141">
        <f>Table3[[#This Row],[DivPay]]*4</f>
        <v>0.28799999999999998</v>
      </c>
      <c r="G2141" s="2">
        <f>Table3[[#This Row],[FwdDiv]]/Table3[[#This Row],[SharePrice]]</f>
        <v>6.7274001401541684E-3</v>
      </c>
    </row>
    <row r="2142" spans="2:7" ht="16" x14ac:dyDescent="0.2">
      <c r="B2142" s="57">
        <v>42016</v>
      </c>
      <c r="C2142" s="56">
        <v>43.42</v>
      </c>
      <c r="D2142" s="56"/>
      <c r="E2142" s="56">
        <v>7.1999999999999995E-2</v>
      </c>
      <c r="F2142">
        <f>Table3[[#This Row],[DivPay]]*4</f>
        <v>0.28799999999999998</v>
      </c>
      <c r="G2142" s="2">
        <f>Table3[[#This Row],[FwdDiv]]/Table3[[#This Row],[SharePrice]]</f>
        <v>6.6328880700138176E-3</v>
      </c>
    </row>
    <row r="2143" spans="2:7" ht="16" x14ac:dyDescent="0.2">
      <c r="B2143" s="57">
        <v>42013</v>
      </c>
      <c r="C2143" s="56">
        <v>44.25</v>
      </c>
      <c r="D2143" s="56"/>
      <c r="E2143" s="56">
        <v>7.1999999999999995E-2</v>
      </c>
      <c r="F2143">
        <f>Table3[[#This Row],[DivPay]]*4</f>
        <v>0.28799999999999998</v>
      </c>
      <c r="G2143" s="2">
        <f>Table3[[#This Row],[FwdDiv]]/Table3[[#This Row],[SharePrice]]</f>
        <v>6.5084745762711864E-3</v>
      </c>
    </row>
    <row r="2144" spans="2:7" ht="16" x14ac:dyDescent="0.2">
      <c r="B2144" s="57">
        <v>42012</v>
      </c>
      <c r="C2144" s="56">
        <v>44.18</v>
      </c>
      <c r="D2144" s="56"/>
      <c r="E2144" s="56">
        <v>7.1999999999999995E-2</v>
      </c>
      <c r="F2144">
        <f>Table3[[#This Row],[DivPay]]*4</f>
        <v>0.28799999999999998</v>
      </c>
      <c r="G2144" s="2">
        <f>Table3[[#This Row],[FwdDiv]]/Table3[[#This Row],[SharePrice]]</f>
        <v>6.5187867813490267E-3</v>
      </c>
    </row>
    <row r="2145" spans="2:7" ht="16" x14ac:dyDescent="0.2">
      <c r="B2145" s="57">
        <v>42011</v>
      </c>
      <c r="C2145" s="56">
        <v>43.51</v>
      </c>
      <c r="D2145" s="56"/>
      <c r="E2145" s="56">
        <v>7.1999999999999995E-2</v>
      </c>
      <c r="F2145">
        <f>Table3[[#This Row],[DivPay]]*4</f>
        <v>0.28799999999999998</v>
      </c>
      <c r="G2145" s="2">
        <f>Table3[[#This Row],[FwdDiv]]/Table3[[#This Row],[SharePrice]]</f>
        <v>6.6191680073546307E-3</v>
      </c>
    </row>
    <row r="2146" spans="2:7" ht="16" x14ac:dyDescent="0.2">
      <c r="B2146" s="57">
        <v>42010</v>
      </c>
      <c r="C2146" s="56">
        <v>42.63</v>
      </c>
      <c r="D2146" s="56"/>
      <c r="E2146" s="56">
        <v>7.1999999999999995E-2</v>
      </c>
      <c r="F2146">
        <f>Table3[[#This Row],[DivPay]]*4</f>
        <v>0.28799999999999998</v>
      </c>
      <c r="G2146" s="2">
        <f>Table3[[#This Row],[FwdDiv]]/Table3[[#This Row],[SharePrice]]</f>
        <v>6.7558057705840949E-3</v>
      </c>
    </row>
    <row r="2147" spans="2:7" ht="16" x14ac:dyDescent="0.2">
      <c r="B2147" s="57">
        <v>42009</v>
      </c>
      <c r="C2147" s="56">
        <v>43.05</v>
      </c>
      <c r="D2147" s="56"/>
      <c r="E2147" s="56">
        <v>7.1999999999999995E-2</v>
      </c>
      <c r="F2147">
        <f>Table3[[#This Row],[DivPay]]*4</f>
        <v>0.28799999999999998</v>
      </c>
      <c r="G2147" s="2">
        <f>Table3[[#This Row],[FwdDiv]]/Table3[[#This Row],[SharePrice]]</f>
        <v>6.6898954703832753E-3</v>
      </c>
    </row>
    <row r="2148" spans="2:7" ht="16" x14ac:dyDescent="0.2">
      <c r="B2148" s="57">
        <v>42006</v>
      </c>
      <c r="C2148" s="56">
        <v>43.31</v>
      </c>
      <c r="D2148" s="56"/>
      <c r="E2148" s="56">
        <v>7.1999999999999995E-2</v>
      </c>
      <c r="F2148">
        <f>Table3[[#This Row],[DivPay]]*4</f>
        <v>0.28799999999999998</v>
      </c>
      <c r="G2148" s="2">
        <f>Table3[[#This Row],[FwdDiv]]/Table3[[#This Row],[SharePrice]]</f>
        <v>6.6497344724082193E-3</v>
      </c>
    </row>
    <row r="2149" spans="2:7" ht="16" x14ac:dyDescent="0.2">
      <c r="B2149" s="57">
        <v>42004</v>
      </c>
      <c r="C2149" s="56">
        <v>43.03</v>
      </c>
      <c r="D2149" s="56"/>
      <c r="E2149" s="56">
        <v>7.1999999999999995E-2</v>
      </c>
      <c r="F2149">
        <f>Table3[[#This Row],[DivPay]]*4</f>
        <v>0.28799999999999998</v>
      </c>
      <c r="G2149" s="2">
        <f>Table3[[#This Row],[FwdDiv]]/Table3[[#This Row],[SharePrice]]</f>
        <v>6.6930048803160577E-3</v>
      </c>
    </row>
    <row r="2150" spans="2:7" ht="16" x14ac:dyDescent="0.2">
      <c r="B2150" s="57">
        <v>42003</v>
      </c>
      <c r="C2150" s="56">
        <v>43.35</v>
      </c>
      <c r="D2150" s="56"/>
      <c r="E2150" s="56">
        <v>7.1999999999999995E-2</v>
      </c>
      <c r="F2150">
        <f>Table3[[#This Row],[DivPay]]*4</f>
        <v>0.28799999999999998</v>
      </c>
      <c r="G2150" s="2">
        <f>Table3[[#This Row],[FwdDiv]]/Table3[[#This Row],[SharePrice]]</f>
        <v>6.6435986159169543E-3</v>
      </c>
    </row>
    <row r="2151" spans="2:7" ht="16" x14ac:dyDescent="0.2">
      <c r="B2151" s="57">
        <v>42002</v>
      </c>
      <c r="C2151" s="56">
        <v>44.01</v>
      </c>
      <c r="D2151" s="56"/>
      <c r="E2151" s="56">
        <v>7.1999999999999995E-2</v>
      </c>
      <c r="F2151">
        <f>Table3[[#This Row],[DivPay]]*4</f>
        <v>0.28799999999999998</v>
      </c>
      <c r="G2151" s="2">
        <f>Table3[[#This Row],[FwdDiv]]/Table3[[#This Row],[SharePrice]]</f>
        <v>6.5439672801635993E-3</v>
      </c>
    </row>
    <row r="2152" spans="2:7" ht="16" x14ac:dyDescent="0.2">
      <c r="B2152" s="57">
        <v>41999</v>
      </c>
      <c r="C2152" s="56">
        <v>44.2</v>
      </c>
      <c r="D2152" s="56"/>
      <c r="E2152" s="56">
        <v>7.1999999999999995E-2</v>
      </c>
      <c r="F2152">
        <f>Table3[[#This Row],[DivPay]]*4</f>
        <v>0.28799999999999998</v>
      </c>
      <c r="G2152" s="2">
        <f>Table3[[#This Row],[FwdDiv]]/Table3[[#This Row],[SharePrice]]</f>
        <v>6.5158371040723974E-3</v>
      </c>
    </row>
    <row r="2153" spans="2:7" ht="16" x14ac:dyDescent="0.2">
      <c r="B2153" s="57">
        <v>41997</v>
      </c>
      <c r="C2153" s="56">
        <v>43.84</v>
      </c>
      <c r="D2153" s="56"/>
      <c r="E2153" s="56">
        <v>7.1999999999999995E-2</v>
      </c>
      <c r="F2153">
        <f>Table3[[#This Row],[DivPay]]*4</f>
        <v>0.28799999999999998</v>
      </c>
      <c r="G2153" s="2">
        <f>Table3[[#This Row],[FwdDiv]]/Table3[[#This Row],[SharePrice]]</f>
        <v>6.5693430656934299E-3</v>
      </c>
    </row>
    <row r="2154" spans="2:7" ht="16" x14ac:dyDescent="0.2">
      <c r="B2154" s="57">
        <v>41996</v>
      </c>
      <c r="C2154" s="56">
        <v>42.97</v>
      </c>
      <c r="D2154" s="56"/>
      <c r="E2154" s="56">
        <v>7.1999999999999995E-2</v>
      </c>
      <c r="F2154">
        <f>Table3[[#This Row],[DivPay]]*4</f>
        <v>0.28799999999999998</v>
      </c>
      <c r="G2154" s="2">
        <f>Table3[[#This Row],[FwdDiv]]/Table3[[#This Row],[SharePrice]]</f>
        <v>6.7023504770770299E-3</v>
      </c>
    </row>
    <row r="2155" spans="2:7" ht="16" x14ac:dyDescent="0.2">
      <c r="B2155" s="57">
        <v>41995</v>
      </c>
      <c r="C2155" s="56">
        <v>43.41</v>
      </c>
      <c r="D2155" s="56"/>
      <c r="E2155" s="56">
        <v>7.1999999999999995E-2</v>
      </c>
      <c r="F2155">
        <f>Table3[[#This Row],[DivPay]]*4</f>
        <v>0.28799999999999998</v>
      </c>
      <c r="G2155" s="2">
        <f>Table3[[#This Row],[FwdDiv]]/Table3[[#This Row],[SharePrice]]</f>
        <v>6.6344160331720803E-3</v>
      </c>
    </row>
    <row r="2156" spans="2:7" ht="16" x14ac:dyDescent="0.2">
      <c r="B2156" s="57">
        <v>41992</v>
      </c>
      <c r="C2156" s="56">
        <v>43.51</v>
      </c>
      <c r="D2156" s="56"/>
      <c r="E2156" s="56">
        <v>7.1999999999999995E-2</v>
      </c>
      <c r="F2156">
        <f>Table3[[#This Row],[DivPay]]*4</f>
        <v>0.28799999999999998</v>
      </c>
      <c r="G2156" s="2">
        <f>Table3[[#This Row],[FwdDiv]]/Table3[[#This Row],[SharePrice]]</f>
        <v>6.6191680073546307E-3</v>
      </c>
    </row>
    <row r="2157" spans="2:7" ht="16" x14ac:dyDescent="0.2">
      <c r="B2157" s="57">
        <v>41991</v>
      </c>
      <c r="C2157" s="56">
        <v>43.15</v>
      </c>
      <c r="D2157" s="56"/>
      <c r="E2157" s="56">
        <v>7.1999999999999995E-2</v>
      </c>
      <c r="F2157">
        <f>Table3[[#This Row],[DivPay]]*4</f>
        <v>0.28799999999999998</v>
      </c>
      <c r="G2157" s="2">
        <f>Table3[[#This Row],[FwdDiv]]/Table3[[#This Row],[SharePrice]]</f>
        <v>6.6743916570104287E-3</v>
      </c>
    </row>
    <row r="2158" spans="2:7" ht="16" x14ac:dyDescent="0.2">
      <c r="B2158" s="57">
        <v>41990</v>
      </c>
      <c r="C2158" s="56">
        <v>41.13</v>
      </c>
      <c r="D2158" s="56"/>
      <c r="E2158" s="56">
        <v>7.1999999999999995E-2</v>
      </c>
      <c r="F2158">
        <f>Table3[[#This Row],[DivPay]]*4</f>
        <v>0.28799999999999998</v>
      </c>
      <c r="G2158" s="2">
        <f>Table3[[#This Row],[FwdDiv]]/Table3[[#This Row],[SharePrice]]</f>
        <v>7.0021881838074392E-3</v>
      </c>
    </row>
    <row r="2159" spans="2:7" ht="16" x14ac:dyDescent="0.2">
      <c r="B2159" s="57">
        <v>41989</v>
      </c>
      <c r="C2159" s="56">
        <v>40.85</v>
      </c>
      <c r="D2159" s="56"/>
      <c r="E2159" s="56">
        <v>7.1999999999999995E-2</v>
      </c>
      <c r="F2159">
        <f>Table3[[#This Row],[DivPay]]*4</f>
        <v>0.28799999999999998</v>
      </c>
      <c r="G2159" s="2">
        <f>Table3[[#This Row],[FwdDiv]]/Table3[[#This Row],[SharePrice]]</f>
        <v>7.0501835985312114E-3</v>
      </c>
    </row>
    <row r="2160" spans="2:7" ht="16" x14ac:dyDescent="0.2">
      <c r="B2160" s="57">
        <v>41988</v>
      </c>
      <c r="C2160" s="56">
        <v>41.74</v>
      </c>
      <c r="D2160" s="56"/>
      <c r="E2160" s="56">
        <v>7.1999999999999995E-2</v>
      </c>
      <c r="F2160">
        <f>Table3[[#This Row],[DivPay]]*4</f>
        <v>0.28799999999999998</v>
      </c>
      <c r="G2160" s="2">
        <f>Table3[[#This Row],[FwdDiv]]/Table3[[#This Row],[SharePrice]]</f>
        <v>6.8998562529947287E-3</v>
      </c>
    </row>
    <row r="2161" spans="2:7" ht="16" x14ac:dyDescent="0.2">
      <c r="B2161" s="57">
        <v>41985</v>
      </c>
      <c r="C2161" s="56">
        <v>41.77</v>
      </c>
      <c r="D2161" s="56"/>
      <c r="E2161" s="56">
        <v>7.1999999999999995E-2</v>
      </c>
      <c r="F2161">
        <f>Table3[[#This Row],[DivPay]]*4</f>
        <v>0.28799999999999998</v>
      </c>
      <c r="G2161" s="2">
        <f>Table3[[#This Row],[FwdDiv]]/Table3[[#This Row],[SharePrice]]</f>
        <v>6.8949006463969349E-3</v>
      </c>
    </row>
    <row r="2162" spans="2:7" ht="16" x14ac:dyDescent="0.2">
      <c r="B2162" s="57">
        <v>41984</v>
      </c>
      <c r="C2162" s="56">
        <v>42.88</v>
      </c>
      <c r="D2162" s="56"/>
      <c r="E2162" s="56">
        <v>7.1999999999999995E-2</v>
      </c>
      <c r="F2162">
        <f>Table3[[#This Row],[DivPay]]*4</f>
        <v>0.28799999999999998</v>
      </c>
      <c r="G2162" s="2">
        <f>Table3[[#This Row],[FwdDiv]]/Table3[[#This Row],[SharePrice]]</f>
        <v>6.7164179104477603E-3</v>
      </c>
    </row>
    <row r="2163" spans="2:7" ht="16" x14ac:dyDescent="0.2">
      <c r="B2163" s="57">
        <v>41983</v>
      </c>
      <c r="C2163" s="56">
        <v>42.77</v>
      </c>
      <c r="D2163" s="56"/>
      <c r="E2163" s="56">
        <v>7.1999999999999995E-2</v>
      </c>
      <c r="F2163">
        <f>Table3[[#This Row],[DivPay]]*4</f>
        <v>0.28799999999999998</v>
      </c>
      <c r="G2163" s="2">
        <f>Table3[[#This Row],[FwdDiv]]/Table3[[#This Row],[SharePrice]]</f>
        <v>6.7336918400748179E-3</v>
      </c>
    </row>
    <row r="2164" spans="2:7" ht="16" x14ac:dyDescent="0.2">
      <c r="B2164" s="57">
        <v>41982</v>
      </c>
      <c r="C2164" s="56">
        <v>43.82</v>
      </c>
      <c r="D2164" s="56"/>
      <c r="E2164" s="56">
        <v>7.1999999999999995E-2</v>
      </c>
      <c r="F2164">
        <f>Table3[[#This Row],[DivPay]]*4</f>
        <v>0.28799999999999998</v>
      </c>
      <c r="G2164" s="2">
        <f>Table3[[#This Row],[FwdDiv]]/Table3[[#This Row],[SharePrice]]</f>
        <v>6.5723413966225462E-3</v>
      </c>
    </row>
    <row r="2165" spans="2:7" ht="16" x14ac:dyDescent="0.2">
      <c r="B2165" s="57">
        <v>41981</v>
      </c>
      <c r="C2165" s="56">
        <v>44.1</v>
      </c>
      <c r="D2165" s="56"/>
      <c r="E2165" s="56">
        <v>7.1999999999999995E-2</v>
      </c>
      <c r="F2165">
        <f>Table3[[#This Row],[DivPay]]*4</f>
        <v>0.28799999999999998</v>
      </c>
      <c r="G2165" s="2">
        <f>Table3[[#This Row],[FwdDiv]]/Table3[[#This Row],[SharePrice]]</f>
        <v>6.5306122448979586E-3</v>
      </c>
    </row>
    <row r="2166" spans="2:7" ht="16" x14ac:dyDescent="0.2">
      <c r="B2166" s="57">
        <v>41978</v>
      </c>
      <c r="C2166" s="56">
        <v>43.98</v>
      </c>
      <c r="D2166" s="56"/>
      <c r="E2166" s="56">
        <v>7.1999999999999995E-2</v>
      </c>
      <c r="F2166">
        <f>Table3[[#This Row],[DivPay]]*4</f>
        <v>0.28799999999999998</v>
      </c>
      <c r="G2166" s="2">
        <f>Table3[[#This Row],[FwdDiv]]/Table3[[#This Row],[SharePrice]]</f>
        <v>6.5484311050477487E-3</v>
      </c>
    </row>
    <row r="2167" spans="2:7" ht="16" x14ac:dyDescent="0.2">
      <c r="B2167" s="57">
        <v>41977</v>
      </c>
      <c r="C2167" s="56">
        <v>44</v>
      </c>
      <c r="D2167" s="56"/>
      <c r="E2167" s="56">
        <v>7.1999999999999995E-2</v>
      </c>
      <c r="F2167">
        <f>Table3[[#This Row],[DivPay]]*4</f>
        <v>0.28799999999999998</v>
      </c>
      <c r="G2167" s="2">
        <f>Table3[[#This Row],[FwdDiv]]/Table3[[#This Row],[SharePrice]]</f>
        <v>6.5454545454545453E-3</v>
      </c>
    </row>
    <row r="2168" spans="2:7" ht="16" x14ac:dyDescent="0.2">
      <c r="B2168" s="57">
        <v>41976</v>
      </c>
      <c r="C2168" s="56">
        <v>44.88</v>
      </c>
      <c r="D2168" s="56"/>
      <c r="E2168" s="56">
        <v>7.1999999999999995E-2</v>
      </c>
      <c r="F2168">
        <f>Table3[[#This Row],[DivPay]]*4</f>
        <v>0.28799999999999998</v>
      </c>
      <c r="G2168" s="2">
        <f>Table3[[#This Row],[FwdDiv]]/Table3[[#This Row],[SharePrice]]</f>
        <v>6.4171122994652399E-3</v>
      </c>
    </row>
    <row r="2169" spans="2:7" ht="16" x14ac:dyDescent="0.2">
      <c r="B2169" s="57">
        <v>41975</v>
      </c>
      <c r="C2169" s="56">
        <v>44.74</v>
      </c>
      <c r="D2169" s="56"/>
      <c r="E2169" s="56">
        <v>7.1999999999999995E-2</v>
      </c>
      <c r="F2169">
        <f>Table3[[#This Row],[DivPay]]*4</f>
        <v>0.28799999999999998</v>
      </c>
      <c r="G2169" s="2">
        <f>Table3[[#This Row],[FwdDiv]]/Table3[[#This Row],[SharePrice]]</f>
        <v>6.4371926687527932E-3</v>
      </c>
    </row>
    <row r="2170" spans="2:7" ht="16" x14ac:dyDescent="0.2">
      <c r="B2170" s="57">
        <v>41974</v>
      </c>
      <c r="C2170" s="56">
        <v>44.37</v>
      </c>
      <c r="D2170" s="56"/>
      <c r="E2170" s="56">
        <v>7.1999999999999995E-2</v>
      </c>
      <c r="F2170">
        <f>Table3[[#This Row],[DivPay]]*4</f>
        <v>0.28799999999999998</v>
      </c>
      <c r="G2170" s="2">
        <f>Table3[[#This Row],[FwdDiv]]/Table3[[#This Row],[SharePrice]]</f>
        <v>6.4908722109533468E-3</v>
      </c>
    </row>
    <row r="2171" spans="2:7" ht="16" x14ac:dyDescent="0.2">
      <c r="B2171" s="57">
        <v>41971</v>
      </c>
      <c r="C2171" s="56">
        <v>44.93</v>
      </c>
      <c r="D2171" s="56"/>
      <c r="E2171" s="56">
        <v>7.1999999999999995E-2</v>
      </c>
      <c r="F2171">
        <f>Table3[[#This Row],[DivPay]]*4</f>
        <v>0.28799999999999998</v>
      </c>
      <c r="G2171" s="2">
        <f>Table3[[#This Row],[FwdDiv]]/Table3[[#This Row],[SharePrice]]</f>
        <v>6.4099710661028259E-3</v>
      </c>
    </row>
    <row r="2172" spans="2:7" ht="16" x14ac:dyDescent="0.2">
      <c r="B2172" s="57">
        <v>41969</v>
      </c>
      <c r="C2172" s="56">
        <v>44.67</v>
      </c>
      <c r="D2172" s="56"/>
      <c r="E2172" s="56">
        <v>7.1999999999999995E-2</v>
      </c>
      <c r="F2172">
        <f>Table3[[#This Row],[DivPay]]*4</f>
        <v>0.28799999999999998</v>
      </c>
      <c r="G2172" s="2">
        <f>Table3[[#This Row],[FwdDiv]]/Table3[[#This Row],[SharePrice]]</f>
        <v>6.447280053727333E-3</v>
      </c>
    </row>
    <row r="2173" spans="2:7" ht="16" x14ac:dyDescent="0.2">
      <c r="B2173" s="57">
        <v>41968</v>
      </c>
      <c r="C2173" s="56">
        <v>43.91</v>
      </c>
      <c r="D2173" s="56"/>
      <c r="E2173" s="56">
        <v>7.1999999999999995E-2</v>
      </c>
      <c r="F2173">
        <f>Table3[[#This Row],[DivPay]]*4</f>
        <v>0.28799999999999998</v>
      </c>
      <c r="G2173" s="2">
        <f>Table3[[#This Row],[FwdDiv]]/Table3[[#This Row],[SharePrice]]</f>
        <v>6.5588704167615581E-3</v>
      </c>
    </row>
    <row r="2174" spans="2:7" ht="16" x14ac:dyDescent="0.2">
      <c r="B2174" s="57">
        <v>41967</v>
      </c>
      <c r="C2174" s="56">
        <v>44.58</v>
      </c>
      <c r="D2174" s="56"/>
      <c r="E2174" s="56">
        <v>7.1999999999999995E-2</v>
      </c>
      <c r="F2174">
        <f>Table3[[#This Row],[DivPay]]*4</f>
        <v>0.28799999999999998</v>
      </c>
      <c r="G2174" s="2">
        <f>Table3[[#This Row],[FwdDiv]]/Table3[[#This Row],[SharePrice]]</f>
        <v>6.460296096904441E-3</v>
      </c>
    </row>
    <row r="2175" spans="2:7" ht="16" x14ac:dyDescent="0.2">
      <c r="B2175" s="57">
        <v>41964</v>
      </c>
      <c r="C2175" s="56">
        <v>43.87</v>
      </c>
      <c r="D2175" s="56"/>
      <c r="E2175" s="56">
        <v>7.1999999999999995E-2</v>
      </c>
      <c r="F2175">
        <f>Table3[[#This Row],[DivPay]]*4</f>
        <v>0.28799999999999998</v>
      </c>
      <c r="G2175" s="2">
        <f>Table3[[#This Row],[FwdDiv]]/Table3[[#This Row],[SharePrice]]</f>
        <v>6.5648506952359241E-3</v>
      </c>
    </row>
    <row r="2176" spans="2:7" ht="16" x14ac:dyDescent="0.2">
      <c r="B2176" s="57">
        <v>41963</v>
      </c>
      <c r="C2176" s="56">
        <v>43.15</v>
      </c>
      <c r="D2176" s="56"/>
      <c r="E2176" s="56">
        <v>7.1999999999999995E-2</v>
      </c>
      <c r="F2176">
        <f>Table3[[#This Row],[DivPay]]*4</f>
        <v>0.28799999999999998</v>
      </c>
      <c r="G2176" s="2">
        <f>Table3[[#This Row],[FwdDiv]]/Table3[[#This Row],[SharePrice]]</f>
        <v>6.6743916570104287E-3</v>
      </c>
    </row>
    <row r="2177" spans="2:7" ht="16" x14ac:dyDescent="0.2">
      <c r="B2177" s="57">
        <v>41962</v>
      </c>
      <c r="C2177" s="56">
        <v>43.4</v>
      </c>
      <c r="D2177" s="56"/>
      <c r="E2177" s="56">
        <v>7.1999999999999995E-2</v>
      </c>
      <c r="F2177">
        <f>Table3[[#This Row],[DivPay]]*4</f>
        <v>0.28799999999999998</v>
      </c>
      <c r="G2177" s="2">
        <f>Table3[[#This Row],[FwdDiv]]/Table3[[#This Row],[SharePrice]]</f>
        <v>6.6359447004608295E-3</v>
      </c>
    </row>
    <row r="2178" spans="2:7" ht="16" x14ac:dyDescent="0.2">
      <c r="B2178" s="57">
        <v>41961</v>
      </c>
      <c r="C2178" s="56">
        <v>44.19</v>
      </c>
      <c r="D2178" s="56"/>
      <c r="E2178" s="56">
        <v>7.1999999999999995E-2</v>
      </c>
      <c r="F2178">
        <f>Table3[[#This Row],[DivPay]]*4</f>
        <v>0.28799999999999998</v>
      </c>
      <c r="G2178" s="2">
        <f>Table3[[#This Row],[FwdDiv]]/Table3[[#This Row],[SharePrice]]</f>
        <v>6.5173116089613037E-3</v>
      </c>
    </row>
    <row r="2179" spans="2:7" ht="16" x14ac:dyDescent="0.2">
      <c r="B2179" s="57">
        <v>41960</v>
      </c>
      <c r="C2179" s="56">
        <v>44.23</v>
      </c>
      <c r="D2179" s="56"/>
      <c r="E2179" s="56">
        <v>7.1999999999999995E-2</v>
      </c>
      <c r="F2179">
        <f>Table3[[#This Row],[DivPay]]*4</f>
        <v>0.28799999999999998</v>
      </c>
      <c r="G2179" s="2">
        <f>Table3[[#This Row],[FwdDiv]]/Table3[[#This Row],[SharePrice]]</f>
        <v>6.5114175898711279E-3</v>
      </c>
    </row>
    <row r="2180" spans="2:7" ht="16" x14ac:dyDescent="0.2">
      <c r="B2180" s="57">
        <v>41957</v>
      </c>
      <c r="C2180" s="56">
        <v>43.14</v>
      </c>
      <c r="D2180" s="56"/>
      <c r="E2180" s="56">
        <v>7.1999999999999995E-2</v>
      </c>
      <c r="F2180">
        <f>Table3[[#This Row],[DivPay]]*4</f>
        <v>0.28799999999999998</v>
      </c>
      <c r="G2180" s="2">
        <f>Table3[[#This Row],[FwdDiv]]/Table3[[#This Row],[SharePrice]]</f>
        <v>6.6759388038942968E-3</v>
      </c>
    </row>
    <row r="2181" spans="2:7" ht="16" x14ac:dyDescent="0.2">
      <c r="B2181" s="57">
        <v>41956</v>
      </c>
      <c r="C2181" s="56">
        <v>43.24</v>
      </c>
      <c r="D2181" s="56"/>
      <c r="E2181" s="56">
        <v>7.1999999999999995E-2</v>
      </c>
      <c r="F2181">
        <f>Table3[[#This Row],[DivPay]]*4</f>
        <v>0.28799999999999998</v>
      </c>
      <c r="G2181" s="2">
        <f>Table3[[#This Row],[FwdDiv]]/Table3[[#This Row],[SharePrice]]</f>
        <v>6.6604995374653095E-3</v>
      </c>
    </row>
    <row r="2182" spans="2:7" ht="16" x14ac:dyDescent="0.2">
      <c r="B2182" s="57">
        <v>41955</v>
      </c>
      <c r="C2182" s="56">
        <v>42.64</v>
      </c>
      <c r="D2182" s="56"/>
      <c r="E2182" s="56">
        <v>7.1999999999999995E-2</v>
      </c>
      <c r="F2182">
        <f>Table3[[#This Row],[DivPay]]*4</f>
        <v>0.28799999999999998</v>
      </c>
      <c r="G2182" s="2">
        <f>Table3[[#This Row],[FwdDiv]]/Table3[[#This Row],[SharePrice]]</f>
        <v>6.754221388367729E-3</v>
      </c>
    </row>
    <row r="2183" spans="2:7" ht="16" x14ac:dyDescent="0.2">
      <c r="B2183" s="57">
        <v>41954</v>
      </c>
      <c r="C2183" s="56">
        <v>43.72</v>
      </c>
      <c r="D2183" s="56"/>
      <c r="E2183" s="56">
        <v>7.1999999999999995E-2</v>
      </c>
      <c r="F2183">
        <f>Table3[[#This Row],[DivPay]]*4</f>
        <v>0.28799999999999998</v>
      </c>
      <c r="G2183" s="2">
        <f>Table3[[#This Row],[FwdDiv]]/Table3[[#This Row],[SharePrice]]</f>
        <v>6.587374199451052E-3</v>
      </c>
    </row>
    <row r="2184" spans="2:7" ht="16" x14ac:dyDescent="0.2">
      <c r="B2184" s="57">
        <v>41953</v>
      </c>
      <c r="C2184" s="56">
        <v>40.159999999999997</v>
      </c>
      <c r="D2184" s="56"/>
      <c r="E2184" s="56">
        <v>7.1999999999999995E-2</v>
      </c>
      <c r="F2184">
        <f>Table3[[#This Row],[DivPay]]*4</f>
        <v>0.28799999999999998</v>
      </c>
      <c r="G2184" s="2">
        <f>Table3[[#This Row],[FwdDiv]]/Table3[[#This Row],[SharePrice]]</f>
        <v>7.1713147410358566E-3</v>
      </c>
    </row>
    <row r="2185" spans="2:7" ht="16" x14ac:dyDescent="0.2">
      <c r="B2185" s="57">
        <v>41950</v>
      </c>
      <c r="C2185" s="56">
        <v>40.229999999999997</v>
      </c>
      <c r="D2185" s="56"/>
      <c r="E2185" s="56">
        <v>7.1999999999999995E-2</v>
      </c>
      <c r="F2185">
        <f>Table3[[#This Row],[DivPay]]*4</f>
        <v>0.28799999999999998</v>
      </c>
      <c r="G2185" s="2">
        <f>Table3[[#This Row],[FwdDiv]]/Table3[[#This Row],[SharePrice]]</f>
        <v>7.1588366890380315E-3</v>
      </c>
    </row>
    <row r="2186" spans="2:7" ht="16" x14ac:dyDescent="0.2">
      <c r="B2186" s="57">
        <v>41949</v>
      </c>
      <c r="C2186" s="56">
        <v>39.71</v>
      </c>
      <c r="D2186" s="56"/>
      <c r="E2186" s="56">
        <v>7.1999999999999995E-2</v>
      </c>
      <c r="F2186">
        <f>Table3[[#This Row],[DivPay]]*4</f>
        <v>0.28799999999999998</v>
      </c>
      <c r="G2186" s="2">
        <f>Table3[[#This Row],[FwdDiv]]/Table3[[#This Row],[SharePrice]]</f>
        <v>7.2525812138000498E-3</v>
      </c>
    </row>
    <row r="2187" spans="2:7" ht="16" x14ac:dyDescent="0.2">
      <c r="B2187" s="57">
        <v>41948</v>
      </c>
      <c r="C2187" s="56">
        <v>39.270000000000003</v>
      </c>
      <c r="D2187" s="56"/>
      <c r="E2187" s="56">
        <v>7.1999999999999995E-2</v>
      </c>
      <c r="F2187">
        <f>Table3[[#This Row],[DivPay]]*4</f>
        <v>0.28799999999999998</v>
      </c>
      <c r="G2187" s="2">
        <f>Table3[[#This Row],[FwdDiv]]/Table3[[#This Row],[SharePrice]]</f>
        <v>7.3338426279602742E-3</v>
      </c>
    </row>
    <row r="2188" spans="2:7" ht="16" x14ac:dyDescent="0.2">
      <c r="B2188" s="57">
        <v>41947</v>
      </c>
      <c r="C2188" s="56">
        <v>39.119999999999997</v>
      </c>
      <c r="D2188" s="56"/>
      <c r="E2188" s="56">
        <v>7.1999999999999995E-2</v>
      </c>
      <c r="F2188">
        <f>Table3[[#This Row],[DivPay]]*4</f>
        <v>0.28799999999999998</v>
      </c>
      <c r="G2188" s="2">
        <f>Table3[[#This Row],[FwdDiv]]/Table3[[#This Row],[SharePrice]]</f>
        <v>7.3619631901840491E-3</v>
      </c>
    </row>
    <row r="2189" spans="2:7" ht="16" x14ac:dyDescent="0.2">
      <c r="B2189" s="57">
        <v>41946</v>
      </c>
      <c r="C2189" s="56">
        <v>37.72</v>
      </c>
      <c r="D2189" s="56">
        <v>7.1999999999999995E-2</v>
      </c>
      <c r="E2189" s="56">
        <v>7.1999999999999995E-2</v>
      </c>
      <c r="F2189">
        <f>Table3[[#This Row],[DivPay]]*4</f>
        <v>0.28799999999999998</v>
      </c>
      <c r="G2189" s="2">
        <f>Table3[[#This Row],[FwdDiv]]/Table3[[#This Row],[SharePrice]]</f>
        <v>7.6352067868504766E-3</v>
      </c>
    </row>
    <row r="2190" spans="2:7" ht="16" x14ac:dyDescent="0.2">
      <c r="B2190" s="57">
        <v>41943</v>
      </c>
      <c r="C2190" s="56">
        <v>37.159999999999997</v>
      </c>
      <c r="D2190" s="56"/>
      <c r="E2190" s="56">
        <v>7.1999999999999995E-2</v>
      </c>
      <c r="F2190">
        <f>Table3[[#This Row],[DivPay]]*4</f>
        <v>0.28799999999999998</v>
      </c>
      <c r="G2190" s="2">
        <f>Table3[[#This Row],[FwdDiv]]/Table3[[#This Row],[SharePrice]]</f>
        <v>7.7502691065662E-3</v>
      </c>
    </row>
    <row r="2191" spans="2:7" ht="16" x14ac:dyDescent="0.2">
      <c r="B2191" s="57">
        <v>41942</v>
      </c>
      <c r="C2191" s="56">
        <v>37.32</v>
      </c>
      <c r="D2191" s="56"/>
      <c r="E2191" s="56">
        <v>7.1999999999999995E-2</v>
      </c>
      <c r="F2191">
        <f>Table3[[#This Row],[DivPay]]*4</f>
        <v>0.28799999999999998</v>
      </c>
      <c r="G2191" s="2">
        <f>Table3[[#This Row],[FwdDiv]]/Table3[[#This Row],[SharePrice]]</f>
        <v>7.7170418006430866E-3</v>
      </c>
    </row>
    <row r="2192" spans="2:7" ht="16" x14ac:dyDescent="0.2">
      <c r="B2192" s="57">
        <v>41941</v>
      </c>
      <c r="C2192" s="56">
        <v>36.619999999999997</v>
      </c>
      <c r="D2192" s="56"/>
      <c r="E2192" s="56">
        <v>7.1999999999999995E-2</v>
      </c>
      <c r="F2192">
        <f>Table3[[#This Row],[DivPay]]*4</f>
        <v>0.28799999999999998</v>
      </c>
      <c r="G2192" s="2">
        <f>Table3[[#This Row],[FwdDiv]]/Table3[[#This Row],[SharePrice]]</f>
        <v>7.8645548880393219E-3</v>
      </c>
    </row>
    <row r="2193" spans="2:7" ht="16" x14ac:dyDescent="0.2">
      <c r="B2193" s="57">
        <v>41940</v>
      </c>
      <c r="C2193" s="56">
        <v>37.01</v>
      </c>
      <c r="D2193" s="56"/>
      <c r="E2193" s="56">
        <v>7.1999999999999995E-2</v>
      </c>
      <c r="F2193">
        <f>Table3[[#This Row],[DivPay]]*4</f>
        <v>0.28799999999999998</v>
      </c>
      <c r="G2193" s="2">
        <f>Table3[[#This Row],[FwdDiv]]/Table3[[#This Row],[SharePrice]]</f>
        <v>7.7816806268576058E-3</v>
      </c>
    </row>
    <row r="2194" spans="2:7" ht="16" x14ac:dyDescent="0.2">
      <c r="B2194" s="57">
        <v>41939</v>
      </c>
      <c r="C2194" s="56">
        <v>36.57</v>
      </c>
      <c r="D2194" s="56"/>
      <c r="E2194" s="56">
        <v>7.1999999999999995E-2</v>
      </c>
      <c r="F2194">
        <f>Table3[[#This Row],[DivPay]]*4</f>
        <v>0.28799999999999998</v>
      </c>
      <c r="G2194" s="2">
        <f>Table3[[#This Row],[FwdDiv]]/Table3[[#This Row],[SharePrice]]</f>
        <v>7.8753076292042649E-3</v>
      </c>
    </row>
    <row r="2195" spans="2:7" ht="16" x14ac:dyDescent="0.2">
      <c r="B2195" s="57">
        <v>41936</v>
      </c>
      <c r="C2195" s="56">
        <v>36.58</v>
      </c>
      <c r="D2195" s="56"/>
      <c r="E2195" s="56">
        <v>7.1999999999999995E-2</v>
      </c>
      <c r="F2195">
        <f>Table3[[#This Row],[DivPay]]*4</f>
        <v>0.28799999999999998</v>
      </c>
      <c r="G2195" s="2">
        <f>Table3[[#This Row],[FwdDiv]]/Table3[[#This Row],[SharePrice]]</f>
        <v>7.8731547293603068E-3</v>
      </c>
    </row>
    <row r="2196" spans="2:7" ht="16" x14ac:dyDescent="0.2">
      <c r="B2196" s="57">
        <v>41935</v>
      </c>
      <c r="C2196" s="56">
        <v>36.11</v>
      </c>
      <c r="D2196" s="56"/>
      <c r="E2196" s="56">
        <v>7.1999999999999995E-2</v>
      </c>
      <c r="F2196">
        <f>Table3[[#This Row],[DivPay]]*4</f>
        <v>0.28799999999999998</v>
      </c>
      <c r="G2196" s="2">
        <f>Table3[[#This Row],[FwdDiv]]/Table3[[#This Row],[SharePrice]]</f>
        <v>7.9756300193852114E-3</v>
      </c>
    </row>
    <row r="2197" spans="2:7" ht="16" x14ac:dyDescent="0.2">
      <c r="B2197" s="57">
        <v>41934</v>
      </c>
      <c r="C2197" s="56">
        <v>35.89</v>
      </c>
      <c r="D2197" s="56"/>
      <c r="E2197" s="56">
        <v>7.1999999999999995E-2</v>
      </c>
      <c r="F2197">
        <f>Table3[[#This Row],[DivPay]]*4</f>
        <v>0.28799999999999998</v>
      </c>
      <c r="G2197" s="2">
        <f>Table3[[#This Row],[FwdDiv]]/Table3[[#This Row],[SharePrice]]</f>
        <v>8.0245193647255492E-3</v>
      </c>
    </row>
    <row r="2198" spans="2:7" ht="16" x14ac:dyDescent="0.2">
      <c r="B2198" s="57">
        <v>41933</v>
      </c>
      <c r="C2198" s="56">
        <v>36.090000000000003</v>
      </c>
      <c r="D2198" s="56"/>
      <c r="E2198" s="56">
        <v>7.1999999999999995E-2</v>
      </c>
      <c r="F2198">
        <f>Table3[[#This Row],[DivPay]]*4</f>
        <v>0.28799999999999998</v>
      </c>
      <c r="G2198" s="2">
        <f>Table3[[#This Row],[FwdDiv]]/Table3[[#This Row],[SharePrice]]</f>
        <v>7.9800498753117202E-3</v>
      </c>
    </row>
    <row r="2199" spans="2:7" ht="16" x14ac:dyDescent="0.2">
      <c r="B2199" s="57">
        <v>41932</v>
      </c>
      <c r="C2199" s="56">
        <v>35.409999999999997</v>
      </c>
      <c r="D2199" s="56"/>
      <c r="E2199" s="56">
        <v>7.1999999999999995E-2</v>
      </c>
      <c r="F2199">
        <f>Table3[[#This Row],[DivPay]]*4</f>
        <v>0.28799999999999998</v>
      </c>
      <c r="G2199" s="2">
        <f>Table3[[#This Row],[FwdDiv]]/Table3[[#This Row],[SharePrice]]</f>
        <v>8.1332956791866709E-3</v>
      </c>
    </row>
    <row r="2200" spans="2:7" ht="16" x14ac:dyDescent="0.2">
      <c r="B2200" s="57">
        <v>41929</v>
      </c>
      <c r="C2200" s="56">
        <v>35.369999999999997</v>
      </c>
      <c r="D2200" s="56"/>
      <c r="E2200" s="56">
        <v>7.1999999999999995E-2</v>
      </c>
      <c r="F2200">
        <f>Table3[[#This Row],[DivPay]]*4</f>
        <v>0.28799999999999998</v>
      </c>
      <c r="G2200" s="2">
        <f>Table3[[#This Row],[FwdDiv]]/Table3[[#This Row],[SharePrice]]</f>
        <v>8.1424936386768447E-3</v>
      </c>
    </row>
    <row r="2201" spans="2:7" ht="16" x14ac:dyDescent="0.2">
      <c r="B2201" s="57">
        <v>41928</v>
      </c>
      <c r="C2201" s="56">
        <v>35.07</v>
      </c>
      <c r="D2201" s="56"/>
      <c r="E2201" s="56">
        <v>7.1999999999999995E-2</v>
      </c>
      <c r="F2201">
        <f>Table3[[#This Row],[DivPay]]*4</f>
        <v>0.28799999999999998</v>
      </c>
      <c r="G2201" s="2">
        <f>Table3[[#This Row],[FwdDiv]]/Table3[[#This Row],[SharePrice]]</f>
        <v>8.2121471343028218E-3</v>
      </c>
    </row>
    <row r="2202" spans="2:7" ht="16" x14ac:dyDescent="0.2">
      <c r="B2202" s="57">
        <v>41927</v>
      </c>
      <c r="C2202" s="56">
        <v>35.26</v>
      </c>
      <c r="D2202" s="56"/>
      <c r="E2202" s="56">
        <v>7.1999999999999995E-2</v>
      </c>
      <c r="F2202">
        <f>Table3[[#This Row],[DivPay]]*4</f>
        <v>0.28799999999999998</v>
      </c>
      <c r="G2202" s="2">
        <f>Table3[[#This Row],[FwdDiv]]/Table3[[#This Row],[SharePrice]]</f>
        <v>8.167895632444697E-3</v>
      </c>
    </row>
    <row r="2203" spans="2:7" ht="16" x14ac:dyDescent="0.2">
      <c r="B2203" s="57">
        <v>41926</v>
      </c>
      <c r="C2203" s="56">
        <v>35.869999999999997</v>
      </c>
      <c r="D2203" s="56"/>
      <c r="E2203" s="56">
        <v>7.1999999999999995E-2</v>
      </c>
      <c r="F2203">
        <f>Table3[[#This Row],[DivPay]]*4</f>
        <v>0.28799999999999998</v>
      </c>
      <c r="G2203" s="2">
        <f>Table3[[#This Row],[FwdDiv]]/Table3[[#This Row],[SharePrice]]</f>
        <v>8.0289935879565098E-3</v>
      </c>
    </row>
    <row r="2204" spans="2:7" ht="16" x14ac:dyDescent="0.2">
      <c r="B2204" s="57">
        <v>41925</v>
      </c>
      <c r="C2204" s="56">
        <v>35.57</v>
      </c>
      <c r="D2204" s="56"/>
      <c r="E2204" s="56">
        <v>7.1999999999999995E-2</v>
      </c>
      <c r="F2204">
        <f>Table3[[#This Row],[DivPay]]*4</f>
        <v>0.28799999999999998</v>
      </c>
      <c r="G2204" s="2">
        <f>Table3[[#This Row],[FwdDiv]]/Table3[[#This Row],[SharePrice]]</f>
        <v>8.0967107112735453E-3</v>
      </c>
    </row>
    <row r="2205" spans="2:7" ht="16" x14ac:dyDescent="0.2">
      <c r="B2205" s="57">
        <v>41922</v>
      </c>
      <c r="C2205" s="56">
        <v>36.68</v>
      </c>
      <c r="D2205" s="56"/>
      <c r="E2205" s="56">
        <v>7.1999999999999995E-2</v>
      </c>
      <c r="F2205">
        <f>Table3[[#This Row],[DivPay]]*4</f>
        <v>0.28799999999999998</v>
      </c>
      <c r="G2205" s="2">
        <f>Table3[[#This Row],[FwdDiv]]/Table3[[#This Row],[SharePrice]]</f>
        <v>7.8516902944383848E-3</v>
      </c>
    </row>
    <row r="2206" spans="2:7" ht="16" x14ac:dyDescent="0.2">
      <c r="B2206" s="57">
        <v>41921</v>
      </c>
      <c r="C2206" s="56">
        <v>37.020000000000003</v>
      </c>
      <c r="D2206" s="56"/>
      <c r="E2206" s="56">
        <v>7.1999999999999995E-2</v>
      </c>
      <c r="F2206">
        <f>Table3[[#This Row],[DivPay]]*4</f>
        <v>0.28799999999999998</v>
      </c>
      <c r="G2206" s="2">
        <f>Table3[[#This Row],[FwdDiv]]/Table3[[#This Row],[SharePrice]]</f>
        <v>7.779578606158832E-3</v>
      </c>
    </row>
    <row r="2207" spans="2:7" ht="16" x14ac:dyDescent="0.2">
      <c r="B2207" s="57">
        <v>41920</v>
      </c>
      <c r="C2207" s="56">
        <v>37.549999999999997</v>
      </c>
      <c r="D2207" s="56"/>
      <c r="E2207" s="56">
        <v>7.1999999999999995E-2</v>
      </c>
      <c r="F2207">
        <f>Table3[[#This Row],[DivPay]]*4</f>
        <v>0.28799999999999998</v>
      </c>
      <c r="G2207" s="2">
        <f>Table3[[#This Row],[FwdDiv]]/Table3[[#This Row],[SharePrice]]</f>
        <v>7.6697736351531293E-3</v>
      </c>
    </row>
    <row r="2208" spans="2:7" ht="16" x14ac:dyDescent="0.2">
      <c r="B2208" s="57">
        <v>41919</v>
      </c>
      <c r="C2208" s="56">
        <v>36.71</v>
      </c>
      <c r="D2208" s="56"/>
      <c r="E2208" s="56">
        <v>7.1999999999999995E-2</v>
      </c>
      <c r="F2208">
        <f>Table3[[#This Row],[DivPay]]*4</f>
        <v>0.28799999999999998</v>
      </c>
      <c r="G2208" s="2">
        <f>Table3[[#This Row],[FwdDiv]]/Table3[[#This Row],[SharePrice]]</f>
        <v>7.8452737673658391E-3</v>
      </c>
    </row>
    <row r="2209" spans="2:7" ht="16" x14ac:dyDescent="0.2">
      <c r="B2209" s="57">
        <v>41918</v>
      </c>
      <c r="C2209" s="56">
        <v>37.659999999999997</v>
      </c>
      <c r="D2209" s="56"/>
      <c r="E2209" s="56">
        <v>7.1999999999999995E-2</v>
      </c>
      <c r="F2209">
        <f>Table3[[#This Row],[DivPay]]*4</f>
        <v>0.28799999999999998</v>
      </c>
      <c r="G2209" s="2">
        <f>Table3[[#This Row],[FwdDiv]]/Table3[[#This Row],[SharePrice]]</f>
        <v>7.6473712161444505E-3</v>
      </c>
    </row>
    <row r="2210" spans="2:7" ht="16" x14ac:dyDescent="0.2">
      <c r="B2210" s="57">
        <v>41915</v>
      </c>
      <c r="C2210" s="56">
        <v>37.67</v>
      </c>
      <c r="D2210" s="56"/>
      <c r="E2210" s="56">
        <v>7.1999999999999995E-2</v>
      </c>
      <c r="F2210">
        <f>Table3[[#This Row],[DivPay]]*4</f>
        <v>0.28799999999999998</v>
      </c>
      <c r="G2210" s="2">
        <f>Table3[[#This Row],[FwdDiv]]/Table3[[#This Row],[SharePrice]]</f>
        <v>7.6453411202548434E-3</v>
      </c>
    </row>
    <row r="2211" spans="2:7" ht="16" x14ac:dyDescent="0.2">
      <c r="B2211" s="57">
        <v>41914</v>
      </c>
      <c r="C2211" s="56">
        <v>36.909999999999997</v>
      </c>
      <c r="D2211" s="56"/>
      <c r="E2211" s="56">
        <v>7.1999999999999995E-2</v>
      </c>
      <c r="F2211">
        <f>Table3[[#This Row],[DivPay]]*4</f>
        <v>0.28799999999999998</v>
      </c>
      <c r="G2211" s="2">
        <f>Table3[[#This Row],[FwdDiv]]/Table3[[#This Row],[SharePrice]]</f>
        <v>7.8027634787320513E-3</v>
      </c>
    </row>
    <row r="2212" spans="2:7" ht="16" x14ac:dyDescent="0.2">
      <c r="B2212" s="57">
        <v>41913</v>
      </c>
      <c r="C2212" s="56">
        <v>36.450000000000003</v>
      </c>
      <c r="D2212" s="56"/>
      <c r="E2212" s="56">
        <v>7.1999999999999995E-2</v>
      </c>
      <c r="F2212">
        <f>Table3[[#This Row],[DivPay]]*4</f>
        <v>0.28799999999999998</v>
      </c>
      <c r="G2212" s="2">
        <f>Table3[[#This Row],[FwdDiv]]/Table3[[#This Row],[SharePrice]]</f>
        <v>7.901234567901233E-3</v>
      </c>
    </row>
    <row r="2213" spans="2:7" ht="16" x14ac:dyDescent="0.2">
      <c r="B2213" s="57">
        <v>41912</v>
      </c>
      <c r="C2213" s="56">
        <v>36.950000000000003</v>
      </c>
      <c r="D2213" s="56"/>
      <c r="E2213" s="56">
        <v>7.1999999999999995E-2</v>
      </c>
      <c r="F2213">
        <f>Table3[[#This Row],[DivPay]]*4</f>
        <v>0.28799999999999998</v>
      </c>
      <c r="G2213" s="2">
        <f>Table3[[#This Row],[FwdDiv]]/Table3[[#This Row],[SharePrice]]</f>
        <v>7.794316644113666E-3</v>
      </c>
    </row>
    <row r="2214" spans="2:7" ht="16" x14ac:dyDescent="0.2">
      <c r="B2214" s="57">
        <v>41911</v>
      </c>
      <c r="C2214" s="56">
        <v>36.79</v>
      </c>
      <c r="D2214" s="56"/>
      <c r="E2214" s="56">
        <v>7.1999999999999995E-2</v>
      </c>
      <c r="F2214">
        <f>Table3[[#This Row],[DivPay]]*4</f>
        <v>0.28799999999999998</v>
      </c>
      <c r="G2214" s="2">
        <f>Table3[[#This Row],[FwdDiv]]/Table3[[#This Row],[SharePrice]]</f>
        <v>7.8282141886382162E-3</v>
      </c>
    </row>
    <row r="2215" spans="2:7" ht="16" x14ac:dyDescent="0.2">
      <c r="B2215" s="57">
        <v>41908</v>
      </c>
      <c r="C2215" s="56">
        <v>36.630000000000003</v>
      </c>
      <c r="D2215" s="56"/>
      <c r="E2215" s="56">
        <v>7.1999999999999995E-2</v>
      </c>
      <c r="F2215">
        <f>Table3[[#This Row],[DivPay]]*4</f>
        <v>0.28799999999999998</v>
      </c>
      <c r="G2215" s="2">
        <f>Table3[[#This Row],[FwdDiv]]/Table3[[#This Row],[SharePrice]]</f>
        <v>7.8624078624078605E-3</v>
      </c>
    </row>
    <row r="2216" spans="2:7" ht="16" x14ac:dyDescent="0.2">
      <c r="B2216" s="57">
        <v>41907</v>
      </c>
      <c r="C2216" s="56">
        <v>36.299999999999997</v>
      </c>
      <c r="D2216" s="56"/>
      <c r="E2216" s="56">
        <v>7.1999999999999995E-2</v>
      </c>
      <c r="F2216">
        <f>Table3[[#This Row],[DivPay]]*4</f>
        <v>0.28799999999999998</v>
      </c>
      <c r="G2216" s="2">
        <f>Table3[[#This Row],[FwdDiv]]/Table3[[#This Row],[SharePrice]]</f>
        <v>7.9338842975206613E-3</v>
      </c>
    </row>
    <row r="2217" spans="2:7" ht="16" x14ac:dyDescent="0.2">
      <c r="B2217" s="57">
        <v>41906</v>
      </c>
      <c r="C2217" s="56">
        <v>36.58</v>
      </c>
      <c r="D2217" s="56"/>
      <c r="E2217" s="56">
        <v>7.1999999999999995E-2</v>
      </c>
      <c r="F2217">
        <f>Table3[[#This Row],[DivPay]]*4</f>
        <v>0.28799999999999998</v>
      </c>
      <c r="G2217" s="2">
        <f>Table3[[#This Row],[FwdDiv]]/Table3[[#This Row],[SharePrice]]</f>
        <v>7.8731547293603068E-3</v>
      </c>
    </row>
    <row r="2218" spans="2:7" ht="16" x14ac:dyDescent="0.2">
      <c r="B2218" s="57">
        <v>41905</v>
      </c>
      <c r="C2218" s="56">
        <v>35.880000000000003</v>
      </c>
      <c r="D2218" s="56"/>
      <c r="E2218" s="56">
        <v>7.1999999999999995E-2</v>
      </c>
      <c r="F2218">
        <f>Table3[[#This Row],[DivPay]]*4</f>
        <v>0.28799999999999998</v>
      </c>
      <c r="G2218" s="2">
        <f>Table3[[#This Row],[FwdDiv]]/Table3[[#This Row],[SharePrice]]</f>
        <v>8.0267558528428085E-3</v>
      </c>
    </row>
    <row r="2219" spans="2:7" ht="16" x14ac:dyDescent="0.2">
      <c r="B2219" s="57">
        <v>41904</v>
      </c>
      <c r="C2219" s="56">
        <v>36.619999999999997</v>
      </c>
      <c r="D2219" s="56"/>
      <c r="E2219" s="56">
        <v>7.1999999999999995E-2</v>
      </c>
      <c r="F2219">
        <f>Table3[[#This Row],[DivPay]]*4</f>
        <v>0.28799999999999998</v>
      </c>
      <c r="G2219" s="2">
        <f>Table3[[#This Row],[FwdDiv]]/Table3[[#This Row],[SharePrice]]</f>
        <v>7.8645548880393219E-3</v>
      </c>
    </row>
    <row r="2220" spans="2:7" ht="16" x14ac:dyDescent="0.2">
      <c r="B2220" s="57">
        <v>41901</v>
      </c>
      <c r="C2220" s="56">
        <v>37.200000000000003</v>
      </c>
      <c r="D2220" s="56"/>
      <c r="E2220" s="56">
        <v>7.1999999999999995E-2</v>
      </c>
      <c r="F2220">
        <f>Table3[[#This Row],[DivPay]]*4</f>
        <v>0.28799999999999998</v>
      </c>
      <c r="G2220" s="2">
        <f>Table3[[#This Row],[FwdDiv]]/Table3[[#This Row],[SharePrice]]</f>
        <v>7.7419354838709669E-3</v>
      </c>
    </row>
    <row r="2221" spans="2:7" ht="16" x14ac:dyDescent="0.2">
      <c r="B2221" s="57">
        <v>41900</v>
      </c>
      <c r="C2221" s="56">
        <v>36.700000000000003</v>
      </c>
      <c r="D2221" s="56"/>
      <c r="E2221" s="56">
        <v>7.1999999999999995E-2</v>
      </c>
      <c r="F2221">
        <f>Table3[[#This Row],[DivPay]]*4</f>
        <v>0.28799999999999998</v>
      </c>
      <c r="G2221" s="2">
        <f>Table3[[#This Row],[FwdDiv]]/Table3[[#This Row],[SharePrice]]</f>
        <v>7.847411444141689E-3</v>
      </c>
    </row>
    <row r="2222" spans="2:7" ht="16" x14ac:dyDescent="0.2">
      <c r="B2222" s="57">
        <v>41899</v>
      </c>
      <c r="C2222" s="56">
        <v>36.65</v>
      </c>
      <c r="D2222" s="56"/>
      <c r="E2222" s="56">
        <v>7.1999999999999995E-2</v>
      </c>
      <c r="F2222">
        <f>Table3[[#This Row],[DivPay]]*4</f>
        <v>0.28799999999999998</v>
      </c>
      <c r="G2222" s="2">
        <f>Table3[[#This Row],[FwdDiv]]/Table3[[#This Row],[SharePrice]]</f>
        <v>7.8581173260572987E-3</v>
      </c>
    </row>
    <row r="2223" spans="2:7" ht="16" x14ac:dyDescent="0.2">
      <c r="B2223" s="57">
        <v>41898</v>
      </c>
      <c r="C2223" s="56">
        <v>36.49</v>
      </c>
      <c r="D2223" s="56"/>
      <c r="E2223" s="56">
        <v>7.1999999999999995E-2</v>
      </c>
      <c r="F2223">
        <f>Table3[[#This Row],[DivPay]]*4</f>
        <v>0.28799999999999998</v>
      </c>
      <c r="G2223" s="2">
        <f>Table3[[#This Row],[FwdDiv]]/Table3[[#This Row],[SharePrice]]</f>
        <v>7.8925733077555484E-3</v>
      </c>
    </row>
    <row r="2224" spans="2:7" ht="16" x14ac:dyDescent="0.2">
      <c r="B2224" s="57">
        <v>41897</v>
      </c>
      <c r="C2224" s="56">
        <v>36.270000000000003</v>
      </c>
      <c r="D2224" s="56"/>
      <c r="E2224" s="56">
        <v>7.1999999999999995E-2</v>
      </c>
      <c r="F2224">
        <f>Table3[[#This Row],[DivPay]]*4</f>
        <v>0.28799999999999998</v>
      </c>
      <c r="G2224" s="2">
        <f>Table3[[#This Row],[FwdDiv]]/Table3[[#This Row],[SharePrice]]</f>
        <v>7.9404466501240677E-3</v>
      </c>
    </row>
    <row r="2225" spans="2:7" ht="16" x14ac:dyDescent="0.2">
      <c r="B2225" s="57">
        <v>41894</v>
      </c>
      <c r="C2225" s="56">
        <v>36.18</v>
      </c>
      <c r="D2225" s="56"/>
      <c r="E2225" s="56">
        <v>7.1999999999999995E-2</v>
      </c>
      <c r="F2225">
        <f>Table3[[#This Row],[DivPay]]*4</f>
        <v>0.28799999999999998</v>
      </c>
      <c r="G2225" s="2">
        <f>Table3[[#This Row],[FwdDiv]]/Table3[[#This Row],[SharePrice]]</f>
        <v>7.9601990049751239E-3</v>
      </c>
    </row>
    <row r="2226" spans="2:7" ht="16" x14ac:dyDescent="0.2">
      <c r="B2226" s="57">
        <v>41893</v>
      </c>
      <c r="C2226" s="56">
        <v>36.270000000000003</v>
      </c>
      <c r="D2226" s="56"/>
      <c r="E2226" s="56">
        <v>7.1999999999999995E-2</v>
      </c>
      <c r="F2226">
        <f>Table3[[#This Row],[DivPay]]*4</f>
        <v>0.28799999999999998</v>
      </c>
      <c r="G2226" s="2">
        <f>Table3[[#This Row],[FwdDiv]]/Table3[[#This Row],[SharePrice]]</f>
        <v>7.9404466501240677E-3</v>
      </c>
    </row>
    <row r="2227" spans="2:7" ht="16" x14ac:dyDescent="0.2">
      <c r="B2227" s="57">
        <v>41892</v>
      </c>
      <c r="C2227" s="56">
        <v>36.24</v>
      </c>
      <c r="D2227" s="56"/>
      <c r="E2227" s="56">
        <v>7.1999999999999995E-2</v>
      </c>
      <c r="F2227">
        <f>Table3[[#This Row],[DivPay]]*4</f>
        <v>0.28799999999999998</v>
      </c>
      <c r="G2227" s="2">
        <f>Table3[[#This Row],[FwdDiv]]/Table3[[#This Row],[SharePrice]]</f>
        <v>7.9470198675496671E-3</v>
      </c>
    </row>
    <row r="2228" spans="2:7" ht="16" x14ac:dyDescent="0.2">
      <c r="B2228" s="57">
        <v>41891</v>
      </c>
      <c r="C2228" s="56">
        <v>36.18</v>
      </c>
      <c r="D2228" s="56"/>
      <c r="E2228" s="56">
        <v>7.1999999999999995E-2</v>
      </c>
      <c r="F2228">
        <f>Table3[[#This Row],[DivPay]]*4</f>
        <v>0.28799999999999998</v>
      </c>
      <c r="G2228" s="2">
        <f>Table3[[#This Row],[FwdDiv]]/Table3[[#This Row],[SharePrice]]</f>
        <v>7.9601990049751239E-3</v>
      </c>
    </row>
    <row r="2229" spans="2:7" ht="16" x14ac:dyDescent="0.2">
      <c r="B2229" s="57">
        <v>41890</v>
      </c>
      <c r="C2229" s="56">
        <v>36.28</v>
      </c>
      <c r="D2229" s="56"/>
      <c r="E2229" s="56">
        <v>7.1999999999999995E-2</v>
      </c>
      <c r="F2229">
        <f>Table3[[#This Row],[DivPay]]*4</f>
        <v>0.28799999999999998</v>
      </c>
      <c r="G2229" s="2">
        <f>Table3[[#This Row],[FwdDiv]]/Table3[[#This Row],[SharePrice]]</f>
        <v>7.9382579933847848E-3</v>
      </c>
    </row>
    <row r="2230" spans="2:7" ht="16" x14ac:dyDescent="0.2">
      <c r="B2230" s="57">
        <v>41887</v>
      </c>
      <c r="C2230" s="56">
        <v>36.04</v>
      </c>
      <c r="D2230" s="56"/>
      <c r="E2230" s="56">
        <v>7.1999999999999995E-2</v>
      </c>
      <c r="F2230">
        <f>Table3[[#This Row],[DivPay]]*4</f>
        <v>0.28799999999999998</v>
      </c>
      <c r="G2230" s="2">
        <f>Table3[[#This Row],[FwdDiv]]/Table3[[#This Row],[SharePrice]]</f>
        <v>7.9911209766925628E-3</v>
      </c>
    </row>
    <row r="2231" spans="2:7" ht="16" x14ac:dyDescent="0.2">
      <c r="B2231" s="57">
        <v>41886</v>
      </c>
      <c r="C2231" s="56">
        <v>35.51</v>
      </c>
      <c r="D2231" s="56"/>
      <c r="E2231" s="56">
        <v>7.1999999999999995E-2</v>
      </c>
      <c r="F2231">
        <f>Table3[[#This Row],[DivPay]]*4</f>
        <v>0.28799999999999998</v>
      </c>
      <c r="G2231" s="2">
        <f>Table3[[#This Row],[FwdDiv]]/Table3[[#This Row],[SharePrice]]</f>
        <v>8.110391439031259E-3</v>
      </c>
    </row>
    <row r="2232" spans="2:7" ht="16" x14ac:dyDescent="0.2">
      <c r="B2232" s="57">
        <v>41885</v>
      </c>
      <c r="C2232" s="56">
        <v>35.76</v>
      </c>
      <c r="D2232" s="56"/>
      <c r="E2232" s="56">
        <v>7.1999999999999995E-2</v>
      </c>
      <c r="F2232">
        <f>Table3[[#This Row],[DivPay]]*4</f>
        <v>0.28799999999999998</v>
      </c>
      <c r="G2232" s="2">
        <f>Table3[[#This Row],[FwdDiv]]/Table3[[#This Row],[SharePrice]]</f>
        <v>8.0536912751677844E-3</v>
      </c>
    </row>
    <row r="2233" spans="2:7" ht="16" x14ac:dyDescent="0.2">
      <c r="B2233" s="57">
        <v>41884</v>
      </c>
      <c r="C2233" s="56">
        <v>35.479999999999997</v>
      </c>
      <c r="D2233" s="56"/>
      <c r="E2233" s="56">
        <v>7.1999999999999995E-2</v>
      </c>
      <c r="F2233">
        <f>Table3[[#This Row],[DivPay]]*4</f>
        <v>0.28799999999999998</v>
      </c>
      <c r="G2233" s="2">
        <f>Table3[[#This Row],[FwdDiv]]/Table3[[#This Row],[SharePrice]]</f>
        <v>8.1172491544532124E-3</v>
      </c>
    </row>
    <row r="2234" spans="2:7" ht="16" x14ac:dyDescent="0.2">
      <c r="B2234" s="57">
        <v>41880</v>
      </c>
      <c r="C2234" s="56">
        <v>35.44</v>
      </c>
      <c r="D2234" s="56"/>
      <c r="E2234" s="56">
        <v>7.1999999999999995E-2</v>
      </c>
      <c r="F2234">
        <f>Table3[[#This Row],[DivPay]]*4</f>
        <v>0.28799999999999998</v>
      </c>
      <c r="G2234" s="2">
        <f>Table3[[#This Row],[FwdDiv]]/Table3[[#This Row],[SharePrice]]</f>
        <v>8.1264108352144468E-3</v>
      </c>
    </row>
    <row r="2235" spans="2:7" ht="16" x14ac:dyDescent="0.2">
      <c r="B2235" s="57">
        <v>41879</v>
      </c>
      <c r="C2235" s="56">
        <v>35.33</v>
      </c>
      <c r="D2235" s="56"/>
      <c r="E2235" s="56">
        <v>7.1999999999999995E-2</v>
      </c>
      <c r="F2235">
        <f>Table3[[#This Row],[DivPay]]*4</f>
        <v>0.28799999999999998</v>
      </c>
      <c r="G2235" s="2">
        <f>Table3[[#This Row],[FwdDiv]]/Table3[[#This Row],[SharePrice]]</f>
        <v>8.1517124257005375E-3</v>
      </c>
    </row>
    <row r="2236" spans="2:7" ht="16" x14ac:dyDescent="0.2">
      <c r="B2236" s="57">
        <v>41878</v>
      </c>
      <c r="C2236" s="56">
        <v>35.340000000000003</v>
      </c>
      <c r="D2236" s="56"/>
      <c r="E2236" s="56">
        <v>7.1999999999999995E-2</v>
      </c>
      <c r="F2236">
        <f>Table3[[#This Row],[DivPay]]*4</f>
        <v>0.28799999999999998</v>
      </c>
      <c r="G2236" s="2">
        <f>Table3[[#This Row],[FwdDiv]]/Table3[[#This Row],[SharePrice]]</f>
        <v>8.1494057724957533E-3</v>
      </c>
    </row>
    <row r="2237" spans="2:7" ht="16" x14ac:dyDescent="0.2">
      <c r="B2237" s="57">
        <v>41877</v>
      </c>
      <c r="C2237" s="56">
        <v>35.130000000000003</v>
      </c>
      <c r="D2237" s="56"/>
      <c r="E2237" s="56">
        <v>7.1999999999999995E-2</v>
      </c>
      <c r="F2237">
        <f>Table3[[#This Row],[DivPay]]*4</f>
        <v>0.28799999999999998</v>
      </c>
      <c r="G2237" s="2">
        <f>Table3[[#This Row],[FwdDiv]]/Table3[[#This Row],[SharePrice]]</f>
        <v>8.1981212638770271E-3</v>
      </c>
    </row>
    <row r="2238" spans="2:7" ht="16" x14ac:dyDescent="0.2">
      <c r="B2238" s="57">
        <v>41876</v>
      </c>
      <c r="C2238" s="56">
        <v>34.9</v>
      </c>
      <c r="D2238" s="56"/>
      <c r="E2238" s="56">
        <v>7.1999999999999995E-2</v>
      </c>
      <c r="F2238">
        <f>Table3[[#This Row],[DivPay]]*4</f>
        <v>0.28799999999999998</v>
      </c>
      <c r="G2238" s="2">
        <f>Table3[[#This Row],[FwdDiv]]/Table3[[#This Row],[SharePrice]]</f>
        <v>8.2521489971346708E-3</v>
      </c>
    </row>
    <row r="2239" spans="2:7" ht="16" x14ac:dyDescent="0.2">
      <c r="B2239" s="57">
        <v>41873</v>
      </c>
      <c r="C2239" s="56">
        <v>34.89</v>
      </c>
      <c r="D2239" s="56"/>
      <c r="E2239" s="56">
        <v>7.1999999999999995E-2</v>
      </c>
      <c r="F2239">
        <f>Table3[[#This Row],[DivPay]]*4</f>
        <v>0.28799999999999998</v>
      </c>
      <c r="G2239" s="2">
        <f>Table3[[#This Row],[FwdDiv]]/Table3[[#This Row],[SharePrice]]</f>
        <v>8.2545141874462592E-3</v>
      </c>
    </row>
    <row r="2240" spans="2:7" ht="16" x14ac:dyDescent="0.2">
      <c r="B2240" s="57">
        <v>41872</v>
      </c>
      <c r="C2240" s="56">
        <v>34.89</v>
      </c>
      <c r="D2240" s="56"/>
      <c r="E2240" s="56">
        <v>7.1999999999999995E-2</v>
      </c>
      <c r="F2240">
        <f>Table3[[#This Row],[DivPay]]*4</f>
        <v>0.28799999999999998</v>
      </c>
      <c r="G2240" s="2">
        <f>Table3[[#This Row],[FwdDiv]]/Table3[[#This Row],[SharePrice]]</f>
        <v>8.2545141874462592E-3</v>
      </c>
    </row>
    <row r="2241" spans="2:7" ht="16" x14ac:dyDescent="0.2">
      <c r="B2241" s="57">
        <v>41871</v>
      </c>
      <c r="C2241" s="56">
        <v>34.79</v>
      </c>
      <c r="D2241" s="56"/>
      <c r="E2241" s="56">
        <v>7.1999999999999995E-2</v>
      </c>
      <c r="F2241">
        <f>Table3[[#This Row],[DivPay]]*4</f>
        <v>0.28799999999999998</v>
      </c>
      <c r="G2241" s="2">
        <f>Table3[[#This Row],[FwdDiv]]/Table3[[#This Row],[SharePrice]]</f>
        <v>8.2782408738143135E-3</v>
      </c>
    </row>
    <row r="2242" spans="2:7" ht="16" x14ac:dyDescent="0.2">
      <c r="B2242" s="57">
        <v>41870</v>
      </c>
      <c r="C2242" s="56">
        <v>34.520000000000003</v>
      </c>
      <c r="D2242" s="56"/>
      <c r="E2242" s="56">
        <v>7.1999999999999995E-2</v>
      </c>
      <c r="F2242">
        <f>Table3[[#This Row],[DivPay]]*4</f>
        <v>0.28799999999999998</v>
      </c>
      <c r="G2242" s="2">
        <f>Table3[[#This Row],[FwdDiv]]/Table3[[#This Row],[SharePrice]]</f>
        <v>8.3429895712630337E-3</v>
      </c>
    </row>
    <row r="2243" spans="2:7" ht="16" x14ac:dyDescent="0.2">
      <c r="B2243" s="57">
        <v>41869</v>
      </c>
      <c r="C2243" s="56">
        <v>33.93</v>
      </c>
      <c r="D2243" s="56">
        <v>7.1999999999999995E-2</v>
      </c>
      <c r="E2243" s="56">
        <v>7.1999999999999995E-2</v>
      </c>
      <c r="F2243">
        <f>Table3[[#This Row],[DivPay]]*4</f>
        <v>0.28799999999999998</v>
      </c>
      <c r="G2243" s="2">
        <f>Table3[[#This Row],[FwdDiv]]/Table3[[#This Row],[SharePrice]]</f>
        <v>8.4880636604774528E-3</v>
      </c>
    </row>
    <row r="2244" spans="2:7" ht="16" x14ac:dyDescent="0.2">
      <c r="B2244" s="57">
        <v>41866</v>
      </c>
      <c r="C2244" s="56">
        <v>33.69</v>
      </c>
      <c r="D2244" s="56"/>
      <c r="E2244" s="56">
        <v>7.1999999999999995E-2</v>
      </c>
      <c r="F2244">
        <f>Table3[[#This Row],[DivPay]]*4</f>
        <v>0.28799999999999998</v>
      </c>
      <c r="G2244" s="2">
        <f>Table3[[#This Row],[FwdDiv]]/Table3[[#This Row],[SharePrice]]</f>
        <v>8.5485307212822791E-3</v>
      </c>
    </row>
    <row r="2245" spans="2:7" ht="16" x14ac:dyDescent="0.2">
      <c r="B2245" s="57">
        <v>41865</v>
      </c>
      <c r="C2245" s="56">
        <v>33.07</v>
      </c>
      <c r="D2245" s="56"/>
      <c r="E2245" s="56">
        <v>7.1999999999999995E-2</v>
      </c>
      <c r="F2245">
        <f>Table3[[#This Row],[DivPay]]*4</f>
        <v>0.28799999999999998</v>
      </c>
      <c r="G2245" s="2">
        <f>Table3[[#This Row],[FwdDiv]]/Table3[[#This Row],[SharePrice]]</f>
        <v>8.7087995161778033E-3</v>
      </c>
    </row>
    <row r="2246" spans="2:7" ht="16" x14ac:dyDescent="0.2">
      <c r="B2246" s="57">
        <v>41864</v>
      </c>
      <c r="C2246" s="56">
        <v>32.869999999999997</v>
      </c>
      <c r="D2246" s="56"/>
      <c r="E2246" s="56">
        <v>7.1999999999999995E-2</v>
      </c>
      <c r="F2246">
        <f>Table3[[#This Row],[DivPay]]*4</f>
        <v>0.28799999999999998</v>
      </c>
      <c r="G2246" s="2">
        <f>Table3[[#This Row],[FwdDiv]]/Table3[[#This Row],[SharePrice]]</f>
        <v>8.7617888652266503E-3</v>
      </c>
    </row>
    <row r="2247" spans="2:7" ht="16" x14ac:dyDescent="0.2">
      <c r="B2247" s="57">
        <v>41863</v>
      </c>
      <c r="C2247" s="56">
        <v>32.450000000000003</v>
      </c>
      <c r="D2247" s="56"/>
      <c r="E2247" s="56">
        <v>7.1999999999999995E-2</v>
      </c>
      <c r="F2247">
        <f>Table3[[#This Row],[DivPay]]*4</f>
        <v>0.28799999999999998</v>
      </c>
      <c r="G2247" s="2">
        <f>Table3[[#This Row],[FwdDiv]]/Table3[[#This Row],[SharePrice]]</f>
        <v>8.8751926040061616E-3</v>
      </c>
    </row>
    <row r="2248" spans="2:7" ht="16" x14ac:dyDescent="0.2">
      <c r="B2248" s="57">
        <v>41862</v>
      </c>
      <c r="C2248" s="56">
        <v>32.6</v>
      </c>
      <c r="D2248" s="56"/>
      <c r="E2248" s="56">
        <v>7.1999999999999995E-2</v>
      </c>
      <c r="F2248">
        <f>Table3[[#This Row],[DivPay]]*4</f>
        <v>0.28799999999999998</v>
      </c>
      <c r="G2248" s="2">
        <f>Table3[[#This Row],[FwdDiv]]/Table3[[#This Row],[SharePrice]]</f>
        <v>8.8343558282208585E-3</v>
      </c>
    </row>
    <row r="2249" spans="2:7" ht="16" x14ac:dyDescent="0.2">
      <c r="B2249" s="57">
        <v>41859</v>
      </c>
      <c r="C2249" s="56">
        <v>32.32</v>
      </c>
      <c r="D2249" s="56"/>
      <c r="E2249" s="56">
        <v>7.1999999999999995E-2</v>
      </c>
      <c r="F2249">
        <f>Table3[[#This Row],[DivPay]]*4</f>
        <v>0.28799999999999998</v>
      </c>
      <c r="G2249" s="2">
        <f>Table3[[#This Row],[FwdDiv]]/Table3[[#This Row],[SharePrice]]</f>
        <v>8.9108910891089101E-3</v>
      </c>
    </row>
    <row r="2250" spans="2:7" ht="16" x14ac:dyDescent="0.2">
      <c r="B2250" s="57">
        <v>41858</v>
      </c>
      <c r="C2250" s="56">
        <v>31.79</v>
      </c>
      <c r="D2250" s="56"/>
      <c r="E2250" s="56">
        <v>7.1999999999999995E-2</v>
      </c>
      <c r="F2250">
        <f>Table3[[#This Row],[DivPay]]*4</f>
        <v>0.28799999999999998</v>
      </c>
      <c r="G2250" s="2">
        <f>Table3[[#This Row],[FwdDiv]]/Table3[[#This Row],[SharePrice]]</f>
        <v>9.0594526580685744E-3</v>
      </c>
    </row>
    <row r="2251" spans="2:7" ht="16" x14ac:dyDescent="0.2">
      <c r="B2251" s="57">
        <v>41857</v>
      </c>
      <c r="C2251" s="56">
        <v>32.299999999999997</v>
      </c>
      <c r="D2251" s="56"/>
      <c r="E2251" s="56">
        <v>7.1999999999999995E-2</v>
      </c>
      <c r="F2251">
        <f>Table3[[#This Row],[DivPay]]*4</f>
        <v>0.28799999999999998</v>
      </c>
      <c r="G2251" s="2">
        <f>Table3[[#This Row],[FwdDiv]]/Table3[[#This Row],[SharePrice]]</f>
        <v>8.9164086687306496E-3</v>
      </c>
    </row>
    <row r="2252" spans="2:7" ht="16" x14ac:dyDescent="0.2">
      <c r="B2252" s="57">
        <v>41856</v>
      </c>
      <c r="C2252" s="56">
        <v>32.21</v>
      </c>
      <c r="D2252" s="56"/>
      <c r="E2252" s="56">
        <v>7.1999999999999995E-2</v>
      </c>
      <c r="F2252">
        <f>Table3[[#This Row],[DivPay]]*4</f>
        <v>0.28799999999999998</v>
      </c>
      <c r="G2252" s="2">
        <f>Table3[[#This Row],[FwdDiv]]/Table3[[#This Row],[SharePrice]]</f>
        <v>8.9413225706302373E-3</v>
      </c>
    </row>
    <row r="2253" spans="2:7" ht="16" x14ac:dyDescent="0.2">
      <c r="B2253" s="57">
        <v>41855</v>
      </c>
      <c r="C2253" s="56">
        <v>33.24</v>
      </c>
      <c r="D2253" s="56"/>
      <c r="E2253" s="56">
        <v>7.1999999999999995E-2</v>
      </c>
      <c r="F2253">
        <f>Table3[[#This Row],[DivPay]]*4</f>
        <v>0.28799999999999998</v>
      </c>
      <c r="G2253" s="2">
        <f>Table3[[#This Row],[FwdDiv]]/Table3[[#This Row],[SharePrice]]</f>
        <v>8.6642599277978322E-3</v>
      </c>
    </row>
    <row r="2254" spans="2:7" ht="16" x14ac:dyDescent="0.2">
      <c r="B2254" s="57">
        <v>41852</v>
      </c>
      <c r="C2254" s="56">
        <v>32.74</v>
      </c>
      <c r="D2254" s="56"/>
      <c r="E2254" s="56">
        <v>7.1999999999999995E-2</v>
      </c>
      <c r="F2254">
        <f>Table3[[#This Row],[DivPay]]*4</f>
        <v>0.28799999999999998</v>
      </c>
      <c r="G2254" s="2">
        <f>Table3[[#This Row],[FwdDiv]]/Table3[[#This Row],[SharePrice]]</f>
        <v>8.7965791081246174E-3</v>
      </c>
    </row>
    <row r="2255" spans="2:7" ht="16" x14ac:dyDescent="0.2">
      <c r="B2255" s="57">
        <v>41851</v>
      </c>
      <c r="C2255" s="56">
        <v>32.909999999999997</v>
      </c>
      <c r="D2255" s="56"/>
      <c r="E2255" s="56">
        <v>7.1999999999999995E-2</v>
      </c>
      <c r="F2255">
        <f>Table3[[#This Row],[DivPay]]*4</f>
        <v>0.28799999999999998</v>
      </c>
      <c r="G2255" s="2">
        <f>Table3[[#This Row],[FwdDiv]]/Table3[[#This Row],[SharePrice]]</f>
        <v>8.7511394712853231E-3</v>
      </c>
    </row>
    <row r="2256" spans="2:7" ht="16" x14ac:dyDescent="0.2">
      <c r="B2256" s="57">
        <v>41850</v>
      </c>
      <c r="C2256" s="56">
        <v>33.14</v>
      </c>
      <c r="D2256" s="56"/>
      <c r="E2256" s="56">
        <v>7.1999999999999995E-2</v>
      </c>
      <c r="F2256">
        <f>Table3[[#This Row],[DivPay]]*4</f>
        <v>0.28799999999999998</v>
      </c>
      <c r="G2256" s="2">
        <f>Table3[[#This Row],[FwdDiv]]/Table3[[#This Row],[SharePrice]]</f>
        <v>8.6904043452021712E-3</v>
      </c>
    </row>
    <row r="2257" spans="2:7" ht="16" x14ac:dyDescent="0.2">
      <c r="B2257" s="57">
        <v>41849</v>
      </c>
      <c r="C2257" s="56">
        <v>33.03</v>
      </c>
      <c r="D2257" s="56"/>
      <c r="E2257" s="56">
        <v>7.1999999999999995E-2</v>
      </c>
      <c r="F2257">
        <f>Table3[[#This Row],[DivPay]]*4</f>
        <v>0.28799999999999998</v>
      </c>
      <c r="G2257" s="2">
        <f>Table3[[#This Row],[FwdDiv]]/Table3[[#This Row],[SharePrice]]</f>
        <v>8.7193460490463202E-3</v>
      </c>
    </row>
    <row r="2258" spans="2:7" ht="16" x14ac:dyDescent="0.2">
      <c r="B2258" s="57">
        <v>41848</v>
      </c>
      <c r="C2258" s="56">
        <v>32.86</v>
      </c>
      <c r="D2258" s="56"/>
      <c r="E2258" s="56">
        <v>7.1999999999999995E-2</v>
      </c>
      <c r="F2258">
        <f>Table3[[#This Row],[DivPay]]*4</f>
        <v>0.28799999999999998</v>
      </c>
      <c r="G2258" s="2">
        <f>Table3[[#This Row],[FwdDiv]]/Table3[[#This Row],[SharePrice]]</f>
        <v>8.7644552647595849E-3</v>
      </c>
    </row>
    <row r="2259" spans="2:7" ht="16" x14ac:dyDescent="0.2">
      <c r="B2259" s="57">
        <v>41845</v>
      </c>
      <c r="C2259" s="56">
        <v>32.82</v>
      </c>
      <c r="D2259" s="56"/>
      <c r="E2259" s="56">
        <v>7.1999999999999995E-2</v>
      </c>
      <c r="F2259">
        <f>Table3[[#This Row],[DivPay]]*4</f>
        <v>0.28799999999999998</v>
      </c>
      <c r="G2259" s="2">
        <f>Table3[[#This Row],[FwdDiv]]/Table3[[#This Row],[SharePrice]]</f>
        <v>8.7751371115173671E-3</v>
      </c>
    </row>
    <row r="2260" spans="2:7" ht="16" x14ac:dyDescent="0.2">
      <c r="B2260" s="57">
        <v>41844</v>
      </c>
      <c r="C2260" s="56">
        <v>32.89</v>
      </c>
      <c r="D2260" s="56"/>
      <c r="E2260" s="56">
        <v>7.1999999999999995E-2</v>
      </c>
      <c r="F2260">
        <f>Table3[[#This Row],[DivPay]]*4</f>
        <v>0.28799999999999998</v>
      </c>
      <c r="G2260" s="2">
        <f>Table3[[#This Row],[FwdDiv]]/Table3[[#This Row],[SharePrice]]</f>
        <v>8.7564609303739729E-3</v>
      </c>
    </row>
    <row r="2261" spans="2:7" ht="16" x14ac:dyDescent="0.2">
      <c r="B2261" s="57">
        <v>41843</v>
      </c>
      <c r="C2261" s="56">
        <v>32.840000000000003</v>
      </c>
      <c r="D2261" s="56"/>
      <c r="E2261" s="56">
        <v>7.1999999999999995E-2</v>
      </c>
      <c r="F2261">
        <f>Table3[[#This Row],[DivPay]]*4</f>
        <v>0.28799999999999998</v>
      </c>
      <c r="G2261" s="2">
        <f>Table3[[#This Row],[FwdDiv]]/Table3[[#This Row],[SharePrice]]</f>
        <v>8.7697929354445779E-3</v>
      </c>
    </row>
    <row r="2262" spans="2:7" ht="16" x14ac:dyDescent="0.2">
      <c r="B2262" s="57">
        <v>41842</v>
      </c>
      <c r="C2262" s="56">
        <v>32.869999999999997</v>
      </c>
      <c r="D2262" s="56"/>
      <c r="E2262" s="56">
        <v>7.1999999999999995E-2</v>
      </c>
      <c r="F2262">
        <f>Table3[[#This Row],[DivPay]]*4</f>
        <v>0.28799999999999998</v>
      </c>
      <c r="G2262" s="2">
        <f>Table3[[#This Row],[FwdDiv]]/Table3[[#This Row],[SharePrice]]</f>
        <v>8.7617888652266503E-3</v>
      </c>
    </row>
    <row r="2263" spans="2:7" ht="16" x14ac:dyDescent="0.2">
      <c r="B2263" s="57">
        <v>41841</v>
      </c>
      <c r="C2263" s="56">
        <v>32.85</v>
      </c>
      <c r="D2263" s="56"/>
      <c r="E2263" s="56">
        <v>7.1999999999999995E-2</v>
      </c>
      <c r="F2263">
        <f>Table3[[#This Row],[DivPay]]*4</f>
        <v>0.28799999999999998</v>
      </c>
      <c r="G2263" s="2">
        <f>Table3[[#This Row],[FwdDiv]]/Table3[[#This Row],[SharePrice]]</f>
        <v>8.7671232876712323E-3</v>
      </c>
    </row>
    <row r="2264" spans="2:7" ht="16" x14ac:dyDescent="0.2">
      <c r="B2264" s="57">
        <v>41838</v>
      </c>
      <c r="C2264" s="56">
        <v>32.69</v>
      </c>
      <c r="D2264" s="56"/>
      <c r="E2264" s="56">
        <v>7.1999999999999995E-2</v>
      </c>
      <c r="F2264">
        <f>Table3[[#This Row],[DivPay]]*4</f>
        <v>0.28799999999999998</v>
      </c>
      <c r="G2264" s="2">
        <f>Table3[[#This Row],[FwdDiv]]/Table3[[#This Row],[SharePrice]]</f>
        <v>8.8100336494340778E-3</v>
      </c>
    </row>
    <row r="2265" spans="2:7" ht="16" x14ac:dyDescent="0.2">
      <c r="B2265" s="57">
        <v>41837</v>
      </c>
      <c r="C2265" s="56">
        <v>32.21</v>
      </c>
      <c r="D2265" s="56"/>
      <c r="E2265" s="56">
        <v>7.1999999999999995E-2</v>
      </c>
      <c r="F2265">
        <f>Table3[[#This Row],[DivPay]]*4</f>
        <v>0.28799999999999998</v>
      </c>
      <c r="G2265" s="2">
        <f>Table3[[#This Row],[FwdDiv]]/Table3[[#This Row],[SharePrice]]</f>
        <v>8.9413225706302373E-3</v>
      </c>
    </row>
    <row r="2266" spans="2:7" ht="16" x14ac:dyDescent="0.2">
      <c r="B2266" s="57">
        <v>41836</v>
      </c>
      <c r="C2266" s="56">
        <v>32.630000000000003</v>
      </c>
      <c r="D2266" s="56"/>
      <c r="E2266" s="56">
        <v>7.1999999999999995E-2</v>
      </c>
      <c r="F2266">
        <f>Table3[[#This Row],[DivPay]]*4</f>
        <v>0.28799999999999998</v>
      </c>
      <c r="G2266" s="2">
        <f>Table3[[#This Row],[FwdDiv]]/Table3[[#This Row],[SharePrice]]</f>
        <v>8.8262335274287458E-3</v>
      </c>
    </row>
    <row r="2267" spans="2:7" ht="16" x14ac:dyDescent="0.2">
      <c r="B2267" s="57">
        <v>41835</v>
      </c>
      <c r="C2267" s="56">
        <v>32.39</v>
      </c>
      <c r="D2267" s="56"/>
      <c r="E2267" s="56">
        <v>7.1999999999999995E-2</v>
      </c>
      <c r="F2267">
        <f>Table3[[#This Row],[DivPay]]*4</f>
        <v>0.28799999999999998</v>
      </c>
      <c r="G2267" s="2">
        <f>Table3[[#This Row],[FwdDiv]]/Table3[[#This Row],[SharePrice]]</f>
        <v>8.8916332201296692E-3</v>
      </c>
    </row>
    <row r="2268" spans="2:7" ht="16" x14ac:dyDescent="0.2">
      <c r="B2268" s="57">
        <v>41834</v>
      </c>
      <c r="C2268" s="56">
        <v>32.729999999999997</v>
      </c>
      <c r="D2268" s="56"/>
      <c r="E2268" s="56">
        <v>7.1999999999999995E-2</v>
      </c>
      <c r="F2268">
        <f>Table3[[#This Row],[DivPay]]*4</f>
        <v>0.28799999999999998</v>
      </c>
      <c r="G2268" s="2">
        <f>Table3[[#This Row],[FwdDiv]]/Table3[[#This Row],[SharePrice]]</f>
        <v>8.7992667277726859E-3</v>
      </c>
    </row>
    <row r="2269" spans="2:7" ht="16" x14ac:dyDescent="0.2">
      <c r="B2269" s="57">
        <v>41831</v>
      </c>
      <c r="C2269" s="56">
        <v>32.369999999999997</v>
      </c>
      <c r="D2269" s="56"/>
      <c r="E2269" s="56">
        <v>7.1999999999999995E-2</v>
      </c>
      <c r="F2269">
        <f>Table3[[#This Row],[DivPay]]*4</f>
        <v>0.28799999999999998</v>
      </c>
      <c r="G2269" s="2">
        <f>Table3[[#This Row],[FwdDiv]]/Table3[[#This Row],[SharePrice]]</f>
        <v>8.8971269694161255E-3</v>
      </c>
    </row>
    <row r="2270" spans="2:7" ht="16" x14ac:dyDescent="0.2">
      <c r="B2270" s="57">
        <v>41830</v>
      </c>
      <c r="C2270" s="56">
        <v>32.520000000000003</v>
      </c>
      <c r="D2270" s="56"/>
      <c r="E2270" s="56">
        <v>7.1999999999999995E-2</v>
      </c>
      <c r="F2270">
        <f>Table3[[#This Row],[DivPay]]*4</f>
        <v>0.28799999999999998</v>
      </c>
      <c r="G2270" s="2">
        <f>Table3[[#This Row],[FwdDiv]]/Table3[[#This Row],[SharePrice]]</f>
        <v>8.8560885608856069E-3</v>
      </c>
    </row>
    <row r="2271" spans="2:7" ht="16" x14ac:dyDescent="0.2">
      <c r="B2271" s="57">
        <v>41829</v>
      </c>
      <c r="C2271" s="56">
        <v>32.46</v>
      </c>
      <c r="D2271" s="56"/>
      <c r="E2271" s="56">
        <v>7.1999999999999995E-2</v>
      </c>
      <c r="F2271">
        <f>Table3[[#This Row],[DivPay]]*4</f>
        <v>0.28799999999999998</v>
      </c>
      <c r="G2271" s="2">
        <f>Table3[[#This Row],[FwdDiv]]/Table3[[#This Row],[SharePrice]]</f>
        <v>8.8724584103512007E-3</v>
      </c>
    </row>
    <row r="2272" spans="2:7" ht="16" x14ac:dyDescent="0.2">
      <c r="B2272" s="57">
        <v>41828</v>
      </c>
      <c r="C2272" s="56">
        <v>32.479999999999997</v>
      </c>
      <c r="D2272" s="56"/>
      <c r="E2272" s="56">
        <v>7.1999999999999995E-2</v>
      </c>
      <c r="F2272">
        <f>Table3[[#This Row],[DivPay]]*4</f>
        <v>0.28799999999999998</v>
      </c>
      <c r="G2272" s="2">
        <f>Table3[[#This Row],[FwdDiv]]/Table3[[#This Row],[SharePrice]]</f>
        <v>8.8669950738916262E-3</v>
      </c>
    </row>
    <row r="2273" spans="2:7" ht="16" x14ac:dyDescent="0.2">
      <c r="B2273" s="57">
        <v>41827</v>
      </c>
      <c r="C2273" s="56">
        <v>32.56</v>
      </c>
      <c r="D2273" s="56"/>
      <c r="E2273" s="56">
        <v>7.1999999999999995E-2</v>
      </c>
      <c r="F2273">
        <f>Table3[[#This Row],[DivPay]]*4</f>
        <v>0.28799999999999998</v>
      </c>
      <c r="G2273" s="2">
        <f>Table3[[#This Row],[FwdDiv]]/Table3[[#This Row],[SharePrice]]</f>
        <v>8.8452088452088441E-3</v>
      </c>
    </row>
    <row r="2274" spans="2:7" ht="16" x14ac:dyDescent="0.2">
      <c r="B2274" s="57">
        <v>41823</v>
      </c>
      <c r="C2274" s="56">
        <v>32.909999999999997</v>
      </c>
      <c r="D2274" s="56"/>
      <c r="E2274" s="56">
        <v>7.1999999999999995E-2</v>
      </c>
      <c r="F2274">
        <f>Table3[[#This Row],[DivPay]]*4</f>
        <v>0.28799999999999998</v>
      </c>
      <c r="G2274" s="2">
        <f>Table3[[#This Row],[FwdDiv]]/Table3[[#This Row],[SharePrice]]</f>
        <v>8.7511394712853231E-3</v>
      </c>
    </row>
    <row r="2275" spans="2:7" ht="16" x14ac:dyDescent="0.2">
      <c r="B2275" s="57">
        <v>41822</v>
      </c>
      <c r="C2275" s="56">
        <v>32.74</v>
      </c>
      <c r="D2275" s="56"/>
      <c r="E2275" s="56">
        <v>7.1999999999999995E-2</v>
      </c>
      <c r="F2275">
        <f>Table3[[#This Row],[DivPay]]*4</f>
        <v>0.28799999999999998</v>
      </c>
      <c r="G2275" s="2">
        <f>Table3[[#This Row],[FwdDiv]]/Table3[[#This Row],[SharePrice]]</f>
        <v>8.7965791081246174E-3</v>
      </c>
    </row>
    <row r="2276" spans="2:7" ht="16" x14ac:dyDescent="0.2">
      <c r="B2276" s="57">
        <v>41821</v>
      </c>
      <c r="C2276" s="56">
        <v>32.51</v>
      </c>
      <c r="D2276" s="56"/>
      <c r="E2276" s="56">
        <v>7.1999999999999995E-2</v>
      </c>
      <c r="F2276">
        <f>Table3[[#This Row],[DivPay]]*4</f>
        <v>0.28799999999999998</v>
      </c>
      <c r="G2276" s="2">
        <f>Table3[[#This Row],[FwdDiv]]/Table3[[#This Row],[SharePrice]]</f>
        <v>8.8588126730236843E-3</v>
      </c>
    </row>
    <row r="2277" spans="2:7" ht="16" x14ac:dyDescent="0.2">
      <c r="B2277" s="57">
        <v>41820</v>
      </c>
      <c r="C2277" s="56">
        <v>32.270000000000003</v>
      </c>
      <c r="D2277" s="56"/>
      <c r="E2277" s="56">
        <v>7.1999999999999995E-2</v>
      </c>
      <c r="F2277">
        <f>Table3[[#This Row],[DivPay]]*4</f>
        <v>0.28799999999999998</v>
      </c>
      <c r="G2277" s="2">
        <f>Table3[[#This Row],[FwdDiv]]/Table3[[#This Row],[SharePrice]]</f>
        <v>8.9246978617911355E-3</v>
      </c>
    </row>
    <row r="2278" spans="2:7" ht="16" x14ac:dyDescent="0.2">
      <c r="B2278" s="57">
        <v>41817</v>
      </c>
      <c r="C2278" s="56">
        <v>32.380000000000003</v>
      </c>
      <c r="D2278" s="56"/>
      <c r="E2278" s="56">
        <v>7.1999999999999995E-2</v>
      </c>
      <c r="F2278">
        <f>Table3[[#This Row],[DivPay]]*4</f>
        <v>0.28799999999999998</v>
      </c>
      <c r="G2278" s="2">
        <f>Table3[[#This Row],[FwdDiv]]/Table3[[#This Row],[SharePrice]]</f>
        <v>8.8943792464484233E-3</v>
      </c>
    </row>
    <row r="2279" spans="2:7" ht="16" x14ac:dyDescent="0.2">
      <c r="B2279" s="57">
        <v>41816</v>
      </c>
      <c r="C2279" s="56">
        <v>32.24</v>
      </c>
      <c r="D2279" s="56"/>
      <c r="E2279" s="56">
        <v>7.1999999999999995E-2</v>
      </c>
      <c r="F2279">
        <f>Table3[[#This Row],[DivPay]]*4</f>
        <v>0.28799999999999998</v>
      </c>
      <c r="G2279" s="2">
        <f>Table3[[#This Row],[FwdDiv]]/Table3[[#This Row],[SharePrice]]</f>
        <v>8.9330024813895764E-3</v>
      </c>
    </row>
    <row r="2280" spans="2:7" ht="16" x14ac:dyDescent="0.2">
      <c r="B2280" s="57">
        <v>41815</v>
      </c>
      <c r="C2280" s="56">
        <v>32.369999999999997</v>
      </c>
      <c r="D2280" s="56"/>
      <c r="E2280" s="56">
        <v>7.1999999999999995E-2</v>
      </c>
      <c r="F2280">
        <f>Table3[[#This Row],[DivPay]]*4</f>
        <v>0.28799999999999998</v>
      </c>
      <c r="G2280" s="2">
        <f>Table3[[#This Row],[FwdDiv]]/Table3[[#This Row],[SharePrice]]</f>
        <v>8.8971269694161255E-3</v>
      </c>
    </row>
    <row r="2281" spans="2:7" ht="16" x14ac:dyDescent="0.2">
      <c r="B2281" s="57">
        <v>41814</v>
      </c>
      <c r="C2281" s="56">
        <v>32.369999999999997</v>
      </c>
      <c r="D2281" s="56"/>
      <c r="E2281" s="56">
        <v>7.1999999999999995E-2</v>
      </c>
      <c r="F2281">
        <f>Table3[[#This Row],[DivPay]]*4</f>
        <v>0.28799999999999998</v>
      </c>
      <c r="G2281" s="2">
        <f>Table3[[#This Row],[FwdDiv]]/Table3[[#This Row],[SharePrice]]</f>
        <v>8.8971269694161255E-3</v>
      </c>
    </row>
    <row r="2282" spans="2:7" ht="16" x14ac:dyDescent="0.2">
      <c r="B2282" s="57">
        <v>41813</v>
      </c>
      <c r="C2282" s="56">
        <v>32.64</v>
      </c>
      <c r="D2282" s="56"/>
      <c r="E2282" s="56">
        <v>7.1999999999999995E-2</v>
      </c>
      <c r="F2282">
        <f>Table3[[#This Row],[DivPay]]*4</f>
        <v>0.28799999999999998</v>
      </c>
      <c r="G2282" s="2">
        <f>Table3[[#This Row],[FwdDiv]]/Table3[[#This Row],[SharePrice]]</f>
        <v>8.8235294117647058E-3</v>
      </c>
    </row>
    <row r="2283" spans="2:7" ht="16" x14ac:dyDescent="0.2">
      <c r="B2283" s="57">
        <v>41810</v>
      </c>
      <c r="C2283" s="56">
        <v>32.46</v>
      </c>
      <c r="D2283" s="56"/>
      <c r="E2283" s="56">
        <v>7.1999999999999995E-2</v>
      </c>
      <c r="F2283">
        <f>Table3[[#This Row],[DivPay]]*4</f>
        <v>0.28799999999999998</v>
      </c>
      <c r="G2283" s="2">
        <f>Table3[[#This Row],[FwdDiv]]/Table3[[#This Row],[SharePrice]]</f>
        <v>8.8724584103512007E-3</v>
      </c>
    </row>
    <row r="2284" spans="2:7" ht="16" x14ac:dyDescent="0.2">
      <c r="B2284" s="57">
        <v>41809</v>
      </c>
      <c r="C2284" s="56">
        <v>32.549999999999997</v>
      </c>
      <c r="D2284" s="56"/>
      <c r="E2284" s="56">
        <v>7.1999999999999995E-2</v>
      </c>
      <c r="F2284">
        <f>Table3[[#This Row],[DivPay]]*4</f>
        <v>0.28799999999999998</v>
      </c>
      <c r="G2284" s="2">
        <f>Table3[[#This Row],[FwdDiv]]/Table3[[#This Row],[SharePrice]]</f>
        <v>8.847926267281106E-3</v>
      </c>
    </row>
    <row r="2285" spans="2:7" ht="16" x14ac:dyDescent="0.2">
      <c r="B2285" s="57">
        <v>41808</v>
      </c>
      <c r="C2285" s="56">
        <v>32.89</v>
      </c>
      <c r="D2285" s="56"/>
      <c r="E2285" s="56">
        <v>7.1999999999999995E-2</v>
      </c>
      <c r="F2285">
        <f>Table3[[#This Row],[DivPay]]*4</f>
        <v>0.28799999999999998</v>
      </c>
      <c r="G2285" s="2">
        <f>Table3[[#This Row],[FwdDiv]]/Table3[[#This Row],[SharePrice]]</f>
        <v>8.7564609303739729E-3</v>
      </c>
    </row>
    <row r="2286" spans="2:7" ht="16" x14ac:dyDescent="0.2">
      <c r="B2286" s="57">
        <v>41807</v>
      </c>
      <c r="C2286" s="56">
        <v>32.81</v>
      </c>
      <c r="D2286" s="56"/>
      <c r="E2286" s="56">
        <v>7.1999999999999995E-2</v>
      </c>
      <c r="F2286">
        <f>Table3[[#This Row],[DivPay]]*4</f>
        <v>0.28799999999999998</v>
      </c>
      <c r="G2286" s="2">
        <f>Table3[[#This Row],[FwdDiv]]/Table3[[#This Row],[SharePrice]]</f>
        <v>8.7778116427918301E-3</v>
      </c>
    </row>
    <row r="2287" spans="2:7" ht="16" x14ac:dyDescent="0.2">
      <c r="B2287" s="57">
        <v>41806</v>
      </c>
      <c r="C2287" s="56">
        <v>32.130000000000003</v>
      </c>
      <c r="D2287" s="56"/>
      <c r="E2287" s="56">
        <v>7.1999999999999995E-2</v>
      </c>
      <c r="F2287">
        <f>Table3[[#This Row],[DivPay]]*4</f>
        <v>0.28799999999999998</v>
      </c>
      <c r="G2287" s="2">
        <f>Table3[[#This Row],[FwdDiv]]/Table3[[#This Row],[SharePrice]]</f>
        <v>8.9635854341736688E-3</v>
      </c>
    </row>
    <row r="2288" spans="2:7" ht="16" x14ac:dyDescent="0.2">
      <c r="B2288" s="57">
        <v>41803</v>
      </c>
      <c r="C2288" s="56">
        <v>32.119999999999997</v>
      </c>
      <c r="D2288" s="56"/>
      <c r="E2288" s="56">
        <v>7.1999999999999995E-2</v>
      </c>
      <c r="F2288">
        <f>Table3[[#This Row],[DivPay]]*4</f>
        <v>0.28799999999999998</v>
      </c>
      <c r="G2288" s="2">
        <f>Table3[[#This Row],[FwdDiv]]/Table3[[#This Row],[SharePrice]]</f>
        <v>8.9663760896637607E-3</v>
      </c>
    </row>
    <row r="2289" spans="2:7" ht="16" x14ac:dyDescent="0.2">
      <c r="B2289" s="57">
        <v>41802</v>
      </c>
      <c r="C2289" s="56">
        <v>31.99</v>
      </c>
      <c r="D2289" s="56"/>
      <c r="E2289" s="56">
        <v>7.1999999999999995E-2</v>
      </c>
      <c r="F2289">
        <f>Table3[[#This Row],[DivPay]]*4</f>
        <v>0.28799999999999998</v>
      </c>
      <c r="G2289" s="2">
        <f>Table3[[#This Row],[FwdDiv]]/Table3[[#This Row],[SharePrice]]</f>
        <v>9.002813379180994E-3</v>
      </c>
    </row>
    <row r="2290" spans="2:7" ht="16" x14ac:dyDescent="0.2">
      <c r="B2290" s="57">
        <v>41801</v>
      </c>
      <c r="C2290" s="56">
        <v>32.130000000000003</v>
      </c>
      <c r="D2290" s="56"/>
      <c r="E2290" s="56">
        <v>7.1999999999999995E-2</v>
      </c>
      <c r="F2290">
        <f>Table3[[#This Row],[DivPay]]*4</f>
        <v>0.28799999999999998</v>
      </c>
      <c r="G2290" s="2">
        <f>Table3[[#This Row],[FwdDiv]]/Table3[[#This Row],[SharePrice]]</f>
        <v>8.9635854341736688E-3</v>
      </c>
    </row>
    <row r="2291" spans="2:7" ht="16" x14ac:dyDescent="0.2">
      <c r="B2291" s="57">
        <v>41800</v>
      </c>
      <c r="C2291" s="56">
        <v>32.5</v>
      </c>
      <c r="D2291" s="56"/>
      <c r="E2291" s="56">
        <v>7.1999999999999995E-2</v>
      </c>
      <c r="F2291">
        <f>Table3[[#This Row],[DivPay]]*4</f>
        <v>0.28799999999999998</v>
      </c>
      <c r="G2291" s="2">
        <f>Table3[[#This Row],[FwdDiv]]/Table3[[#This Row],[SharePrice]]</f>
        <v>8.8615384615384606E-3</v>
      </c>
    </row>
    <row r="2292" spans="2:7" ht="16" x14ac:dyDescent="0.2">
      <c r="B2292" s="57">
        <v>41799</v>
      </c>
      <c r="C2292" s="56">
        <v>32.01</v>
      </c>
      <c r="D2292" s="56"/>
      <c r="E2292" s="56">
        <v>7.1999999999999995E-2</v>
      </c>
      <c r="F2292">
        <f>Table3[[#This Row],[DivPay]]*4</f>
        <v>0.28799999999999998</v>
      </c>
      <c r="G2292" s="2">
        <f>Table3[[#This Row],[FwdDiv]]/Table3[[#This Row],[SharePrice]]</f>
        <v>8.9971883786316778E-3</v>
      </c>
    </row>
    <row r="2293" spans="2:7" ht="16" x14ac:dyDescent="0.2">
      <c r="B2293" s="57">
        <v>41796</v>
      </c>
      <c r="C2293" s="56">
        <v>31.74</v>
      </c>
      <c r="D2293" s="56"/>
      <c r="E2293" s="56">
        <v>7.1999999999999995E-2</v>
      </c>
      <c r="F2293">
        <f>Table3[[#This Row],[DivPay]]*4</f>
        <v>0.28799999999999998</v>
      </c>
      <c r="G2293" s="2">
        <f>Table3[[#This Row],[FwdDiv]]/Table3[[#This Row],[SharePrice]]</f>
        <v>9.0737240075614359E-3</v>
      </c>
    </row>
    <row r="2294" spans="2:7" ht="16" x14ac:dyDescent="0.2">
      <c r="B2294" s="57">
        <v>41795</v>
      </c>
      <c r="C2294" s="56">
        <v>31.61</v>
      </c>
      <c r="D2294" s="56"/>
      <c r="E2294" s="56">
        <v>7.1999999999999995E-2</v>
      </c>
      <c r="F2294">
        <f>Table3[[#This Row],[DivPay]]*4</f>
        <v>0.28799999999999998</v>
      </c>
      <c r="G2294" s="2">
        <f>Table3[[#This Row],[FwdDiv]]/Table3[[#This Row],[SharePrice]]</f>
        <v>9.1110408098702932E-3</v>
      </c>
    </row>
    <row r="2295" spans="2:7" ht="16" x14ac:dyDescent="0.2">
      <c r="B2295" s="57">
        <v>41794</v>
      </c>
      <c r="C2295" s="56">
        <v>31.37</v>
      </c>
      <c r="D2295" s="56"/>
      <c r="E2295" s="56">
        <v>7.1999999999999995E-2</v>
      </c>
      <c r="F2295">
        <f>Table3[[#This Row],[DivPay]]*4</f>
        <v>0.28799999999999998</v>
      </c>
      <c r="G2295" s="2">
        <f>Table3[[#This Row],[FwdDiv]]/Table3[[#This Row],[SharePrice]]</f>
        <v>9.1807459356072676E-3</v>
      </c>
    </row>
    <row r="2296" spans="2:7" ht="16" x14ac:dyDescent="0.2">
      <c r="B2296" s="57">
        <v>41793</v>
      </c>
      <c r="C2296" s="56">
        <v>31.25</v>
      </c>
      <c r="D2296" s="56"/>
      <c r="E2296" s="56">
        <v>7.1999999999999995E-2</v>
      </c>
      <c r="F2296">
        <f>Table3[[#This Row],[DivPay]]*4</f>
        <v>0.28799999999999998</v>
      </c>
      <c r="G2296" s="2">
        <f>Table3[[#This Row],[FwdDiv]]/Table3[[#This Row],[SharePrice]]</f>
        <v>9.2159999999999985E-3</v>
      </c>
    </row>
    <row r="2297" spans="2:7" ht="16" x14ac:dyDescent="0.2">
      <c r="B2297" s="57">
        <v>41792</v>
      </c>
      <c r="C2297" s="56">
        <v>30.92</v>
      </c>
      <c r="D2297" s="56"/>
      <c r="E2297" s="56">
        <v>7.1999999999999995E-2</v>
      </c>
      <c r="F2297">
        <f>Table3[[#This Row],[DivPay]]*4</f>
        <v>0.28799999999999998</v>
      </c>
      <c r="G2297" s="2">
        <f>Table3[[#This Row],[FwdDiv]]/Table3[[#This Row],[SharePrice]]</f>
        <v>9.3143596377749018E-3</v>
      </c>
    </row>
    <row r="2298" spans="2:7" ht="16" x14ac:dyDescent="0.2">
      <c r="B2298" s="57">
        <v>41789</v>
      </c>
      <c r="C2298" s="56">
        <v>30.7</v>
      </c>
      <c r="D2298" s="56"/>
      <c r="E2298" s="56">
        <v>7.1999999999999995E-2</v>
      </c>
      <c r="F2298">
        <f>Table3[[#This Row],[DivPay]]*4</f>
        <v>0.28799999999999998</v>
      </c>
      <c r="G2298" s="2">
        <f>Table3[[#This Row],[FwdDiv]]/Table3[[#This Row],[SharePrice]]</f>
        <v>9.3811074918566766E-3</v>
      </c>
    </row>
    <row r="2299" spans="2:7" ht="16" x14ac:dyDescent="0.2">
      <c r="B2299" s="57">
        <v>41788</v>
      </c>
      <c r="C2299" s="56">
        <v>30.72</v>
      </c>
      <c r="D2299" s="56"/>
      <c r="E2299" s="56">
        <v>7.1999999999999995E-2</v>
      </c>
      <c r="F2299">
        <f>Table3[[#This Row],[DivPay]]*4</f>
        <v>0.28799999999999998</v>
      </c>
      <c r="G2299" s="2">
        <f>Table3[[#This Row],[FwdDiv]]/Table3[[#This Row],[SharePrice]]</f>
        <v>9.3749999999999997E-3</v>
      </c>
    </row>
    <row r="2300" spans="2:7" ht="16" x14ac:dyDescent="0.2">
      <c r="B2300" s="57">
        <v>41787</v>
      </c>
      <c r="C2300" s="56">
        <v>30.48</v>
      </c>
      <c r="D2300" s="56"/>
      <c r="E2300" s="56">
        <v>7.1999999999999995E-2</v>
      </c>
      <c r="F2300">
        <f>Table3[[#This Row],[DivPay]]*4</f>
        <v>0.28799999999999998</v>
      </c>
      <c r="G2300" s="2">
        <f>Table3[[#This Row],[FwdDiv]]/Table3[[#This Row],[SharePrice]]</f>
        <v>9.4488188976377951E-3</v>
      </c>
    </row>
    <row r="2301" spans="2:7" ht="16" x14ac:dyDescent="0.2">
      <c r="B2301" s="57">
        <v>41786</v>
      </c>
      <c r="C2301" s="56">
        <v>30.7</v>
      </c>
      <c r="D2301" s="56"/>
      <c r="E2301" s="56">
        <v>7.1999999999999995E-2</v>
      </c>
      <c r="F2301">
        <f>Table3[[#This Row],[DivPay]]*4</f>
        <v>0.28799999999999998</v>
      </c>
      <c r="G2301" s="2">
        <f>Table3[[#This Row],[FwdDiv]]/Table3[[#This Row],[SharePrice]]</f>
        <v>9.3811074918566766E-3</v>
      </c>
    </row>
    <row r="2302" spans="2:7" ht="16" x14ac:dyDescent="0.2">
      <c r="B2302" s="57">
        <v>41782</v>
      </c>
      <c r="C2302" s="56">
        <v>30.53</v>
      </c>
      <c r="D2302" s="56"/>
      <c r="E2302" s="56">
        <v>7.1999999999999995E-2</v>
      </c>
      <c r="F2302">
        <f>Table3[[#This Row],[DivPay]]*4</f>
        <v>0.28799999999999998</v>
      </c>
      <c r="G2302" s="2">
        <f>Table3[[#This Row],[FwdDiv]]/Table3[[#This Row],[SharePrice]]</f>
        <v>9.4333442515558454E-3</v>
      </c>
    </row>
    <row r="2303" spans="2:7" ht="16" x14ac:dyDescent="0.2">
      <c r="B2303" s="57">
        <v>41781</v>
      </c>
      <c r="C2303" s="56">
        <v>30.33</v>
      </c>
      <c r="D2303" s="56"/>
      <c r="E2303" s="56">
        <v>7.1999999999999995E-2</v>
      </c>
      <c r="F2303">
        <f>Table3[[#This Row],[DivPay]]*4</f>
        <v>0.28799999999999998</v>
      </c>
      <c r="G2303" s="2">
        <f>Table3[[#This Row],[FwdDiv]]/Table3[[#This Row],[SharePrice]]</f>
        <v>9.495548961424332E-3</v>
      </c>
    </row>
    <row r="2304" spans="2:7" ht="16" x14ac:dyDescent="0.2">
      <c r="B2304" s="57">
        <v>41780</v>
      </c>
      <c r="C2304" s="56">
        <v>30.42</v>
      </c>
      <c r="D2304" s="56"/>
      <c r="E2304" s="56">
        <v>7.1999999999999995E-2</v>
      </c>
      <c r="F2304">
        <f>Table3[[#This Row],[DivPay]]*4</f>
        <v>0.28799999999999998</v>
      </c>
      <c r="G2304" s="2">
        <f>Table3[[#This Row],[FwdDiv]]/Table3[[#This Row],[SharePrice]]</f>
        <v>9.4674556213017735E-3</v>
      </c>
    </row>
    <row r="2305" spans="2:7" ht="16" x14ac:dyDescent="0.2">
      <c r="B2305" s="57">
        <v>41779</v>
      </c>
      <c r="C2305" s="56">
        <v>30.28</v>
      </c>
      <c r="D2305" s="56"/>
      <c r="E2305" s="56">
        <v>7.1999999999999995E-2</v>
      </c>
      <c r="F2305">
        <f>Table3[[#This Row],[DivPay]]*4</f>
        <v>0.28799999999999998</v>
      </c>
      <c r="G2305" s="2">
        <f>Table3[[#This Row],[FwdDiv]]/Table3[[#This Row],[SharePrice]]</f>
        <v>9.5112285336855992E-3</v>
      </c>
    </row>
    <row r="2306" spans="2:7" ht="16" x14ac:dyDescent="0.2">
      <c r="B2306" s="57">
        <v>41778</v>
      </c>
      <c r="C2306" s="56">
        <v>30.46</v>
      </c>
      <c r="D2306" s="56"/>
      <c r="E2306" s="56">
        <v>7.1999999999999995E-2</v>
      </c>
      <c r="F2306">
        <f>Table3[[#This Row],[DivPay]]*4</f>
        <v>0.28799999999999998</v>
      </c>
      <c r="G2306" s="2">
        <f>Table3[[#This Row],[FwdDiv]]/Table3[[#This Row],[SharePrice]]</f>
        <v>9.4550229809586325E-3</v>
      </c>
    </row>
    <row r="2307" spans="2:7" ht="16" x14ac:dyDescent="0.2">
      <c r="B2307" s="57">
        <v>41775</v>
      </c>
      <c r="C2307" s="56">
        <v>30.6</v>
      </c>
      <c r="D2307" s="56"/>
      <c r="E2307" s="56">
        <v>7.1999999999999995E-2</v>
      </c>
      <c r="F2307">
        <f>Table3[[#This Row],[DivPay]]*4</f>
        <v>0.28799999999999998</v>
      </c>
      <c r="G2307" s="2">
        <f>Table3[[#This Row],[FwdDiv]]/Table3[[#This Row],[SharePrice]]</f>
        <v>9.4117647058823521E-3</v>
      </c>
    </row>
    <row r="2308" spans="2:7" ht="16" x14ac:dyDescent="0.2">
      <c r="B2308" s="57">
        <v>41774</v>
      </c>
      <c r="C2308" s="56">
        <v>30.46</v>
      </c>
      <c r="D2308" s="56"/>
      <c r="E2308" s="56">
        <v>7.1999999999999995E-2</v>
      </c>
      <c r="F2308">
        <f>Table3[[#This Row],[DivPay]]*4</f>
        <v>0.28799999999999998</v>
      </c>
      <c r="G2308" s="2">
        <f>Table3[[#This Row],[FwdDiv]]/Table3[[#This Row],[SharePrice]]</f>
        <v>9.4550229809586325E-3</v>
      </c>
    </row>
    <row r="2309" spans="2:7" ht="16" x14ac:dyDescent="0.2">
      <c r="B2309" s="57">
        <v>41773</v>
      </c>
      <c r="C2309" s="56">
        <v>30.64</v>
      </c>
      <c r="D2309" s="56"/>
      <c r="E2309" s="56">
        <v>7.1999999999999995E-2</v>
      </c>
      <c r="F2309">
        <f>Table3[[#This Row],[DivPay]]*4</f>
        <v>0.28799999999999998</v>
      </c>
      <c r="G2309" s="2">
        <f>Table3[[#This Row],[FwdDiv]]/Table3[[#This Row],[SharePrice]]</f>
        <v>9.3994778067885108E-3</v>
      </c>
    </row>
    <row r="2310" spans="2:7" ht="16" x14ac:dyDescent="0.2">
      <c r="B2310" s="57">
        <v>41772</v>
      </c>
      <c r="C2310" s="56">
        <v>30.73</v>
      </c>
      <c r="D2310" s="56"/>
      <c r="E2310" s="56">
        <v>7.1999999999999995E-2</v>
      </c>
      <c r="F2310">
        <f>Table3[[#This Row],[DivPay]]*4</f>
        <v>0.28799999999999998</v>
      </c>
      <c r="G2310" s="2">
        <f>Table3[[#This Row],[FwdDiv]]/Table3[[#This Row],[SharePrice]]</f>
        <v>9.3719492352749741E-3</v>
      </c>
    </row>
    <row r="2311" spans="2:7" ht="16" x14ac:dyDescent="0.2">
      <c r="B2311" s="57">
        <v>41771</v>
      </c>
      <c r="C2311" s="56">
        <v>30.81</v>
      </c>
      <c r="D2311" s="56"/>
      <c r="E2311" s="56">
        <v>7.1999999999999995E-2</v>
      </c>
      <c r="F2311">
        <f>Table3[[#This Row],[DivPay]]*4</f>
        <v>0.28799999999999998</v>
      </c>
      <c r="G2311" s="2">
        <f>Table3[[#This Row],[FwdDiv]]/Table3[[#This Row],[SharePrice]]</f>
        <v>9.3476144109055498E-3</v>
      </c>
    </row>
    <row r="2312" spans="2:7" ht="16" x14ac:dyDescent="0.2">
      <c r="B2312" s="57">
        <v>41768</v>
      </c>
      <c r="C2312" s="56">
        <v>30.54</v>
      </c>
      <c r="D2312" s="56"/>
      <c r="E2312" s="56">
        <v>7.1999999999999995E-2</v>
      </c>
      <c r="F2312">
        <f>Table3[[#This Row],[DivPay]]*4</f>
        <v>0.28799999999999998</v>
      </c>
      <c r="G2312" s="2">
        <f>Table3[[#This Row],[FwdDiv]]/Table3[[#This Row],[SharePrice]]</f>
        <v>9.4302554027504912E-3</v>
      </c>
    </row>
    <row r="2313" spans="2:7" ht="16" x14ac:dyDescent="0.2">
      <c r="B2313" s="57">
        <v>41767</v>
      </c>
      <c r="C2313" s="56">
        <v>30.48</v>
      </c>
      <c r="D2313" s="56"/>
      <c r="E2313" s="56">
        <v>7.1999999999999995E-2</v>
      </c>
      <c r="F2313">
        <f>Table3[[#This Row],[DivPay]]*4</f>
        <v>0.28799999999999998</v>
      </c>
      <c r="G2313" s="2">
        <f>Table3[[#This Row],[FwdDiv]]/Table3[[#This Row],[SharePrice]]</f>
        <v>9.4488188976377951E-3</v>
      </c>
    </row>
    <row r="2314" spans="2:7" ht="16" x14ac:dyDescent="0.2">
      <c r="B2314" s="57">
        <v>41766</v>
      </c>
      <c r="C2314" s="56">
        <v>30.65</v>
      </c>
      <c r="D2314" s="56"/>
      <c r="E2314" s="56">
        <v>7.1999999999999995E-2</v>
      </c>
      <c r="F2314">
        <f>Table3[[#This Row],[DivPay]]*4</f>
        <v>0.28799999999999998</v>
      </c>
      <c r="G2314" s="2">
        <f>Table3[[#This Row],[FwdDiv]]/Table3[[#This Row],[SharePrice]]</f>
        <v>9.3964110929853177E-3</v>
      </c>
    </row>
    <row r="2315" spans="2:7" ht="16" x14ac:dyDescent="0.2">
      <c r="B2315" s="57">
        <v>41765</v>
      </c>
      <c r="C2315" s="56">
        <v>30.89</v>
      </c>
      <c r="D2315" s="56"/>
      <c r="E2315" s="56">
        <v>7.1999999999999995E-2</v>
      </c>
      <c r="F2315">
        <f>Table3[[#This Row],[DivPay]]*4</f>
        <v>0.28799999999999998</v>
      </c>
      <c r="G2315" s="2">
        <f>Table3[[#This Row],[FwdDiv]]/Table3[[#This Row],[SharePrice]]</f>
        <v>9.3234056328909028E-3</v>
      </c>
    </row>
    <row r="2316" spans="2:7" ht="16" x14ac:dyDescent="0.2">
      <c r="B2316" s="57">
        <v>41764</v>
      </c>
      <c r="C2316" s="56">
        <v>30.53</v>
      </c>
      <c r="D2316" s="56"/>
      <c r="E2316" s="56">
        <v>7.1999999999999995E-2</v>
      </c>
      <c r="F2316">
        <f>Table3[[#This Row],[DivPay]]*4</f>
        <v>0.28799999999999998</v>
      </c>
      <c r="G2316" s="2">
        <f>Table3[[#This Row],[FwdDiv]]/Table3[[#This Row],[SharePrice]]</f>
        <v>9.4333442515558454E-3</v>
      </c>
    </row>
    <row r="2317" spans="2:7" ht="16" x14ac:dyDescent="0.2">
      <c r="B2317" s="57">
        <v>41761</v>
      </c>
      <c r="C2317" s="56">
        <v>30.64</v>
      </c>
      <c r="D2317" s="56"/>
      <c r="E2317" s="56">
        <v>7.1999999999999995E-2</v>
      </c>
      <c r="F2317">
        <f>Table3[[#This Row],[DivPay]]*4</f>
        <v>0.28799999999999998</v>
      </c>
      <c r="G2317" s="2">
        <f>Table3[[#This Row],[FwdDiv]]/Table3[[#This Row],[SharePrice]]</f>
        <v>9.3994778067885108E-3</v>
      </c>
    </row>
    <row r="2318" spans="2:7" ht="16" x14ac:dyDescent="0.2">
      <c r="B2318" s="57">
        <v>41760</v>
      </c>
      <c r="C2318" s="56">
        <v>30.31</v>
      </c>
      <c r="D2318" s="56"/>
      <c r="E2318" s="56">
        <v>7.1999999999999995E-2</v>
      </c>
      <c r="F2318">
        <f>Table3[[#This Row],[DivPay]]*4</f>
        <v>0.28799999999999998</v>
      </c>
      <c r="G2318" s="2">
        <f>Table3[[#This Row],[FwdDiv]]/Table3[[#This Row],[SharePrice]]</f>
        <v>9.5018145826459913E-3</v>
      </c>
    </row>
    <row r="2319" spans="2:7" ht="16" x14ac:dyDescent="0.2">
      <c r="B2319" s="57">
        <v>41759</v>
      </c>
      <c r="C2319" s="56">
        <v>30.26</v>
      </c>
      <c r="D2319" s="56"/>
      <c r="E2319" s="56">
        <v>7.1999999999999995E-2</v>
      </c>
      <c r="F2319">
        <f>Table3[[#This Row],[DivPay]]*4</f>
        <v>0.28799999999999998</v>
      </c>
      <c r="G2319" s="2">
        <f>Table3[[#This Row],[FwdDiv]]/Table3[[#This Row],[SharePrice]]</f>
        <v>9.5175148711169853E-3</v>
      </c>
    </row>
    <row r="2320" spans="2:7" ht="16" x14ac:dyDescent="0.2">
      <c r="B2320" s="57">
        <v>41758</v>
      </c>
      <c r="C2320" s="56">
        <v>30.53</v>
      </c>
      <c r="D2320" s="56"/>
      <c r="E2320" s="56">
        <v>7.1999999999999995E-2</v>
      </c>
      <c r="F2320">
        <f>Table3[[#This Row],[DivPay]]*4</f>
        <v>0.28799999999999998</v>
      </c>
      <c r="G2320" s="2">
        <f>Table3[[#This Row],[FwdDiv]]/Table3[[#This Row],[SharePrice]]</f>
        <v>9.4333442515558454E-3</v>
      </c>
    </row>
    <row r="2321" spans="2:7" ht="16" x14ac:dyDescent="0.2">
      <c r="B2321" s="57">
        <v>41757</v>
      </c>
      <c r="C2321" s="56">
        <v>30.4</v>
      </c>
      <c r="D2321" s="56"/>
      <c r="E2321" s="56">
        <v>7.1999999999999995E-2</v>
      </c>
      <c r="F2321">
        <f>Table3[[#This Row],[DivPay]]*4</f>
        <v>0.28799999999999998</v>
      </c>
      <c r="G2321" s="2">
        <f>Table3[[#This Row],[FwdDiv]]/Table3[[#This Row],[SharePrice]]</f>
        <v>9.4736842105263147E-3</v>
      </c>
    </row>
    <row r="2322" spans="2:7" ht="16" x14ac:dyDescent="0.2">
      <c r="B2322" s="57">
        <v>41754</v>
      </c>
      <c r="C2322" s="56">
        <v>30.16</v>
      </c>
      <c r="D2322" s="56"/>
      <c r="E2322" s="56">
        <v>7.1999999999999995E-2</v>
      </c>
      <c r="F2322">
        <f>Table3[[#This Row],[DivPay]]*4</f>
        <v>0.28799999999999998</v>
      </c>
      <c r="G2322" s="2">
        <f>Table3[[#This Row],[FwdDiv]]/Table3[[#This Row],[SharePrice]]</f>
        <v>9.5490716180371346E-3</v>
      </c>
    </row>
    <row r="2323" spans="2:7" ht="16" x14ac:dyDescent="0.2">
      <c r="B2323" s="57">
        <v>41753</v>
      </c>
      <c r="C2323" s="56">
        <v>29.89</v>
      </c>
      <c r="D2323" s="56">
        <v>7.1999999999999995E-2</v>
      </c>
      <c r="E2323" s="56">
        <v>7.1999999999999995E-2</v>
      </c>
      <c r="F2323">
        <f>Table3[[#This Row],[DivPay]]*4</f>
        <v>0.28799999999999998</v>
      </c>
      <c r="G2323" s="2">
        <f>Table3[[#This Row],[FwdDiv]]/Table3[[#This Row],[SharePrice]]</f>
        <v>9.6353295416527259E-3</v>
      </c>
    </row>
    <row r="2324" spans="2:7" ht="16" x14ac:dyDescent="0.2">
      <c r="B2324" s="57">
        <v>41752</v>
      </c>
      <c r="C2324" s="56">
        <v>29.39</v>
      </c>
      <c r="D2324" s="56"/>
      <c r="E2324" s="56">
        <v>7.1999999999999995E-2</v>
      </c>
      <c r="F2324">
        <f>Table3[[#This Row],[DivPay]]*4</f>
        <v>0.28799999999999998</v>
      </c>
      <c r="G2324" s="2">
        <f>Table3[[#This Row],[FwdDiv]]/Table3[[#This Row],[SharePrice]]</f>
        <v>9.7992514460700907E-3</v>
      </c>
    </row>
    <row r="2325" spans="2:7" ht="16" x14ac:dyDescent="0.2">
      <c r="B2325" s="57">
        <v>41751</v>
      </c>
      <c r="C2325" s="56">
        <v>29.89</v>
      </c>
      <c r="D2325" s="56"/>
      <c r="E2325" s="56">
        <v>7.1999999999999995E-2</v>
      </c>
      <c r="F2325">
        <f>Table3[[#This Row],[DivPay]]*4</f>
        <v>0.28799999999999998</v>
      </c>
      <c r="G2325" s="2">
        <f>Table3[[#This Row],[FwdDiv]]/Table3[[#This Row],[SharePrice]]</f>
        <v>9.6353295416527259E-3</v>
      </c>
    </row>
    <row r="2326" spans="2:7" ht="16" x14ac:dyDescent="0.2">
      <c r="B2326" s="57">
        <v>41750</v>
      </c>
      <c r="C2326" s="56">
        <v>29.03</v>
      </c>
      <c r="D2326" s="56"/>
      <c r="E2326" s="56">
        <v>7.1999999999999995E-2</v>
      </c>
      <c r="F2326">
        <f>Table3[[#This Row],[DivPay]]*4</f>
        <v>0.28799999999999998</v>
      </c>
      <c r="G2326" s="2">
        <f>Table3[[#This Row],[FwdDiv]]/Table3[[#This Row],[SharePrice]]</f>
        <v>9.9207716155700985E-3</v>
      </c>
    </row>
    <row r="2327" spans="2:7" ht="16" x14ac:dyDescent="0.2">
      <c r="B2327" s="57">
        <v>41746</v>
      </c>
      <c r="C2327" s="56">
        <v>28.6</v>
      </c>
      <c r="D2327" s="56"/>
      <c r="E2327" s="56">
        <v>7.1999999999999995E-2</v>
      </c>
      <c r="F2327">
        <f>Table3[[#This Row],[DivPay]]*4</f>
        <v>0.28799999999999998</v>
      </c>
      <c r="G2327" s="2">
        <f>Table3[[#This Row],[FwdDiv]]/Table3[[#This Row],[SharePrice]]</f>
        <v>1.0069930069930068E-2</v>
      </c>
    </row>
    <row r="2328" spans="2:7" ht="16" x14ac:dyDescent="0.2">
      <c r="B2328" s="57">
        <v>41745</v>
      </c>
      <c r="C2328" s="56">
        <v>28.53</v>
      </c>
      <c r="D2328" s="56"/>
      <c r="E2328" s="56">
        <v>7.1999999999999995E-2</v>
      </c>
      <c r="F2328">
        <f>Table3[[#This Row],[DivPay]]*4</f>
        <v>0.28799999999999998</v>
      </c>
      <c r="G2328" s="2">
        <f>Table3[[#This Row],[FwdDiv]]/Table3[[#This Row],[SharePrice]]</f>
        <v>1.0094637223974762E-2</v>
      </c>
    </row>
    <row r="2329" spans="2:7" ht="16" x14ac:dyDescent="0.2">
      <c r="B2329" s="57">
        <v>41744</v>
      </c>
      <c r="C2329" s="56">
        <v>28.55</v>
      </c>
      <c r="D2329" s="56"/>
      <c r="E2329" s="56">
        <v>7.1999999999999995E-2</v>
      </c>
      <c r="F2329">
        <f>Table3[[#This Row],[DivPay]]*4</f>
        <v>0.28799999999999998</v>
      </c>
      <c r="G2329" s="2">
        <f>Table3[[#This Row],[FwdDiv]]/Table3[[#This Row],[SharePrice]]</f>
        <v>1.0087565674255691E-2</v>
      </c>
    </row>
    <row r="2330" spans="2:7" ht="16" x14ac:dyDescent="0.2">
      <c r="B2330" s="57">
        <v>41743</v>
      </c>
      <c r="C2330" s="56">
        <v>28.48</v>
      </c>
      <c r="D2330" s="56"/>
      <c r="E2330" s="56">
        <v>7.1999999999999995E-2</v>
      </c>
      <c r="F2330">
        <f>Table3[[#This Row],[DivPay]]*4</f>
        <v>0.28799999999999998</v>
      </c>
      <c r="G2330" s="2">
        <f>Table3[[#This Row],[FwdDiv]]/Table3[[#This Row],[SharePrice]]</f>
        <v>1.0112359550561797E-2</v>
      </c>
    </row>
    <row r="2331" spans="2:7" ht="16" x14ac:dyDescent="0.2">
      <c r="B2331" s="57">
        <v>41740</v>
      </c>
      <c r="C2331" s="56">
        <v>28.4</v>
      </c>
      <c r="D2331" s="56"/>
      <c r="E2331" s="56">
        <v>7.1999999999999995E-2</v>
      </c>
      <c r="F2331">
        <f>Table3[[#This Row],[DivPay]]*4</f>
        <v>0.28799999999999998</v>
      </c>
      <c r="G2331" s="2">
        <f>Table3[[#This Row],[FwdDiv]]/Table3[[#This Row],[SharePrice]]</f>
        <v>1.0140845070422535E-2</v>
      </c>
    </row>
    <row r="2332" spans="2:7" ht="16" x14ac:dyDescent="0.2">
      <c r="B2332" s="57">
        <v>41739</v>
      </c>
      <c r="C2332" s="56">
        <v>28.86</v>
      </c>
      <c r="D2332" s="56"/>
      <c r="E2332" s="56">
        <v>7.1999999999999995E-2</v>
      </c>
      <c r="F2332">
        <f>Table3[[#This Row],[DivPay]]*4</f>
        <v>0.28799999999999998</v>
      </c>
      <c r="G2332" s="2">
        <f>Table3[[#This Row],[FwdDiv]]/Table3[[#This Row],[SharePrice]]</f>
        <v>9.979209979209978E-3</v>
      </c>
    </row>
    <row r="2333" spans="2:7" ht="16" x14ac:dyDescent="0.2">
      <c r="B2333" s="57">
        <v>41738</v>
      </c>
      <c r="C2333" s="56">
        <v>29.06</v>
      </c>
      <c r="D2333" s="56"/>
      <c r="E2333" s="56">
        <v>7.1999999999999995E-2</v>
      </c>
      <c r="F2333">
        <f>Table3[[#This Row],[DivPay]]*4</f>
        <v>0.28799999999999998</v>
      </c>
      <c r="G2333" s="2">
        <f>Table3[[#This Row],[FwdDiv]]/Table3[[#This Row],[SharePrice]]</f>
        <v>9.9105299380591871E-3</v>
      </c>
    </row>
    <row r="2334" spans="2:7" ht="16" x14ac:dyDescent="0.2">
      <c r="B2334" s="57">
        <v>41737</v>
      </c>
      <c r="C2334" s="56">
        <v>29.15</v>
      </c>
      <c r="D2334" s="56"/>
      <c r="E2334" s="56">
        <v>7.1999999999999995E-2</v>
      </c>
      <c r="F2334">
        <f>Table3[[#This Row],[DivPay]]*4</f>
        <v>0.28799999999999998</v>
      </c>
      <c r="G2334" s="2">
        <f>Table3[[#This Row],[FwdDiv]]/Table3[[#This Row],[SharePrice]]</f>
        <v>9.8799313893653505E-3</v>
      </c>
    </row>
    <row r="2335" spans="2:7" ht="16" x14ac:dyDescent="0.2">
      <c r="B2335" s="57">
        <v>41736</v>
      </c>
      <c r="C2335" s="56">
        <v>29</v>
      </c>
      <c r="D2335" s="56"/>
      <c r="E2335" s="56">
        <v>7.1999999999999995E-2</v>
      </c>
      <c r="F2335">
        <f>Table3[[#This Row],[DivPay]]*4</f>
        <v>0.28799999999999998</v>
      </c>
      <c r="G2335" s="2">
        <f>Table3[[#This Row],[FwdDiv]]/Table3[[#This Row],[SharePrice]]</f>
        <v>9.9310344827586196E-3</v>
      </c>
    </row>
    <row r="2336" spans="2:7" ht="16" x14ac:dyDescent="0.2">
      <c r="B2336" s="57">
        <v>41733</v>
      </c>
      <c r="C2336" s="56">
        <v>29.32</v>
      </c>
      <c r="D2336" s="56"/>
      <c r="E2336" s="56">
        <v>7.1999999999999995E-2</v>
      </c>
      <c r="F2336">
        <f>Table3[[#This Row],[DivPay]]*4</f>
        <v>0.28799999999999998</v>
      </c>
      <c r="G2336" s="2">
        <f>Table3[[#This Row],[FwdDiv]]/Table3[[#This Row],[SharePrice]]</f>
        <v>9.822646657571623E-3</v>
      </c>
    </row>
    <row r="2337" spans="2:7" ht="16" x14ac:dyDescent="0.2">
      <c r="B2337" s="57">
        <v>41732</v>
      </c>
      <c r="C2337" s="56">
        <v>29.62</v>
      </c>
      <c r="D2337" s="56"/>
      <c r="E2337" s="56">
        <v>7.1999999999999995E-2</v>
      </c>
      <c r="F2337">
        <f>Table3[[#This Row],[DivPay]]*4</f>
        <v>0.28799999999999998</v>
      </c>
      <c r="G2337" s="2">
        <f>Table3[[#This Row],[FwdDiv]]/Table3[[#This Row],[SharePrice]]</f>
        <v>9.7231600270087769E-3</v>
      </c>
    </row>
    <row r="2338" spans="2:7" ht="16" x14ac:dyDescent="0.2">
      <c r="B2338" s="57">
        <v>41731</v>
      </c>
      <c r="C2338" s="56">
        <v>29.62</v>
      </c>
      <c r="D2338" s="56"/>
      <c r="E2338" s="56">
        <v>7.1999999999999995E-2</v>
      </c>
      <c r="F2338">
        <f>Table3[[#This Row],[DivPay]]*4</f>
        <v>0.28799999999999998</v>
      </c>
      <c r="G2338" s="2">
        <f>Table3[[#This Row],[FwdDiv]]/Table3[[#This Row],[SharePrice]]</f>
        <v>9.7231600270087769E-3</v>
      </c>
    </row>
    <row r="2339" spans="2:7" ht="16" x14ac:dyDescent="0.2">
      <c r="B2339" s="57">
        <v>41730</v>
      </c>
      <c r="C2339" s="56">
        <v>29.35</v>
      </c>
      <c r="D2339" s="56"/>
      <c r="E2339" s="56">
        <v>7.1999999999999995E-2</v>
      </c>
      <c r="F2339">
        <f>Table3[[#This Row],[DivPay]]*4</f>
        <v>0.28799999999999998</v>
      </c>
      <c r="G2339" s="2">
        <f>Table3[[#This Row],[FwdDiv]]/Table3[[#This Row],[SharePrice]]</f>
        <v>9.812606473594547E-3</v>
      </c>
    </row>
    <row r="2340" spans="2:7" ht="16" x14ac:dyDescent="0.2">
      <c r="B2340" s="57">
        <v>41729</v>
      </c>
      <c r="C2340" s="56">
        <v>28.94</v>
      </c>
      <c r="D2340" s="56"/>
      <c r="E2340" s="56">
        <v>7.1999999999999995E-2</v>
      </c>
      <c r="F2340">
        <f>Table3[[#This Row],[DivPay]]*4</f>
        <v>0.28799999999999998</v>
      </c>
      <c r="G2340" s="2">
        <f>Table3[[#This Row],[FwdDiv]]/Table3[[#This Row],[SharePrice]]</f>
        <v>9.9516240497581187E-3</v>
      </c>
    </row>
    <row r="2341" spans="2:7" ht="16" x14ac:dyDescent="0.2">
      <c r="B2341" s="57">
        <v>41726</v>
      </c>
      <c r="C2341" s="56">
        <v>29.01</v>
      </c>
      <c r="D2341" s="56"/>
      <c r="E2341" s="56">
        <v>7.1999999999999995E-2</v>
      </c>
      <c r="F2341">
        <f>Table3[[#This Row],[DivPay]]*4</f>
        <v>0.28799999999999998</v>
      </c>
      <c r="G2341" s="2">
        <f>Table3[[#This Row],[FwdDiv]]/Table3[[#This Row],[SharePrice]]</f>
        <v>9.9276111685625626E-3</v>
      </c>
    </row>
    <row r="2342" spans="2:7" ht="16" x14ac:dyDescent="0.2">
      <c r="B2342" s="57">
        <v>41725</v>
      </c>
      <c r="C2342" s="56">
        <v>29.3</v>
      </c>
      <c r="D2342" s="56"/>
      <c r="E2342" s="56">
        <v>7.1999999999999995E-2</v>
      </c>
      <c r="F2342">
        <f>Table3[[#This Row],[DivPay]]*4</f>
        <v>0.28799999999999998</v>
      </c>
      <c r="G2342" s="2">
        <f>Table3[[#This Row],[FwdDiv]]/Table3[[#This Row],[SharePrice]]</f>
        <v>9.8293515358361758E-3</v>
      </c>
    </row>
    <row r="2343" spans="2:7" ht="16" x14ac:dyDescent="0.2">
      <c r="B2343" s="57">
        <v>41724</v>
      </c>
      <c r="C2343" s="56">
        <v>29.21</v>
      </c>
      <c r="D2343" s="56"/>
      <c r="E2343" s="56">
        <v>7.1999999999999995E-2</v>
      </c>
      <c r="F2343">
        <f>Table3[[#This Row],[DivPay]]*4</f>
        <v>0.28799999999999998</v>
      </c>
      <c r="G2343" s="2">
        <f>Table3[[#This Row],[FwdDiv]]/Table3[[#This Row],[SharePrice]]</f>
        <v>9.8596371105785681E-3</v>
      </c>
    </row>
    <row r="2344" spans="2:7" ht="16" x14ac:dyDescent="0.2">
      <c r="B2344" s="57">
        <v>41723</v>
      </c>
      <c r="C2344" s="56">
        <v>29.26</v>
      </c>
      <c r="D2344" s="56"/>
      <c r="E2344" s="56">
        <v>7.1999999999999995E-2</v>
      </c>
      <c r="F2344">
        <f>Table3[[#This Row],[DivPay]]*4</f>
        <v>0.28799999999999998</v>
      </c>
      <c r="G2344" s="2">
        <f>Table3[[#This Row],[FwdDiv]]/Table3[[#This Row],[SharePrice]]</f>
        <v>9.8427887901572104E-3</v>
      </c>
    </row>
    <row r="2345" spans="2:7" ht="16" x14ac:dyDescent="0.2">
      <c r="B2345" s="57">
        <v>41722</v>
      </c>
      <c r="C2345" s="56">
        <v>29.14</v>
      </c>
      <c r="D2345" s="56"/>
      <c r="E2345" s="56">
        <v>7.1999999999999995E-2</v>
      </c>
      <c r="F2345">
        <f>Table3[[#This Row],[DivPay]]*4</f>
        <v>0.28799999999999998</v>
      </c>
      <c r="G2345" s="2">
        <f>Table3[[#This Row],[FwdDiv]]/Table3[[#This Row],[SharePrice]]</f>
        <v>9.8833218943033627E-3</v>
      </c>
    </row>
    <row r="2346" spans="2:7" ht="16" x14ac:dyDescent="0.2">
      <c r="B2346" s="57">
        <v>41719</v>
      </c>
      <c r="C2346" s="56">
        <v>29.26</v>
      </c>
      <c r="D2346" s="56"/>
      <c r="E2346" s="56">
        <v>7.1999999999999995E-2</v>
      </c>
      <c r="F2346">
        <f>Table3[[#This Row],[DivPay]]*4</f>
        <v>0.28799999999999998</v>
      </c>
      <c r="G2346" s="2">
        <f>Table3[[#This Row],[FwdDiv]]/Table3[[#This Row],[SharePrice]]</f>
        <v>9.8427887901572104E-3</v>
      </c>
    </row>
    <row r="2347" spans="2:7" ht="16" x14ac:dyDescent="0.2">
      <c r="B2347" s="57">
        <v>41718</v>
      </c>
      <c r="C2347" s="56">
        <v>30.09</v>
      </c>
      <c r="D2347" s="56"/>
      <c r="E2347" s="56">
        <v>7.1999999999999995E-2</v>
      </c>
      <c r="F2347">
        <f>Table3[[#This Row],[DivPay]]*4</f>
        <v>0.28799999999999998</v>
      </c>
      <c r="G2347" s="2">
        <f>Table3[[#This Row],[FwdDiv]]/Table3[[#This Row],[SharePrice]]</f>
        <v>9.5712861415752741E-3</v>
      </c>
    </row>
    <row r="2348" spans="2:7" ht="16" x14ac:dyDescent="0.2">
      <c r="B2348" s="57">
        <v>41717</v>
      </c>
      <c r="C2348" s="56">
        <v>29.91</v>
      </c>
      <c r="D2348" s="56"/>
      <c r="E2348" s="56">
        <v>7.1999999999999995E-2</v>
      </c>
      <c r="F2348">
        <f>Table3[[#This Row],[DivPay]]*4</f>
        <v>0.28799999999999998</v>
      </c>
      <c r="G2348" s="2">
        <f>Table3[[#This Row],[FwdDiv]]/Table3[[#This Row],[SharePrice]]</f>
        <v>9.6288866599799385E-3</v>
      </c>
    </row>
    <row r="2349" spans="2:7" ht="16" x14ac:dyDescent="0.2">
      <c r="B2349" s="57">
        <v>41716</v>
      </c>
      <c r="C2349" s="56">
        <v>29.28</v>
      </c>
      <c r="D2349" s="56"/>
      <c r="E2349" s="56">
        <v>7.1999999999999995E-2</v>
      </c>
      <c r="F2349">
        <f>Table3[[#This Row],[DivPay]]*4</f>
        <v>0.28799999999999998</v>
      </c>
      <c r="G2349" s="2">
        <f>Table3[[#This Row],[FwdDiv]]/Table3[[#This Row],[SharePrice]]</f>
        <v>9.8360655737704909E-3</v>
      </c>
    </row>
    <row r="2350" spans="2:7" ht="16" x14ac:dyDescent="0.2">
      <c r="B2350" s="57">
        <v>41715</v>
      </c>
      <c r="C2350" s="56">
        <v>29.38</v>
      </c>
      <c r="D2350" s="56"/>
      <c r="E2350" s="56">
        <v>7.1999999999999995E-2</v>
      </c>
      <c r="F2350">
        <f>Table3[[#This Row],[DivPay]]*4</f>
        <v>0.28799999999999998</v>
      </c>
      <c r="G2350" s="2">
        <f>Table3[[#This Row],[FwdDiv]]/Table3[[#This Row],[SharePrice]]</f>
        <v>9.8025867937372359E-3</v>
      </c>
    </row>
    <row r="2351" spans="2:7" ht="16" x14ac:dyDescent="0.2">
      <c r="B2351" s="57">
        <v>41712</v>
      </c>
      <c r="C2351" s="56">
        <v>29.42</v>
      </c>
      <c r="D2351" s="56"/>
      <c r="E2351" s="56">
        <v>7.1999999999999995E-2</v>
      </c>
      <c r="F2351">
        <f>Table3[[#This Row],[DivPay]]*4</f>
        <v>0.28799999999999998</v>
      </c>
      <c r="G2351" s="2">
        <f>Table3[[#This Row],[FwdDiv]]/Table3[[#This Row],[SharePrice]]</f>
        <v>9.7892590074779053E-3</v>
      </c>
    </row>
    <row r="2352" spans="2:7" ht="16" x14ac:dyDescent="0.2">
      <c r="B2352" s="57">
        <v>41711</v>
      </c>
      <c r="C2352" s="56">
        <v>29.25</v>
      </c>
      <c r="D2352" s="56"/>
      <c r="E2352" s="56">
        <v>7.1999999999999995E-2</v>
      </c>
      <c r="F2352">
        <f>Table3[[#This Row],[DivPay]]*4</f>
        <v>0.28799999999999998</v>
      </c>
      <c r="G2352" s="2">
        <f>Table3[[#This Row],[FwdDiv]]/Table3[[#This Row],[SharePrice]]</f>
        <v>9.8461538461538448E-3</v>
      </c>
    </row>
    <row r="2353" spans="2:7" ht="16" x14ac:dyDescent="0.2">
      <c r="B2353" s="57">
        <v>41710</v>
      </c>
      <c r="C2353" s="56">
        <v>29.7</v>
      </c>
      <c r="D2353" s="56"/>
      <c r="E2353" s="56">
        <v>7.1999999999999995E-2</v>
      </c>
      <c r="F2353">
        <f>Table3[[#This Row],[DivPay]]*4</f>
        <v>0.28799999999999998</v>
      </c>
      <c r="G2353" s="2">
        <f>Table3[[#This Row],[FwdDiv]]/Table3[[#This Row],[SharePrice]]</f>
        <v>9.696969696969697E-3</v>
      </c>
    </row>
    <row r="2354" spans="2:7" ht="16" x14ac:dyDescent="0.2">
      <c r="B2354" s="57">
        <v>41709</v>
      </c>
      <c r="C2354" s="56">
        <v>30.28</v>
      </c>
      <c r="D2354" s="56"/>
      <c r="E2354" s="56">
        <v>7.1999999999999995E-2</v>
      </c>
      <c r="F2354">
        <f>Table3[[#This Row],[DivPay]]*4</f>
        <v>0.28799999999999998</v>
      </c>
      <c r="G2354" s="2">
        <f>Table3[[#This Row],[FwdDiv]]/Table3[[#This Row],[SharePrice]]</f>
        <v>9.5112285336855992E-3</v>
      </c>
    </row>
    <row r="2355" spans="2:7" ht="16" x14ac:dyDescent="0.2">
      <c r="B2355" s="57">
        <v>41708</v>
      </c>
      <c r="C2355" s="56">
        <v>30.35</v>
      </c>
      <c r="D2355" s="56"/>
      <c r="E2355" s="56">
        <v>7.1999999999999995E-2</v>
      </c>
      <c r="F2355">
        <f>Table3[[#This Row],[DivPay]]*4</f>
        <v>0.28799999999999998</v>
      </c>
      <c r="G2355" s="2">
        <f>Table3[[#This Row],[FwdDiv]]/Table3[[#This Row],[SharePrice]]</f>
        <v>9.4892915980230638E-3</v>
      </c>
    </row>
    <row r="2356" spans="2:7" ht="16" x14ac:dyDescent="0.2">
      <c r="B2356" s="57">
        <v>41705</v>
      </c>
      <c r="C2356" s="56">
        <v>30.58</v>
      </c>
      <c r="D2356" s="56"/>
      <c r="E2356" s="56">
        <v>7.1999999999999995E-2</v>
      </c>
      <c r="F2356">
        <f>Table3[[#This Row],[DivPay]]*4</f>
        <v>0.28799999999999998</v>
      </c>
      <c r="G2356" s="2">
        <f>Table3[[#This Row],[FwdDiv]]/Table3[[#This Row],[SharePrice]]</f>
        <v>9.4179202092871152E-3</v>
      </c>
    </row>
    <row r="2357" spans="2:7" ht="16" x14ac:dyDescent="0.2">
      <c r="B2357" s="57">
        <v>41704</v>
      </c>
      <c r="C2357" s="56">
        <v>30.78</v>
      </c>
      <c r="D2357" s="56"/>
      <c r="E2357" s="56">
        <v>7.1999999999999995E-2</v>
      </c>
      <c r="F2357">
        <f>Table3[[#This Row],[DivPay]]*4</f>
        <v>0.28799999999999998</v>
      </c>
      <c r="G2357" s="2">
        <f>Table3[[#This Row],[FwdDiv]]/Table3[[#This Row],[SharePrice]]</f>
        <v>9.3567251461988288E-3</v>
      </c>
    </row>
    <row r="2358" spans="2:7" ht="16" x14ac:dyDescent="0.2">
      <c r="B2358" s="57">
        <v>41703</v>
      </c>
      <c r="C2358" s="56">
        <v>30.72</v>
      </c>
      <c r="D2358" s="56"/>
      <c r="E2358" s="56">
        <v>7.1999999999999995E-2</v>
      </c>
      <c r="F2358">
        <f>Table3[[#This Row],[DivPay]]*4</f>
        <v>0.28799999999999998</v>
      </c>
      <c r="G2358" s="2">
        <f>Table3[[#This Row],[FwdDiv]]/Table3[[#This Row],[SharePrice]]</f>
        <v>9.3749999999999997E-3</v>
      </c>
    </row>
    <row r="2359" spans="2:7" ht="16" x14ac:dyDescent="0.2">
      <c r="B2359" s="57">
        <v>41702</v>
      </c>
      <c r="C2359" s="56">
        <v>30.89</v>
      </c>
      <c r="D2359" s="56"/>
      <c r="E2359" s="56">
        <v>7.1999999999999995E-2</v>
      </c>
      <c r="F2359">
        <f>Table3[[#This Row],[DivPay]]*4</f>
        <v>0.28799999999999998</v>
      </c>
      <c r="G2359" s="2">
        <f>Table3[[#This Row],[FwdDiv]]/Table3[[#This Row],[SharePrice]]</f>
        <v>9.3234056328909028E-3</v>
      </c>
    </row>
    <row r="2360" spans="2:7" ht="16" x14ac:dyDescent="0.2">
      <c r="B2360" s="57">
        <v>41701</v>
      </c>
      <c r="C2360" s="56">
        <v>30.99</v>
      </c>
      <c r="D2360" s="56"/>
      <c r="E2360" s="56">
        <v>7.1999999999999995E-2</v>
      </c>
      <c r="F2360">
        <f>Table3[[#This Row],[DivPay]]*4</f>
        <v>0.28799999999999998</v>
      </c>
      <c r="G2360" s="2">
        <f>Table3[[#This Row],[FwdDiv]]/Table3[[#This Row],[SharePrice]]</f>
        <v>9.2933204259438521E-3</v>
      </c>
    </row>
    <row r="2361" spans="2:7" ht="16" x14ac:dyDescent="0.2">
      <c r="B2361" s="57">
        <v>41698</v>
      </c>
      <c r="C2361" s="56">
        <v>31.02</v>
      </c>
      <c r="D2361" s="56"/>
      <c r="E2361" s="56">
        <v>7.1999999999999995E-2</v>
      </c>
      <c r="F2361">
        <f>Table3[[#This Row],[DivPay]]*4</f>
        <v>0.28799999999999998</v>
      </c>
      <c r="G2361" s="2">
        <f>Table3[[#This Row],[FwdDiv]]/Table3[[#This Row],[SharePrice]]</f>
        <v>9.2843326885880071E-3</v>
      </c>
    </row>
    <row r="2362" spans="2:7" ht="16" x14ac:dyDescent="0.2">
      <c r="B2362" s="57">
        <v>41697</v>
      </c>
      <c r="C2362" s="56">
        <v>30.72</v>
      </c>
      <c r="D2362" s="56"/>
      <c r="E2362" s="56">
        <v>7.1999999999999995E-2</v>
      </c>
      <c r="F2362">
        <f>Table3[[#This Row],[DivPay]]*4</f>
        <v>0.28799999999999998</v>
      </c>
      <c r="G2362" s="2">
        <f>Table3[[#This Row],[FwdDiv]]/Table3[[#This Row],[SharePrice]]</f>
        <v>9.3749999999999997E-3</v>
      </c>
    </row>
    <row r="2363" spans="2:7" ht="16" x14ac:dyDescent="0.2">
      <c r="B2363" s="57">
        <v>41696</v>
      </c>
      <c r="C2363" s="56">
        <v>30.4</v>
      </c>
      <c r="D2363" s="56"/>
      <c r="E2363" s="56">
        <v>7.1999999999999995E-2</v>
      </c>
      <c r="F2363">
        <f>Table3[[#This Row],[DivPay]]*4</f>
        <v>0.28799999999999998</v>
      </c>
      <c r="G2363" s="2">
        <f>Table3[[#This Row],[FwdDiv]]/Table3[[#This Row],[SharePrice]]</f>
        <v>9.4736842105263147E-3</v>
      </c>
    </row>
    <row r="2364" spans="2:7" ht="16" x14ac:dyDescent="0.2">
      <c r="B2364" s="57">
        <v>41695</v>
      </c>
      <c r="C2364" s="56">
        <v>30.13</v>
      </c>
      <c r="D2364" s="56"/>
      <c r="E2364" s="56">
        <v>7.1999999999999995E-2</v>
      </c>
      <c r="F2364">
        <f>Table3[[#This Row],[DivPay]]*4</f>
        <v>0.28799999999999998</v>
      </c>
      <c r="G2364" s="2">
        <f>Table3[[#This Row],[FwdDiv]]/Table3[[#This Row],[SharePrice]]</f>
        <v>9.5585794888815127E-3</v>
      </c>
    </row>
    <row r="2365" spans="2:7" ht="16" x14ac:dyDescent="0.2">
      <c r="B2365" s="57">
        <v>41694</v>
      </c>
      <c r="C2365" s="56">
        <v>29.7</v>
      </c>
      <c r="D2365" s="56"/>
      <c r="E2365" s="56">
        <v>7.1999999999999995E-2</v>
      </c>
      <c r="F2365">
        <f>Table3[[#This Row],[DivPay]]*4</f>
        <v>0.28799999999999998</v>
      </c>
      <c r="G2365" s="2">
        <f>Table3[[#This Row],[FwdDiv]]/Table3[[#This Row],[SharePrice]]</f>
        <v>9.696969696969697E-3</v>
      </c>
    </row>
    <row r="2366" spans="2:7" ht="16" x14ac:dyDescent="0.2">
      <c r="B2366" s="57">
        <v>41691</v>
      </c>
      <c r="C2366" s="56">
        <v>29.61</v>
      </c>
      <c r="D2366" s="56"/>
      <c r="E2366" s="56">
        <v>7.1999999999999995E-2</v>
      </c>
      <c r="F2366">
        <f>Table3[[#This Row],[DivPay]]*4</f>
        <v>0.28799999999999998</v>
      </c>
      <c r="G2366" s="2">
        <f>Table3[[#This Row],[FwdDiv]]/Table3[[#This Row],[SharePrice]]</f>
        <v>9.7264437689969594E-3</v>
      </c>
    </row>
    <row r="2367" spans="2:7" ht="16" x14ac:dyDescent="0.2">
      <c r="B2367" s="57">
        <v>41690</v>
      </c>
      <c r="C2367" s="56">
        <v>29.97</v>
      </c>
      <c r="D2367" s="56"/>
      <c r="E2367" s="56">
        <v>7.1999999999999995E-2</v>
      </c>
      <c r="F2367">
        <f>Table3[[#This Row],[DivPay]]*4</f>
        <v>0.28799999999999998</v>
      </c>
      <c r="G2367" s="2">
        <f>Table3[[#This Row],[FwdDiv]]/Table3[[#This Row],[SharePrice]]</f>
        <v>9.6096096096096092E-3</v>
      </c>
    </row>
    <row r="2368" spans="2:7" ht="16" x14ac:dyDescent="0.2">
      <c r="B2368" s="57">
        <v>41689</v>
      </c>
      <c r="C2368" s="56">
        <v>29.75</v>
      </c>
      <c r="D2368" s="56"/>
      <c r="E2368" s="56">
        <v>7.1999999999999995E-2</v>
      </c>
      <c r="F2368">
        <f>Table3[[#This Row],[DivPay]]*4</f>
        <v>0.28799999999999998</v>
      </c>
      <c r="G2368" s="2">
        <f>Table3[[#This Row],[FwdDiv]]/Table3[[#This Row],[SharePrice]]</f>
        <v>9.6806722689075624E-3</v>
      </c>
    </row>
    <row r="2369" spans="2:7" ht="16" x14ac:dyDescent="0.2">
      <c r="B2369" s="57">
        <v>41688</v>
      </c>
      <c r="C2369" s="56">
        <v>30.27</v>
      </c>
      <c r="D2369" s="56"/>
      <c r="E2369" s="56">
        <v>7.1999999999999995E-2</v>
      </c>
      <c r="F2369">
        <f>Table3[[#This Row],[DivPay]]*4</f>
        <v>0.28799999999999998</v>
      </c>
      <c r="G2369" s="2">
        <f>Table3[[#This Row],[FwdDiv]]/Table3[[#This Row],[SharePrice]]</f>
        <v>9.514370664023785E-3</v>
      </c>
    </row>
    <row r="2370" spans="2:7" ht="16" x14ac:dyDescent="0.2">
      <c r="B2370" s="57">
        <v>41684</v>
      </c>
      <c r="C2370" s="56">
        <v>29.88</v>
      </c>
      <c r="D2370" s="56"/>
      <c r="E2370" s="56">
        <v>7.1999999999999995E-2</v>
      </c>
      <c r="F2370">
        <f>Table3[[#This Row],[DivPay]]*4</f>
        <v>0.28799999999999998</v>
      </c>
      <c r="G2370" s="2">
        <f>Table3[[#This Row],[FwdDiv]]/Table3[[#This Row],[SharePrice]]</f>
        <v>9.638554216867469E-3</v>
      </c>
    </row>
    <row r="2371" spans="2:7" ht="16" x14ac:dyDescent="0.2">
      <c r="B2371" s="57">
        <v>41683</v>
      </c>
      <c r="C2371" s="56">
        <v>29.67</v>
      </c>
      <c r="D2371" s="56"/>
      <c r="E2371" s="56">
        <v>7.1999999999999995E-2</v>
      </c>
      <c r="F2371">
        <f>Table3[[#This Row],[DivPay]]*4</f>
        <v>0.28799999999999998</v>
      </c>
      <c r="G2371" s="2">
        <f>Table3[[#This Row],[FwdDiv]]/Table3[[#This Row],[SharePrice]]</f>
        <v>9.7067745197168837E-3</v>
      </c>
    </row>
    <row r="2372" spans="2:7" ht="16" x14ac:dyDescent="0.2">
      <c r="B2372" s="57">
        <v>41682</v>
      </c>
      <c r="C2372" s="56">
        <v>30</v>
      </c>
      <c r="D2372" s="56"/>
      <c r="E2372" s="56">
        <v>7.1999999999999995E-2</v>
      </c>
      <c r="F2372">
        <f>Table3[[#This Row],[DivPay]]*4</f>
        <v>0.28799999999999998</v>
      </c>
      <c r="G2372" s="2">
        <f>Table3[[#This Row],[FwdDiv]]/Table3[[#This Row],[SharePrice]]</f>
        <v>9.5999999999999992E-3</v>
      </c>
    </row>
    <row r="2373" spans="2:7" ht="16" x14ac:dyDescent="0.2">
      <c r="B2373" s="57">
        <v>41681</v>
      </c>
      <c r="C2373" s="56">
        <v>29.13</v>
      </c>
      <c r="D2373" s="56"/>
      <c r="E2373" s="56">
        <v>7.1999999999999995E-2</v>
      </c>
      <c r="F2373">
        <f>Table3[[#This Row],[DivPay]]*4</f>
        <v>0.28799999999999998</v>
      </c>
      <c r="G2373" s="2">
        <f>Table3[[#This Row],[FwdDiv]]/Table3[[#This Row],[SharePrice]]</f>
        <v>9.8867147270854782E-3</v>
      </c>
    </row>
    <row r="2374" spans="2:7" ht="16" x14ac:dyDescent="0.2">
      <c r="B2374" s="57">
        <v>41680</v>
      </c>
      <c r="C2374" s="56">
        <v>31.14</v>
      </c>
      <c r="D2374" s="56"/>
      <c r="E2374" s="56">
        <v>7.1999999999999995E-2</v>
      </c>
      <c r="F2374">
        <f>Table3[[#This Row],[DivPay]]*4</f>
        <v>0.28799999999999998</v>
      </c>
      <c r="G2374" s="2">
        <f>Table3[[#This Row],[FwdDiv]]/Table3[[#This Row],[SharePrice]]</f>
        <v>9.2485549132947965E-3</v>
      </c>
    </row>
    <row r="2375" spans="2:7" ht="16" x14ac:dyDescent="0.2">
      <c r="B2375" s="57">
        <v>41677</v>
      </c>
      <c r="C2375" s="56">
        <v>30.7</v>
      </c>
      <c r="D2375" s="56"/>
      <c r="E2375" s="56">
        <v>7.1999999999999995E-2</v>
      </c>
      <c r="F2375">
        <f>Table3[[#This Row],[DivPay]]*4</f>
        <v>0.28799999999999998</v>
      </c>
      <c r="G2375" s="2">
        <f>Table3[[#This Row],[FwdDiv]]/Table3[[#This Row],[SharePrice]]</f>
        <v>9.3811074918566766E-3</v>
      </c>
    </row>
    <row r="2376" spans="2:7" ht="16" x14ac:dyDescent="0.2">
      <c r="B2376" s="57">
        <v>41676</v>
      </c>
      <c r="C2376" s="56">
        <v>30.05</v>
      </c>
      <c r="D2376" s="56"/>
      <c r="E2376" s="56">
        <v>7.1999999999999995E-2</v>
      </c>
      <c r="F2376">
        <f>Table3[[#This Row],[DivPay]]*4</f>
        <v>0.28799999999999998</v>
      </c>
      <c r="G2376" s="2">
        <f>Table3[[#This Row],[FwdDiv]]/Table3[[#This Row],[SharePrice]]</f>
        <v>9.5840266222961719E-3</v>
      </c>
    </row>
    <row r="2377" spans="2:7" ht="16" x14ac:dyDescent="0.2">
      <c r="B2377" s="57">
        <v>41675</v>
      </c>
      <c r="C2377" s="56">
        <v>30.13</v>
      </c>
      <c r="D2377" s="56"/>
      <c r="E2377" s="56">
        <v>7.1999999999999995E-2</v>
      </c>
      <c r="F2377">
        <f>Table3[[#This Row],[DivPay]]*4</f>
        <v>0.28799999999999998</v>
      </c>
      <c r="G2377" s="2">
        <f>Table3[[#This Row],[FwdDiv]]/Table3[[#This Row],[SharePrice]]</f>
        <v>9.5585794888815127E-3</v>
      </c>
    </row>
    <row r="2378" spans="2:7" ht="16" x14ac:dyDescent="0.2">
      <c r="B2378" s="57">
        <v>41674</v>
      </c>
      <c r="C2378" s="56">
        <v>30.23</v>
      </c>
      <c r="D2378" s="56"/>
      <c r="E2378" s="56">
        <v>7.1999999999999995E-2</v>
      </c>
      <c r="F2378">
        <f>Table3[[#This Row],[DivPay]]*4</f>
        <v>0.28799999999999998</v>
      </c>
      <c r="G2378" s="2">
        <f>Table3[[#This Row],[FwdDiv]]/Table3[[#This Row],[SharePrice]]</f>
        <v>9.5269599735362219E-3</v>
      </c>
    </row>
    <row r="2379" spans="2:7" ht="16" x14ac:dyDescent="0.2">
      <c r="B2379" s="57">
        <v>41673</v>
      </c>
      <c r="C2379" s="56">
        <v>30.37</v>
      </c>
      <c r="D2379" s="56"/>
      <c r="E2379" s="56">
        <v>7.1999999999999995E-2</v>
      </c>
      <c r="F2379">
        <f>Table3[[#This Row],[DivPay]]*4</f>
        <v>0.28799999999999998</v>
      </c>
      <c r="G2379" s="2">
        <f>Table3[[#This Row],[FwdDiv]]/Table3[[#This Row],[SharePrice]]</f>
        <v>9.4830424761277558E-3</v>
      </c>
    </row>
    <row r="2380" spans="2:7" ht="16" x14ac:dyDescent="0.2">
      <c r="B2380" s="57">
        <v>41670</v>
      </c>
      <c r="C2380" s="56">
        <v>30.36</v>
      </c>
      <c r="D2380" s="56"/>
      <c r="E2380" s="56">
        <v>7.1999999999999995E-2</v>
      </c>
      <c r="F2380">
        <f>Table3[[#This Row],[DivPay]]*4</f>
        <v>0.28799999999999998</v>
      </c>
      <c r="G2380" s="2">
        <f>Table3[[#This Row],[FwdDiv]]/Table3[[#This Row],[SharePrice]]</f>
        <v>9.4861660079051374E-3</v>
      </c>
    </row>
    <row r="2381" spans="2:7" ht="16" x14ac:dyDescent="0.2">
      <c r="B2381" s="57">
        <v>41669</v>
      </c>
      <c r="C2381" s="56">
        <v>30.67</v>
      </c>
      <c r="D2381" s="56"/>
      <c r="E2381" s="56">
        <v>7.1999999999999995E-2</v>
      </c>
      <c r="F2381">
        <f>Table3[[#This Row],[DivPay]]*4</f>
        <v>0.28799999999999998</v>
      </c>
      <c r="G2381" s="2">
        <f>Table3[[#This Row],[FwdDiv]]/Table3[[#This Row],[SharePrice]]</f>
        <v>9.3902836648190394E-3</v>
      </c>
    </row>
    <row r="2382" spans="2:7" ht="16" x14ac:dyDescent="0.2">
      <c r="B2382" s="57">
        <v>41668</v>
      </c>
      <c r="C2382" s="56">
        <v>30.78</v>
      </c>
      <c r="D2382" s="56"/>
      <c r="E2382" s="56">
        <v>7.1999999999999995E-2</v>
      </c>
      <c r="F2382">
        <f>Table3[[#This Row],[DivPay]]*4</f>
        <v>0.28799999999999998</v>
      </c>
      <c r="G2382" s="2">
        <f>Table3[[#This Row],[FwdDiv]]/Table3[[#This Row],[SharePrice]]</f>
        <v>9.3567251461988288E-3</v>
      </c>
    </row>
    <row r="2383" spans="2:7" ht="16" x14ac:dyDescent="0.2">
      <c r="B2383" s="57">
        <v>41667</v>
      </c>
      <c r="C2383" s="56">
        <v>31.44</v>
      </c>
      <c r="D2383" s="56">
        <v>7.1999999999999995E-2</v>
      </c>
      <c r="E2383" s="56">
        <v>7.1999999999999995E-2</v>
      </c>
      <c r="F2383">
        <f>Table3[[#This Row],[DivPay]]*4</f>
        <v>0.28799999999999998</v>
      </c>
      <c r="G2383" s="2">
        <f>Table3[[#This Row],[FwdDiv]]/Table3[[#This Row],[SharePrice]]</f>
        <v>9.160305343511449E-3</v>
      </c>
    </row>
    <row r="2384" spans="2:7" ht="16" x14ac:dyDescent="0.2">
      <c r="B2384" s="57">
        <v>41666</v>
      </c>
      <c r="C2384" s="56">
        <v>31.36</v>
      </c>
      <c r="D2384" s="56"/>
      <c r="E2384" s="56">
        <v>6.5000000000000002E-2</v>
      </c>
      <c r="F2384">
        <f>Table3[[#This Row],[DivPay]]*4</f>
        <v>0.26</v>
      </c>
      <c r="G2384" s="2">
        <f>Table3[[#This Row],[FwdDiv]]/Table3[[#This Row],[SharePrice]]</f>
        <v>8.2908163265306128E-3</v>
      </c>
    </row>
    <row r="2385" spans="2:7" ht="16" x14ac:dyDescent="0.2">
      <c r="B2385" s="57">
        <v>41663</v>
      </c>
      <c r="C2385" s="56">
        <v>31.46</v>
      </c>
      <c r="D2385" s="56"/>
      <c r="E2385" s="56">
        <v>6.5000000000000002E-2</v>
      </c>
      <c r="F2385">
        <f>Table3[[#This Row],[DivPay]]*4</f>
        <v>0.26</v>
      </c>
      <c r="G2385" s="2">
        <f>Table3[[#This Row],[FwdDiv]]/Table3[[#This Row],[SharePrice]]</f>
        <v>8.2644628099173556E-3</v>
      </c>
    </row>
    <row r="2386" spans="2:7" ht="16" x14ac:dyDescent="0.2">
      <c r="B2386" s="57">
        <v>41662</v>
      </c>
      <c r="C2386" s="56">
        <v>31.74</v>
      </c>
      <c r="D2386" s="56"/>
      <c r="E2386" s="56">
        <v>6.5000000000000002E-2</v>
      </c>
      <c r="F2386">
        <f>Table3[[#This Row],[DivPay]]*4</f>
        <v>0.26</v>
      </c>
      <c r="G2386" s="2">
        <f>Table3[[#This Row],[FwdDiv]]/Table3[[#This Row],[SharePrice]]</f>
        <v>8.1915563957151872E-3</v>
      </c>
    </row>
    <row r="2387" spans="2:7" ht="16" x14ac:dyDescent="0.2">
      <c r="B2387" s="57">
        <v>41661</v>
      </c>
      <c r="C2387" s="56">
        <v>31.46</v>
      </c>
      <c r="D2387" s="56"/>
      <c r="E2387" s="56">
        <v>6.5000000000000002E-2</v>
      </c>
      <c r="F2387">
        <f>Table3[[#This Row],[DivPay]]*4</f>
        <v>0.26</v>
      </c>
      <c r="G2387" s="2">
        <f>Table3[[#This Row],[FwdDiv]]/Table3[[#This Row],[SharePrice]]</f>
        <v>8.2644628099173556E-3</v>
      </c>
    </row>
    <row r="2388" spans="2:7" ht="16" x14ac:dyDescent="0.2">
      <c r="B2388" s="57">
        <v>41660</v>
      </c>
      <c r="C2388" s="56">
        <v>31.27</v>
      </c>
      <c r="D2388" s="56"/>
      <c r="E2388" s="56">
        <v>6.5000000000000002E-2</v>
      </c>
      <c r="F2388">
        <f>Table3[[#This Row],[DivPay]]*4</f>
        <v>0.26</v>
      </c>
      <c r="G2388" s="2">
        <f>Table3[[#This Row],[FwdDiv]]/Table3[[#This Row],[SharePrice]]</f>
        <v>8.3146786056923581E-3</v>
      </c>
    </row>
    <row r="2389" spans="2:7" ht="16" x14ac:dyDescent="0.2">
      <c r="B2389" s="57">
        <v>41656</v>
      </c>
      <c r="C2389" s="56">
        <v>31.73</v>
      </c>
      <c r="D2389" s="56"/>
      <c r="E2389" s="56">
        <v>6.5000000000000002E-2</v>
      </c>
      <c r="F2389">
        <f>Table3[[#This Row],[DivPay]]*4</f>
        <v>0.26</v>
      </c>
      <c r="G2389" s="2">
        <f>Table3[[#This Row],[FwdDiv]]/Table3[[#This Row],[SharePrice]]</f>
        <v>8.1941380397100531E-3</v>
      </c>
    </row>
    <row r="2390" spans="2:7" ht="16" x14ac:dyDescent="0.2">
      <c r="B2390" s="57">
        <v>41655</v>
      </c>
      <c r="C2390" s="56">
        <v>32</v>
      </c>
      <c r="D2390" s="56"/>
      <c r="E2390" s="56">
        <v>6.5000000000000002E-2</v>
      </c>
      <c r="F2390">
        <f>Table3[[#This Row],[DivPay]]*4</f>
        <v>0.26</v>
      </c>
      <c r="G2390" s="2">
        <f>Table3[[#This Row],[FwdDiv]]/Table3[[#This Row],[SharePrice]]</f>
        <v>8.1250000000000003E-3</v>
      </c>
    </row>
    <row r="2391" spans="2:7" ht="16" x14ac:dyDescent="0.2">
      <c r="B2391" s="57">
        <v>41654</v>
      </c>
      <c r="C2391" s="56">
        <v>31.81</v>
      </c>
      <c r="D2391" s="56"/>
      <c r="E2391" s="56">
        <v>6.5000000000000002E-2</v>
      </c>
      <c r="F2391">
        <f>Table3[[#This Row],[DivPay]]*4</f>
        <v>0.26</v>
      </c>
      <c r="G2391" s="2">
        <f>Table3[[#This Row],[FwdDiv]]/Table3[[#This Row],[SharePrice]]</f>
        <v>8.1735303363722114E-3</v>
      </c>
    </row>
    <row r="2392" spans="2:7" ht="16" x14ac:dyDescent="0.2">
      <c r="B2392" s="57">
        <v>41653</v>
      </c>
      <c r="C2392" s="56">
        <v>31.85</v>
      </c>
      <c r="D2392" s="56"/>
      <c r="E2392" s="56">
        <v>6.5000000000000002E-2</v>
      </c>
      <c r="F2392">
        <f>Table3[[#This Row],[DivPay]]*4</f>
        <v>0.26</v>
      </c>
      <c r="G2392" s="2">
        <f>Table3[[#This Row],[FwdDiv]]/Table3[[#This Row],[SharePrice]]</f>
        <v>8.1632653061224497E-3</v>
      </c>
    </row>
    <row r="2393" spans="2:7" ht="16" x14ac:dyDescent="0.2">
      <c r="B2393" s="57">
        <v>41652</v>
      </c>
      <c r="C2393" s="56">
        <v>31.78</v>
      </c>
      <c r="D2393" s="56"/>
      <c r="E2393" s="56">
        <v>6.5000000000000002E-2</v>
      </c>
      <c r="F2393">
        <f>Table3[[#This Row],[DivPay]]*4</f>
        <v>0.26</v>
      </c>
      <c r="G2393" s="2">
        <f>Table3[[#This Row],[FwdDiv]]/Table3[[#This Row],[SharePrice]]</f>
        <v>8.1812460667086209E-3</v>
      </c>
    </row>
    <row r="2394" spans="2:7" ht="16" x14ac:dyDescent="0.2">
      <c r="B2394" s="57">
        <v>41649</v>
      </c>
      <c r="C2394" s="56">
        <v>32.54</v>
      </c>
      <c r="D2394" s="56"/>
      <c r="E2394" s="56">
        <v>6.5000000000000002E-2</v>
      </c>
      <c r="F2394">
        <f>Table3[[#This Row],[DivPay]]*4</f>
        <v>0.26</v>
      </c>
      <c r="G2394" s="2">
        <f>Table3[[#This Row],[FwdDiv]]/Table3[[#This Row],[SharePrice]]</f>
        <v>7.9901659496004925E-3</v>
      </c>
    </row>
    <row r="2395" spans="2:7" ht="16" x14ac:dyDescent="0.2">
      <c r="B2395" s="57">
        <v>41648</v>
      </c>
      <c r="C2395" s="56">
        <v>31.96</v>
      </c>
      <c r="D2395" s="56"/>
      <c r="E2395" s="56">
        <v>6.5000000000000002E-2</v>
      </c>
      <c r="F2395">
        <f>Table3[[#This Row],[DivPay]]*4</f>
        <v>0.26</v>
      </c>
      <c r="G2395" s="2">
        <f>Table3[[#This Row],[FwdDiv]]/Table3[[#This Row],[SharePrice]]</f>
        <v>8.135168961201502E-3</v>
      </c>
    </row>
    <row r="2396" spans="2:7" ht="16" x14ac:dyDescent="0.2">
      <c r="B2396" s="57">
        <v>41647</v>
      </c>
      <c r="C2396" s="56">
        <v>31.74</v>
      </c>
      <c r="D2396" s="56"/>
      <c r="E2396" s="56">
        <v>6.5000000000000002E-2</v>
      </c>
      <c r="F2396">
        <f>Table3[[#This Row],[DivPay]]*4</f>
        <v>0.26</v>
      </c>
      <c r="G2396" s="2">
        <f>Table3[[#This Row],[FwdDiv]]/Table3[[#This Row],[SharePrice]]</f>
        <v>8.1915563957151872E-3</v>
      </c>
    </row>
    <row r="2397" spans="2:7" ht="16" x14ac:dyDescent="0.2">
      <c r="B2397" s="57">
        <v>41646</v>
      </c>
      <c r="C2397" s="56">
        <v>32.1</v>
      </c>
      <c r="D2397" s="56"/>
      <c r="E2397" s="56">
        <v>6.5000000000000002E-2</v>
      </c>
      <c r="F2397">
        <f>Table3[[#This Row],[DivPay]]*4</f>
        <v>0.26</v>
      </c>
      <c r="G2397" s="2">
        <f>Table3[[#This Row],[FwdDiv]]/Table3[[#This Row],[SharePrice]]</f>
        <v>8.0996884735202498E-3</v>
      </c>
    </row>
    <row r="2398" spans="2:7" ht="16" x14ac:dyDescent="0.2">
      <c r="B2398" s="57">
        <v>41645</v>
      </c>
      <c r="C2398" s="56">
        <v>31.98</v>
      </c>
      <c r="D2398" s="56"/>
      <c r="E2398" s="56">
        <v>6.5000000000000002E-2</v>
      </c>
      <c r="F2398">
        <f>Table3[[#This Row],[DivPay]]*4</f>
        <v>0.26</v>
      </c>
      <c r="G2398" s="2">
        <f>Table3[[#This Row],[FwdDiv]]/Table3[[#This Row],[SharePrice]]</f>
        <v>8.130081300813009E-3</v>
      </c>
    </row>
    <row r="2399" spans="2:7" ht="16" x14ac:dyDescent="0.2">
      <c r="B2399" s="57">
        <v>41642</v>
      </c>
      <c r="C2399" s="56">
        <v>32.049999999999997</v>
      </c>
      <c r="D2399" s="56"/>
      <c r="E2399" s="56">
        <v>6.5000000000000002E-2</v>
      </c>
      <c r="F2399">
        <f>Table3[[#This Row],[DivPay]]*4</f>
        <v>0.26</v>
      </c>
      <c r="G2399" s="2">
        <f>Table3[[#This Row],[FwdDiv]]/Table3[[#This Row],[SharePrice]]</f>
        <v>8.1123244929797202E-3</v>
      </c>
    </row>
    <row r="2400" spans="2:7" ht="16" x14ac:dyDescent="0.2">
      <c r="B2400" s="57">
        <v>41641</v>
      </c>
      <c r="C2400" s="56">
        <v>32.36</v>
      </c>
      <c r="D2400" s="56"/>
      <c r="E2400" s="56">
        <v>6.5000000000000002E-2</v>
      </c>
      <c r="F2400">
        <f>Table3[[#This Row],[DivPay]]*4</f>
        <v>0.26</v>
      </c>
      <c r="G2400" s="2">
        <f>Table3[[#This Row],[FwdDiv]]/Table3[[#This Row],[SharePrice]]</f>
        <v>8.034610630407911E-3</v>
      </c>
    </row>
    <row r="2401" spans="2:7" ht="16" x14ac:dyDescent="0.2">
      <c r="B2401" s="57">
        <v>41639</v>
      </c>
      <c r="C2401" s="56">
        <v>32.69</v>
      </c>
      <c r="D2401" s="56"/>
      <c r="E2401" s="56">
        <v>6.5000000000000002E-2</v>
      </c>
      <c r="F2401">
        <f>Table3[[#This Row],[DivPay]]*4</f>
        <v>0.26</v>
      </c>
      <c r="G2401" s="2">
        <f>Table3[[#This Row],[FwdDiv]]/Table3[[#This Row],[SharePrice]]</f>
        <v>7.9535026001835429E-3</v>
      </c>
    </row>
    <row r="2402" spans="2:7" ht="16" x14ac:dyDescent="0.2">
      <c r="B2402" s="57">
        <v>41638</v>
      </c>
      <c r="C2402" s="56">
        <v>32.67</v>
      </c>
      <c r="D2402" s="56"/>
      <c r="E2402" s="56">
        <v>6.5000000000000002E-2</v>
      </c>
      <c r="F2402">
        <f>Table3[[#This Row],[DivPay]]*4</f>
        <v>0.26</v>
      </c>
      <c r="G2402" s="2">
        <f>Table3[[#This Row],[FwdDiv]]/Table3[[#This Row],[SharePrice]]</f>
        <v>7.9583715947352304E-3</v>
      </c>
    </row>
    <row r="2403" spans="2:7" ht="16" x14ac:dyDescent="0.2">
      <c r="B2403" s="57">
        <v>41635</v>
      </c>
      <c r="C2403" s="56">
        <v>32.67</v>
      </c>
      <c r="D2403" s="56"/>
      <c r="E2403" s="56">
        <v>6.5000000000000002E-2</v>
      </c>
      <c r="F2403">
        <f>Table3[[#This Row],[DivPay]]*4</f>
        <v>0.26</v>
      </c>
      <c r="G2403" s="2">
        <f>Table3[[#This Row],[FwdDiv]]/Table3[[#This Row],[SharePrice]]</f>
        <v>7.9583715947352304E-3</v>
      </c>
    </row>
    <row r="2404" spans="2:7" ht="16" x14ac:dyDescent="0.2">
      <c r="B2404" s="57">
        <v>41634</v>
      </c>
      <c r="C2404" s="56">
        <v>32.590000000000003</v>
      </c>
      <c r="D2404" s="56"/>
      <c r="E2404" s="56">
        <v>6.5000000000000002E-2</v>
      </c>
      <c r="F2404">
        <f>Table3[[#This Row],[DivPay]]*4</f>
        <v>0.26</v>
      </c>
      <c r="G2404" s="2">
        <f>Table3[[#This Row],[FwdDiv]]/Table3[[#This Row],[SharePrice]]</f>
        <v>7.9779073335378946E-3</v>
      </c>
    </row>
    <row r="2405" spans="2:7" ht="16" x14ac:dyDescent="0.2">
      <c r="B2405" s="57">
        <v>41632</v>
      </c>
      <c r="C2405" s="56">
        <v>32.369999999999997</v>
      </c>
      <c r="D2405" s="56"/>
      <c r="E2405" s="56">
        <v>6.5000000000000002E-2</v>
      </c>
      <c r="F2405">
        <f>Table3[[#This Row],[DivPay]]*4</f>
        <v>0.26</v>
      </c>
      <c r="G2405" s="2">
        <f>Table3[[#This Row],[FwdDiv]]/Table3[[#This Row],[SharePrice]]</f>
        <v>8.0321285140562259E-3</v>
      </c>
    </row>
    <row r="2406" spans="2:7" ht="16" x14ac:dyDescent="0.2">
      <c r="B2406" s="57">
        <v>41631</v>
      </c>
      <c r="C2406" s="56">
        <v>32.369999999999997</v>
      </c>
      <c r="D2406" s="56"/>
      <c r="E2406" s="56">
        <v>6.5000000000000002E-2</v>
      </c>
      <c r="F2406">
        <f>Table3[[#This Row],[DivPay]]*4</f>
        <v>0.26</v>
      </c>
      <c r="G2406" s="2">
        <f>Table3[[#This Row],[FwdDiv]]/Table3[[#This Row],[SharePrice]]</f>
        <v>8.0321285140562259E-3</v>
      </c>
    </row>
    <row r="2407" spans="2:7" ht="16" x14ac:dyDescent="0.2">
      <c r="B2407" s="57">
        <v>41628</v>
      </c>
      <c r="C2407" s="56">
        <v>32.380000000000003</v>
      </c>
      <c r="D2407" s="56"/>
      <c r="E2407" s="56">
        <v>6.5000000000000002E-2</v>
      </c>
      <c r="F2407">
        <f>Table3[[#This Row],[DivPay]]*4</f>
        <v>0.26</v>
      </c>
      <c r="G2407" s="2">
        <f>Table3[[#This Row],[FwdDiv]]/Table3[[#This Row],[SharePrice]]</f>
        <v>8.0296479308214937E-3</v>
      </c>
    </row>
    <row r="2408" spans="2:7" ht="16" x14ac:dyDescent="0.2">
      <c r="B2408" s="57">
        <v>41627</v>
      </c>
      <c r="C2408" s="56">
        <v>32.31</v>
      </c>
      <c r="D2408" s="56"/>
      <c r="E2408" s="56">
        <v>6.5000000000000002E-2</v>
      </c>
      <c r="F2408">
        <f>Table3[[#This Row],[DivPay]]*4</f>
        <v>0.26</v>
      </c>
      <c r="G2408" s="2">
        <f>Table3[[#This Row],[FwdDiv]]/Table3[[#This Row],[SharePrice]]</f>
        <v>8.0470442587434222E-3</v>
      </c>
    </row>
    <row r="2409" spans="2:7" ht="16" x14ac:dyDescent="0.2">
      <c r="B2409" s="57">
        <v>41626</v>
      </c>
      <c r="C2409" s="56">
        <v>32.17</v>
      </c>
      <c r="D2409" s="56"/>
      <c r="E2409" s="56">
        <v>6.5000000000000002E-2</v>
      </c>
      <c r="F2409">
        <f>Table3[[#This Row],[DivPay]]*4</f>
        <v>0.26</v>
      </c>
      <c r="G2409" s="2">
        <f>Table3[[#This Row],[FwdDiv]]/Table3[[#This Row],[SharePrice]]</f>
        <v>8.0820640348150449E-3</v>
      </c>
    </row>
    <row r="2410" spans="2:7" ht="16" x14ac:dyDescent="0.2">
      <c r="B2410" s="57">
        <v>41625</v>
      </c>
      <c r="C2410" s="56">
        <v>31.64</v>
      </c>
      <c r="D2410" s="56"/>
      <c r="E2410" s="56">
        <v>6.5000000000000002E-2</v>
      </c>
      <c r="F2410">
        <f>Table3[[#This Row],[DivPay]]*4</f>
        <v>0.26</v>
      </c>
      <c r="G2410" s="2">
        <f>Table3[[#This Row],[FwdDiv]]/Table3[[#This Row],[SharePrice]]</f>
        <v>8.2174462705436151E-3</v>
      </c>
    </row>
    <row r="2411" spans="2:7" ht="16" x14ac:dyDescent="0.2">
      <c r="B2411" s="57">
        <v>41624</v>
      </c>
      <c r="C2411" s="56">
        <v>32</v>
      </c>
      <c r="D2411" s="56"/>
      <c r="E2411" s="56">
        <v>6.5000000000000002E-2</v>
      </c>
      <c r="F2411">
        <f>Table3[[#This Row],[DivPay]]*4</f>
        <v>0.26</v>
      </c>
      <c r="G2411" s="2">
        <f>Table3[[#This Row],[FwdDiv]]/Table3[[#This Row],[SharePrice]]</f>
        <v>8.1250000000000003E-3</v>
      </c>
    </row>
    <row r="2412" spans="2:7" ht="16" x14ac:dyDescent="0.2">
      <c r="B2412" s="57">
        <v>41621</v>
      </c>
      <c r="C2412" s="56">
        <v>31.58</v>
      </c>
      <c r="D2412" s="56"/>
      <c r="E2412" s="56">
        <v>6.5000000000000002E-2</v>
      </c>
      <c r="F2412">
        <f>Table3[[#This Row],[DivPay]]*4</f>
        <v>0.26</v>
      </c>
      <c r="G2412" s="2">
        <f>Table3[[#This Row],[FwdDiv]]/Table3[[#This Row],[SharePrice]]</f>
        <v>8.2330588980367332E-3</v>
      </c>
    </row>
    <row r="2413" spans="2:7" ht="16" x14ac:dyDescent="0.2">
      <c r="B2413" s="57">
        <v>41620</v>
      </c>
      <c r="C2413" s="56">
        <v>31.17</v>
      </c>
      <c r="D2413" s="56"/>
      <c r="E2413" s="56">
        <v>6.5000000000000002E-2</v>
      </c>
      <c r="F2413">
        <f>Table3[[#This Row],[DivPay]]*4</f>
        <v>0.26</v>
      </c>
      <c r="G2413" s="2">
        <f>Table3[[#This Row],[FwdDiv]]/Table3[[#This Row],[SharePrice]]</f>
        <v>8.3413538658966956E-3</v>
      </c>
    </row>
    <row r="2414" spans="2:7" ht="16" x14ac:dyDescent="0.2">
      <c r="B2414" s="57">
        <v>41619</v>
      </c>
      <c r="C2414" s="56">
        <v>31.09</v>
      </c>
      <c r="D2414" s="56"/>
      <c r="E2414" s="56">
        <v>6.5000000000000002E-2</v>
      </c>
      <c r="F2414">
        <f>Table3[[#This Row],[DivPay]]*4</f>
        <v>0.26</v>
      </c>
      <c r="G2414" s="2">
        <f>Table3[[#This Row],[FwdDiv]]/Table3[[#This Row],[SharePrice]]</f>
        <v>8.362817626246381E-3</v>
      </c>
    </row>
    <row r="2415" spans="2:7" ht="16" x14ac:dyDescent="0.2">
      <c r="B2415" s="57">
        <v>41618</v>
      </c>
      <c r="C2415" s="56">
        <v>31.36</v>
      </c>
      <c r="D2415" s="56"/>
      <c r="E2415" s="56">
        <v>6.5000000000000002E-2</v>
      </c>
      <c r="F2415">
        <f>Table3[[#This Row],[DivPay]]*4</f>
        <v>0.26</v>
      </c>
      <c r="G2415" s="2">
        <f>Table3[[#This Row],[FwdDiv]]/Table3[[#This Row],[SharePrice]]</f>
        <v>8.2908163265306128E-3</v>
      </c>
    </row>
    <row r="2416" spans="2:7" ht="16" x14ac:dyDescent="0.2">
      <c r="B2416" s="57">
        <v>41617</v>
      </c>
      <c r="C2416" s="56">
        <v>31.75</v>
      </c>
      <c r="D2416" s="56"/>
      <c r="E2416" s="56">
        <v>6.5000000000000002E-2</v>
      </c>
      <c r="F2416">
        <f>Table3[[#This Row],[DivPay]]*4</f>
        <v>0.26</v>
      </c>
      <c r="G2416" s="2">
        <f>Table3[[#This Row],[FwdDiv]]/Table3[[#This Row],[SharePrice]]</f>
        <v>8.1889763779527565E-3</v>
      </c>
    </row>
    <row r="2417" spans="2:7" ht="16" x14ac:dyDescent="0.2">
      <c r="B2417" s="57">
        <v>41614</v>
      </c>
      <c r="C2417" s="56">
        <v>31.54</v>
      </c>
      <c r="D2417" s="56"/>
      <c r="E2417" s="56">
        <v>6.5000000000000002E-2</v>
      </c>
      <c r="F2417">
        <f>Table3[[#This Row],[DivPay]]*4</f>
        <v>0.26</v>
      </c>
      <c r="G2417" s="2">
        <f>Table3[[#This Row],[FwdDiv]]/Table3[[#This Row],[SharePrice]]</f>
        <v>8.2435003170577056E-3</v>
      </c>
    </row>
    <row r="2418" spans="2:7" ht="16" x14ac:dyDescent="0.2">
      <c r="B2418" s="57">
        <v>41613</v>
      </c>
      <c r="C2418" s="56">
        <v>31.44</v>
      </c>
      <c r="D2418" s="56"/>
      <c r="E2418" s="56">
        <v>6.5000000000000002E-2</v>
      </c>
      <c r="F2418">
        <f>Table3[[#This Row],[DivPay]]*4</f>
        <v>0.26</v>
      </c>
      <c r="G2418" s="2">
        <f>Table3[[#This Row],[FwdDiv]]/Table3[[#This Row],[SharePrice]]</f>
        <v>8.2697201017811698E-3</v>
      </c>
    </row>
    <row r="2419" spans="2:7" ht="16" x14ac:dyDescent="0.2">
      <c r="B2419" s="57">
        <v>41612</v>
      </c>
      <c r="C2419" s="56">
        <v>31.21</v>
      </c>
      <c r="D2419" s="56"/>
      <c r="E2419" s="56">
        <v>6.5000000000000002E-2</v>
      </c>
      <c r="F2419">
        <f>Table3[[#This Row],[DivPay]]*4</f>
        <v>0.26</v>
      </c>
      <c r="G2419" s="2">
        <f>Table3[[#This Row],[FwdDiv]]/Table3[[#This Row],[SharePrice]]</f>
        <v>8.3306632489586665E-3</v>
      </c>
    </row>
    <row r="2420" spans="2:7" ht="16" x14ac:dyDescent="0.2">
      <c r="B2420" s="57">
        <v>41611</v>
      </c>
      <c r="C2420" s="56">
        <v>31.09</v>
      </c>
      <c r="D2420" s="56"/>
      <c r="E2420" s="56">
        <v>6.5000000000000002E-2</v>
      </c>
      <c r="F2420">
        <f>Table3[[#This Row],[DivPay]]*4</f>
        <v>0.26</v>
      </c>
      <c r="G2420" s="2">
        <f>Table3[[#This Row],[FwdDiv]]/Table3[[#This Row],[SharePrice]]</f>
        <v>8.362817626246381E-3</v>
      </c>
    </row>
    <row r="2421" spans="2:7" ht="16" x14ac:dyDescent="0.2">
      <c r="B2421" s="57">
        <v>41610</v>
      </c>
      <c r="C2421" s="56">
        <v>31.15</v>
      </c>
      <c r="D2421" s="56"/>
      <c r="E2421" s="56">
        <v>6.5000000000000002E-2</v>
      </c>
      <c r="F2421">
        <f>Table3[[#This Row],[DivPay]]*4</f>
        <v>0.26</v>
      </c>
      <c r="G2421" s="2">
        <f>Table3[[#This Row],[FwdDiv]]/Table3[[#This Row],[SharePrice]]</f>
        <v>8.3467094703049763E-3</v>
      </c>
    </row>
    <row r="2422" spans="2:7" ht="16" x14ac:dyDescent="0.2">
      <c r="B2422" s="57">
        <v>41607</v>
      </c>
      <c r="C2422" s="56">
        <v>31.15</v>
      </c>
      <c r="D2422" s="56"/>
      <c r="E2422" s="56">
        <v>6.5000000000000002E-2</v>
      </c>
      <c r="F2422">
        <f>Table3[[#This Row],[DivPay]]*4</f>
        <v>0.26</v>
      </c>
      <c r="G2422" s="2">
        <f>Table3[[#This Row],[FwdDiv]]/Table3[[#This Row],[SharePrice]]</f>
        <v>8.3467094703049763E-3</v>
      </c>
    </row>
    <row r="2423" spans="2:7" ht="16" x14ac:dyDescent="0.2">
      <c r="B2423" s="57">
        <v>41605</v>
      </c>
      <c r="C2423" s="56">
        <v>31.28</v>
      </c>
      <c r="D2423" s="56"/>
      <c r="E2423" s="56">
        <v>6.5000000000000002E-2</v>
      </c>
      <c r="F2423">
        <f>Table3[[#This Row],[DivPay]]*4</f>
        <v>0.26</v>
      </c>
      <c r="G2423" s="2">
        <f>Table3[[#This Row],[FwdDiv]]/Table3[[#This Row],[SharePrice]]</f>
        <v>8.3120204603580571E-3</v>
      </c>
    </row>
    <row r="2424" spans="2:7" ht="16" x14ac:dyDescent="0.2">
      <c r="B2424" s="57">
        <v>41604</v>
      </c>
      <c r="C2424" s="56">
        <v>31.42</v>
      </c>
      <c r="D2424" s="56"/>
      <c r="E2424" s="56">
        <v>6.5000000000000002E-2</v>
      </c>
      <c r="F2424">
        <f>Table3[[#This Row],[DivPay]]*4</f>
        <v>0.26</v>
      </c>
      <c r="G2424" s="2">
        <f>Table3[[#This Row],[FwdDiv]]/Table3[[#This Row],[SharePrice]]</f>
        <v>8.2749840865690635E-3</v>
      </c>
    </row>
    <row r="2425" spans="2:7" ht="16" x14ac:dyDescent="0.2">
      <c r="B2425" s="57">
        <v>41603</v>
      </c>
      <c r="C2425" s="56">
        <v>31.29</v>
      </c>
      <c r="D2425" s="56"/>
      <c r="E2425" s="56">
        <v>6.5000000000000002E-2</v>
      </c>
      <c r="F2425">
        <f>Table3[[#This Row],[DivPay]]*4</f>
        <v>0.26</v>
      </c>
      <c r="G2425" s="2">
        <f>Table3[[#This Row],[FwdDiv]]/Table3[[#This Row],[SharePrice]]</f>
        <v>8.3093640140620012E-3</v>
      </c>
    </row>
    <row r="2426" spans="2:7" ht="16" x14ac:dyDescent="0.2">
      <c r="B2426" s="57">
        <v>41600</v>
      </c>
      <c r="C2426" s="56">
        <v>31.36</v>
      </c>
      <c r="D2426" s="56"/>
      <c r="E2426" s="56">
        <v>6.5000000000000002E-2</v>
      </c>
      <c r="F2426">
        <f>Table3[[#This Row],[DivPay]]*4</f>
        <v>0.26</v>
      </c>
      <c r="G2426" s="2">
        <f>Table3[[#This Row],[FwdDiv]]/Table3[[#This Row],[SharePrice]]</f>
        <v>8.2908163265306128E-3</v>
      </c>
    </row>
    <row r="2427" spans="2:7" ht="16" x14ac:dyDescent="0.2">
      <c r="B2427" s="57">
        <v>41599</v>
      </c>
      <c r="C2427" s="56">
        <v>31.58</v>
      </c>
      <c r="D2427" s="56"/>
      <c r="E2427" s="56">
        <v>6.5000000000000002E-2</v>
      </c>
      <c r="F2427">
        <f>Table3[[#This Row],[DivPay]]*4</f>
        <v>0.26</v>
      </c>
      <c r="G2427" s="2">
        <f>Table3[[#This Row],[FwdDiv]]/Table3[[#This Row],[SharePrice]]</f>
        <v>8.2330588980367332E-3</v>
      </c>
    </row>
    <row r="2428" spans="2:7" ht="16" x14ac:dyDescent="0.2">
      <c r="B2428" s="57">
        <v>41598</v>
      </c>
      <c r="C2428" s="56">
        <v>31.37</v>
      </c>
      <c r="D2428" s="56"/>
      <c r="E2428" s="56">
        <v>6.5000000000000002E-2</v>
      </c>
      <c r="F2428">
        <f>Table3[[#This Row],[DivPay]]*4</f>
        <v>0.26</v>
      </c>
      <c r="G2428" s="2">
        <f>Table3[[#This Row],[FwdDiv]]/Table3[[#This Row],[SharePrice]]</f>
        <v>8.2881734140898954E-3</v>
      </c>
    </row>
    <row r="2429" spans="2:7" ht="16" x14ac:dyDescent="0.2">
      <c r="B2429" s="57">
        <v>41597</v>
      </c>
      <c r="C2429" s="56">
        <v>31.42</v>
      </c>
      <c r="D2429" s="56"/>
      <c r="E2429" s="56">
        <v>6.5000000000000002E-2</v>
      </c>
      <c r="F2429">
        <f>Table3[[#This Row],[DivPay]]*4</f>
        <v>0.26</v>
      </c>
      <c r="G2429" s="2">
        <f>Table3[[#This Row],[FwdDiv]]/Table3[[#This Row],[SharePrice]]</f>
        <v>8.2749840865690635E-3</v>
      </c>
    </row>
    <row r="2430" spans="2:7" ht="16" x14ac:dyDescent="0.2">
      <c r="B2430" s="57">
        <v>41596</v>
      </c>
      <c r="C2430" s="56">
        <v>31.62</v>
      </c>
      <c r="D2430" s="56"/>
      <c r="E2430" s="56">
        <v>6.5000000000000002E-2</v>
      </c>
      <c r="F2430">
        <f>Table3[[#This Row],[DivPay]]*4</f>
        <v>0.26</v>
      </c>
      <c r="G2430" s="2">
        <f>Table3[[#This Row],[FwdDiv]]/Table3[[#This Row],[SharePrice]]</f>
        <v>8.2226438962681846E-3</v>
      </c>
    </row>
    <row r="2431" spans="2:7" ht="16" x14ac:dyDescent="0.2">
      <c r="B2431" s="57">
        <v>41593</v>
      </c>
      <c r="C2431" s="56">
        <v>31.81</v>
      </c>
      <c r="D2431" s="56"/>
      <c r="E2431" s="56">
        <v>6.5000000000000002E-2</v>
      </c>
      <c r="F2431">
        <f>Table3[[#This Row],[DivPay]]*4</f>
        <v>0.26</v>
      </c>
      <c r="G2431" s="2">
        <f>Table3[[#This Row],[FwdDiv]]/Table3[[#This Row],[SharePrice]]</f>
        <v>8.1735303363722114E-3</v>
      </c>
    </row>
    <row r="2432" spans="2:7" ht="16" x14ac:dyDescent="0.2">
      <c r="B2432" s="57">
        <v>41592</v>
      </c>
      <c r="C2432" s="56">
        <v>31.68</v>
      </c>
      <c r="D2432" s="56"/>
      <c r="E2432" s="56">
        <v>6.5000000000000002E-2</v>
      </c>
      <c r="F2432">
        <f>Table3[[#This Row],[DivPay]]*4</f>
        <v>0.26</v>
      </c>
      <c r="G2432" s="2">
        <f>Table3[[#This Row],[FwdDiv]]/Table3[[#This Row],[SharePrice]]</f>
        <v>8.2070707070707079E-3</v>
      </c>
    </row>
    <row r="2433" spans="2:7" ht="16" x14ac:dyDescent="0.2">
      <c r="B2433" s="57">
        <v>41591</v>
      </c>
      <c r="C2433" s="56">
        <v>31.72</v>
      </c>
      <c r="D2433" s="56"/>
      <c r="E2433" s="56">
        <v>6.5000000000000002E-2</v>
      </c>
      <c r="F2433">
        <f>Table3[[#This Row],[DivPay]]*4</f>
        <v>0.26</v>
      </c>
      <c r="G2433" s="2">
        <f>Table3[[#This Row],[FwdDiv]]/Table3[[#This Row],[SharePrice]]</f>
        <v>8.1967213114754103E-3</v>
      </c>
    </row>
    <row r="2434" spans="2:7" ht="16" x14ac:dyDescent="0.2">
      <c r="B2434" s="57">
        <v>41590</v>
      </c>
      <c r="C2434" s="56">
        <v>31.84</v>
      </c>
      <c r="D2434" s="56"/>
      <c r="E2434" s="56">
        <v>6.5000000000000002E-2</v>
      </c>
      <c r="F2434">
        <f>Table3[[#This Row],[DivPay]]*4</f>
        <v>0.26</v>
      </c>
      <c r="G2434" s="2">
        <f>Table3[[#This Row],[FwdDiv]]/Table3[[#This Row],[SharePrice]]</f>
        <v>8.1658291457286439E-3</v>
      </c>
    </row>
    <row r="2435" spans="2:7" ht="16" x14ac:dyDescent="0.2">
      <c r="B2435" s="57">
        <v>41589</v>
      </c>
      <c r="C2435" s="56">
        <v>31.77</v>
      </c>
      <c r="D2435" s="56"/>
      <c r="E2435" s="56">
        <v>6.5000000000000002E-2</v>
      </c>
      <c r="F2435">
        <f>Table3[[#This Row],[DivPay]]*4</f>
        <v>0.26</v>
      </c>
      <c r="G2435" s="2">
        <f>Table3[[#This Row],[FwdDiv]]/Table3[[#This Row],[SharePrice]]</f>
        <v>8.1838212149826887E-3</v>
      </c>
    </row>
    <row r="2436" spans="2:7" ht="16" x14ac:dyDescent="0.2">
      <c r="B2436" s="57">
        <v>41586</v>
      </c>
      <c r="C2436" s="56">
        <v>31.59</v>
      </c>
      <c r="D2436" s="56"/>
      <c r="E2436" s="56">
        <v>6.5000000000000002E-2</v>
      </c>
      <c r="F2436">
        <f>Table3[[#This Row],[DivPay]]*4</f>
        <v>0.26</v>
      </c>
      <c r="G2436" s="2">
        <f>Table3[[#This Row],[FwdDiv]]/Table3[[#This Row],[SharePrice]]</f>
        <v>8.23045267489712E-3</v>
      </c>
    </row>
    <row r="2437" spans="2:7" ht="16" x14ac:dyDescent="0.2">
      <c r="B2437" s="57">
        <v>41585</v>
      </c>
      <c r="C2437" s="56">
        <v>31.04</v>
      </c>
      <c r="D2437" s="56"/>
      <c r="E2437" s="56">
        <v>6.5000000000000002E-2</v>
      </c>
      <c r="F2437">
        <f>Table3[[#This Row],[DivPay]]*4</f>
        <v>0.26</v>
      </c>
      <c r="G2437" s="2">
        <f>Table3[[#This Row],[FwdDiv]]/Table3[[#This Row],[SharePrice]]</f>
        <v>8.3762886597938142E-3</v>
      </c>
    </row>
    <row r="2438" spans="2:7" ht="16" x14ac:dyDescent="0.2">
      <c r="B2438" s="57">
        <v>41584</v>
      </c>
      <c r="C2438" s="56">
        <v>31.27</v>
      </c>
      <c r="D2438" s="56"/>
      <c r="E2438" s="56">
        <v>6.5000000000000002E-2</v>
      </c>
      <c r="F2438">
        <f>Table3[[#This Row],[DivPay]]*4</f>
        <v>0.26</v>
      </c>
      <c r="G2438" s="2">
        <f>Table3[[#This Row],[FwdDiv]]/Table3[[#This Row],[SharePrice]]</f>
        <v>8.3146786056923581E-3</v>
      </c>
    </row>
    <row r="2439" spans="2:7" ht="16" x14ac:dyDescent="0.2">
      <c r="B2439" s="57">
        <v>41583</v>
      </c>
      <c r="C2439" s="56">
        <v>31.69</v>
      </c>
      <c r="D2439" s="56"/>
      <c r="E2439" s="56">
        <v>6.5000000000000002E-2</v>
      </c>
      <c r="F2439">
        <f>Table3[[#This Row],[DivPay]]*4</f>
        <v>0.26</v>
      </c>
      <c r="G2439" s="2">
        <f>Table3[[#This Row],[FwdDiv]]/Table3[[#This Row],[SharePrice]]</f>
        <v>8.2044809088040391E-3</v>
      </c>
    </row>
    <row r="2440" spans="2:7" ht="16" x14ac:dyDescent="0.2">
      <c r="B2440" s="57">
        <v>41582</v>
      </c>
      <c r="C2440" s="56">
        <v>31.93</v>
      </c>
      <c r="D2440" s="56"/>
      <c r="E2440" s="56">
        <v>6.5000000000000002E-2</v>
      </c>
      <c r="F2440">
        <f>Table3[[#This Row],[DivPay]]*4</f>
        <v>0.26</v>
      </c>
      <c r="G2440" s="2">
        <f>Table3[[#This Row],[FwdDiv]]/Table3[[#This Row],[SharePrice]]</f>
        <v>8.1428124021296587E-3</v>
      </c>
    </row>
    <row r="2441" spans="2:7" ht="16" x14ac:dyDescent="0.2">
      <c r="B2441" s="57">
        <v>41579</v>
      </c>
      <c r="C2441" s="56">
        <v>31.84</v>
      </c>
      <c r="D2441" s="56"/>
      <c r="E2441" s="56">
        <v>6.5000000000000002E-2</v>
      </c>
      <c r="F2441">
        <f>Table3[[#This Row],[DivPay]]*4</f>
        <v>0.26</v>
      </c>
      <c r="G2441" s="2">
        <f>Table3[[#This Row],[FwdDiv]]/Table3[[#This Row],[SharePrice]]</f>
        <v>8.1658291457286439E-3</v>
      </c>
    </row>
    <row r="2442" spans="2:7" ht="16" x14ac:dyDescent="0.2">
      <c r="B2442" s="57">
        <v>41578</v>
      </c>
      <c r="C2442" s="56">
        <v>31.66</v>
      </c>
      <c r="D2442" s="56"/>
      <c r="E2442" s="56">
        <v>6.5000000000000002E-2</v>
      </c>
      <c r="F2442">
        <f>Table3[[#This Row],[DivPay]]*4</f>
        <v>0.26</v>
      </c>
      <c r="G2442" s="2">
        <f>Table3[[#This Row],[FwdDiv]]/Table3[[#This Row],[SharePrice]]</f>
        <v>8.2122552116234999E-3</v>
      </c>
    </row>
    <row r="2443" spans="2:7" ht="16" x14ac:dyDescent="0.2">
      <c r="B2443" s="57">
        <v>41577</v>
      </c>
      <c r="C2443" s="56">
        <v>32.06</v>
      </c>
      <c r="D2443" s="56">
        <v>6.5000000000000002E-2</v>
      </c>
      <c r="E2443" s="56">
        <v>6.5000000000000002E-2</v>
      </c>
      <c r="F2443">
        <f>Table3[[#This Row],[DivPay]]*4</f>
        <v>0.26</v>
      </c>
      <c r="G2443" s="2">
        <f>Table3[[#This Row],[FwdDiv]]/Table3[[#This Row],[SharePrice]]</f>
        <v>8.1097941359950087E-3</v>
      </c>
    </row>
    <row r="2444" spans="2:7" ht="16" x14ac:dyDescent="0.2">
      <c r="B2444" s="57">
        <v>41576</v>
      </c>
      <c r="C2444" s="56">
        <v>32.03</v>
      </c>
      <c r="D2444" s="56"/>
      <c r="E2444" s="56">
        <v>6.5000000000000002E-2</v>
      </c>
      <c r="F2444">
        <f>Table3[[#This Row],[DivPay]]*4</f>
        <v>0.26</v>
      </c>
      <c r="G2444" s="2">
        <f>Table3[[#This Row],[FwdDiv]]/Table3[[#This Row],[SharePrice]]</f>
        <v>8.1173899469247583E-3</v>
      </c>
    </row>
    <row r="2445" spans="2:7" ht="16" x14ac:dyDescent="0.2">
      <c r="B2445" s="57">
        <v>41575</v>
      </c>
      <c r="C2445" s="56">
        <v>31.98</v>
      </c>
      <c r="D2445" s="56"/>
      <c r="E2445" s="56">
        <v>6.5000000000000002E-2</v>
      </c>
      <c r="F2445">
        <f>Table3[[#This Row],[DivPay]]*4</f>
        <v>0.26</v>
      </c>
      <c r="G2445" s="2">
        <f>Table3[[#This Row],[FwdDiv]]/Table3[[#This Row],[SharePrice]]</f>
        <v>8.130081300813009E-3</v>
      </c>
    </row>
    <row r="2446" spans="2:7" ht="16" x14ac:dyDescent="0.2">
      <c r="B2446" s="57">
        <v>41572</v>
      </c>
      <c r="C2446" s="56">
        <v>32.47</v>
      </c>
      <c r="D2446" s="56"/>
      <c r="E2446" s="56">
        <v>6.5000000000000002E-2</v>
      </c>
      <c r="F2446">
        <f>Table3[[#This Row],[DivPay]]*4</f>
        <v>0.26</v>
      </c>
      <c r="G2446" s="2">
        <f>Table3[[#This Row],[FwdDiv]]/Table3[[#This Row],[SharePrice]]</f>
        <v>8.0073914382506935E-3</v>
      </c>
    </row>
    <row r="2447" spans="2:7" ht="16" x14ac:dyDescent="0.2">
      <c r="B2447" s="57">
        <v>41571</v>
      </c>
      <c r="C2447" s="56">
        <v>32.74</v>
      </c>
      <c r="D2447" s="56"/>
      <c r="E2447" s="56">
        <v>6.5000000000000002E-2</v>
      </c>
      <c r="F2447">
        <f>Table3[[#This Row],[DivPay]]*4</f>
        <v>0.26</v>
      </c>
      <c r="G2447" s="2">
        <f>Table3[[#This Row],[FwdDiv]]/Table3[[#This Row],[SharePrice]]</f>
        <v>7.9413561392791682E-3</v>
      </c>
    </row>
    <row r="2448" spans="2:7" ht="16" x14ac:dyDescent="0.2">
      <c r="B2448" s="57">
        <v>41570</v>
      </c>
      <c r="C2448" s="56">
        <v>32.6</v>
      </c>
      <c r="D2448" s="56"/>
      <c r="E2448" s="56">
        <v>6.5000000000000002E-2</v>
      </c>
      <c r="F2448">
        <f>Table3[[#This Row],[DivPay]]*4</f>
        <v>0.26</v>
      </c>
      <c r="G2448" s="2">
        <f>Table3[[#This Row],[FwdDiv]]/Table3[[#This Row],[SharePrice]]</f>
        <v>7.9754601226993856E-3</v>
      </c>
    </row>
    <row r="2449" spans="2:7" ht="16" x14ac:dyDescent="0.2">
      <c r="B2449" s="57">
        <v>41569</v>
      </c>
      <c r="C2449" s="56">
        <v>32.51</v>
      </c>
      <c r="D2449" s="56"/>
      <c r="E2449" s="56">
        <v>6.5000000000000002E-2</v>
      </c>
      <c r="F2449">
        <f>Table3[[#This Row],[DivPay]]*4</f>
        <v>0.26</v>
      </c>
      <c r="G2449" s="2">
        <f>Table3[[#This Row],[FwdDiv]]/Table3[[#This Row],[SharePrice]]</f>
        <v>7.9975392187019382E-3</v>
      </c>
    </row>
    <row r="2450" spans="2:7" ht="16" x14ac:dyDescent="0.2">
      <c r="B2450" s="57">
        <v>41568</v>
      </c>
      <c r="C2450" s="56">
        <v>32.770000000000003</v>
      </c>
      <c r="D2450" s="56"/>
      <c r="E2450" s="56">
        <v>6.5000000000000002E-2</v>
      </c>
      <c r="F2450">
        <f>Table3[[#This Row],[DivPay]]*4</f>
        <v>0.26</v>
      </c>
      <c r="G2450" s="2">
        <f>Table3[[#This Row],[FwdDiv]]/Table3[[#This Row],[SharePrice]]</f>
        <v>7.9340860543179736E-3</v>
      </c>
    </row>
    <row r="2451" spans="2:7" ht="16" x14ac:dyDescent="0.2">
      <c r="B2451" s="57">
        <v>41565</v>
      </c>
      <c r="C2451" s="56">
        <v>33.22</v>
      </c>
      <c r="D2451" s="56"/>
      <c r="E2451" s="56">
        <v>6.5000000000000002E-2</v>
      </c>
      <c r="F2451">
        <f>Table3[[#This Row],[DivPay]]*4</f>
        <v>0.26</v>
      </c>
      <c r="G2451" s="2">
        <f>Table3[[#This Row],[FwdDiv]]/Table3[[#This Row],[SharePrice]]</f>
        <v>7.826610475617099E-3</v>
      </c>
    </row>
    <row r="2452" spans="2:7" ht="16" x14ac:dyDescent="0.2">
      <c r="B2452" s="57">
        <v>41564</v>
      </c>
      <c r="C2452" s="56">
        <v>33.03</v>
      </c>
      <c r="D2452" s="56"/>
      <c r="E2452" s="56">
        <v>6.5000000000000002E-2</v>
      </c>
      <c r="F2452">
        <f>Table3[[#This Row],[DivPay]]*4</f>
        <v>0.26</v>
      </c>
      <c r="G2452" s="2">
        <f>Table3[[#This Row],[FwdDiv]]/Table3[[#This Row],[SharePrice]]</f>
        <v>7.8716318498334853E-3</v>
      </c>
    </row>
    <row r="2453" spans="2:7" ht="16" x14ac:dyDescent="0.2">
      <c r="B2453" s="57">
        <v>41563</v>
      </c>
      <c r="C2453" s="56">
        <v>32.89</v>
      </c>
      <c r="D2453" s="56"/>
      <c r="E2453" s="56">
        <v>6.5000000000000002E-2</v>
      </c>
      <c r="F2453">
        <f>Table3[[#This Row],[DivPay]]*4</f>
        <v>0.26</v>
      </c>
      <c r="G2453" s="2">
        <f>Table3[[#This Row],[FwdDiv]]/Table3[[#This Row],[SharePrice]]</f>
        <v>7.9051383399209481E-3</v>
      </c>
    </row>
    <row r="2454" spans="2:7" ht="16" x14ac:dyDescent="0.2">
      <c r="B2454" s="57">
        <v>41562</v>
      </c>
      <c r="C2454" s="56">
        <v>32.07</v>
      </c>
      <c r="D2454" s="56"/>
      <c r="E2454" s="56">
        <v>6.5000000000000002E-2</v>
      </c>
      <c r="F2454">
        <f>Table3[[#This Row],[DivPay]]*4</f>
        <v>0.26</v>
      </c>
      <c r="G2454" s="2">
        <f>Table3[[#This Row],[FwdDiv]]/Table3[[#This Row],[SharePrice]]</f>
        <v>8.1072653570314936E-3</v>
      </c>
    </row>
    <row r="2455" spans="2:7" ht="16" x14ac:dyDescent="0.2">
      <c r="B2455" s="57">
        <v>41561</v>
      </c>
      <c r="C2455" s="56">
        <v>32.29</v>
      </c>
      <c r="D2455" s="56"/>
      <c r="E2455" s="56">
        <v>6.5000000000000002E-2</v>
      </c>
      <c r="F2455">
        <f>Table3[[#This Row],[DivPay]]*4</f>
        <v>0.26</v>
      </c>
      <c r="G2455" s="2">
        <f>Table3[[#This Row],[FwdDiv]]/Table3[[#This Row],[SharePrice]]</f>
        <v>8.0520284917931246E-3</v>
      </c>
    </row>
    <row r="2456" spans="2:7" ht="16" x14ac:dyDescent="0.2">
      <c r="B2456" s="57">
        <v>41558</v>
      </c>
      <c r="C2456" s="56">
        <v>32.4</v>
      </c>
      <c r="D2456" s="56"/>
      <c r="E2456" s="56">
        <v>6.5000000000000002E-2</v>
      </c>
      <c r="F2456">
        <f>Table3[[#This Row],[DivPay]]*4</f>
        <v>0.26</v>
      </c>
      <c r="G2456" s="2">
        <f>Table3[[#This Row],[FwdDiv]]/Table3[[#This Row],[SharePrice]]</f>
        <v>8.024691358024692E-3</v>
      </c>
    </row>
    <row r="2457" spans="2:7" ht="16" x14ac:dyDescent="0.2">
      <c r="B2457" s="57">
        <v>41557</v>
      </c>
      <c r="C2457" s="56">
        <v>32.36</v>
      </c>
      <c r="D2457" s="56"/>
      <c r="E2457" s="56">
        <v>6.5000000000000002E-2</v>
      </c>
      <c r="F2457">
        <f>Table3[[#This Row],[DivPay]]*4</f>
        <v>0.26</v>
      </c>
      <c r="G2457" s="2">
        <f>Table3[[#This Row],[FwdDiv]]/Table3[[#This Row],[SharePrice]]</f>
        <v>8.034610630407911E-3</v>
      </c>
    </row>
    <row r="2458" spans="2:7" ht="16" x14ac:dyDescent="0.2">
      <c r="B2458" s="57">
        <v>41556</v>
      </c>
      <c r="C2458" s="56">
        <v>31.43</v>
      </c>
      <c r="D2458" s="56"/>
      <c r="E2458" s="56">
        <v>6.5000000000000002E-2</v>
      </c>
      <c r="F2458">
        <f>Table3[[#This Row],[DivPay]]*4</f>
        <v>0.26</v>
      </c>
      <c r="G2458" s="2">
        <f>Table3[[#This Row],[FwdDiv]]/Table3[[#This Row],[SharePrice]]</f>
        <v>8.2723512567610558E-3</v>
      </c>
    </row>
    <row r="2459" spans="2:7" ht="16" x14ac:dyDescent="0.2">
      <c r="B2459" s="57">
        <v>41555</v>
      </c>
      <c r="C2459" s="56">
        <v>31.53</v>
      </c>
      <c r="D2459" s="56"/>
      <c r="E2459" s="56">
        <v>6.5000000000000002E-2</v>
      </c>
      <c r="F2459">
        <f>Table3[[#This Row],[DivPay]]*4</f>
        <v>0.26</v>
      </c>
      <c r="G2459" s="2">
        <f>Table3[[#This Row],[FwdDiv]]/Table3[[#This Row],[SharePrice]]</f>
        <v>8.2461148112908337E-3</v>
      </c>
    </row>
    <row r="2460" spans="2:7" ht="16" x14ac:dyDescent="0.2">
      <c r="B2460" s="57">
        <v>41554</v>
      </c>
      <c r="C2460" s="56">
        <v>31.93</v>
      </c>
      <c r="D2460" s="56"/>
      <c r="E2460" s="56">
        <v>6.5000000000000002E-2</v>
      </c>
      <c r="F2460">
        <f>Table3[[#This Row],[DivPay]]*4</f>
        <v>0.26</v>
      </c>
      <c r="G2460" s="2">
        <f>Table3[[#This Row],[FwdDiv]]/Table3[[#This Row],[SharePrice]]</f>
        <v>8.1428124021296587E-3</v>
      </c>
    </row>
    <row r="2461" spans="2:7" ht="16" x14ac:dyDescent="0.2">
      <c r="B2461" s="57">
        <v>41551</v>
      </c>
      <c r="C2461" s="56">
        <v>32.049999999999997</v>
      </c>
      <c r="D2461" s="56"/>
      <c r="E2461" s="56">
        <v>6.5000000000000002E-2</v>
      </c>
      <c r="F2461">
        <f>Table3[[#This Row],[DivPay]]*4</f>
        <v>0.26</v>
      </c>
      <c r="G2461" s="2">
        <f>Table3[[#This Row],[FwdDiv]]/Table3[[#This Row],[SharePrice]]</f>
        <v>8.1123244929797202E-3</v>
      </c>
    </row>
    <row r="2462" spans="2:7" ht="16" x14ac:dyDescent="0.2">
      <c r="B2462" s="57">
        <v>41550</v>
      </c>
      <c r="C2462" s="56">
        <v>31.48</v>
      </c>
      <c r="D2462" s="56"/>
      <c r="E2462" s="56">
        <v>6.5000000000000002E-2</v>
      </c>
      <c r="F2462">
        <f>Table3[[#This Row],[DivPay]]*4</f>
        <v>0.26</v>
      </c>
      <c r="G2462" s="2">
        <f>Table3[[#This Row],[FwdDiv]]/Table3[[#This Row],[SharePrice]]</f>
        <v>8.2592121982210925E-3</v>
      </c>
    </row>
    <row r="2463" spans="2:7" ht="16" x14ac:dyDescent="0.2">
      <c r="B2463" s="57">
        <v>41549</v>
      </c>
      <c r="C2463" s="56">
        <v>32</v>
      </c>
      <c r="D2463" s="56"/>
      <c r="E2463" s="56">
        <v>6.5000000000000002E-2</v>
      </c>
      <c r="F2463">
        <f>Table3[[#This Row],[DivPay]]*4</f>
        <v>0.26</v>
      </c>
      <c r="G2463" s="2">
        <f>Table3[[#This Row],[FwdDiv]]/Table3[[#This Row],[SharePrice]]</f>
        <v>8.1250000000000003E-3</v>
      </c>
    </row>
    <row r="2464" spans="2:7" ht="16" x14ac:dyDescent="0.2">
      <c r="B2464" s="57">
        <v>41548</v>
      </c>
      <c r="C2464" s="56">
        <v>31.78</v>
      </c>
      <c r="D2464" s="56"/>
      <c r="E2464" s="56">
        <v>6.5000000000000002E-2</v>
      </c>
      <c r="F2464">
        <f>Table3[[#This Row],[DivPay]]*4</f>
        <v>0.26</v>
      </c>
      <c r="G2464" s="2">
        <f>Table3[[#This Row],[FwdDiv]]/Table3[[#This Row],[SharePrice]]</f>
        <v>8.1812460667086209E-3</v>
      </c>
    </row>
    <row r="2465" spans="2:7" ht="16" x14ac:dyDescent="0.2">
      <c r="B2465" s="57">
        <v>41547</v>
      </c>
      <c r="C2465" s="56">
        <v>31.12</v>
      </c>
      <c r="D2465" s="56"/>
      <c r="E2465" s="56">
        <v>6.5000000000000002E-2</v>
      </c>
      <c r="F2465">
        <f>Table3[[#This Row],[DivPay]]*4</f>
        <v>0.26</v>
      </c>
      <c r="G2465" s="2">
        <f>Table3[[#This Row],[FwdDiv]]/Table3[[#This Row],[SharePrice]]</f>
        <v>8.3547557840616959E-3</v>
      </c>
    </row>
    <row r="2466" spans="2:7" ht="16" x14ac:dyDescent="0.2">
      <c r="B2466" s="57">
        <v>41544</v>
      </c>
      <c r="C2466" s="56">
        <v>31.15</v>
      </c>
      <c r="D2466" s="56"/>
      <c r="E2466" s="56">
        <v>6.5000000000000002E-2</v>
      </c>
      <c r="F2466">
        <f>Table3[[#This Row],[DivPay]]*4</f>
        <v>0.26</v>
      </c>
      <c r="G2466" s="2">
        <f>Table3[[#This Row],[FwdDiv]]/Table3[[#This Row],[SharePrice]]</f>
        <v>8.3467094703049763E-3</v>
      </c>
    </row>
    <row r="2467" spans="2:7" ht="16" x14ac:dyDescent="0.2">
      <c r="B2467" s="57">
        <v>41543</v>
      </c>
      <c r="C2467" s="56">
        <v>31.58</v>
      </c>
      <c r="D2467" s="56"/>
      <c r="E2467" s="56">
        <v>6.5000000000000002E-2</v>
      </c>
      <c r="F2467">
        <f>Table3[[#This Row],[DivPay]]*4</f>
        <v>0.26</v>
      </c>
      <c r="G2467" s="2">
        <f>Table3[[#This Row],[FwdDiv]]/Table3[[#This Row],[SharePrice]]</f>
        <v>8.2330588980367332E-3</v>
      </c>
    </row>
    <row r="2468" spans="2:7" ht="16" x14ac:dyDescent="0.2">
      <c r="B2468" s="57">
        <v>41542</v>
      </c>
      <c r="C2468" s="56">
        <v>31.06</v>
      </c>
      <c r="D2468" s="56"/>
      <c r="E2468" s="56">
        <v>6.5000000000000002E-2</v>
      </c>
      <c r="F2468">
        <f>Table3[[#This Row],[DivPay]]*4</f>
        <v>0.26</v>
      </c>
      <c r="G2468" s="2">
        <f>Table3[[#This Row],[FwdDiv]]/Table3[[#This Row],[SharePrice]]</f>
        <v>8.3708950418544762E-3</v>
      </c>
    </row>
    <row r="2469" spans="2:7" ht="16" x14ac:dyDescent="0.2">
      <c r="B2469" s="57">
        <v>41541</v>
      </c>
      <c r="C2469" s="56">
        <v>31.48</v>
      </c>
      <c r="D2469" s="56"/>
      <c r="E2469" s="56">
        <v>6.5000000000000002E-2</v>
      </c>
      <c r="F2469">
        <f>Table3[[#This Row],[DivPay]]*4</f>
        <v>0.26</v>
      </c>
      <c r="G2469" s="2">
        <f>Table3[[#This Row],[FwdDiv]]/Table3[[#This Row],[SharePrice]]</f>
        <v>8.2592121982210925E-3</v>
      </c>
    </row>
    <row r="2470" spans="2:7" ht="16" x14ac:dyDescent="0.2">
      <c r="B2470" s="57">
        <v>41540</v>
      </c>
      <c r="C2470" s="56">
        <v>31.58</v>
      </c>
      <c r="D2470" s="56"/>
      <c r="E2470" s="56">
        <v>6.5000000000000002E-2</v>
      </c>
      <c r="F2470">
        <f>Table3[[#This Row],[DivPay]]*4</f>
        <v>0.26</v>
      </c>
      <c r="G2470" s="2">
        <f>Table3[[#This Row],[FwdDiv]]/Table3[[#This Row],[SharePrice]]</f>
        <v>8.2330588980367332E-3</v>
      </c>
    </row>
    <row r="2471" spans="2:7" ht="16" x14ac:dyDescent="0.2">
      <c r="B2471" s="57">
        <v>41537</v>
      </c>
      <c r="C2471" s="56">
        <v>32.19</v>
      </c>
      <c r="D2471" s="56"/>
      <c r="E2471" s="56">
        <v>6.5000000000000002E-2</v>
      </c>
      <c r="F2471">
        <f>Table3[[#This Row],[DivPay]]*4</f>
        <v>0.26</v>
      </c>
      <c r="G2471" s="2">
        <f>Table3[[#This Row],[FwdDiv]]/Table3[[#This Row],[SharePrice]]</f>
        <v>8.0770425598011807E-3</v>
      </c>
    </row>
    <row r="2472" spans="2:7" ht="16" x14ac:dyDescent="0.2">
      <c r="B2472" s="57">
        <v>41536</v>
      </c>
      <c r="C2472" s="56">
        <v>32.51</v>
      </c>
      <c r="D2472" s="56"/>
      <c r="E2472" s="56">
        <v>6.5000000000000002E-2</v>
      </c>
      <c r="F2472">
        <f>Table3[[#This Row],[DivPay]]*4</f>
        <v>0.26</v>
      </c>
      <c r="G2472" s="2">
        <f>Table3[[#This Row],[FwdDiv]]/Table3[[#This Row],[SharePrice]]</f>
        <v>7.9975392187019382E-3</v>
      </c>
    </row>
    <row r="2473" spans="2:7" ht="16" x14ac:dyDescent="0.2">
      <c r="B2473" s="57">
        <v>41535</v>
      </c>
      <c r="C2473" s="56">
        <v>32.72</v>
      </c>
      <c r="D2473" s="56"/>
      <c r="E2473" s="56">
        <v>6.5000000000000002E-2</v>
      </c>
      <c r="F2473">
        <f>Table3[[#This Row],[DivPay]]*4</f>
        <v>0.26</v>
      </c>
      <c r="G2473" s="2">
        <f>Table3[[#This Row],[FwdDiv]]/Table3[[#This Row],[SharePrice]]</f>
        <v>7.9462102689486554E-3</v>
      </c>
    </row>
    <row r="2474" spans="2:7" ht="16" x14ac:dyDescent="0.2">
      <c r="B2474" s="57">
        <v>41534</v>
      </c>
      <c r="C2474" s="56">
        <v>32.380000000000003</v>
      </c>
      <c r="D2474" s="56"/>
      <c r="E2474" s="56">
        <v>6.5000000000000002E-2</v>
      </c>
      <c r="F2474">
        <f>Table3[[#This Row],[DivPay]]*4</f>
        <v>0.26</v>
      </c>
      <c r="G2474" s="2">
        <f>Table3[[#This Row],[FwdDiv]]/Table3[[#This Row],[SharePrice]]</f>
        <v>8.0296479308214937E-3</v>
      </c>
    </row>
    <row r="2475" spans="2:7" ht="16" x14ac:dyDescent="0.2">
      <c r="B2475" s="57">
        <v>41533</v>
      </c>
      <c r="C2475" s="56">
        <v>31.85</v>
      </c>
      <c r="D2475" s="56"/>
      <c r="E2475" s="56">
        <v>6.5000000000000002E-2</v>
      </c>
      <c r="F2475">
        <f>Table3[[#This Row],[DivPay]]*4</f>
        <v>0.26</v>
      </c>
      <c r="G2475" s="2">
        <f>Table3[[#This Row],[FwdDiv]]/Table3[[#This Row],[SharePrice]]</f>
        <v>8.1632653061224497E-3</v>
      </c>
    </row>
    <row r="2476" spans="2:7" ht="16" x14ac:dyDescent="0.2">
      <c r="B2476" s="57">
        <v>41530</v>
      </c>
      <c r="C2476" s="56">
        <v>31.05</v>
      </c>
      <c r="D2476" s="56"/>
      <c r="E2476" s="56">
        <v>6.5000000000000002E-2</v>
      </c>
      <c r="F2476">
        <f>Table3[[#This Row],[DivPay]]*4</f>
        <v>0.26</v>
      </c>
      <c r="G2476" s="2">
        <f>Table3[[#This Row],[FwdDiv]]/Table3[[#This Row],[SharePrice]]</f>
        <v>8.3735909822866342E-3</v>
      </c>
    </row>
    <row r="2477" spans="2:7" ht="16" x14ac:dyDescent="0.2">
      <c r="B2477" s="57">
        <v>41529</v>
      </c>
      <c r="C2477" s="56">
        <v>31.08</v>
      </c>
      <c r="D2477" s="56"/>
      <c r="E2477" s="56">
        <v>6.5000000000000002E-2</v>
      </c>
      <c r="F2477">
        <f>Table3[[#This Row],[DivPay]]*4</f>
        <v>0.26</v>
      </c>
      <c r="G2477" s="2">
        <f>Table3[[#This Row],[FwdDiv]]/Table3[[#This Row],[SharePrice]]</f>
        <v>8.3655083655083656E-3</v>
      </c>
    </row>
    <row r="2478" spans="2:7" ht="16" x14ac:dyDescent="0.2">
      <c r="B2478" s="57">
        <v>41528</v>
      </c>
      <c r="C2478" s="56">
        <v>31.33</v>
      </c>
      <c r="D2478" s="56"/>
      <c r="E2478" s="56">
        <v>6.5000000000000002E-2</v>
      </c>
      <c r="F2478">
        <f>Table3[[#This Row],[DivPay]]*4</f>
        <v>0.26</v>
      </c>
      <c r="G2478" s="2">
        <f>Table3[[#This Row],[FwdDiv]]/Table3[[#This Row],[SharePrice]]</f>
        <v>8.2987551867219917E-3</v>
      </c>
    </row>
    <row r="2479" spans="2:7" ht="16" x14ac:dyDescent="0.2">
      <c r="B2479" s="57">
        <v>41527</v>
      </c>
      <c r="C2479" s="56">
        <v>30.95</v>
      </c>
      <c r="D2479" s="56"/>
      <c r="E2479" s="56">
        <v>6.5000000000000002E-2</v>
      </c>
      <c r="F2479">
        <f>Table3[[#This Row],[DivPay]]*4</f>
        <v>0.26</v>
      </c>
      <c r="G2479" s="2">
        <f>Table3[[#This Row],[FwdDiv]]/Table3[[#This Row],[SharePrice]]</f>
        <v>8.4006462035541192E-3</v>
      </c>
    </row>
    <row r="2480" spans="2:7" ht="16" x14ac:dyDescent="0.2">
      <c r="B2480" s="57">
        <v>41526</v>
      </c>
      <c r="C2480" s="56">
        <v>30.59</v>
      </c>
      <c r="D2480" s="56"/>
      <c r="E2480" s="56">
        <v>6.5000000000000002E-2</v>
      </c>
      <c r="F2480">
        <f>Table3[[#This Row],[DivPay]]*4</f>
        <v>0.26</v>
      </c>
      <c r="G2480" s="2">
        <f>Table3[[#This Row],[FwdDiv]]/Table3[[#This Row],[SharePrice]]</f>
        <v>8.4995096436744043E-3</v>
      </c>
    </row>
    <row r="2481" spans="2:7" ht="16" x14ac:dyDescent="0.2">
      <c r="B2481" s="57">
        <v>41523</v>
      </c>
      <c r="C2481" s="56">
        <v>30.61</v>
      </c>
      <c r="D2481" s="56"/>
      <c r="E2481" s="56">
        <v>6.5000000000000002E-2</v>
      </c>
      <c r="F2481">
        <f>Table3[[#This Row],[DivPay]]*4</f>
        <v>0.26</v>
      </c>
      <c r="G2481" s="2">
        <f>Table3[[#This Row],[FwdDiv]]/Table3[[#This Row],[SharePrice]]</f>
        <v>8.4939562234563875E-3</v>
      </c>
    </row>
    <row r="2482" spans="2:7" ht="16" x14ac:dyDescent="0.2">
      <c r="B2482" s="57">
        <v>41522</v>
      </c>
      <c r="C2482" s="56">
        <v>30.33</v>
      </c>
      <c r="D2482" s="56"/>
      <c r="E2482" s="56">
        <v>6.5000000000000002E-2</v>
      </c>
      <c r="F2482">
        <f>Table3[[#This Row],[DivPay]]*4</f>
        <v>0.26</v>
      </c>
      <c r="G2482" s="2">
        <f>Table3[[#This Row],[FwdDiv]]/Table3[[#This Row],[SharePrice]]</f>
        <v>8.5723705901747452E-3</v>
      </c>
    </row>
    <row r="2483" spans="2:7" ht="16" x14ac:dyDescent="0.2">
      <c r="B2483" s="57">
        <v>41521</v>
      </c>
      <c r="C2483" s="56">
        <v>29.69</v>
      </c>
      <c r="D2483" s="56"/>
      <c r="E2483" s="56">
        <v>6.5000000000000002E-2</v>
      </c>
      <c r="F2483">
        <f>Table3[[#This Row],[DivPay]]*4</f>
        <v>0.26</v>
      </c>
      <c r="G2483" s="2">
        <f>Table3[[#This Row],[FwdDiv]]/Table3[[#This Row],[SharePrice]]</f>
        <v>8.7571572920175141E-3</v>
      </c>
    </row>
    <row r="2484" spans="2:7" ht="16" x14ac:dyDescent="0.2">
      <c r="B2484" s="57">
        <v>41520</v>
      </c>
      <c r="C2484" s="56">
        <v>29.43</v>
      </c>
      <c r="D2484" s="56"/>
      <c r="E2484" s="56">
        <v>6.5000000000000002E-2</v>
      </c>
      <c r="F2484">
        <f>Table3[[#This Row],[DivPay]]*4</f>
        <v>0.26</v>
      </c>
      <c r="G2484" s="2">
        <f>Table3[[#This Row],[FwdDiv]]/Table3[[#This Row],[SharePrice]]</f>
        <v>8.834522595990487E-3</v>
      </c>
    </row>
    <row r="2485" spans="2:7" ht="16" x14ac:dyDescent="0.2">
      <c r="B2485" s="57">
        <v>41516</v>
      </c>
      <c r="C2485" s="56">
        <v>29.15</v>
      </c>
      <c r="D2485" s="56"/>
      <c r="E2485" s="56">
        <v>6.5000000000000002E-2</v>
      </c>
      <c r="F2485">
        <f>Table3[[#This Row],[DivPay]]*4</f>
        <v>0.26</v>
      </c>
      <c r="G2485" s="2">
        <f>Table3[[#This Row],[FwdDiv]]/Table3[[#This Row],[SharePrice]]</f>
        <v>8.9193825042881651E-3</v>
      </c>
    </row>
    <row r="2486" spans="2:7" ht="16" x14ac:dyDescent="0.2">
      <c r="B2486" s="57">
        <v>41515</v>
      </c>
      <c r="C2486" s="56">
        <v>29.47</v>
      </c>
      <c r="D2486" s="56"/>
      <c r="E2486" s="56">
        <v>6.5000000000000002E-2</v>
      </c>
      <c r="F2486">
        <f>Table3[[#This Row],[DivPay]]*4</f>
        <v>0.26</v>
      </c>
      <c r="G2486" s="2">
        <f>Table3[[#This Row],[FwdDiv]]/Table3[[#This Row],[SharePrice]]</f>
        <v>8.8225313878520541E-3</v>
      </c>
    </row>
    <row r="2487" spans="2:7" ht="16" x14ac:dyDescent="0.2">
      <c r="B2487" s="57">
        <v>41514</v>
      </c>
      <c r="C2487" s="56">
        <v>29.57</v>
      </c>
      <c r="D2487" s="56"/>
      <c r="E2487" s="56">
        <v>6.5000000000000002E-2</v>
      </c>
      <c r="F2487">
        <f>Table3[[#This Row],[DivPay]]*4</f>
        <v>0.26</v>
      </c>
      <c r="G2487" s="2">
        <f>Table3[[#This Row],[FwdDiv]]/Table3[[#This Row],[SharePrice]]</f>
        <v>8.7926952992898218E-3</v>
      </c>
    </row>
    <row r="2488" spans="2:7" ht="16" x14ac:dyDescent="0.2">
      <c r="B2488" s="57">
        <v>41513</v>
      </c>
      <c r="C2488" s="56">
        <v>29.2</v>
      </c>
      <c r="D2488" s="56"/>
      <c r="E2488" s="56">
        <v>6.5000000000000002E-2</v>
      </c>
      <c r="F2488">
        <f>Table3[[#This Row],[DivPay]]*4</f>
        <v>0.26</v>
      </c>
      <c r="G2488" s="2">
        <f>Table3[[#This Row],[FwdDiv]]/Table3[[#This Row],[SharePrice]]</f>
        <v>8.9041095890410957E-3</v>
      </c>
    </row>
    <row r="2489" spans="2:7" ht="16" x14ac:dyDescent="0.2">
      <c r="B2489" s="57">
        <v>41512</v>
      </c>
      <c r="C2489" s="56">
        <v>29.8</v>
      </c>
      <c r="D2489" s="56"/>
      <c r="E2489" s="56">
        <v>6.5000000000000002E-2</v>
      </c>
      <c r="F2489">
        <f>Table3[[#This Row],[DivPay]]*4</f>
        <v>0.26</v>
      </c>
      <c r="G2489" s="2">
        <f>Table3[[#This Row],[FwdDiv]]/Table3[[#This Row],[SharePrice]]</f>
        <v>8.7248322147651016E-3</v>
      </c>
    </row>
    <row r="2490" spans="2:7" ht="16" x14ac:dyDescent="0.2">
      <c r="B2490" s="57">
        <v>41509</v>
      </c>
      <c r="C2490" s="56">
        <v>30.2</v>
      </c>
      <c r="D2490" s="56"/>
      <c r="E2490" s="56">
        <v>6.5000000000000002E-2</v>
      </c>
      <c r="F2490">
        <f>Table3[[#This Row],[DivPay]]*4</f>
        <v>0.26</v>
      </c>
      <c r="G2490" s="2">
        <f>Table3[[#This Row],[FwdDiv]]/Table3[[#This Row],[SharePrice]]</f>
        <v>8.6092715231788092E-3</v>
      </c>
    </row>
    <row r="2491" spans="2:7" ht="16" x14ac:dyDescent="0.2">
      <c r="B2491" s="57">
        <v>41508</v>
      </c>
      <c r="C2491" s="56">
        <v>29.87</v>
      </c>
      <c r="D2491" s="56"/>
      <c r="E2491" s="56">
        <v>6.5000000000000002E-2</v>
      </c>
      <c r="F2491">
        <f>Table3[[#This Row],[DivPay]]*4</f>
        <v>0.26</v>
      </c>
      <c r="G2491" s="2">
        <f>Table3[[#This Row],[FwdDiv]]/Table3[[#This Row],[SharePrice]]</f>
        <v>8.7043856712420483E-3</v>
      </c>
    </row>
    <row r="2492" spans="2:7" ht="16" x14ac:dyDescent="0.2">
      <c r="B2492" s="57">
        <v>41507</v>
      </c>
      <c r="C2492" s="56">
        <v>29.85</v>
      </c>
      <c r="D2492" s="56"/>
      <c r="E2492" s="56">
        <v>6.5000000000000002E-2</v>
      </c>
      <c r="F2492">
        <f>Table3[[#This Row],[DivPay]]*4</f>
        <v>0.26</v>
      </c>
      <c r="G2492" s="2">
        <f>Table3[[#This Row],[FwdDiv]]/Table3[[#This Row],[SharePrice]]</f>
        <v>8.7102177554438855E-3</v>
      </c>
    </row>
    <row r="2493" spans="2:7" ht="16" x14ac:dyDescent="0.2">
      <c r="B2493" s="57">
        <v>41506</v>
      </c>
      <c r="C2493" s="56">
        <v>30.23</v>
      </c>
      <c r="D2493" s="56"/>
      <c r="E2493" s="56">
        <v>6.5000000000000002E-2</v>
      </c>
      <c r="F2493">
        <f>Table3[[#This Row],[DivPay]]*4</f>
        <v>0.26</v>
      </c>
      <c r="G2493" s="2">
        <f>Table3[[#This Row],[FwdDiv]]/Table3[[#This Row],[SharePrice]]</f>
        <v>8.6007277538868668E-3</v>
      </c>
    </row>
    <row r="2494" spans="2:7" ht="16" x14ac:dyDescent="0.2">
      <c r="B2494" s="57">
        <v>41505</v>
      </c>
      <c r="C2494" s="56">
        <v>29.87</v>
      </c>
      <c r="D2494" s="56"/>
      <c r="E2494" s="56">
        <v>6.5000000000000002E-2</v>
      </c>
      <c r="F2494">
        <f>Table3[[#This Row],[DivPay]]*4</f>
        <v>0.26</v>
      </c>
      <c r="G2494" s="2">
        <f>Table3[[#This Row],[FwdDiv]]/Table3[[#This Row],[SharePrice]]</f>
        <v>8.7043856712420483E-3</v>
      </c>
    </row>
    <row r="2495" spans="2:7" ht="16" x14ac:dyDescent="0.2">
      <c r="B2495" s="57">
        <v>41502</v>
      </c>
      <c r="C2495" s="56">
        <v>30</v>
      </c>
      <c r="D2495" s="56"/>
      <c r="E2495" s="56">
        <v>6.5000000000000002E-2</v>
      </c>
      <c r="F2495">
        <f>Table3[[#This Row],[DivPay]]*4</f>
        <v>0.26</v>
      </c>
      <c r="G2495" s="2">
        <f>Table3[[#This Row],[FwdDiv]]/Table3[[#This Row],[SharePrice]]</f>
        <v>8.6666666666666663E-3</v>
      </c>
    </row>
    <row r="2496" spans="2:7" ht="16" x14ac:dyDescent="0.2">
      <c r="B2496" s="57">
        <v>41501</v>
      </c>
      <c r="C2496" s="56">
        <v>30.02</v>
      </c>
      <c r="D2496" s="56"/>
      <c r="E2496" s="56">
        <v>6.5000000000000002E-2</v>
      </c>
      <c r="F2496">
        <f>Table3[[#This Row],[DivPay]]*4</f>
        <v>0.26</v>
      </c>
      <c r="G2496" s="2">
        <f>Table3[[#This Row],[FwdDiv]]/Table3[[#This Row],[SharePrice]]</f>
        <v>8.6608927381745509E-3</v>
      </c>
    </row>
    <row r="2497" spans="2:7" ht="16" x14ac:dyDescent="0.2">
      <c r="B2497" s="57">
        <v>41500</v>
      </c>
      <c r="C2497" s="56">
        <v>30.14</v>
      </c>
      <c r="D2497" s="56"/>
      <c r="E2497" s="56">
        <v>6.5000000000000002E-2</v>
      </c>
      <c r="F2497">
        <f>Table3[[#This Row],[DivPay]]*4</f>
        <v>0.26</v>
      </c>
      <c r="G2497" s="2">
        <f>Table3[[#This Row],[FwdDiv]]/Table3[[#This Row],[SharePrice]]</f>
        <v>8.6264100862641011E-3</v>
      </c>
    </row>
    <row r="2498" spans="2:7" ht="16" x14ac:dyDescent="0.2">
      <c r="B2498" s="57">
        <v>41499</v>
      </c>
      <c r="C2498" s="56">
        <v>30.45</v>
      </c>
      <c r="D2498" s="56"/>
      <c r="E2498" s="56">
        <v>6.5000000000000002E-2</v>
      </c>
      <c r="F2498">
        <f>Table3[[#This Row],[DivPay]]*4</f>
        <v>0.26</v>
      </c>
      <c r="G2498" s="2">
        <f>Table3[[#This Row],[FwdDiv]]/Table3[[#This Row],[SharePrice]]</f>
        <v>8.5385878489326762E-3</v>
      </c>
    </row>
    <row r="2499" spans="2:7" ht="16" x14ac:dyDescent="0.2">
      <c r="B2499" s="57">
        <v>41498</v>
      </c>
      <c r="C2499" s="56">
        <v>30.33</v>
      </c>
      <c r="D2499" s="56"/>
      <c r="E2499" s="56">
        <v>6.5000000000000002E-2</v>
      </c>
      <c r="F2499">
        <f>Table3[[#This Row],[DivPay]]*4</f>
        <v>0.26</v>
      </c>
      <c r="G2499" s="2">
        <f>Table3[[#This Row],[FwdDiv]]/Table3[[#This Row],[SharePrice]]</f>
        <v>8.5723705901747452E-3</v>
      </c>
    </row>
    <row r="2500" spans="2:7" ht="16" x14ac:dyDescent="0.2">
      <c r="B2500" s="57">
        <v>41495</v>
      </c>
      <c r="C2500" s="56">
        <v>30.91</v>
      </c>
      <c r="D2500" s="56"/>
      <c r="E2500" s="56">
        <v>6.5000000000000002E-2</v>
      </c>
      <c r="F2500">
        <f>Table3[[#This Row],[DivPay]]*4</f>
        <v>0.26</v>
      </c>
      <c r="G2500" s="2">
        <f>Table3[[#This Row],[FwdDiv]]/Table3[[#This Row],[SharePrice]]</f>
        <v>8.4115173083144611E-3</v>
      </c>
    </row>
    <row r="2501" spans="2:7" ht="16" x14ac:dyDescent="0.2">
      <c r="B2501" s="57">
        <v>41494</v>
      </c>
      <c r="C2501" s="56">
        <v>31.24</v>
      </c>
      <c r="D2501" s="56"/>
      <c r="E2501" s="56">
        <v>6.5000000000000002E-2</v>
      </c>
      <c r="F2501">
        <f>Table3[[#This Row],[DivPay]]*4</f>
        <v>0.26</v>
      </c>
      <c r="G2501" s="2">
        <f>Table3[[#This Row],[FwdDiv]]/Table3[[#This Row],[SharePrice]]</f>
        <v>8.3226632522407171E-3</v>
      </c>
    </row>
    <row r="2502" spans="2:7" ht="16" x14ac:dyDescent="0.2">
      <c r="B2502" s="57">
        <v>41493</v>
      </c>
      <c r="C2502" s="56">
        <v>31.24</v>
      </c>
      <c r="D2502" s="56"/>
      <c r="E2502" s="56">
        <v>6.5000000000000002E-2</v>
      </c>
      <c r="F2502">
        <f>Table3[[#This Row],[DivPay]]*4</f>
        <v>0.26</v>
      </c>
      <c r="G2502" s="2">
        <f>Table3[[#This Row],[FwdDiv]]/Table3[[#This Row],[SharePrice]]</f>
        <v>8.3226632522407171E-3</v>
      </c>
    </row>
    <row r="2503" spans="2:7" ht="16" x14ac:dyDescent="0.2">
      <c r="B2503" s="57">
        <v>41492</v>
      </c>
      <c r="C2503" s="56">
        <v>31.13</v>
      </c>
      <c r="D2503" s="56"/>
      <c r="E2503" s="56">
        <v>6.5000000000000002E-2</v>
      </c>
      <c r="F2503">
        <f>Table3[[#This Row],[DivPay]]*4</f>
        <v>0.26</v>
      </c>
      <c r="G2503" s="2">
        <f>Table3[[#This Row],[FwdDiv]]/Table3[[#This Row],[SharePrice]]</f>
        <v>8.3520719563122403E-3</v>
      </c>
    </row>
    <row r="2504" spans="2:7" ht="16" x14ac:dyDescent="0.2">
      <c r="B2504" s="57">
        <v>41491</v>
      </c>
      <c r="C2504" s="56">
        <v>31.25</v>
      </c>
      <c r="D2504" s="56"/>
      <c r="E2504" s="56">
        <v>6.5000000000000002E-2</v>
      </c>
      <c r="F2504">
        <f>Table3[[#This Row],[DivPay]]*4</f>
        <v>0.26</v>
      </c>
      <c r="G2504" s="2">
        <f>Table3[[#This Row],[FwdDiv]]/Table3[[#This Row],[SharePrice]]</f>
        <v>8.320000000000001E-3</v>
      </c>
    </row>
    <row r="2505" spans="2:7" ht="16" x14ac:dyDescent="0.2">
      <c r="B2505" s="57">
        <v>41488</v>
      </c>
      <c r="C2505" s="56">
        <v>30.94</v>
      </c>
      <c r="D2505" s="56"/>
      <c r="E2505" s="56">
        <v>6.5000000000000002E-2</v>
      </c>
      <c r="F2505">
        <f>Table3[[#This Row],[DivPay]]*4</f>
        <v>0.26</v>
      </c>
      <c r="G2505" s="2">
        <f>Table3[[#This Row],[FwdDiv]]/Table3[[#This Row],[SharePrice]]</f>
        <v>8.4033613445378148E-3</v>
      </c>
    </row>
    <row r="2506" spans="2:7" ht="16" x14ac:dyDescent="0.2">
      <c r="B2506" s="57">
        <v>41487</v>
      </c>
      <c r="C2506" s="56">
        <v>30.16</v>
      </c>
      <c r="D2506" s="56"/>
      <c r="E2506" s="56">
        <v>6.5000000000000002E-2</v>
      </c>
      <c r="F2506">
        <f>Table3[[#This Row],[DivPay]]*4</f>
        <v>0.26</v>
      </c>
      <c r="G2506" s="2">
        <f>Table3[[#This Row],[FwdDiv]]/Table3[[#This Row],[SharePrice]]</f>
        <v>8.6206896551724137E-3</v>
      </c>
    </row>
    <row r="2507" spans="2:7" ht="16" x14ac:dyDescent="0.2">
      <c r="B2507" s="57">
        <v>41486</v>
      </c>
      <c r="C2507" s="56">
        <v>29.81</v>
      </c>
      <c r="D2507" s="56"/>
      <c r="E2507" s="56">
        <v>6.5000000000000002E-2</v>
      </c>
      <c r="F2507">
        <f>Table3[[#This Row],[DivPay]]*4</f>
        <v>0.26</v>
      </c>
      <c r="G2507" s="2">
        <f>Table3[[#This Row],[FwdDiv]]/Table3[[#This Row],[SharePrice]]</f>
        <v>8.7219054008721916E-3</v>
      </c>
    </row>
    <row r="2508" spans="2:7" ht="16" x14ac:dyDescent="0.2">
      <c r="B2508" s="57">
        <v>41485</v>
      </c>
      <c r="C2508" s="56">
        <v>30.04</v>
      </c>
      <c r="D2508" s="56">
        <v>6.5000000000000002E-2</v>
      </c>
      <c r="E2508" s="56">
        <v>6.5000000000000002E-2</v>
      </c>
      <c r="F2508">
        <f>Table3[[#This Row],[DivPay]]*4</f>
        <v>0.26</v>
      </c>
      <c r="G2508" s="2">
        <f>Table3[[#This Row],[FwdDiv]]/Table3[[#This Row],[SharePrice]]</f>
        <v>8.6551264980026642E-3</v>
      </c>
    </row>
    <row r="2509" spans="2:7" ht="16" x14ac:dyDescent="0.2">
      <c r="B2509" s="57">
        <v>41484</v>
      </c>
      <c r="C2509" s="56">
        <v>30.09</v>
      </c>
      <c r="D2509" s="56"/>
      <c r="E2509" s="56">
        <v>6.5000000000000002E-2</v>
      </c>
      <c r="F2509">
        <f>Table3[[#This Row],[DivPay]]*4</f>
        <v>0.26</v>
      </c>
      <c r="G2509" s="2">
        <f>Table3[[#This Row],[FwdDiv]]/Table3[[#This Row],[SharePrice]]</f>
        <v>8.6407444333665671E-3</v>
      </c>
    </row>
    <row r="2510" spans="2:7" ht="16" x14ac:dyDescent="0.2">
      <c r="B2510" s="57">
        <v>41481</v>
      </c>
      <c r="C2510" s="56">
        <v>30.43</v>
      </c>
      <c r="D2510" s="56"/>
      <c r="E2510" s="56">
        <v>6.5000000000000002E-2</v>
      </c>
      <c r="F2510">
        <f>Table3[[#This Row],[DivPay]]*4</f>
        <v>0.26</v>
      </c>
      <c r="G2510" s="2">
        <f>Table3[[#This Row],[FwdDiv]]/Table3[[#This Row],[SharePrice]]</f>
        <v>8.5441998028261586E-3</v>
      </c>
    </row>
    <row r="2511" spans="2:7" ht="16" x14ac:dyDescent="0.2">
      <c r="B2511" s="57">
        <v>41480</v>
      </c>
      <c r="C2511" s="56">
        <v>30.52</v>
      </c>
      <c r="D2511" s="56"/>
      <c r="E2511" s="56">
        <v>6.5000000000000002E-2</v>
      </c>
      <c r="F2511">
        <f>Table3[[#This Row],[DivPay]]*4</f>
        <v>0.26</v>
      </c>
      <c r="G2511" s="2">
        <f>Table3[[#This Row],[FwdDiv]]/Table3[[#This Row],[SharePrice]]</f>
        <v>8.5190039318479693E-3</v>
      </c>
    </row>
    <row r="2512" spans="2:7" ht="16" x14ac:dyDescent="0.2">
      <c r="B2512" s="57">
        <v>41479</v>
      </c>
      <c r="C2512" s="56">
        <v>29.9</v>
      </c>
      <c r="D2512" s="56"/>
      <c r="E2512" s="56">
        <v>6.5000000000000002E-2</v>
      </c>
      <c r="F2512">
        <f>Table3[[#This Row],[DivPay]]*4</f>
        <v>0.26</v>
      </c>
      <c r="G2512" s="2">
        <f>Table3[[#This Row],[FwdDiv]]/Table3[[#This Row],[SharePrice]]</f>
        <v>8.6956521739130436E-3</v>
      </c>
    </row>
    <row r="2513" spans="2:7" ht="16" x14ac:dyDescent="0.2">
      <c r="B2513" s="57">
        <v>41478</v>
      </c>
      <c r="C2513" s="56">
        <v>30.06</v>
      </c>
      <c r="D2513" s="56"/>
      <c r="E2513" s="56">
        <v>6.5000000000000002E-2</v>
      </c>
      <c r="F2513">
        <f>Table3[[#This Row],[DivPay]]*4</f>
        <v>0.26</v>
      </c>
      <c r="G2513" s="2">
        <f>Table3[[#This Row],[FwdDiv]]/Table3[[#This Row],[SharePrice]]</f>
        <v>8.6493679308050578E-3</v>
      </c>
    </row>
    <row r="2514" spans="2:7" ht="16" x14ac:dyDescent="0.2">
      <c r="B2514" s="57">
        <v>41477</v>
      </c>
      <c r="C2514" s="56">
        <v>30.27</v>
      </c>
      <c r="D2514" s="56"/>
      <c r="E2514" s="56">
        <v>6.5000000000000002E-2</v>
      </c>
      <c r="F2514">
        <f>Table3[[#This Row],[DivPay]]*4</f>
        <v>0.26</v>
      </c>
      <c r="G2514" s="2">
        <f>Table3[[#This Row],[FwdDiv]]/Table3[[#This Row],[SharePrice]]</f>
        <v>8.5893624050214744E-3</v>
      </c>
    </row>
    <row r="2515" spans="2:7" ht="16" x14ac:dyDescent="0.2">
      <c r="B2515" s="57">
        <v>41474</v>
      </c>
      <c r="C2515" s="56">
        <v>30.24</v>
      </c>
      <c r="D2515" s="56"/>
      <c r="E2515" s="56">
        <v>6.5000000000000002E-2</v>
      </c>
      <c r="F2515">
        <f>Table3[[#This Row],[DivPay]]*4</f>
        <v>0.26</v>
      </c>
      <c r="G2515" s="2">
        <f>Table3[[#This Row],[FwdDiv]]/Table3[[#This Row],[SharePrice]]</f>
        <v>8.5978835978835991E-3</v>
      </c>
    </row>
    <row r="2516" spans="2:7" ht="16" x14ac:dyDescent="0.2">
      <c r="B2516" s="57">
        <v>41473</v>
      </c>
      <c r="C2516" s="56">
        <v>30.82</v>
      </c>
      <c r="D2516" s="56"/>
      <c r="E2516" s="56">
        <v>6.5000000000000002E-2</v>
      </c>
      <c r="F2516">
        <f>Table3[[#This Row],[DivPay]]*4</f>
        <v>0.26</v>
      </c>
      <c r="G2516" s="2">
        <f>Table3[[#This Row],[FwdDiv]]/Table3[[#This Row],[SharePrice]]</f>
        <v>8.4360804672290717E-3</v>
      </c>
    </row>
    <row r="2517" spans="2:7" ht="16" x14ac:dyDescent="0.2">
      <c r="B2517" s="57">
        <v>41472</v>
      </c>
      <c r="C2517" s="56">
        <v>30.99</v>
      </c>
      <c r="D2517" s="56"/>
      <c r="E2517" s="56">
        <v>6.5000000000000002E-2</v>
      </c>
      <c r="F2517">
        <f>Table3[[#This Row],[DivPay]]*4</f>
        <v>0.26</v>
      </c>
      <c r="G2517" s="2">
        <f>Table3[[#This Row],[FwdDiv]]/Table3[[#This Row],[SharePrice]]</f>
        <v>8.3898031623104233E-3</v>
      </c>
    </row>
    <row r="2518" spans="2:7" ht="16" x14ac:dyDescent="0.2">
      <c r="B2518" s="57">
        <v>41471</v>
      </c>
      <c r="C2518" s="56">
        <v>31.16</v>
      </c>
      <c r="D2518" s="56"/>
      <c r="E2518" s="56">
        <v>6.5000000000000002E-2</v>
      </c>
      <c r="F2518">
        <f>Table3[[#This Row],[DivPay]]*4</f>
        <v>0.26</v>
      </c>
      <c r="G2518" s="2">
        <f>Table3[[#This Row],[FwdDiv]]/Table3[[#This Row],[SharePrice]]</f>
        <v>8.3440308087291398E-3</v>
      </c>
    </row>
    <row r="2519" spans="2:7" ht="16" x14ac:dyDescent="0.2">
      <c r="B2519" s="57">
        <v>41470</v>
      </c>
      <c r="C2519" s="56">
        <v>31.58</v>
      </c>
      <c r="D2519" s="56"/>
      <c r="E2519" s="56">
        <v>6.5000000000000002E-2</v>
      </c>
      <c r="F2519">
        <f>Table3[[#This Row],[DivPay]]*4</f>
        <v>0.26</v>
      </c>
      <c r="G2519" s="2">
        <f>Table3[[#This Row],[FwdDiv]]/Table3[[#This Row],[SharePrice]]</f>
        <v>8.2330588980367332E-3</v>
      </c>
    </row>
    <row r="2520" spans="2:7" ht="16" x14ac:dyDescent="0.2">
      <c r="B2520" s="57">
        <v>41467</v>
      </c>
      <c r="C2520" s="56">
        <v>31.35</v>
      </c>
      <c r="D2520" s="56"/>
      <c r="E2520" s="56">
        <v>6.5000000000000002E-2</v>
      </c>
      <c r="F2520">
        <f>Table3[[#This Row],[DivPay]]*4</f>
        <v>0.26</v>
      </c>
      <c r="G2520" s="2">
        <f>Table3[[#This Row],[FwdDiv]]/Table3[[#This Row],[SharePrice]]</f>
        <v>8.2934609250398719E-3</v>
      </c>
    </row>
    <row r="2521" spans="2:7" ht="16" x14ac:dyDescent="0.2">
      <c r="B2521" s="57">
        <v>41466</v>
      </c>
      <c r="C2521" s="56">
        <v>30.92</v>
      </c>
      <c r="D2521" s="56"/>
      <c r="E2521" s="56">
        <v>6.5000000000000002E-2</v>
      </c>
      <c r="F2521">
        <f>Table3[[#This Row],[DivPay]]*4</f>
        <v>0.26</v>
      </c>
      <c r="G2521" s="2">
        <f>Table3[[#This Row],[FwdDiv]]/Table3[[#This Row],[SharePrice]]</f>
        <v>8.4087968952134533E-3</v>
      </c>
    </row>
    <row r="2522" spans="2:7" ht="16" x14ac:dyDescent="0.2">
      <c r="B2522" s="57">
        <v>41465</v>
      </c>
      <c r="C2522" s="56">
        <v>31.04</v>
      </c>
      <c r="D2522" s="56"/>
      <c r="E2522" s="56">
        <v>6.5000000000000002E-2</v>
      </c>
      <c r="F2522">
        <f>Table3[[#This Row],[DivPay]]*4</f>
        <v>0.26</v>
      </c>
      <c r="G2522" s="2">
        <f>Table3[[#This Row],[FwdDiv]]/Table3[[#This Row],[SharePrice]]</f>
        <v>8.3762886597938142E-3</v>
      </c>
    </row>
    <row r="2523" spans="2:7" ht="16" x14ac:dyDescent="0.2">
      <c r="B2523" s="57">
        <v>41464</v>
      </c>
      <c r="C2523" s="56">
        <v>30.98</v>
      </c>
      <c r="D2523" s="56"/>
      <c r="E2523" s="56">
        <v>6.5000000000000002E-2</v>
      </c>
      <c r="F2523">
        <f>Table3[[#This Row],[DivPay]]*4</f>
        <v>0.26</v>
      </c>
      <c r="G2523" s="2">
        <f>Table3[[#This Row],[FwdDiv]]/Table3[[#This Row],[SharePrice]]</f>
        <v>8.3925112976113627E-3</v>
      </c>
    </row>
    <row r="2524" spans="2:7" ht="16" x14ac:dyDescent="0.2">
      <c r="B2524" s="57">
        <v>41463</v>
      </c>
      <c r="C2524" s="56">
        <v>30.94</v>
      </c>
      <c r="D2524" s="56"/>
      <c r="E2524" s="56">
        <v>6.5000000000000002E-2</v>
      </c>
      <c r="F2524">
        <f>Table3[[#This Row],[DivPay]]*4</f>
        <v>0.26</v>
      </c>
      <c r="G2524" s="2">
        <f>Table3[[#This Row],[FwdDiv]]/Table3[[#This Row],[SharePrice]]</f>
        <v>8.4033613445378148E-3</v>
      </c>
    </row>
    <row r="2525" spans="2:7" ht="16" x14ac:dyDescent="0.2">
      <c r="B2525" s="57">
        <v>41460</v>
      </c>
      <c r="C2525" s="56">
        <v>30.17</v>
      </c>
      <c r="D2525" s="56"/>
      <c r="E2525" s="56">
        <v>6.5000000000000002E-2</v>
      </c>
      <c r="F2525">
        <f>Table3[[#This Row],[DivPay]]*4</f>
        <v>0.26</v>
      </c>
      <c r="G2525" s="2">
        <f>Table3[[#This Row],[FwdDiv]]/Table3[[#This Row],[SharePrice]]</f>
        <v>8.6178322837255558E-3</v>
      </c>
    </row>
    <row r="2526" spans="2:7" ht="16" x14ac:dyDescent="0.2">
      <c r="B2526" s="57">
        <v>41458</v>
      </c>
      <c r="C2526" s="56">
        <v>29.28</v>
      </c>
      <c r="D2526" s="56"/>
      <c r="E2526" s="56">
        <v>6.5000000000000002E-2</v>
      </c>
      <c r="F2526">
        <f>Table3[[#This Row],[DivPay]]*4</f>
        <v>0.26</v>
      </c>
      <c r="G2526" s="2">
        <f>Table3[[#This Row],[FwdDiv]]/Table3[[#This Row],[SharePrice]]</f>
        <v>8.8797814207650268E-3</v>
      </c>
    </row>
    <row r="2527" spans="2:7" ht="16" x14ac:dyDescent="0.2">
      <c r="B2527" s="57">
        <v>41457</v>
      </c>
      <c r="C2527" s="56">
        <v>29.7</v>
      </c>
      <c r="D2527" s="56"/>
      <c r="E2527" s="56">
        <v>6.5000000000000002E-2</v>
      </c>
      <c r="F2527">
        <f>Table3[[#This Row],[DivPay]]*4</f>
        <v>0.26</v>
      </c>
      <c r="G2527" s="2">
        <f>Table3[[#This Row],[FwdDiv]]/Table3[[#This Row],[SharePrice]]</f>
        <v>8.7542087542087539E-3</v>
      </c>
    </row>
    <row r="2528" spans="2:7" ht="16" x14ac:dyDescent="0.2">
      <c r="B2528" s="57">
        <v>41456</v>
      </c>
      <c r="C2528" s="56">
        <v>30.61</v>
      </c>
      <c r="D2528" s="56"/>
      <c r="E2528" s="56">
        <v>6.5000000000000002E-2</v>
      </c>
      <c r="F2528">
        <f>Table3[[#This Row],[DivPay]]*4</f>
        <v>0.26</v>
      </c>
      <c r="G2528" s="2">
        <f>Table3[[#This Row],[FwdDiv]]/Table3[[#This Row],[SharePrice]]</f>
        <v>8.4939562234563875E-3</v>
      </c>
    </row>
    <row r="2529" spans="2:7" ht="16" x14ac:dyDescent="0.2">
      <c r="B2529" s="57">
        <v>41453</v>
      </c>
      <c r="C2529" s="56">
        <v>30.89</v>
      </c>
      <c r="D2529" s="56"/>
      <c r="E2529" s="56">
        <v>6.5000000000000002E-2</v>
      </c>
      <c r="F2529">
        <f>Table3[[#This Row],[DivPay]]*4</f>
        <v>0.26</v>
      </c>
      <c r="G2529" s="2">
        <f>Table3[[#This Row],[FwdDiv]]/Table3[[#This Row],[SharePrice]]</f>
        <v>8.4169634185820661E-3</v>
      </c>
    </row>
    <row r="2530" spans="2:7" ht="16" x14ac:dyDescent="0.2">
      <c r="B2530" s="57">
        <v>41452</v>
      </c>
      <c r="C2530" s="56">
        <v>30.87</v>
      </c>
      <c r="D2530" s="56"/>
      <c r="E2530" s="56">
        <v>6.5000000000000002E-2</v>
      </c>
      <c r="F2530">
        <f>Table3[[#This Row],[DivPay]]*4</f>
        <v>0.26</v>
      </c>
      <c r="G2530" s="2">
        <f>Table3[[#This Row],[FwdDiv]]/Table3[[#This Row],[SharePrice]]</f>
        <v>8.4224165856818922E-3</v>
      </c>
    </row>
    <row r="2531" spans="2:7" ht="16" x14ac:dyDescent="0.2">
      <c r="B2531" s="57">
        <v>41451</v>
      </c>
      <c r="C2531" s="56">
        <v>30.97</v>
      </c>
      <c r="D2531" s="56"/>
      <c r="E2531" s="56">
        <v>6.5000000000000002E-2</v>
      </c>
      <c r="F2531">
        <f>Table3[[#This Row],[DivPay]]*4</f>
        <v>0.26</v>
      </c>
      <c r="G2531" s="2">
        <f>Table3[[#This Row],[FwdDiv]]/Table3[[#This Row],[SharePrice]]</f>
        <v>8.3952211817888284E-3</v>
      </c>
    </row>
    <row r="2532" spans="2:7" ht="16" x14ac:dyDescent="0.2">
      <c r="B2532" s="57">
        <v>41450</v>
      </c>
      <c r="C2532" s="56">
        <v>31.49</v>
      </c>
      <c r="D2532" s="56"/>
      <c r="E2532" s="56">
        <v>6.5000000000000002E-2</v>
      </c>
      <c r="F2532">
        <f>Table3[[#This Row],[DivPay]]*4</f>
        <v>0.26</v>
      </c>
      <c r="G2532" s="2">
        <f>Table3[[#This Row],[FwdDiv]]/Table3[[#This Row],[SharePrice]]</f>
        <v>8.2565893934582416E-3</v>
      </c>
    </row>
    <row r="2533" spans="2:7" ht="16" x14ac:dyDescent="0.2">
      <c r="B2533" s="57">
        <v>41449</v>
      </c>
      <c r="C2533" s="56">
        <v>30.38</v>
      </c>
      <c r="D2533" s="56"/>
      <c r="E2533" s="56">
        <v>6.5000000000000002E-2</v>
      </c>
      <c r="F2533">
        <f>Table3[[#This Row],[DivPay]]*4</f>
        <v>0.26</v>
      </c>
      <c r="G2533" s="2">
        <f>Table3[[#This Row],[FwdDiv]]/Table3[[#This Row],[SharePrice]]</f>
        <v>8.5582620144832137E-3</v>
      </c>
    </row>
    <row r="2534" spans="2:7" ht="16" x14ac:dyDescent="0.2">
      <c r="B2534" s="57">
        <v>41446</v>
      </c>
      <c r="C2534" s="56">
        <v>30.6</v>
      </c>
      <c r="D2534" s="56"/>
      <c r="E2534" s="56">
        <v>6.5000000000000002E-2</v>
      </c>
      <c r="F2534">
        <f>Table3[[#This Row],[DivPay]]*4</f>
        <v>0.26</v>
      </c>
      <c r="G2534" s="2">
        <f>Table3[[#This Row],[FwdDiv]]/Table3[[#This Row],[SharePrice]]</f>
        <v>8.4967320261437902E-3</v>
      </c>
    </row>
    <row r="2535" spans="2:7" ht="16" x14ac:dyDescent="0.2">
      <c r="B2535" s="57">
        <v>41445</v>
      </c>
      <c r="C2535" s="56">
        <v>30.19</v>
      </c>
      <c r="D2535" s="56"/>
      <c r="E2535" s="56">
        <v>6.5000000000000002E-2</v>
      </c>
      <c r="F2535">
        <f>Table3[[#This Row],[DivPay]]*4</f>
        <v>0.26</v>
      </c>
      <c r="G2535" s="2">
        <f>Table3[[#This Row],[FwdDiv]]/Table3[[#This Row],[SharePrice]]</f>
        <v>8.6121232196091427E-3</v>
      </c>
    </row>
    <row r="2536" spans="2:7" ht="16" x14ac:dyDescent="0.2">
      <c r="B2536" s="57">
        <v>41444</v>
      </c>
      <c r="C2536" s="56">
        <v>31</v>
      </c>
      <c r="D2536" s="56"/>
      <c r="E2536" s="56">
        <v>6.5000000000000002E-2</v>
      </c>
      <c r="F2536">
        <f>Table3[[#This Row],[DivPay]]*4</f>
        <v>0.26</v>
      </c>
      <c r="G2536" s="2">
        <f>Table3[[#This Row],[FwdDiv]]/Table3[[#This Row],[SharePrice]]</f>
        <v>8.3870967741935479E-3</v>
      </c>
    </row>
    <row r="2537" spans="2:7" ht="16" x14ac:dyDescent="0.2">
      <c r="B2537" s="57">
        <v>41443</v>
      </c>
      <c r="C2537" s="56">
        <v>31.18</v>
      </c>
      <c r="D2537" s="56"/>
      <c r="E2537" s="56">
        <v>6.5000000000000002E-2</v>
      </c>
      <c r="F2537">
        <f>Table3[[#This Row],[DivPay]]*4</f>
        <v>0.26</v>
      </c>
      <c r="G2537" s="2">
        <f>Table3[[#This Row],[FwdDiv]]/Table3[[#This Row],[SharePrice]]</f>
        <v>8.3386786401539459E-3</v>
      </c>
    </row>
    <row r="2538" spans="2:7" ht="16" x14ac:dyDescent="0.2">
      <c r="B2538" s="57">
        <v>41442</v>
      </c>
      <c r="C2538" s="56">
        <v>30.96</v>
      </c>
      <c r="D2538" s="56"/>
      <c r="E2538" s="56">
        <v>6.5000000000000002E-2</v>
      </c>
      <c r="F2538">
        <f>Table3[[#This Row],[DivPay]]*4</f>
        <v>0.26</v>
      </c>
      <c r="G2538" s="2">
        <f>Table3[[#This Row],[FwdDiv]]/Table3[[#This Row],[SharePrice]]</f>
        <v>8.3979328165374682E-3</v>
      </c>
    </row>
    <row r="2539" spans="2:7" ht="16" x14ac:dyDescent="0.2">
      <c r="B2539" s="57">
        <v>41439</v>
      </c>
      <c r="C2539" s="56">
        <v>30.8</v>
      </c>
      <c r="D2539" s="56"/>
      <c r="E2539" s="56">
        <v>6.5000000000000002E-2</v>
      </c>
      <c r="F2539">
        <f>Table3[[#This Row],[DivPay]]*4</f>
        <v>0.26</v>
      </c>
      <c r="G2539" s="2">
        <f>Table3[[#This Row],[FwdDiv]]/Table3[[#This Row],[SharePrice]]</f>
        <v>8.4415584415584409E-3</v>
      </c>
    </row>
    <row r="2540" spans="2:7" ht="16" x14ac:dyDescent="0.2">
      <c r="B2540" s="57">
        <v>41438</v>
      </c>
      <c r="C2540" s="56">
        <v>31.17</v>
      </c>
      <c r="D2540" s="56"/>
      <c r="E2540" s="56">
        <v>6.5000000000000002E-2</v>
      </c>
      <c r="F2540">
        <f>Table3[[#This Row],[DivPay]]*4</f>
        <v>0.26</v>
      </c>
      <c r="G2540" s="2">
        <f>Table3[[#This Row],[FwdDiv]]/Table3[[#This Row],[SharePrice]]</f>
        <v>8.3413538658966956E-3</v>
      </c>
    </row>
    <row r="2541" spans="2:7" ht="16" x14ac:dyDescent="0.2">
      <c r="B2541" s="57">
        <v>41437</v>
      </c>
      <c r="C2541" s="56">
        <v>31.53</v>
      </c>
      <c r="D2541" s="56"/>
      <c r="E2541" s="56">
        <v>6.5000000000000002E-2</v>
      </c>
      <c r="F2541">
        <f>Table3[[#This Row],[DivPay]]*4</f>
        <v>0.26</v>
      </c>
      <c r="G2541" s="2">
        <f>Table3[[#This Row],[FwdDiv]]/Table3[[#This Row],[SharePrice]]</f>
        <v>8.2461148112908337E-3</v>
      </c>
    </row>
    <row r="2542" spans="2:7" ht="16" x14ac:dyDescent="0.2">
      <c r="B2542" s="57">
        <v>41436</v>
      </c>
      <c r="C2542" s="56">
        <v>31.7</v>
      </c>
      <c r="D2542" s="56"/>
      <c r="E2542" s="56">
        <v>6.5000000000000002E-2</v>
      </c>
      <c r="F2542">
        <f>Table3[[#This Row],[DivPay]]*4</f>
        <v>0.26</v>
      </c>
      <c r="G2542" s="2">
        <f>Table3[[#This Row],[FwdDiv]]/Table3[[#This Row],[SharePrice]]</f>
        <v>8.201892744479496E-3</v>
      </c>
    </row>
    <row r="2543" spans="2:7" ht="16" x14ac:dyDescent="0.2">
      <c r="B2543" s="57">
        <v>41435</v>
      </c>
      <c r="C2543" s="56">
        <v>32.01</v>
      </c>
      <c r="D2543" s="56"/>
      <c r="E2543" s="56">
        <v>6.5000000000000002E-2</v>
      </c>
      <c r="F2543">
        <f>Table3[[#This Row],[DivPay]]*4</f>
        <v>0.26</v>
      </c>
      <c r="G2543" s="2">
        <f>Table3[[#This Row],[FwdDiv]]/Table3[[#This Row],[SharePrice]]</f>
        <v>8.1224617307091539E-3</v>
      </c>
    </row>
    <row r="2544" spans="2:7" ht="16" x14ac:dyDescent="0.2">
      <c r="B2544" s="57">
        <v>41432</v>
      </c>
      <c r="C2544" s="56">
        <v>31.5</v>
      </c>
      <c r="D2544" s="56"/>
      <c r="E2544" s="56">
        <v>6.5000000000000002E-2</v>
      </c>
      <c r="F2544">
        <f>Table3[[#This Row],[DivPay]]*4</f>
        <v>0.26</v>
      </c>
      <c r="G2544" s="2">
        <f>Table3[[#This Row],[FwdDiv]]/Table3[[#This Row],[SharePrice]]</f>
        <v>8.2539682539682548E-3</v>
      </c>
    </row>
    <row r="2545" spans="2:7" ht="16" x14ac:dyDescent="0.2">
      <c r="B2545" s="57">
        <v>41431</v>
      </c>
      <c r="C2545" s="56">
        <v>32.08</v>
      </c>
      <c r="D2545" s="56"/>
      <c r="E2545" s="56">
        <v>6.5000000000000002E-2</v>
      </c>
      <c r="F2545">
        <f>Table3[[#This Row],[DivPay]]*4</f>
        <v>0.26</v>
      </c>
      <c r="G2545" s="2">
        <f>Table3[[#This Row],[FwdDiv]]/Table3[[#This Row],[SharePrice]]</f>
        <v>8.1047381546134663E-3</v>
      </c>
    </row>
    <row r="2546" spans="2:7" ht="16" x14ac:dyDescent="0.2">
      <c r="B2546" s="57">
        <v>41430</v>
      </c>
      <c r="C2546" s="56">
        <v>32.17</v>
      </c>
      <c r="D2546" s="56"/>
      <c r="E2546" s="56">
        <v>6.5000000000000002E-2</v>
      </c>
      <c r="F2546">
        <f>Table3[[#This Row],[DivPay]]*4</f>
        <v>0.26</v>
      </c>
      <c r="G2546" s="2">
        <f>Table3[[#This Row],[FwdDiv]]/Table3[[#This Row],[SharePrice]]</f>
        <v>8.0820640348150449E-3</v>
      </c>
    </row>
    <row r="2547" spans="2:7" ht="16" x14ac:dyDescent="0.2">
      <c r="B2547" s="57">
        <v>41429</v>
      </c>
      <c r="C2547" s="56">
        <v>32.4</v>
      </c>
      <c r="D2547" s="56"/>
      <c r="E2547" s="56">
        <v>6.5000000000000002E-2</v>
      </c>
      <c r="F2547">
        <f>Table3[[#This Row],[DivPay]]*4</f>
        <v>0.26</v>
      </c>
      <c r="G2547" s="2">
        <f>Table3[[#This Row],[FwdDiv]]/Table3[[#This Row],[SharePrice]]</f>
        <v>8.024691358024692E-3</v>
      </c>
    </row>
    <row r="2548" spans="2:7" ht="16" x14ac:dyDescent="0.2">
      <c r="B2548" s="57">
        <v>41428</v>
      </c>
      <c r="C2548" s="56">
        <v>32.75</v>
      </c>
      <c r="D2548" s="56"/>
      <c r="E2548" s="56">
        <v>6.5000000000000002E-2</v>
      </c>
      <c r="F2548">
        <f>Table3[[#This Row],[DivPay]]*4</f>
        <v>0.26</v>
      </c>
      <c r="G2548" s="2">
        <f>Table3[[#This Row],[FwdDiv]]/Table3[[#This Row],[SharePrice]]</f>
        <v>7.9389312977099242E-3</v>
      </c>
    </row>
    <row r="2549" spans="2:7" ht="16" x14ac:dyDescent="0.2">
      <c r="B2549" s="57">
        <v>41425</v>
      </c>
      <c r="C2549" s="56">
        <v>32</v>
      </c>
      <c r="D2549" s="56"/>
      <c r="E2549" s="56">
        <v>6.5000000000000002E-2</v>
      </c>
      <c r="F2549">
        <f>Table3[[#This Row],[DivPay]]*4</f>
        <v>0.26</v>
      </c>
      <c r="G2549" s="2">
        <f>Table3[[#This Row],[FwdDiv]]/Table3[[#This Row],[SharePrice]]</f>
        <v>8.1250000000000003E-3</v>
      </c>
    </row>
    <row r="2550" spans="2:7" ht="16" x14ac:dyDescent="0.2">
      <c r="B2550" s="57">
        <v>41424</v>
      </c>
      <c r="C2550" s="56">
        <v>32.24</v>
      </c>
      <c r="D2550" s="56"/>
      <c r="E2550" s="56">
        <v>6.5000000000000002E-2</v>
      </c>
      <c r="F2550">
        <f>Table3[[#This Row],[DivPay]]*4</f>
        <v>0.26</v>
      </c>
      <c r="G2550" s="2">
        <f>Table3[[#This Row],[FwdDiv]]/Table3[[#This Row],[SharePrice]]</f>
        <v>8.0645161290322578E-3</v>
      </c>
    </row>
    <row r="2551" spans="2:7" ht="16" x14ac:dyDescent="0.2">
      <c r="B2551" s="57">
        <v>41423</v>
      </c>
      <c r="C2551" s="56">
        <v>32.950000000000003</v>
      </c>
      <c r="D2551" s="56"/>
      <c r="E2551" s="56">
        <v>6.5000000000000002E-2</v>
      </c>
      <c r="F2551">
        <f>Table3[[#This Row],[DivPay]]*4</f>
        <v>0.26</v>
      </c>
      <c r="G2551" s="2">
        <f>Table3[[#This Row],[FwdDiv]]/Table3[[#This Row],[SharePrice]]</f>
        <v>7.8907435508345971E-3</v>
      </c>
    </row>
    <row r="2552" spans="2:7" ht="16" x14ac:dyDescent="0.2">
      <c r="B2552" s="57">
        <v>41422</v>
      </c>
      <c r="C2552" s="56">
        <v>34.26</v>
      </c>
      <c r="D2552" s="56"/>
      <c r="E2552" s="56">
        <v>6.5000000000000002E-2</v>
      </c>
      <c r="F2552">
        <f>Table3[[#This Row],[DivPay]]*4</f>
        <v>0.26</v>
      </c>
      <c r="G2552" s="2">
        <f>Table3[[#This Row],[FwdDiv]]/Table3[[#This Row],[SharePrice]]</f>
        <v>7.5890251021599542E-3</v>
      </c>
    </row>
    <row r="2553" spans="2:7" ht="16" x14ac:dyDescent="0.2">
      <c r="B2553" s="57">
        <v>41418</v>
      </c>
      <c r="C2553" s="56">
        <v>33.46</v>
      </c>
      <c r="D2553" s="56"/>
      <c r="E2553" s="56">
        <v>6.5000000000000002E-2</v>
      </c>
      <c r="F2553">
        <f>Table3[[#This Row],[DivPay]]*4</f>
        <v>0.26</v>
      </c>
      <c r="G2553" s="2">
        <f>Table3[[#This Row],[FwdDiv]]/Table3[[#This Row],[SharePrice]]</f>
        <v>7.7704722056186493E-3</v>
      </c>
    </row>
    <row r="2554" spans="2:7" ht="16" x14ac:dyDescent="0.2">
      <c r="B2554" s="57">
        <v>41417</v>
      </c>
      <c r="C2554" s="56">
        <v>32.840000000000003</v>
      </c>
      <c r="D2554" s="56"/>
      <c r="E2554" s="56">
        <v>6.5000000000000002E-2</v>
      </c>
      <c r="F2554">
        <f>Table3[[#This Row],[DivPay]]*4</f>
        <v>0.26</v>
      </c>
      <c r="G2554" s="2">
        <f>Table3[[#This Row],[FwdDiv]]/Table3[[#This Row],[SharePrice]]</f>
        <v>7.9171741778319114E-3</v>
      </c>
    </row>
    <row r="2555" spans="2:7" ht="16" x14ac:dyDescent="0.2">
      <c r="B2555" s="57">
        <v>41416</v>
      </c>
      <c r="C2555" s="56">
        <v>33.549999999999997</v>
      </c>
      <c r="D2555" s="56"/>
      <c r="E2555" s="56">
        <v>6.5000000000000002E-2</v>
      </c>
      <c r="F2555">
        <f>Table3[[#This Row],[DivPay]]*4</f>
        <v>0.26</v>
      </c>
      <c r="G2555" s="2">
        <f>Table3[[#This Row],[FwdDiv]]/Table3[[#This Row],[SharePrice]]</f>
        <v>7.7496274217585702E-3</v>
      </c>
    </row>
    <row r="2556" spans="2:7" ht="16" x14ac:dyDescent="0.2">
      <c r="B2556" s="57">
        <v>41415</v>
      </c>
      <c r="C2556" s="56">
        <v>33.04</v>
      </c>
      <c r="D2556" s="56"/>
      <c r="E2556" s="56">
        <v>6.5000000000000002E-2</v>
      </c>
      <c r="F2556">
        <f>Table3[[#This Row],[DivPay]]*4</f>
        <v>0.26</v>
      </c>
      <c r="G2556" s="2">
        <f>Table3[[#This Row],[FwdDiv]]/Table3[[#This Row],[SharePrice]]</f>
        <v>7.8692493946731241E-3</v>
      </c>
    </row>
    <row r="2557" spans="2:7" ht="16" x14ac:dyDescent="0.2">
      <c r="B2557" s="57">
        <v>41414</v>
      </c>
      <c r="C2557" s="56">
        <v>33.71</v>
      </c>
      <c r="D2557" s="56"/>
      <c r="E2557" s="56">
        <v>6.5000000000000002E-2</v>
      </c>
      <c r="F2557">
        <f>Table3[[#This Row],[DivPay]]*4</f>
        <v>0.26</v>
      </c>
      <c r="G2557" s="2">
        <f>Table3[[#This Row],[FwdDiv]]/Table3[[#This Row],[SharePrice]]</f>
        <v>7.7128448531593001E-3</v>
      </c>
    </row>
    <row r="2558" spans="2:7" ht="16" x14ac:dyDescent="0.2">
      <c r="B2558" s="57">
        <v>41411</v>
      </c>
      <c r="C2558" s="56">
        <v>33.9</v>
      </c>
      <c r="D2558" s="56"/>
      <c r="E2558" s="56">
        <v>6.5000000000000002E-2</v>
      </c>
      <c r="F2558">
        <f>Table3[[#This Row],[DivPay]]*4</f>
        <v>0.26</v>
      </c>
      <c r="G2558" s="2">
        <f>Table3[[#This Row],[FwdDiv]]/Table3[[#This Row],[SharePrice]]</f>
        <v>7.6696165191740421E-3</v>
      </c>
    </row>
    <row r="2559" spans="2:7" ht="16" x14ac:dyDescent="0.2">
      <c r="B2559" s="57">
        <v>41410</v>
      </c>
      <c r="C2559" s="56">
        <v>33.39</v>
      </c>
      <c r="D2559" s="56"/>
      <c r="E2559" s="56">
        <v>6.5000000000000002E-2</v>
      </c>
      <c r="F2559">
        <f>Table3[[#This Row],[DivPay]]*4</f>
        <v>0.26</v>
      </c>
      <c r="G2559" s="2">
        <f>Table3[[#This Row],[FwdDiv]]/Table3[[#This Row],[SharePrice]]</f>
        <v>7.7867625037436362E-3</v>
      </c>
    </row>
    <row r="2560" spans="2:7" ht="16" x14ac:dyDescent="0.2">
      <c r="B2560" s="57">
        <v>41409</v>
      </c>
      <c r="C2560" s="56">
        <v>32.79</v>
      </c>
      <c r="D2560" s="56"/>
      <c r="E2560" s="56">
        <v>6.5000000000000002E-2</v>
      </c>
      <c r="F2560">
        <f>Table3[[#This Row],[DivPay]]*4</f>
        <v>0.26</v>
      </c>
      <c r="G2560" s="2">
        <f>Table3[[#This Row],[FwdDiv]]/Table3[[#This Row],[SharePrice]]</f>
        <v>7.9292467215614521E-3</v>
      </c>
    </row>
    <row r="2561" spans="2:7" ht="16" x14ac:dyDescent="0.2">
      <c r="B2561" s="57">
        <v>41408</v>
      </c>
      <c r="C2561" s="56">
        <v>33.08</v>
      </c>
      <c r="D2561" s="56"/>
      <c r="E2561" s="56">
        <v>6.5000000000000002E-2</v>
      </c>
      <c r="F2561">
        <f>Table3[[#This Row],[DivPay]]*4</f>
        <v>0.26</v>
      </c>
      <c r="G2561" s="2">
        <f>Table3[[#This Row],[FwdDiv]]/Table3[[#This Row],[SharePrice]]</f>
        <v>7.8597339782345843E-3</v>
      </c>
    </row>
    <row r="2562" spans="2:7" ht="16" x14ac:dyDescent="0.2">
      <c r="B2562" s="57">
        <v>41407</v>
      </c>
      <c r="C2562" s="56">
        <v>33.04</v>
      </c>
      <c r="D2562" s="56"/>
      <c r="E2562" s="56">
        <v>6.5000000000000002E-2</v>
      </c>
      <c r="F2562">
        <f>Table3[[#This Row],[DivPay]]*4</f>
        <v>0.26</v>
      </c>
      <c r="G2562" s="2">
        <f>Table3[[#This Row],[FwdDiv]]/Table3[[#This Row],[SharePrice]]</f>
        <v>7.8692493946731241E-3</v>
      </c>
    </row>
    <row r="2563" spans="2:7" ht="16" x14ac:dyDescent="0.2">
      <c r="B2563" s="57">
        <v>41404</v>
      </c>
      <c r="C2563" s="56">
        <v>33.18</v>
      </c>
      <c r="D2563" s="56"/>
      <c r="E2563" s="56">
        <v>6.5000000000000002E-2</v>
      </c>
      <c r="F2563">
        <f>Table3[[#This Row],[DivPay]]*4</f>
        <v>0.26</v>
      </c>
      <c r="G2563" s="2">
        <f>Table3[[#This Row],[FwdDiv]]/Table3[[#This Row],[SharePrice]]</f>
        <v>7.836045810729355E-3</v>
      </c>
    </row>
    <row r="2564" spans="2:7" ht="16" x14ac:dyDescent="0.2">
      <c r="B2564" s="57">
        <v>41403</v>
      </c>
      <c r="C2564" s="56">
        <v>33.549999999999997</v>
      </c>
      <c r="D2564" s="56"/>
      <c r="E2564" s="56">
        <v>6.5000000000000002E-2</v>
      </c>
      <c r="F2564">
        <f>Table3[[#This Row],[DivPay]]*4</f>
        <v>0.26</v>
      </c>
      <c r="G2564" s="2">
        <f>Table3[[#This Row],[FwdDiv]]/Table3[[#This Row],[SharePrice]]</f>
        <v>7.7496274217585702E-3</v>
      </c>
    </row>
    <row r="2565" spans="2:7" ht="16" x14ac:dyDescent="0.2">
      <c r="B2565" s="57">
        <v>41402</v>
      </c>
      <c r="C2565" s="56">
        <v>33.26</v>
      </c>
      <c r="D2565" s="56"/>
      <c r="E2565" s="56">
        <v>6.5000000000000002E-2</v>
      </c>
      <c r="F2565">
        <f>Table3[[#This Row],[DivPay]]*4</f>
        <v>0.26</v>
      </c>
      <c r="G2565" s="2">
        <f>Table3[[#This Row],[FwdDiv]]/Table3[[#This Row],[SharePrice]]</f>
        <v>7.8171978352375229E-3</v>
      </c>
    </row>
    <row r="2566" spans="2:7" ht="16" x14ac:dyDescent="0.2">
      <c r="B2566" s="57">
        <v>41401</v>
      </c>
      <c r="C2566" s="56">
        <v>32.880000000000003</v>
      </c>
      <c r="D2566" s="56"/>
      <c r="E2566" s="56">
        <v>6.5000000000000002E-2</v>
      </c>
      <c r="F2566">
        <f>Table3[[#This Row],[DivPay]]*4</f>
        <v>0.26</v>
      </c>
      <c r="G2566" s="2">
        <f>Table3[[#This Row],[FwdDiv]]/Table3[[#This Row],[SharePrice]]</f>
        <v>7.9075425790754248E-3</v>
      </c>
    </row>
    <row r="2567" spans="2:7" ht="16" x14ac:dyDescent="0.2">
      <c r="B2567" s="57">
        <v>41400</v>
      </c>
      <c r="C2567" s="56">
        <v>32.94</v>
      </c>
      <c r="D2567" s="56"/>
      <c r="E2567" s="56">
        <v>6.5000000000000002E-2</v>
      </c>
      <c r="F2567">
        <f>Table3[[#This Row],[DivPay]]*4</f>
        <v>0.26</v>
      </c>
      <c r="G2567" s="2">
        <f>Table3[[#This Row],[FwdDiv]]/Table3[[#This Row],[SharePrice]]</f>
        <v>7.8931390406800257E-3</v>
      </c>
    </row>
    <row r="2568" spans="2:7" ht="16" x14ac:dyDescent="0.2">
      <c r="B2568" s="57">
        <v>41397</v>
      </c>
      <c r="C2568" s="56">
        <v>33.21</v>
      </c>
      <c r="D2568" s="56"/>
      <c r="E2568" s="56">
        <v>6.5000000000000002E-2</v>
      </c>
      <c r="F2568">
        <f>Table3[[#This Row],[DivPay]]*4</f>
        <v>0.26</v>
      </c>
      <c r="G2568" s="2">
        <f>Table3[[#This Row],[FwdDiv]]/Table3[[#This Row],[SharePrice]]</f>
        <v>7.8289671785606741E-3</v>
      </c>
    </row>
    <row r="2569" spans="2:7" ht="16" x14ac:dyDescent="0.2">
      <c r="B2569" s="57">
        <v>41396</v>
      </c>
      <c r="C2569" s="56">
        <v>33.28</v>
      </c>
      <c r="D2569" s="56"/>
      <c r="E2569" s="56">
        <v>6.5000000000000002E-2</v>
      </c>
      <c r="F2569">
        <f>Table3[[#This Row],[DivPay]]*4</f>
        <v>0.26</v>
      </c>
      <c r="G2569" s="2">
        <f>Table3[[#This Row],[FwdDiv]]/Table3[[#This Row],[SharePrice]]</f>
        <v>7.8125E-3</v>
      </c>
    </row>
    <row r="2570" spans="2:7" ht="16" x14ac:dyDescent="0.2">
      <c r="B2570" s="57">
        <v>41395</v>
      </c>
      <c r="C2570" s="56">
        <v>33.39</v>
      </c>
      <c r="D2570" s="56"/>
      <c r="E2570" s="56">
        <v>6.5000000000000002E-2</v>
      </c>
      <c r="F2570">
        <f>Table3[[#This Row],[DivPay]]*4</f>
        <v>0.26</v>
      </c>
      <c r="G2570" s="2">
        <f>Table3[[#This Row],[FwdDiv]]/Table3[[#This Row],[SharePrice]]</f>
        <v>7.7867625037436362E-3</v>
      </c>
    </row>
    <row r="2571" spans="2:7" ht="16" x14ac:dyDescent="0.2">
      <c r="B2571" s="57">
        <v>41394</v>
      </c>
      <c r="C2571" s="56">
        <v>33.020000000000003</v>
      </c>
      <c r="D2571" s="56"/>
      <c r="E2571" s="56">
        <v>6.5000000000000002E-2</v>
      </c>
      <c r="F2571">
        <f>Table3[[#This Row],[DivPay]]*4</f>
        <v>0.26</v>
      </c>
      <c r="G2571" s="2">
        <f>Table3[[#This Row],[FwdDiv]]/Table3[[#This Row],[SharePrice]]</f>
        <v>7.874015748031496E-3</v>
      </c>
    </row>
    <row r="2572" spans="2:7" ht="16" x14ac:dyDescent="0.2">
      <c r="B2572" s="57">
        <v>41393</v>
      </c>
      <c r="C2572" s="56">
        <v>32.659999999999997</v>
      </c>
      <c r="D2572" s="56">
        <v>6.5000000000000002E-2</v>
      </c>
      <c r="E2572" s="56">
        <v>6.5000000000000002E-2</v>
      </c>
      <c r="F2572">
        <f>Table3[[#This Row],[DivPay]]*4</f>
        <v>0.26</v>
      </c>
      <c r="G2572" s="2">
        <f>Table3[[#This Row],[FwdDiv]]/Table3[[#This Row],[SharePrice]]</f>
        <v>7.9608083282302518E-3</v>
      </c>
    </row>
    <row r="2573" spans="2:7" ht="16" x14ac:dyDescent="0.2">
      <c r="B2573" s="57">
        <v>41390</v>
      </c>
      <c r="C2573" s="56">
        <v>32.64</v>
      </c>
      <c r="D2573" s="56"/>
      <c r="E2573" s="56">
        <v>0</v>
      </c>
      <c r="F2573">
        <f>Table3[[#This Row],[DivPay]]*4</f>
        <v>0</v>
      </c>
      <c r="G2573" s="2">
        <f>Table3[[#This Row],[FwdDiv]]/Table3[[#This Row],[SharePrice]]</f>
        <v>0</v>
      </c>
    </row>
    <row r="2574" spans="2:7" ht="16" x14ac:dyDescent="0.2">
      <c r="B2574" s="57">
        <v>41389</v>
      </c>
      <c r="C2574" s="56">
        <v>31.55</v>
      </c>
      <c r="D2574" s="56"/>
      <c r="E2574" s="56">
        <v>0</v>
      </c>
      <c r="F2574">
        <f>Table3[[#This Row],[DivPay]]*4</f>
        <v>0</v>
      </c>
      <c r="G2574" s="2">
        <f>Table3[[#This Row],[FwdDiv]]/Table3[[#This Row],[SharePrice]]</f>
        <v>0</v>
      </c>
    </row>
    <row r="2575" spans="2:7" ht="16" x14ac:dyDescent="0.2">
      <c r="B2575" s="57">
        <v>41388</v>
      </c>
      <c r="C2575" s="56">
        <v>30.62</v>
      </c>
      <c r="D2575" s="56"/>
      <c r="E2575" s="56">
        <v>0</v>
      </c>
      <c r="F2575">
        <f>Table3[[#This Row],[DivPay]]*4</f>
        <v>0</v>
      </c>
      <c r="G2575" s="2">
        <f>Table3[[#This Row],[FwdDiv]]/Table3[[#This Row],[SharePrice]]</f>
        <v>0</v>
      </c>
    </row>
    <row r="2576" spans="2:7" ht="16" x14ac:dyDescent="0.2">
      <c r="B2576" s="57">
        <v>41387</v>
      </c>
      <c r="C2576" s="56">
        <v>31.7</v>
      </c>
      <c r="D2576" s="56"/>
      <c r="E2576" s="56">
        <v>0</v>
      </c>
      <c r="F2576">
        <f>Table3[[#This Row],[DivPay]]*4</f>
        <v>0</v>
      </c>
      <c r="G2576" s="2">
        <f>Table3[[#This Row],[FwdDiv]]/Table3[[#This Row],[SharePrice]]</f>
        <v>0</v>
      </c>
    </row>
    <row r="2577" spans="2:7" ht="16" x14ac:dyDescent="0.2">
      <c r="B2577" s="57">
        <v>41386</v>
      </c>
      <c r="C2577" s="56">
        <v>32.659999999999997</v>
      </c>
      <c r="D2577" s="56"/>
      <c r="E2577" s="56">
        <v>0</v>
      </c>
      <c r="F2577">
        <f>Table3[[#This Row],[DivPay]]*4</f>
        <v>0</v>
      </c>
      <c r="G2577" s="2">
        <f>Table3[[#This Row],[FwdDiv]]/Table3[[#This Row],[SharePrice]]</f>
        <v>0</v>
      </c>
    </row>
    <row r="2578" spans="2:7" ht="16" x14ac:dyDescent="0.2">
      <c r="B2578" s="57">
        <v>41383</v>
      </c>
      <c r="C2578" s="56">
        <v>32.71</v>
      </c>
      <c r="D2578" s="56"/>
      <c r="E2578" s="56">
        <v>0</v>
      </c>
      <c r="F2578">
        <f>Table3[[#This Row],[DivPay]]*4</f>
        <v>0</v>
      </c>
      <c r="G2578" s="2">
        <f>Table3[[#This Row],[FwdDiv]]/Table3[[#This Row],[SharePrice]]</f>
        <v>0</v>
      </c>
    </row>
    <row r="2579" spans="2:7" ht="16" x14ac:dyDescent="0.2">
      <c r="B2579" s="57">
        <v>41382</v>
      </c>
      <c r="C2579" s="56">
        <v>32.47</v>
      </c>
      <c r="D2579" s="56"/>
      <c r="E2579" s="56">
        <v>0</v>
      </c>
      <c r="F2579">
        <f>Table3[[#This Row],[DivPay]]*4</f>
        <v>0</v>
      </c>
      <c r="G2579" s="2">
        <f>Table3[[#This Row],[FwdDiv]]/Table3[[#This Row],[SharePrice]]</f>
        <v>0</v>
      </c>
    </row>
    <row r="2580" spans="2:7" ht="16" x14ac:dyDescent="0.2">
      <c r="B2580" s="57">
        <v>41381</v>
      </c>
      <c r="C2580" s="56">
        <v>32.89</v>
      </c>
      <c r="D2580" s="56"/>
      <c r="E2580" s="56">
        <v>0</v>
      </c>
      <c r="F2580">
        <f>Table3[[#This Row],[DivPay]]*4</f>
        <v>0</v>
      </c>
      <c r="G2580" s="2">
        <f>Table3[[#This Row],[FwdDiv]]/Table3[[#This Row],[SharePrice]]</f>
        <v>0</v>
      </c>
    </row>
    <row r="2581" spans="2:7" ht="16" x14ac:dyDescent="0.2">
      <c r="B2581" s="57">
        <v>41380</v>
      </c>
      <c r="C2581" s="56">
        <v>33.21</v>
      </c>
      <c r="D2581" s="56"/>
      <c r="E2581" s="56">
        <v>0</v>
      </c>
      <c r="F2581">
        <f>Table3[[#This Row],[DivPay]]*4</f>
        <v>0</v>
      </c>
      <c r="G2581" s="2">
        <f>Table3[[#This Row],[FwdDiv]]/Table3[[#This Row],[SharePrice]]</f>
        <v>0</v>
      </c>
    </row>
    <row r="2582" spans="2:7" ht="16" x14ac:dyDescent="0.2">
      <c r="B2582" s="57">
        <v>41379</v>
      </c>
      <c r="C2582" s="56">
        <v>32.24</v>
      </c>
      <c r="D2582" s="56"/>
      <c r="E2582" s="56">
        <v>0</v>
      </c>
      <c r="F2582">
        <f>Table3[[#This Row],[DivPay]]*4</f>
        <v>0</v>
      </c>
      <c r="G2582" s="2">
        <f>Table3[[#This Row],[FwdDiv]]/Table3[[#This Row],[SharePrice]]</f>
        <v>0</v>
      </c>
    </row>
    <row r="2583" spans="2:7" ht="16" x14ac:dyDescent="0.2">
      <c r="B2583" s="57">
        <v>41376</v>
      </c>
      <c r="C2583" s="56">
        <v>33.229999999999997</v>
      </c>
      <c r="D2583" s="56"/>
      <c r="E2583" s="56">
        <v>0</v>
      </c>
      <c r="F2583">
        <f>Table3[[#This Row],[DivPay]]*4</f>
        <v>0</v>
      </c>
      <c r="G2583" s="2">
        <f>Table3[[#This Row],[FwdDiv]]/Table3[[#This Row],[SharePrice]]</f>
        <v>0</v>
      </c>
    </row>
    <row r="2584" spans="2:7" ht="16" x14ac:dyDescent="0.2">
      <c r="B2584" s="57">
        <v>41375</v>
      </c>
      <c r="C2584" s="56">
        <v>33.159999999999997</v>
      </c>
      <c r="D2584" s="56"/>
      <c r="E2584" s="56">
        <v>0</v>
      </c>
      <c r="F2584">
        <f>Table3[[#This Row],[DivPay]]*4</f>
        <v>0</v>
      </c>
      <c r="G2584" s="2">
        <f>Table3[[#This Row],[FwdDiv]]/Table3[[#This Row],[SharePrice]]</f>
        <v>0</v>
      </c>
    </row>
    <row r="2585" spans="2:7" ht="16" x14ac:dyDescent="0.2">
      <c r="B2585" s="57">
        <v>41374</v>
      </c>
      <c r="C2585" s="56">
        <v>33.15</v>
      </c>
      <c r="D2585" s="56"/>
      <c r="E2585" s="56">
        <v>0</v>
      </c>
      <c r="F2585">
        <f>Table3[[#This Row],[DivPay]]*4</f>
        <v>0</v>
      </c>
      <c r="G2585" s="2">
        <f>Table3[[#This Row],[FwdDiv]]/Table3[[#This Row],[SharePrice]]</f>
        <v>0</v>
      </c>
    </row>
    <row r="2586" spans="2:7" ht="16" x14ac:dyDescent="0.2">
      <c r="B2586" s="57">
        <v>41373</v>
      </c>
      <c r="C2586" s="56">
        <v>33.44</v>
      </c>
      <c r="D2586" s="56"/>
      <c r="E2586" s="56">
        <v>0</v>
      </c>
      <c r="F2586">
        <f>Table3[[#This Row],[DivPay]]*4</f>
        <v>0</v>
      </c>
      <c r="G2586" s="2">
        <f>Table3[[#This Row],[FwdDiv]]/Table3[[#This Row],[SharePrice]]</f>
        <v>0</v>
      </c>
    </row>
    <row r="2587" spans="2:7" ht="16" x14ac:dyDescent="0.2">
      <c r="B2587" s="57">
        <v>41372</v>
      </c>
      <c r="C2587" s="56">
        <v>32.92</v>
      </c>
      <c r="D2587" s="56"/>
      <c r="E2587" s="56">
        <v>0</v>
      </c>
      <c r="F2587">
        <f>Table3[[#This Row],[DivPay]]*4</f>
        <v>0</v>
      </c>
      <c r="G2587" s="2">
        <f>Table3[[#This Row],[FwdDiv]]/Table3[[#This Row],[SharePrice]]</f>
        <v>0</v>
      </c>
    </row>
    <row r="2588" spans="2:7" ht="16" x14ac:dyDescent="0.2">
      <c r="B2588" s="57">
        <v>41369</v>
      </c>
      <c r="C2588" s="56">
        <v>31.96</v>
      </c>
      <c r="D2588" s="56"/>
      <c r="E2588" s="56">
        <v>0</v>
      </c>
      <c r="F2588">
        <f>Table3[[#This Row],[DivPay]]*4</f>
        <v>0</v>
      </c>
      <c r="G2588" s="2">
        <f>Table3[[#This Row],[FwdDiv]]/Table3[[#This Row],[SharePrice]]</f>
        <v>0</v>
      </c>
    </row>
    <row r="2589" spans="2:7" ht="16" x14ac:dyDescent="0.2">
      <c r="B2589" s="57">
        <v>41368</v>
      </c>
      <c r="C2589" s="56">
        <v>31.84</v>
      </c>
      <c r="D2589" s="56"/>
      <c r="E2589" s="56">
        <v>0</v>
      </c>
      <c r="F2589">
        <f>Table3[[#This Row],[DivPay]]*4</f>
        <v>0</v>
      </c>
      <c r="G2589" s="2">
        <f>Table3[[#This Row],[FwdDiv]]/Table3[[#This Row],[SharePrice]]</f>
        <v>0</v>
      </c>
    </row>
    <row r="2590" spans="2:7" ht="16" x14ac:dyDescent="0.2">
      <c r="B2590" s="57">
        <v>41367</v>
      </c>
      <c r="C2590" s="56">
        <v>32.53</v>
      </c>
      <c r="D2590" s="56"/>
      <c r="E2590" s="56">
        <v>0</v>
      </c>
      <c r="F2590">
        <f>Table3[[#This Row],[DivPay]]*4</f>
        <v>0</v>
      </c>
      <c r="G2590" s="2">
        <f>Table3[[#This Row],[FwdDiv]]/Table3[[#This Row],[SharePrice]]</f>
        <v>0</v>
      </c>
    </row>
    <row r="2591" spans="2:7" ht="16" x14ac:dyDescent="0.2">
      <c r="B2591" s="57">
        <v>41366</v>
      </c>
      <c r="C2591" s="56">
        <v>32.549999999999997</v>
      </c>
      <c r="D2591" s="56"/>
      <c r="E2591" s="56">
        <v>0</v>
      </c>
      <c r="F2591">
        <f>Table3[[#This Row],[DivPay]]*4</f>
        <v>0</v>
      </c>
      <c r="G2591" s="2">
        <f>Table3[[#This Row],[FwdDiv]]/Table3[[#This Row],[SharePrice]]</f>
        <v>0</v>
      </c>
    </row>
    <row r="2592" spans="2:7" ht="16" x14ac:dyDescent="0.2">
      <c r="B2592" s="57">
        <v>41365</v>
      </c>
      <c r="C2592" s="56">
        <v>32.590000000000003</v>
      </c>
      <c r="D2592" s="56"/>
      <c r="E2592" s="56">
        <v>0</v>
      </c>
      <c r="F2592">
        <f>Table3[[#This Row],[DivPay]]*4</f>
        <v>0</v>
      </c>
      <c r="G2592" s="2">
        <f>Table3[[#This Row],[FwdDiv]]/Table3[[#This Row],[SharePrice]]</f>
        <v>0</v>
      </c>
    </row>
    <row r="2593" spans="2:7" ht="16" x14ac:dyDescent="0.2">
      <c r="B2593" s="57">
        <v>41361</v>
      </c>
      <c r="C2593" s="56">
        <v>33.4</v>
      </c>
      <c r="D2593" s="56"/>
      <c r="E2593" s="56">
        <v>0</v>
      </c>
      <c r="F2593">
        <f>Table3[[#This Row],[DivPay]]*4</f>
        <v>0</v>
      </c>
      <c r="G2593" s="2">
        <f>Table3[[#This Row],[FwdDiv]]/Table3[[#This Row],[SharePrice]]</f>
        <v>0</v>
      </c>
    </row>
    <row r="2594" spans="2:7" ht="16" x14ac:dyDescent="0.2">
      <c r="B2594" s="57">
        <v>41360</v>
      </c>
      <c r="C2594" s="56">
        <v>32.74</v>
      </c>
      <c r="D2594" s="56"/>
      <c r="E2594" s="56">
        <v>0</v>
      </c>
      <c r="F2594">
        <f>Table3[[#This Row],[DivPay]]*4</f>
        <v>0</v>
      </c>
      <c r="G2594" s="2">
        <f>Table3[[#This Row],[FwdDiv]]/Table3[[#This Row],[SharePrice]]</f>
        <v>0</v>
      </c>
    </row>
    <row r="2595" spans="2:7" ht="16" x14ac:dyDescent="0.2">
      <c r="B2595" s="57">
        <v>41359</v>
      </c>
      <c r="C2595" s="56">
        <v>32.51</v>
      </c>
      <c r="D2595" s="56"/>
      <c r="E2595" s="56">
        <v>0</v>
      </c>
      <c r="F2595">
        <f>Table3[[#This Row],[DivPay]]*4</f>
        <v>0</v>
      </c>
      <c r="G2595" s="2">
        <f>Table3[[#This Row],[FwdDiv]]/Table3[[#This Row],[SharePrice]]</f>
        <v>0</v>
      </c>
    </row>
    <row r="2596" spans="2:7" ht="16" x14ac:dyDescent="0.2">
      <c r="B2596" s="57">
        <v>41358</v>
      </c>
      <c r="C2596" s="56">
        <v>32.46</v>
      </c>
      <c r="D2596" s="56"/>
      <c r="E2596" s="56">
        <v>0</v>
      </c>
      <c r="F2596">
        <f>Table3[[#This Row],[DivPay]]*4</f>
        <v>0</v>
      </c>
      <c r="G2596" s="2">
        <f>Table3[[#This Row],[FwdDiv]]/Table3[[#This Row],[SharePrice]]</f>
        <v>0</v>
      </c>
    </row>
    <row r="2597" spans="2:7" ht="16" x14ac:dyDescent="0.2">
      <c r="B2597" s="57">
        <v>41355</v>
      </c>
      <c r="C2597" s="56">
        <v>33.119999999999997</v>
      </c>
      <c r="D2597" s="56"/>
      <c r="E2597" s="56">
        <v>0</v>
      </c>
      <c r="F2597">
        <f>Table3[[#This Row],[DivPay]]*4</f>
        <v>0</v>
      </c>
      <c r="G2597" s="2">
        <f>Table3[[#This Row],[FwdDiv]]/Table3[[#This Row],[SharePrice]]</f>
        <v>0</v>
      </c>
    </row>
    <row r="2598" spans="2:7" ht="16" x14ac:dyDescent="0.2">
      <c r="B2598" s="57">
        <v>41354</v>
      </c>
      <c r="C2598" s="56">
        <v>33.47</v>
      </c>
      <c r="D2598" s="56"/>
      <c r="E2598" s="56">
        <v>0</v>
      </c>
      <c r="F2598">
        <f>Table3[[#This Row],[DivPay]]*4</f>
        <v>0</v>
      </c>
      <c r="G2598" s="2">
        <f>Table3[[#This Row],[FwdDiv]]/Table3[[#This Row],[SharePrice]]</f>
        <v>0</v>
      </c>
    </row>
    <row r="2599" spans="2:7" ht="16" x14ac:dyDescent="0.2">
      <c r="B2599" s="57">
        <v>41353</v>
      </c>
      <c r="C2599" s="56">
        <v>33.51</v>
      </c>
      <c r="D2599" s="56"/>
      <c r="E2599" s="56">
        <v>0</v>
      </c>
      <c r="F2599">
        <f>Table3[[#This Row],[DivPay]]*4</f>
        <v>0</v>
      </c>
      <c r="G2599" s="2">
        <f>Table3[[#This Row],[FwdDiv]]/Table3[[#This Row],[SharePrice]]</f>
        <v>0</v>
      </c>
    </row>
    <row r="2600" spans="2:7" ht="16" x14ac:dyDescent="0.2">
      <c r="B2600" s="57">
        <v>41352</v>
      </c>
      <c r="C2600" s="56">
        <v>32.799999999999997</v>
      </c>
      <c r="D2600" s="56"/>
      <c r="E2600" s="56">
        <v>0</v>
      </c>
      <c r="F2600">
        <f>Table3[[#This Row],[DivPay]]*4</f>
        <v>0</v>
      </c>
      <c r="G2600" s="2">
        <f>Table3[[#This Row],[FwdDiv]]/Table3[[#This Row],[SharePrice]]</f>
        <v>0</v>
      </c>
    </row>
    <row r="2601" spans="2:7" ht="16" x14ac:dyDescent="0.2">
      <c r="B2601" s="57">
        <v>41351</v>
      </c>
      <c r="C2601" s="56">
        <v>32.840000000000003</v>
      </c>
      <c r="D2601" s="56"/>
      <c r="E2601" s="56">
        <v>0</v>
      </c>
      <c r="F2601">
        <f>Table3[[#This Row],[DivPay]]*4</f>
        <v>0</v>
      </c>
      <c r="G2601" s="2">
        <f>Table3[[#This Row],[FwdDiv]]/Table3[[#This Row],[SharePrice]]</f>
        <v>0</v>
      </c>
    </row>
    <row r="2602" spans="2:7" ht="16" x14ac:dyDescent="0.2">
      <c r="B2602" s="57">
        <v>41348</v>
      </c>
      <c r="C2602" s="56">
        <v>33.44</v>
      </c>
      <c r="D2602" s="56"/>
      <c r="E2602" s="56">
        <v>0</v>
      </c>
      <c r="F2602">
        <f>Table3[[#This Row],[DivPay]]*4</f>
        <v>0</v>
      </c>
      <c r="G2602" s="2">
        <f>Table3[[#This Row],[FwdDiv]]/Table3[[#This Row],[SharePrice]]</f>
        <v>0</v>
      </c>
    </row>
    <row r="2603" spans="2:7" ht="16" x14ac:dyDescent="0.2">
      <c r="B2603" s="57">
        <v>41347</v>
      </c>
      <c r="C2603" s="56">
        <v>34.64</v>
      </c>
      <c r="D2603" s="56"/>
      <c r="E2603" s="56">
        <v>0</v>
      </c>
      <c r="F2603">
        <f>Table3[[#This Row],[DivPay]]*4</f>
        <v>0</v>
      </c>
      <c r="G2603" s="2">
        <f>Table3[[#This Row],[FwdDiv]]/Table3[[#This Row],[SharePrice]]</f>
        <v>0</v>
      </c>
    </row>
    <row r="2604" spans="2:7" ht="16" x14ac:dyDescent="0.2">
      <c r="B2604" s="57">
        <v>41346</v>
      </c>
      <c r="C2604" s="56">
        <v>34</v>
      </c>
      <c r="D2604" s="56"/>
      <c r="E2604" s="56">
        <v>0</v>
      </c>
      <c r="F2604">
        <f>Table3[[#This Row],[DivPay]]*4</f>
        <v>0</v>
      </c>
      <c r="G2604" s="2">
        <f>Table3[[#This Row],[FwdDiv]]/Table3[[#This Row],[SharePrice]]</f>
        <v>0</v>
      </c>
    </row>
    <row r="2605" spans="2:7" ht="16" x14ac:dyDescent="0.2">
      <c r="B2605" s="57">
        <v>41345</v>
      </c>
      <c r="C2605" s="56">
        <v>33.82</v>
      </c>
      <c r="D2605" s="56"/>
      <c r="E2605" s="56">
        <v>0</v>
      </c>
      <c r="F2605">
        <f>Table3[[#This Row],[DivPay]]*4</f>
        <v>0</v>
      </c>
      <c r="G2605" s="2">
        <f>Table3[[#This Row],[FwdDiv]]/Table3[[#This Row],[SharePrice]]</f>
        <v>0</v>
      </c>
    </row>
    <row r="2606" spans="2:7" ht="16" x14ac:dyDescent="0.2">
      <c r="B2606" s="57">
        <v>41344</v>
      </c>
      <c r="C2606" s="56">
        <v>34.18</v>
      </c>
      <c r="D2606" s="56"/>
      <c r="E2606" s="56">
        <v>0</v>
      </c>
      <c r="F2606">
        <f>Table3[[#This Row],[DivPay]]*4</f>
        <v>0</v>
      </c>
      <c r="G2606" s="2">
        <f>Table3[[#This Row],[FwdDiv]]/Table3[[#This Row],[SharePrice]]</f>
        <v>0</v>
      </c>
    </row>
    <row r="2607" spans="2:7" ht="16" x14ac:dyDescent="0.2">
      <c r="B2607" s="57">
        <v>41341</v>
      </c>
      <c r="C2607" s="56">
        <v>34.090000000000003</v>
      </c>
      <c r="D2607" s="56"/>
      <c r="E2607" s="56">
        <v>0</v>
      </c>
      <c r="F2607">
        <f>Table3[[#This Row],[DivPay]]*4</f>
        <v>0</v>
      </c>
      <c r="G2607" s="2">
        <f>Table3[[#This Row],[FwdDiv]]/Table3[[#This Row],[SharePrice]]</f>
        <v>0</v>
      </c>
    </row>
    <row r="2608" spans="2:7" ht="16" x14ac:dyDescent="0.2">
      <c r="B2608" s="57">
        <v>41340</v>
      </c>
      <c r="C2608" s="56">
        <v>34.56</v>
      </c>
      <c r="D2608" s="56"/>
      <c r="E2608" s="56">
        <v>0</v>
      </c>
      <c r="F2608">
        <f>Table3[[#This Row],[DivPay]]*4</f>
        <v>0</v>
      </c>
      <c r="G2608" s="2">
        <f>Table3[[#This Row],[FwdDiv]]/Table3[[#This Row],[SharePrice]]</f>
        <v>0</v>
      </c>
    </row>
    <row r="2609" spans="2:7" ht="16" x14ac:dyDescent="0.2">
      <c r="B2609" s="57">
        <v>41339</v>
      </c>
      <c r="C2609" s="56">
        <v>33.85</v>
      </c>
      <c r="D2609" s="56"/>
      <c r="E2609" s="56">
        <v>0</v>
      </c>
      <c r="F2609">
        <f>Table3[[#This Row],[DivPay]]*4</f>
        <v>0</v>
      </c>
      <c r="G2609" s="2">
        <f>Table3[[#This Row],[FwdDiv]]/Table3[[#This Row],[SharePrice]]</f>
        <v>0</v>
      </c>
    </row>
    <row r="2610" spans="2:7" ht="16" x14ac:dyDescent="0.2">
      <c r="B2610" s="57">
        <v>41338</v>
      </c>
      <c r="C2610" s="56">
        <v>34.29</v>
      </c>
      <c r="D2610" s="56"/>
      <c r="E2610" s="56">
        <v>0</v>
      </c>
      <c r="F2610">
        <f>Table3[[#This Row],[DivPay]]*4</f>
        <v>0</v>
      </c>
      <c r="G2610" s="2">
        <f>Table3[[#This Row],[FwdDiv]]/Table3[[#This Row],[SharePrice]]</f>
        <v>0</v>
      </c>
    </row>
    <row r="2611" spans="2:7" ht="16" x14ac:dyDescent="0.2">
      <c r="B2611" s="57">
        <v>41337</v>
      </c>
      <c r="C2611" s="56">
        <v>34.35</v>
      </c>
      <c r="D2611" s="56"/>
      <c r="E2611" s="56">
        <v>0</v>
      </c>
      <c r="F2611">
        <f>Table3[[#This Row],[DivPay]]*4</f>
        <v>0</v>
      </c>
      <c r="G2611" s="2">
        <f>Table3[[#This Row],[FwdDiv]]/Table3[[#This Row],[SharePrice]]</f>
        <v>0</v>
      </c>
    </row>
    <row r="2612" spans="2:7" ht="16" x14ac:dyDescent="0.2">
      <c r="B2612" s="57">
        <v>41334</v>
      </c>
      <c r="C2612" s="56">
        <v>34.6</v>
      </c>
      <c r="D2612" s="56"/>
      <c r="E2612" s="56">
        <v>0</v>
      </c>
      <c r="F2612">
        <f>Table3[[#This Row],[DivPay]]*4</f>
        <v>0</v>
      </c>
      <c r="G2612" s="2">
        <f>Table3[[#This Row],[FwdDiv]]/Table3[[#This Row],[SharePrice]]</f>
        <v>0</v>
      </c>
    </row>
    <row r="2613" spans="2:7" ht="16" x14ac:dyDescent="0.2">
      <c r="B2613" s="57">
        <v>41333</v>
      </c>
      <c r="C2613" s="56">
        <v>33.450000000000003</v>
      </c>
      <c r="D2613" s="56"/>
      <c r="E2613" s="56">
        <v>0</v>
      </c>
      <c r="F2613">
        <f>Table3[[#This Row],[DivPay]]*4</f>
        <v>0</v>
      </c>
      <c r="G2613" s="2">
        <f>Table3[[#This Row],[FwdDiv]]/Table3[[#This Row],[SharePrice]]</f>
        <v>0</v>
      </c>
    </row>
    <row r="2614" spans="2:7" ht="16" x14ac:dyDescent="0.2">
      <c r="B2614" s="57">
        <v>41332</v>
      </c>
      <c r="C2614" s="56">
        <v>32.32</v>
      </c>
      <c r="D2614" s="56"/>
      <c r="E2614" s="56">
        <v>0</v>
      </c>
      <c r="F2614">
        <f>Table3[[#This Row],[DivPay]]*4</f>
        <v>0</v>
      </c>
      <c r="G2614" s="2">
        <f>Table3[[#This Row],[FwdDiv]]/Table3[[#This Row],[SharePrice]]</f>
        <v>0</v>
      </c>
    </row>
    <row r="2615" spans="2:7" ht="16" x14ac:dyDescent="0.2">
      <c r="B2615" s="57">
        <v>41331</v>
      </c>
      <c r="C2615" s="56">
        <v>32.04</v>
      </c>
      <c r="D2615" s="56"/>
      <c r="E2615" s="56">
        <v>0</v>
      </c>
      <c r="F2615">
        <f>Table3[[#This Row],[DivPay]]*4</f>
        <v>0</v>
      </c>
      <c r="G2615" s="2">
        <f>Table3[[#This Row],[FwdDiv]]/Table3[[#This Row],[SharePrice]]</f>
        <v>0</v>
      </c>
    </row>
    <row r="2616" spans="2:7" ht="16" x14ac:dyDescent="0.2">
      <c r="B2616" s="57">
        <v>41330</v>
      </c>
      <c r="C2616" s="56">
        <v>32.07</v>
      </c>
      <c r="D2616" s="56"/>
      <c r="E2616" s="56">
        <v>0</v>
      </c>
      <c r="F2616">
        <f>Table3[[#This Row],[DivPay]]*4</f>
        <v>0</v>
      </c>
      <c r="G2616" s="2">
        <f>Table3[[#This Row],[FwdDiv]]/Table3[[#This Row],[SharePrice]]</f>
        <v>0</v>
      </c>
    </row>
    <row r="2617" spans="2:7" ht="16" x14ac:dyDescent="0.2">
      <c r="B2617" s="57">
        <v>41327</v>
      </c>
      <c r="C2617" s="56">
        <v>32.590000000000003</v>
      </c>
      <c r="D2617" s="56"/>
      <c r="E2617" s="56">
        <v>0</v>
      </c>
      <c r="F2617">
        <f>Table3[[#This Row],[DivPay]]*4</f>
        <v>0</v>
      </c>
      <c r="G2617" s="2">
        <f>Table3[[#This Row],[FwdDiv]]/Table3[[#This Row],[SharePrice]]</f>
        <v>0</v>
      </c>
    </row>
    <row r="2618" spans="2:7" ht="16" x14ac:dyDescent="0.2">
      <c r="B2618" s="57">
        <v>41326</v>
      </c>
      <c r="C2618" s="56">
        <v>32.56</v>
      </c>
      <c r="D2618" s="56"/>
      <c r="E2618" s="56">
        <v>0</v>
      </c>
      <c r="F2618">
        <f>Table3[[#This Row],[DivPay]]*4</f>
        <v>0</v>
      </c>
      <c r="G2618" s="2">
        <f>Table3[[#This Row],[FwdDiv]]/Table3[[#This Row],[SharePrice]]</f>
        <v>0</v>
      </c>
    </row>
    <row r="2619" spans="2:7" ht="16" x14ac:dyDescent="0.2">
      <c r="B2619" s="57">
        <v>41325</v>
      </c>
      <c r="C2619" s="56">
        <v>32.72</v>
      </c>
      <c r="D2619" s="56"/>
      <c r="E2619" s="56">
        <v>0</v>
      </c>
      <c r="F2619">
        <f>Table3[[#This Row],[DivPay]]*4</f>
        <v>0</v>
      </c>
      <c r="G2619" s="2">
        <f>Table3[[#This Row],[FwdDiv]]/Table3[[#This Row],[SharePrice]]</f>
        <v>0</v>
      </c>
    </row>
    <row r="2620" spans="2:7" ht="16" x14ac:dyDescent="0.2">
      <c r="B2620" s="57">
        <v>41324</v>
      </c>
      <c r="C2620" s="56">
        <v>33.840000000000003</v>
      </c>
      <c r="D2620" s="56"/>
      <c r="E2620" s="56">
        <v>0</v>
      </c>
      <c r="F2620">
        <f>Table3[[#This Row],[DivPay]]*4</f>
        <v>0</v>
      </c>
      <c r="G2620" s="2">
        <f>Table3[[#This Row],[FwdDiv]]/Table3[[#This Row],[SharePrice]]</f>
        <v>0</v>
      </c>
    </row>
    <row r="2621" spans="2:7" ht="16" x14ac:dyDescent="0.2">
      <c r="B2621" s="57">
        <v>41320</v>
      </c>
      <c r="C2621" s="56">
        <v>33.979999999999997</v>
      </c>
      <c r="D2621" s="56"/>
      <c r="E2621" s="56">
        <v>0</v>
      </c>
      <c r="F2621">
        <f>Table3[[#This Row],[DivPay]]*4</f>
        <v>0</v>
      </c>
      <c r="G2621" s="2">
        <f>Table3[[#This Row],[FwdDiv]]/Table3[[#This Row],[SharePrice]]</f>
        <v>0</v>
      </c>
    </row>
    <row r="2622" spans="2:7" ht="16" x14ac:dyDescent="0.2">
      <c r="B2622" s="57">
        <v>41319</v>
      </c>
      <c r="C2622" s="56">
        <v>33.270000000000003</v>
      </c>
      <c r="D2622" s="56"/>
      <c r="E2622" s="56">
        <v>0</v>
      </c>
      <c r="F2622">
        <f>Table3[[#This Row],[DivPay]]*4</f>
        <v>0</v>
      </c>
      <c r="G2622" s="2">
        <f>Table3[[#This Row],[FwdDiv]]/Table3[[#This Row],[SharePrice]]</f>
        <v>0</v>
      </c>
    </row>
    <row r="2623" spans="2:7" ht="16" x14ac:dyDescent="0.2">
      <c r="B2623" s="57">
        <v>41318</v>
      </c>
      <c r="C2623" s="56">
        <v>33.549999999999997</v>
      </c>
      <c r="D2623" s="56"/>
      <c r="E2623" s="56">
        <v>0</v>
      </c>
      <c r="F2623">
        <f>Table3[[#This Row],[DivPay]]*4</f>
        <v>0</v>
      </c>
      <c r="G2623" s="2">
        <f>Table3[[#This Row],[FwdDiv]]/Table3[[#This Row],[SharePrice]]</f>
        <v>0</v>
      </c>
    </row>
    <row r="2624" spans="2:7" ht="16" x14ac:dyDescent="0.2">
      <c r="B2624" s="57">
        <v>41317</v>
      </c>
      <c r="C2624" s="56">
        <v>33.74</v>
      </c>
      <c r="D2624" s="56"/>
      <c r="E2624" s="56">
        <v>0</v>
      </c>
      <c r="F2624">
        <f>Table3[[#This Row],[DivPay]]*4</f>
        <v>0</v>
      </c>
      <c r="G2624" s="2">
        <f>Table3[[#This Row],[FwdDiv]]/Table3[[#This Row],[SharePrice]]</f>
        <v>0</v>
      </c>
    </row>
    <row r="2625" spans="2:7" ht="16" x14ac:dyDescent="0.2">
      <c r="B2625" s="57">
        <v>41316</v>
      </c>
      <c r="C2625" s="56">
        <v>33.26</v>
      </c>
      <c r="D2625" s="56"/>
      <c r="E2625" s="56">
        <v>0</v>
      </c>
      <c r="F2625">
        <f>Table3[[#This Row],[DivPay]]*4</f>
        <v>0</v>
      </c>
      <c r="G2625" s="2">
        <f>Table3[[#This Row],[FwdDiv]]/Table3[[#This Row],[SharePrice]]</f>
        <v>0</v>
      </c>
    </row>
    <row r="2626" spans="2:7" ht="16" x14ac:dyDescent="0.2">
      <c r="B2626" s="57">
        <v>41313</v>
      </c>
      <c r="C2626" s="56">
        <v>33.049999999999997</v>
      </c>
      <c r="D2626" s="56"/>
      <c r="E2626" s="56">
        <v>0</v>
      </c>
      <c r="F2626">
        <f>Table3[[#This Row],[DivPay]]*4</f>
        <v>0</v>
      </c>
      <c r="G2626" s="2">
        <f>Table3[[#This Row],[FwdDiv]]/Table3[[#This Row],[SharePrice]]</f>
        <v>0</v>
      </c>
    </row>
    <row r="2627" spans="2:7" ht="16" x14ac:dyDescent="0.2">
      <c r="B2627" s="57">
        <v>41312</v>
      </c>
      <c r="C2627" s="56">
        <v>32</v>
      </c>
      <c r="D2627" s="56"/>
      <c r="E2627" s="56">
        <v>0</v>
      </c>
      <c r="F2627">
        <f>Table3[[#This Row],[DivPay]]*4</f>
        <v>0</v>
      </c>
      <c r="G2627" s="2">
        <f>Table3[[#This Row],[FwdDiv]]/Table3[[#This Row],[SharePrice]]</f>
        <v>0</v>
      </c>
    </row>
    <row r="2628" spans="2:7" ht="16" x14ac:dyDescent="0.2">
      <c r="B2628" s="57">
        <v>41311</v>
      </c>
      <c r="C2628" s="56">
        <v>31.03</v>
      </c>
      <c r="D2628" s="56"/>
      <c r="E2628" s="56">
        <v>0</v>
      </c>
      <c r="F2628">
        <f>Table3[[#This Row],[DivPay]]*4</f>
        <v>0</v>
      </c>
      <c r="G2628" s="2">
        <f>Table3[[#This Row],[FwdDiv]]/Table3[[#This Row],[SharePrice]]</f>
        <v>0</v>
      </c>
    </row>
    <row r="2629" spans="2:7" ht="16" x14ac:dyDescent="0.2">
      <c r="B2629" s="57">
        <v>41310</v>
      </c>
      <c r="C2629" s="56">
        <v>31.04</v>
      </c>
      <c r="D2629" s="56"/>
      <c r="E2629" s="56">
        <v>0</v>
      </c>
      <c r="F2629">
        <f>Table3[[#This Row],[DivPay]]*4</f>
        <v>0</v>
      </c>
      <c r="G2629" s="2">
        <f>Table3[[#This Row],[FwdDiv]]/Table3[[#This Row],[SharePrice]]</f>
        <v>0</v>
      </c>
    </row>
    <row r="2630" spans="2:7" ht="16" x14ac:dyDescent="0.2">
      <c r="B2630" s="57">
        <v>41309</v>
      </c>
      <c r="C2630" s="56">
        <v>31.02</v>
      </c>
      <c r="D2630" s="56"/>
      <c r="E2630" s="56">
        <v>0</v>
      </c>
      <c r="F2630">
        <f>Table3[[#This Row],[DivPay]]*4</f>
        <v>0</v>
      </c>
      <c r="G2630" s="2">
        <f>Table3[[#This Row],[FwdDiv]]/Table3[[#This Row],[SharePrice]]</f>
        <v>0</v>
      </c>
    </row>
    <row r="2631" spans="2:7" ht="16" x14ac:dyDescent="0.2">
      <c r="B2631" s="57">
        <v>41306</v>
      </c>
      <c r="C2631" s="56">
        <v>31.01</v>
      </c>
      <c r="D2631" s="56"/>
      <c r="E2631" s="56">
        <v>0</v>
      </c>
      <c r="F2631">
        <f>Table3[[#This Row],[DivPay]]*4</f>
        <v>0</v>
      </c>
      <c r="G2631" s="2">
        <f>Table3[[#This Row],[FwdDiv]]/Table3[[#This Row],[SharePrice]]</f>
        <v>0</v>
      </c>
    </row>
    <row r="2632" spans="2:7" ht="16" x14ac:dyDescent="0.2">
      <c r="B2632" s="57"/>
      <c r="C2632" s="56"/>
      <c r="D2632" s="56"/>
      <c r="E2632" s="56"/>
      <c r="F2632">
        <f>Table3[[#This Row],[DivPay]]*4</f>
        <v>0</v>
      </c>
      <c r="G2632" s="2" t="e">
        <f>Table3[[#This Row],[FwdDiv]]/Table3[[#This Row],[SharePrice]]</f>
        <v>#DIV/0!</v>
      </c>
    </row>
    <row r="2633" spans="2:7" ht="16" x14ac:dyDescent="0.2">
      <c r="B2633" s="57"/>
      <c r="C2633" s="56"/>
      <c r="D2633" s="56"/>
      <c r="E2633" s="56"/>
      <c r="F2633">
        <f>Table3[[#This Row],[DivPay]]*4</f>
        <v>0</v>
      </c>
      <c r="G2633" s="2" t="e">
        <f>Table3[[#This Row],[FwdDiv]]/Table3[[#This Row],[SharePrice]]</f>
        <v>#DIV/0!</v>
      </c>
    </row>
    <row r="2634" spans="2:7" ht="16" x14ac:dyDescent="0.2">
      <c r="B2634" s="57"/>
      <c r="C2634" s="56"/>
      <c r="D2634" s="56"/>
      <c r="E2634" s="56"/>
      <c r="F2634">
        <f>Table3[[#This Row],[DivPay]]*4</f>
        <v>0</v>
      </c>
      <c r="G2634" s="2" t="e">
        <f>Table3[[#This Row],[FwdDiv]]/Table3[[#This Row],[SharePrice]]</f>
        <v>#DIV/0!</v>
      </c>
    </row>
    <row r="2635" spans="2:7" ht="16" x14ac:dyDescent="0.2">
      <c r="B2635" s="57"/>
      <c r="C2635" s="56"/>
      <c r="D2635" s="56"/>
      <c r="E2635" s="56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ht="16" x14ac:dyDescent="0.2">
      <c r="B2636" s="57"/>
      <c r="C2636" s="56"/>
      <c r="D2636" s="56"/>
      <c r="E2636" s="56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ht="16" x14ac:dyDescent="0.2">
      <c r="B2637" s="57"/>
      <c r="C2637" s="56"/>
      <c r="D2637" s="56"/>
      <c r="E2637" s="56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ht="16" x14ac:dyDescent="0.2">
      <c r="B2638" s="57"/>
      <c r="C2638" s="56"/>
      <c r="D2638" s="56"/>
      <c r="E2638" s="56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ht="16" x14ac:dyDescent="0.2">
      <c r="B2639" s="57"/>
      <c r="C2639" s="56"/>
      <c r="D2639" s="56"/>
      <c r="E2639" s="56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ht="16" x14ac:dyDescent="0.2">
      <c r="B2640" s="57"/>
      <c r="C2640" s="56"/>
      <c r="D2640" s="56"/>
      <c r="E2640" s="56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ht="16" x14ac:dyDescent="0.2">
      <c r="B2641" s="57"/>
      <c r="C2641" s="56"/>
      <c r="D2641" s="56"/>
      <c r="E2641" s="56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ht="16" x14ac:dyDescent="0.2">
      <c r="B2642" s="57"/>
      <c r="C2642" s="56"/>
      <c r="D2642" s="56"/>
      <c r="E2642" s="56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ht="16" x14ac:dyDescent="0.2">
      <c r="B2643" s="57"/>
      <c r="C2643" s="56"/>
      <c r="D2643" s="56"/>
      <c r="E2643" s="56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ht="16" x14ac:dyDescent="0.2">
      <c r="B2644" s="57"/>
      <c r="C2644" s="56"/>
      <c r="D2644" s="56"/>
      <c r="E2644" s="56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ht="16" x14ac:dyDescent="0.2">
      <c r="B2645" s="57"/>
      <c r="C2645" s="56"/>
      <c r="D2645" s="56"/>
      <c r="E2645" s="56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ht="16" x14ac:dyDescent="0.2">
      <c r="B2646" s="57"/>
      <c r="C2646" s="56"/>
      <c r="D2646" s="56"/>
      <c r="E2646" s="56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ht="16" x14ac:dyDescent="0.2">
      <c r="B2647" s="57"/>
      <c r="C2647" s="56"/>
      <c r="D2647" s="56"/>
      <c r="E2647" s="56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ht="16" x14ac:dyDescent="0.2">
      <c r="B2648" s="57"/>
      <c r="C2648" s="56"/>
      <c r="D2648" s="56"/>
      <c r="E2648" s="56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ht="16" x14ac:dyDescent="0.2">
      <c r="B2649" s="57"/>
      <c r="C2649" s="56"/>
      <c r="D2649" s="56"/>
      <c r="E2649" s="56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ht="16" x14ac:dyDescent="0.2">
      <c r="B2650" s="57"/>
      <c r="C2650" s="56"/>
      <c r="D2650" s="56"/>
      <c r="E2650" s="56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ht="16" x14ac:dyDescent="0.2">
      <c r="B2651" s="57"/>
      <c r="C2651" s="56"/>
      <c r="D2651" s="56"/>
      <c r="E2651" s="56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ht="16" x14ac:dyDescent="0.2">
      <c r="B2652" s="57"/>
      <c r="C2652" s="56"/>
      <c r="D2652" s="56"/>
      <c r="E2652" s="56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ht="16" x14ac:dyDescent="0.2">
      <c r="B2653" s="57"/>
      <c r="C2653" s="56"/>
      <c r="D2653" s="56"/>
      <c r="E2653" s="56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ht="16" x14ac:dyDescent="0.2">
      <c r="B2654" s="57"/>
      <c r="C2654" s="56"/>
      <c r="D2654" s="56"/>
      <c r="E2654" s="56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ht="16" x14ac:dyDescent="0.2">
      <c r="B2655" s="57"/>
      <c r="C2655" s="56"/>
      <c r="D2655" s="56"/>
      <c r="E2655" s="56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ht="16" x14ac:dyDescent="0.2">
      <c r="B2656" s="57"/>
      <c r="C2656" s="56"/>
      <c r="D2656" s="56"/>
      <c r="E2656" s="56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ht="16" x14ac:dyDescent="0.2">
      <c r="B2657" s="57"/>
      <c r="C2657" s="56"/>
      <c r="D2657" s="56"/>
      <c r="E2657" s="56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ht="16" x14ac:dyDescent="0.2">
      <c r="B2658" s="57"/>
      <c r="C2658" s="56"/>
      <c r="D2658" s="56"/>
      <c r="E2658" s="56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ht="16" x14ac:dyDescent="0.2">
      <c r="B2659" s="57"/>
      <c r="C2659" s="56"/>
      <c r="D2659" s="56"/>
      <c r="E2659" s="56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ht="16" x14ac:dyDescent="0.2">
      <c r="B2660" s="57"/>
      <c r="C2660" s="56"/>
      <c r="D2660" s="56"/>
      <c r="E2660" s="56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ht="16" x14ac:dyDescent="0.2">
      <c r="B2661" s="57"/>
      <c r="C2661" s="56"/>
      <c r="D2661" s="56"/>
      <c r="E2661" s="56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ht="16" x14ac:dyDescent="0.2">
      <c r="B2662" s="57"/>
      <c r="C2662" s="56"/>
      <c r="D2662" s="56"/>
      <c r="E2662" s="56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ht="16" x14ac:dyDescent="0.2">
      <c r="B2663" s="57"/>
      <c r="C2663" s="56"/>
      <c r="D2663" s="56"/>
      <c r="E2663" s="56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ht="16" x14ac:dyDescent="0.2">
      <c r="B2664" s="57"/>
      <c r="C2664" s="56"/>
      <c r="D2664" s="56"/>
      <c r="E2664" s="56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ht="16" x14ac:dyDescent="0.2">
      <c r="B2665" s="57"/>
      <c r="C2665" s="56"/>
      <c r="D2665" s="56"/>
      <c r="E2665" s="56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ht="16" x14ac:dyDescent="0.2">
      <c r="B2666" s="57"/>
      <c r="C2666" s="56"/>
      <c r="D2666" s="56"/>
      <c r="E2666" s="56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ht="16" x14ac:dyDescent="0.2">
      <c r="B2667" s="57"/>
      <c r="C2667" s="56"/>
      <c r="D2667" s="56"/>
      <c r="E2667" s="56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ht="16" x14ac:dyDescent="0.2">
      <c r="B2668" s="57"/>
      <c r="C2668" s="56"/>
      <c r="D2668" s="56"/>
      <c r="E2668" s="56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ht="16" x14ac:dyDescent="0.2">
      <c r="B2669" s="57"/>
      <c r="C2669" s="56"/>
      <c r="D2669" s="56"/>
      <c r="E2669" s="56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ht="16" x14ac:dyDescent="0.2">
      <c r="B2670" s="57"/>
      <c r="C2670" s="56"/>
      <c r="D2670" s="56"/>
      <c r="E2670" s="56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ht="16" x14ac:dyDescent="0.2">
      <c r="B2671" s="57"/>
      <c r="C2671" s="56"/>
      <c r="D2671" s="56"/>
      <c r="E2671" s="56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ht="16" x14ac:dyDescent="0.2">
      <c r="B2672" s="57"/>
      <c r="C2672" s="56"/>
      <c r="D2672" s="56"/>
      <c r="E2672" s="56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ht="16" x14ac:dyDescent="0.2">
      <c r="B2673" s="57"/>
      <c r="C2673" s="56"/>
      <c r="D2673" s="56"/>
      <c r="E2673" s="56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ht="16" x14ac:dyDescent="0.2">
      <c r="B2674" s="57"/>
      <c r="C2674" s="56"/>
      <c r="D2674" s="56"/>
      <c r="E2674" s="56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ht="16" x14ac:dyDescent="0.2">
      <c r="B2675" s="57"/>
      <c r="C2675" s="56"/>
      <c r="D2675" s="56"/>
      <c r="E2675" s="56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ht="16" x14ac:dyDescent="0.2">
      <c r="B2676" s="57"/>
      <c r="C2676" s="56"/>
      <c r="D2676" s="56"/>
      <c r="E2676" s="56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ht="16" x14ac:dyDescent="0.2">
      <c r="B2677" s="57"/>
      <c r="C2677" s="56"/>
      <c r="D2677" s="56"/>
      <c r="E2677" s="56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ht="16" x14ac:dyDescent="0.2">
      <c r="B2678" s="57"/>
      <c r="C2678" s="56"/>
      <c r="D2678" s="56"/>
      <c r="E2678" s="56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ht="16" x14ac:dyDescent="0.2">
      <c r="B2679" s="57"/>
      <c r="C2679" s="56"/>
      <c r="D2679" s="56"/>
      <c r="E2679" s="56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ht="16" x14ac:dyDescent="0.2">
      <c r="B2680" s="57"/>
      <c r="C2680" s="56"/>
      <c r="D2680" s="56"/>
      <c r="E2680" s="56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ht="16" x14ac:dyDescent="0.2">
      <c r="B2681" s="57"/>
      <c r="C2681" s="56"/>
      <c r="D2681" s="56"/>
      <c r="E2681" s="56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ht="16" x14ac:dyDescent="0.2">
      <c r="B2682" s="57"/>
      <c r="C2682" s="56"/>
      <c r="D2682" s="56"/>
      <c r="E2682" s="56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ht="16" x14ac:dyDescent="0.2">
      <c r="B2683" s="57"/>
      <c r="C2683" s="56"/>
      <c r="D2683" s="56"/>
      <c r="E2683" s="56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ht="16" x14ac:dyDescent="0.2">
      <c r="B2684" s="57"/>
      <c r="C2684" s="56"/>
      <c r="D2684" s="56"/>
      <c r="E2684" s="56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ht="16" x14ac:dyDescent="0.2">
      <c r="B2685" s="57"/>
      <c r="C2685" s="56"/>
      <c r="D2685" s="56"/>
      <c r="E2685" s="56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ht="16" x14ac:dyDescent="0.2">
      <c r="B2686" s="57"/>
      <c r="C2686" s="56"/>
      <c r="D2686" s="56"/>
      <c r="E2686" s="56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ht="16" x14ac:dyDescent="0.2">
      <c r="B2687" s="57"/>
      <c r="C2687" s="56"/>
      <c r="D2687" s="56"/>
      <c r="E2687" s="56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ht="16" x14ac:dyDescent="0.2">
      <c r="B2688" s="57"/>
      <c r="C2688" s="56"/>
      <c r="D2688" s="56"/>
      <c r="E2688" s="56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ht="16" x14ac:dyDescent="0.2">
      <c r="B2689" s="57"/>
      <c r="C2689" s="56"/>
      <c r="D2689" s="56"/>
      <c r="E2689" s="56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ht="16" x14ac:dyDescent="0.2">
      <c r="B2690" s="57"/>
      <c r="C2690" s="56"/>
      <c r="D2690" s="56"/>
      <c r="E2690" s="56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ht="16" x14ac:dyDescent="0.2">
      <c r="B2691" s="57"/>
      <c r="C2691" s="56"/>
      <c r="D2691" s="56"/>
      <c r="E2691" s="56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ht="16" x14ac:dyDescent="0.2">
      <c r="B2692" s="57"/>
      <c r="C2692" s="56"/>
      <c r="D2692" s="56"/>
      <c r="E2692" s="56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ht="16" x14ac:dyDescent="0.2">
      <c r="B2693" s="57"/>
      <c r="C2693" s="56"/>
      <c r="D2693" s="56"/>
      <c r="E2693" s="56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ht="16" x14ac:dyDescent="0.2">
      <c r="B2694" s="57"/>
      <c r="C2694" s="56"/>
      <c r="D2694" s="56"/>
      <c r="E2694" s="56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ht="16" x14ac:dyDescent="0.2">
      <c r="B2695" s="57"/>
      <c r="C2695" s="56"/>
      <c r="D2695" s="56"/>
      <c r="E2695" s="56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ht="16" x14ac:dyDescent="0.2">
      <c r="B2696" s="57"/>
      <c r="C2696" s="56"/>
      <c r="D2696" s="56"/>
      <c r="E2696" s="56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ht="16" x14ac:dyDescent="0.2">
      <c r="B2697" s="57"/>
      <c r="C2697" s="56"/>
      <c r="D2697" s="56"/>
      <c r="E2697" s="56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ht="16" x14ac:dyDescent="0.2">
      <c r="B2698" s="57"/>
      <c r="C2698" s="56"/>
      <c r="D2698" s="56"/>
      <c r="E2698" s="56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ht="16" x14ac:dyDescent="0.2">
      <c r="B2699" s="57"/>
      <c r="C2699" s="56"/>
      <c r="D2699" s="56"/>
      <c r="E2699" s="56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ht="16" x14ac:dyDescent="0.2">
      <c r="B2700" s="57"/>
      <c r="C2700" s="56"/>
      <c r="D2700" s="56"/>
      <c r="E2700" s="56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ht="16" x14ac:dyDescent="0.2">
      <c r="B2701" s="57"/>
      <c r="C2701" s="56"/>
      <c r="D2701" s="56"/>
      <c r="E2701" s="56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ht="16" x14ac:dyDescent="0.2">
      <c r="B2702" s="57"/>
      <c r="C2702" s="56"/>
      <c r="D2702" s="56"/>
      <c r="E2702" s="56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ht="16" x14ac:dyDescent="0.2">
      <c r="B2703" s="57"/>
      <c r="C2703" s="56"/>
      <c r="D2703" s="56"/>
      <c r="E2703" s="56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ht="16" x14ac:dyDescent="0.2">
      <c r="B2704" s="57"/>
      <c r="C2704" s="56"/>
      <c r="D2704" s="56"/>
      <c r="E2704" s="56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ht="16" x14ac:dyDescent="0.2">
      <c r="B2705" s="57"/>
      <c r="C2705" s="56"/>
      <c r="D2705" s="56"/>
      <c r="E2705" s="56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ht="16" x14ac:dyDescent="0.2">
      <c r="B2706" s="57"/>
      <c r="C2706" s="56"/>
      <c r="D2706" s="56"/>
      <c r="E2706" s="56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ht="16" x14ac:dyDescent="0.2">
      <c r="B2707" s="57"/>
      <c r="C2707" s="56"/>
      <c r="D2707" s="56"/>
      <c r="E2707" s="56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ht="16" x14ac:dyDescent="0.2">
      <c r="B2708" s="57"/>
      <c r="C2708" s="56"/>
      <c r="D2708" s="56"/>
      <c r="E2708" s="56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ht="16" x14ac:dyDescent="0.2">
      <c r="B2709" s="57"/>
      <c r="C2709" s="56"/>
      <c r="D2709" s="56"/>
      <c r="E2709" s="56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ht="16" x14ac:dyDescent="0.2">
      <c r="B2710" s="57"/>
      <c r="C2710" s="56"/>
      <c r="D2710" s="56"/>
      <c r="E2710" s="56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ht="16" x14ac:dyDescent="0.2">
      <c r="B2711" s="57"/>
      <c r="C2711" s="56"/>
      <c r="D2711" s="56"/>
      <c r="E2711" s="56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ht="16" x14ac:dyDescent="0.2">
      <c r="B2712" s="57"/>
      <c r="C2712" s="56"/>
      <c r="D2712" s="56"/>
      <c r="E2712" s="56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ht="16" x14ac:dyDescent="0.2">
      <c r="B2713" s="57"/>
      <c r="C2713" s="56"/>
      <c r="D2713" s="56"/>
      <c r="E2713" s="56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ht="16" x14ac:dyDescent="0.2">
      <c r="B2714" s="57"/>
      <c r="C2714" s="56"/>
      <c r="D2714" s="56"/>
      <c r="E2714" s="56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ht="16" x14ac:dyDescent="0.2">
      <c r="B2715" s="57"/>
      <c r="C2715" s="56"/>
      <c r="D2715" s="56"/>
      <c r="E2715" s="56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ht="16" x14ac:dyDescent="0.2">
      <c r="B2716" s="57"/>
      <c r="C2716" s="56"/>
      <c r="D2716" s="56"/>
      <c r="E2716" s="56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ht="16" x14ac:dyDescent="0.2">
      <c r="B2717" s="57"/>
      <c r="C2717" s="56"/>
      <c r="D2717" s="56"/>
      <c r="E2717" s="56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ht="16" x14ac:dyDescent="0.2">
      <c r="B2718" s="57"/>
      <c r="C2718" s="56"/>
      <c r="D2718" s="56"/>
      <c r="E2718" s="56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ht="16" x14ac:dyDescent="0.2">
      <c r="B2719" s="57"/>
      <c r="C2719" s="56"/>
      <c r="D2719" s="56"/>
      <c r="E2719" s="56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ht="16" x14ac:dyDescent="0.2">
      <c r="B2720" s="57"/>
      <c r="C2720" s="56"/>
      <c r="D2720" s="56"/>
      <c r="E2720" s="56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ht="16" x14ac:dyDescent="0.2">
      <c r="B2721" s="57"/>
      <c r="C2721" s="56"/>
      <c r="D2721" s="56"/>
      <c r="E2721" s="56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ht="16" x14ac:dyDescent="0.2">
      <c r="B2722" s="57"/>
      <c r="C2722" s="56"/>
      <c r="D2722" s="56"/>
      <c r="E2722" s="56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ht="16" x14ac:dyDescent="0.2">
      <c r="B2723" s="57"/>
      <c r="C2723" s="56"/>
      <c r="D2723" s="56"/>
      <c r="E2723" s="56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ht="16" x14ac:dyDescent="0.2">
      <c r="B2724" s="57"/>
      <c r="C2724" s="56"/>
      <c r="D2724" s="56"/>
      <c r="E2724" s="56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ht="16" x14ac:dyDescent="0.2">
      <c r="B2725" s="57"/>
      <c r="C2725" s="56"/>
      <c r="D2725" s="56"/>
      <c r="E2725" s="56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ht="16" x14ac:dyDescent="0.2">
      <c r="B2726" s="57"/>
      <c r="C2726" s="56"/>
      <c r="D2726" s="56"/>
      <c r="E2726" s="56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ht="16" x14ac:dyDescent="0.2">
      <c r="B2727" s="57"/>
      <c r="C2727" s="56"/>
      <c r="D2727" s="56"/>
      <c r="E2727" s="56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ht="16" x14ac:dyDescent="0.2">
      <c r="B2728" s="57"/>
      <c r="C2728" s="56"/>
      <c r="D2728" s="56"/>
      <c r="E2728" s="56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ht="16" x14ac:dyDescent="0.2">
      <c r="B2729" s="57"/>
      <c r="C2729" s="56"/>
      <c r="D2729" s="56"/>
      <c r="E2729" s="56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ht="16" x14ac:dyDescent="0.2">
      <c r="B2730" s="57"/>
      <c r="C2730" s="56"/>
      <c r="D2730" s="56"/>
      <c r="E2730" s="56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ht="16" x14ac:dyDescent="0.2">
      <c r="B2731" s="57"/>
      <c r="C2731" s="56"/>
      <c r="D2731" s="56"/>
      <c r="E2731" s="56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ht="16" x14ac:dyDescent="0.2">
      <c r="B2732" s="57"/>
      <c r="C2732" s="56"/>
      <c r="D2732" s="56"/>
      <c r="E2732" s="56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ht="16" x14ac:dyDescent="0.2">
      <c r="B2733" s="57"/>
      <c r="C2733" s="56"/>
      <c r="D2733" s="56"/>
      <c r="E2733" s="56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ht="16" x14ac:dyDescent="0.2">
      <c r="B2734" s="57"/>
      <c r="C2734" s="56"/>
      <c r="D2734" s="56"/>
      <c r="E2734" s="56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ht="16" x14ac:dyDescent="0.2">
      <c r="B2735" s="57"/>
      <c r="C2735" s="56"/>
      <c r="D2735" s="56"/>
      <c r="E2735" s="56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ht="16" x14ac:dyDescent="0.2">
      <c r="B2736" s="57"/>
      <c r="C2736" s="56"/>
      <c r="D2736" s="56"/>
      <c r="E2736" s="56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ht="16" x14ac:dyDescent="0.2">
      <c r="B2737" s="57"/>
      <c r="C2737" s="56"/>
      <c r="D2737" s="56"/>
      <c r="E2737" s="56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ht="16" x14ac:dyDescent="0.2">
      <c r="B2738" s="57"/>
      <c r="C2738" s="56"/>
      <c r="D2738" s="56"/>
      <c r="E2738" s="56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ht="16" x14ac:dyDescent="0.2">
      <c r="B2739" s="57"/>
      <c r="C2739" s="56"/>
      <c r="D2739" s="56"/>
      <c r="E2739" s="56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ht="16" x14ac:dyDescent="0.2">
      <c r="B2740" s="57"/>
      <c r="C2740" s="56"/>
      <c r="D2740" s="56"/>
      <c r="E2740" s="56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ht="16" x14ac:dyDescent="0.2">
      <c r="B2741" s="57"/>
      <c r="C2741" s="56"/>
      <c r="D2741" s="56"/>
      <c r="E2741" s="56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ht="16" x14ac:dyDescent="0.2">
      <c r="B2742" s="57"/>
      <c r="C2742" s="56"/>
      <c r="D2742" s="56"/>
      <c r="E2742" s="56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ht="16" x14ac:dyDescent="0.2">
      <c r="B2743" s="57"/>
      <c r="C2743" s="56"/>
      <c r="D2743" s="56"/>
      <c r="E2743" s="56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ht="16" x14ac:dyDescent="0.2">
      <c r="B2744" s="57"/>
      <c r="C2744" s="56"/>
      <c r="D2744" s="56"/>
      <c r="E2744" s="56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ht="16" x14ac:dyDescent="0.2">
      <c r="B2745" s="57"/>
      <c r="C2745" s="56"/>
      <c r="D2745" s="56"/>
      <c r="E2745" s="56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ht="16" x14ac:dyDescent="0.2">
      <c r="B2746" s="57"/>
      <c r="C2746" s="56"/>
      <c r="D2746" s="56"/>
      <c r="E2746" s="56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ht="16" x14ac:dyDescent="0.2">
      <c r="B2747" s="57"/>
      <c r="C2747" s="56"/>
      <c r="D2747" s="56"/>
      <c r="E2747" s="56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ht="16" x14ac:dyDescent="0.2">
      <c r="B2748" s="57"/>
      <c r="C2748" s="56"/>
      <c r="D2748" s="56"/>
      <c r="E2748" s="56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ht="16" x14ac:dyDescent="0.2">
      <c r="B2749" s="57"/>
      <c r="C2749" s="56"/>
      <c r="D2749" s="56"/>
      <c r="E2749" s="56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ht="16" x14ac:dyDescent="0.2">
      <c r="B2750" s="57"/>
      <c r="C2750" s="56"/>
      <c r="D2750" s="56"/>
      <c r="E2750" s="56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ht="16" x14ac:dyDescent="0.2">
      <c r="B2751" s="57"/>
      <c r="C2751" s="56"/>
      <c r="D2751" s="56"/>
      <c r="E2751" s="56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ht="16" x14ac:dyDescent="0.2">
      <c r="B2752" s="57"/>
      <c r="C2752" s="56"/>
      <c r="D2752" s="56"/>
      <c r="E2752" s="56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ht="16" x14ac:dyDescent="0.2">
      <c r="B2753" s="57"/>
      <c r="C2753" s="56"/>
      <c r="D2753" s="56"/>
      <c r="E2753" s="56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ht="16" x14ac:dyDescent="0.2">
      <c r="B2754" s="57"/>
      <c r="C2754" s="56"/>
      <c r="D2754" s="56"/>
      <c r="E2754" s="56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ht="16" x14ac:dyDescent="0.2">
      <c r="B2755" s="57"/>
      <c r="C2755" s="56"/>
      <c r="D2755" s="56"/>
      <c r="E2755" s="56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ht="16" x14ac:dyDescent="0.2">
      <c r="B2756" s="57"/>
      <c r="C2756" s="56"/>
      <c r="D2756" s="56"/>
      <c r="E2756" s="56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ht="16" x14ac:dyDescent="0.2">
      <c r="B2757" s="57"/>
      <c r="C2757" s="56"/>
      <c r="D2757" s="56"/>
      <c r="E2757" s="56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ht="16" x14ac:dyDescent="0.2">
      <c r="B2758" s="57"/>
      <c r="C2758" s="56"/>
      <c r="D2758" s="56"/>
      <c r="E2758" s="56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ht="16" x14ac:dyDescent="0.2">
      <c r="B2759" s="57"/>
      <c r="C2759" s="56"/>
      <c r="D2759" s="56"/>
      <c r="E2759" s="56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ht="16" x14ac:dyDescent="0.2">
      <c r="B2760" s="57"/>
      <c r="C2760" s="56"/>
      <c r="D2760" s="56"/>
      <c r="E2760" s="56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ht="16" x14ac:dyDescent="0.2">
      <c r="B2761" s="57"/>
      <c r="C2761" s="56"/>
      <c r="D2761" s="56"/>
      <c r="E2761" s="56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ht="16" x14ac:dyDescent="0.2">
      <c r="B2762" s="57"/>
      <c r="C2762" s="56"/>
      <c r="D2762" s="56"/>
      <c r="E2762" s="56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ht="16" x14ac:dyDescent="0.2">
      <c r="B2763" s="57"/>
      <c r="C2763" s="56"/>
      <c r="D2763" s="56"/>
      <c r="E2763" s="56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ht="16" x14ac:dyDescent="0.2">
      <c r="B2764" s="57"/>
      <c r="C2764" s="56"/>
      <c r="D2764" s="56"/>
      <c r="E2764" s="56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ht="16" x14ac:dyDescent="0.2">
      <c r="B2765" s="57"/>
      <c r="C2765" s="56"/>
      <c r="D2765" s="56"/>
      <c r="E2765" s="56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ht="16" x14ac:dyDescent="0.2">
      <c r="B2766" s="57"/>
      <c r="C2766" s="56"/>
      <c r="D2766" s="56"/>
      <c r="E2766" s="56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ht="16" x14ac:dyDescent="0.2">
      <c r="B2767" s="57"/>
      <c r="C2767" s="56"/>
      <c r="D2767" s="56"/>
      <c r="E2767" s="56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ht="16" x14ac:dyDescent="0.2">
      <c r="B2768" s="57"/>
      <c r="C2768" s="56"/>
      <c r="D2768" s="56"/>
      <c r="E2768" s="56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ht="16" x14ac:dyDescent="0.2">
      <c r="B2769" s="57"/>
      <c r="C2769" s="56"/>
      <c r="D2769" s="56"/>
      <c r="E2769" s="56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ht="16" x14ac:dyDescent="0.2">
      <c r="B2770" s="57"/>
      <c r="C2770" s="56"/>
      <c r="D2770" s="56"/>
      <c r="E2770" s="56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ht="16" x14ac:dyDescent="0.2">
      <c r="B2771" s="57"/>
      <c r="C2771" s="56"/>
      <c r="D2771" s="56"/>
      <c r="E2771" s="56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ht="16" x14ac:dyDescent="0.2">
      <c r="B2772" s="57"/>
      <c r="C2772" s="56"/>
      <c r="D2772" s="56"/>
      <c r="E2772" s="56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ht="16" x14ac:dyDescent="0.2">
      <c r="B2773" s="57"/>
      <c r="C2773" s="56"/>
      <c r="D2773" s="56"/>
      <c r="E2773" s="56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ht="16" x14ac:dyDescent="0.2">
      <c r="B2774" s="57"/>
      <c r="C2774" s="56"/>
      <c r="D2774" s="56"/>
      <c r="E2774" s="56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ht="16" x14ac:dyDescent="0.2">
      <c r="B2775" s="57"/>
      <c r="C2775" s="56"/>
      <c r="D2775" s="56"/>
      <c r="E2775" s="56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ht="16" x14ac:dyDescent="0.2">
      <c r="B2776" s="57"/>
      <c r="C2776" s="56"/>
      <c r="D2776" s="56"/>
      <c r="E2776" s="56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ht="16" x14ac:dyDescent="0.2">
      <c r="B2777" s="57"/>
      <c r="C2777" s="56"/>
      <c r="D2777" s="56"/>
      <c r="E2777" s="56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ht="16" x14ac:dyDescent="0.2">
      <c r="B2778" s="57"/>
      <c r="C2778" s="56"/>
      <c r="D2778" s="56"/>
      <c r="E2778" s="56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ht="16" x14ac:dyDescent="0.2">
      <c r="B2779" s="57"/>
      <c r="C2779" s="56"/>
      <c r="D2779" s="56"/>
      <c r="E2779" s="56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ht="16" x14ac:dyDescent="0.2">
      <c r="B2780" s="57"/>
      <c r="C2780" s="56"/>
      <c r="D2780" s="56"/>
      <c r="E2780" s="56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ht="16" x14ac:dyDescent="0.2">
      <c r="B2781" s="57"/>
      <c r="C2781" s="56"/>
      <c r="D2781" s="56"/>
      <c r="E2781" s="56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ht="16" x14ac:dyDescent="0.2">
      <c r="B2782" s="57"/>
      <c r="C2782" s="56"/>
      <c r="D2782" s="56"/>
      <c r="E2782" s="56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ht="16" x14ac:dyDescent="0.2">
      <c r="B2783" s="57"/>
      <c r="C2783" s="56"/>
      <c r="D2783" s="56"/>
      <c r="E2783" s="56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ht="16" x14ac:dyDescent="0.2">
      <c r="B2784" s="57"/>
      <c r="C2784" s="56"/>
      <c r="D2784" s="56"/>
      <c r="E2784" s="56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ht="16" x14ac:dyDescent="0.2">
      <c r="B2785" s="57"/>
      <c r="C2785" s="56"/>
      <c r="D2785" s="56"/>
      <c r="E2785" s="56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ht="16" x14ac:dyDescent="0.2">
      <c r="B2786" s="57"/>
      <c r="C2786" s="56"/>
      <c r="D2786" s="56"/>
      <c r="E2786" s="56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ht="16" x14ac:dyDescent="0.2">
      <c r="B2787" s="57"/>
      <c r="C2787" s="56"/>
      <c r="D2787" s="56"/>
      <c r="E2787" s="56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ht="16" x14ac:dyDescent="0.2">
      <c r="B2788" s="57"/>
      <c r="C2788" s="56"/>
      <c r="D2788" s="56"/>
      <c r="E2788" s="56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ht="16" x14ac:dyDescent="0.2">
      <c r="B2789" s="57"/>
      <c r="C2789" s="56"/>
      <c r="D2789" s="56"/>
      <c r="E2789" s="56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ht="16" x14ac:dyDescent="0.2">
      <c r="B2790" s="57"/>
      <c r="C2790" s="56"/>
      <c r="D2790" s="56"/>
      <c r="E2790" s="56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ht="16" x14ac:dyDescent="0.2">
      <c r="B2791" s="57"/>
      <c r="C2791" s="56"/>
      <c r="D2791" s="56"/>
      <c r="E2791" s="56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ht="16" x14ac:dyDescent="0.2">
      <c r="B2792" s="57"/>
      <c r="C2792" s="56"/>
      <c r="D2792" s="56"/>
      <c r="E2792" s="56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ht="16" x14ac:dyDescent="0.2">
      <c r="B2793" s="57"/>
      <c r="C2793" s="56"/>
      <c r="D2793" s="56"/>
      <c r="E2793" s="56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ht="16" x14ac:dyDescent="0.2">
      <c r="B2794" s="57"/>
      <c r="C2794" s="56"/>
      <c r="D2794" s="56"/>
      <c r="E2794" s="56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ht="16" x14ac:dyDescent="0.2">
      <c r="B2795" s="57"/>
      <c r="C2795" s="56"/>
      <c r="D2795" s="56"/>
      <c r="E2795" s="56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ht="16" x14ac:dyDescent="0.2">
      <c r="B2796" s="57"/>
      <c r="C2796" s="56"/>
      <c r="D2796" s="56"/>
      <c r="E2796" s="56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ht="16" x14ac:dyDescent="0.2">
      <c r="B2797" s="57"/>
      <c r="C2797" s="56"/>
      <c r="D2797" s="56"/>
      <c r="E2797" s="56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ht="16" x14ac:dyDescent="0.2">
      <c r="B2798" s="57"/>
      <c r="C2798" s="56"/>
      <c r="D2798" s="56"/>
      <c r="E2798" s="56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ht="16" x14ac:dyDescent="0.2">
      <c r="B2799" s="57"/>
      <c r="C2799" s="56"/>
      <c r="D2799" s="56"/>
      <c r="E2799" s="56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ht="16" x14ac:dyDescent="0.2">
      <c r="B2800" s="57"/>
      <c r="C2800" s="56"/>
      <c r="D2800" s="56"/>
      <c r="E2800" s="56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ht="16" x14ac:dyDescent="0.2">
      <c r="B2801" s="57"/>
      <c r="C2801" s="56"/>
      <c r="D2801" s="56"/>
      <c r="E2801" s="56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ht="16" x14ac:dyDescent="0.2">
      <c r="B2802" s="57"/>
      <c r="C2802" s="56"/>
      <c r="D2802" s="56"/>
      <c r="E2802" s="56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ht="16" x14ac:dyDescent="0.2">
      <c r="B2803" s="57"/>
      <c r="C2803" s="56"/>
      <c r="D2803" s="56"/>
      <c r="E2803" s="56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ht="16" x14ac:dyDescent="0.2">
      <c r="B2804" s="57"/>
      <c r="C2804" s="56"/>
      <c r="D2804" s="56"/>
      <c r="E2804" s="56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ht="16" x14ac:dyDescent="0.2">
      <c r="B2805" s="57"/>
      <c r="C2805" s="56"/>
      <c r="D2805" s="56"/>
      <c r="E2805" s="56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ht="16" x14ac:dyDescent="0.2">
      <c r="B2806" s="57"/>
      <c r="C2806" s="56"/>
      <c r="D2806" s="56"/>
      <c r="E2806" s="56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ht="16" x14ac:dyDescent="0.2">
      <c r="B2807" s="57"/>
      <c r="C2807" s="56"/>
      <c r="D2807" s="56"/>
      <c r="E2807" s="56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ht="16" x14ac:dyDescent="0.2">
      <c r="B2808" s="57"/>
      <c r="C2808" s="56"/>
      <c r="D2808" s="56"/>
      <c r="E2808" s="56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ht="16" x14ac:dyDescent="0.2">
      <c r="B2809" s="57"/>
      <c r="C2809" s="56"/>
      <c r="D2809" s="56"/>
      <c r="E2809" s="56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ht="16" x14ac:dyDescent="0.2">
      <c r="B2810" s="57"/>
      <c r="C2810" s="56"/>
      <c r="D2810" s="56"/>
      <c r="E2810" s="56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ht="16" x14ac:dyDescent="0.2">
      <c r="B2811" s="57"/>
      <c r="C2811" s="56"/>
      <c r="D2811" s="56"/>
      <c r="E2811" s="56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ht="16" x14ac:dyDescent="0.2">
      <c r="B2812" s="57"/>
      <c r="C2812" s="56"/>
      <c r="D2812" s="56"/>
      <c r="E2812" s="56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ht="16" x14ac:dyDescent="0.2">
      <c r="B2813" s="57"/>
      <c r="C2813" s="56"/>
      <c r="D2813" s="56"/>
      <c r="E2813" s="56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ht="16" x14ac:dyDescent="0.2">
      <c r="B2814" s="57"/>
      <c r="C2814" s="56"/>
      <c r="D2814" s="56"/>
      <c r="E2814" s="56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ht="16" x14ac:dyDescent="0.2">
      <c r="B2815" s="57"/>
      <c r="C2815" s="56"/>
      <c r="D2815" s="56"/>
      <c r="E2815" s="56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ht="16" x14ac:dyDescent="0.2">
      <c r="B2816" s="57"/>
      <c r="C2816" s="56"/>
      <c r="D2816" s="56"/>
      <c r="E2816" s="56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ht="16" x14ac:dyDescent="0.2">
      <c r="B2817" s="57"/>
      <c r="C2817" s="56"/>
      <c r="D2817" s="56"/>
      <c r="E2817" s="56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ht="16" x14ac:dyDescent="0.2">
      <c r="B2818" s="57"/>
      <c r="C2818" s="56"/>
      <c r="D2818" s="56"/>
      <c r="E2818" s="56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ht="16" x14ac:dyDescent="0.2">
      <c r="B2819" s="57"/>
      <c r="C2819" s="56"/>
      <c r="D2819" s="56"/>
      <c r="E2819" s="56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ht="16" x14ac:dyDescent="0.2">
      <c r="B2820" s="57"/>
      <c r="C2820" s="56"/>
      <c r="D2820" s="56"/>
      <c r="E2820" s="56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ht="16" x14ac:dyDescent="0.2">
      <c r="B2821" s="57"/>
      <c r="C2821" s="56"/>
      <c r="D2821" s="56"/>
      <c r="E2821" s="56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ht="16" x14ac:dyDescent="0.2">
      <c r="B2822" s="57"/>
      <c r="C2822" s="56"/>
      <c r="D2822" s="56"/>
      <c r="E2822" s="56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ht="16" x14ac:dyDescent="0.2">
      <c r="B2823" s="57"/>
      <c r="C2823" s="56"/>
      <c r="D2823" s="56"/>
      <c r="E2823" s="56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ht="16" x14ac:dyDescent="0.2">
      <c r="B2824" s="57"/>
      <c r="C2824" s="56"/>
      <c r="D2824" s="56"/>
      <c r="E2824" s="56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ht="16" x14ac:dyDescent="0.2">
      <c r="B2825" s="57"/>
      <c r="C2825" s="56"/>
      <c r="D2825" s="56"/>
      <c r="E2825" s="56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ht="16" x14ac:dyDescent="0.2">
      <c r="B2826" s="57"/>
      <c r="C2826" s="56"/>
      <c r="D2826" s="56"/>
      <c r="E2826" s="56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ht="16" x14ac:dyDescent="0.2">
      <c r="B2827" s="57"/>
      <c r="C2827" s="56"/>
      <c r="D2827" s="56"/>
      <c r="E2827" s="56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ht="16" x14ac:dyDescent="0.2">
      <c r="B2828" s="57"/>
      <c r="C2828" s="56"/>
      <c r="D2828" s="56"/>
      <c r="E2828" s="56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ht="16" x14ac:dyDescent="0.2">
      <c r="B2829" s="57"/>
      <c r="C2829" s="56"/>
      <c r="D2829" s="56"/>
      <c r="E2829" s="56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ht="16" x14ac:dyDescent="0.2">
      <c r="B2830" s="57"/>
      <c r="C2830" s="56"/>
      <c r="D2830" s="56"/>
      <c r="E2830" s="56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ht="16" x14ac:dyDescent="0.2">
      <c r="B2831" s="57"/>
      <c r="C2831" s="56"/>
      <c r="D2831" s="56"/>
      <c r="E2831" s="56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ht="16" x14ac:dyDescent="0.2">
      <c r="B2832" s="57"/>
      <c r="C2832" s="56"/>
      <c r="D2832" s="56"/>
      <c r="E2832" s="56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ht="16" x14ac:dyDescent="0.2">
      <c r="B2833" s="57"/>
      <c r="C2833" s="56"/>
      <c r="D2833" s="56"/>
      <c r="E2833" s="56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ht="16" x14ac:dyDescent="0.2">
      <c r="B2834" s="57"/>
      <c r="C2834" s="56"/>
      <c r="D2834" s="56"/>
      <c r="E2834" s="56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ht="16" x14ac:dyDescent="0.2">
      <c r="B2835" s="57"/>
      <c r="C2835" s="56"/>
      <c r="D2835" s="56"/>
      <c r="E2835" s="56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ht="16" x14ac:dyDescent="0.2">
      <c r="B2836" s="57"/>
      <c r="C2836" s="56"/>
      <c r="D2836" s="56"/>
      <c r="E2836" s="56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ht="16" x14ac:dyDescent="0.2">
      <c r="B2837" s="57"/>
      <c r="C2837" s="56"/>
      <c r="D2837" s="56"/>
      <c r="E2837" s="56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ht="16" x14ac:dyDescent="0.2">
      <c r="B2838" s="57"/>
      <c r="C2838" s="56"/>
      <c r="D2838" s="56"/>
      <c r="E2838" s="56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ht="16" x14ac:dyDescent="0.2">
      <c r="B2839" s="57"/>
      <c r="C2839" s="56"/>
      <c r="D2839" s="56"/>
      <c r="E2839" s="56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ht="16" x14ac:dyDescent="0.2">
      <c r="B2840" s="57"/>
      <c r="C2840" s="56"/>
      <c r="D2840" s="56"/>
      <c r="E2840" s="56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ht="16" x14ac:dyDescent="0.2">
      <c r="B2841" s="57"/>
      <c r="C2841" s="56"/>
      <c r="D2841" s="56"/>
      <c r="E2841" s="56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ht="16" x14ac:dyDescent="0.2">
      <c r="B2842" s="57"/>
      <c r="C2842" s="56"/>
      <c r="D2842" s="56"/>
      <c r="E2842" s="56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ht="16" x14ac:dyDescent="0.2">
      <c r="B2843" s="57"/>
      <c r="C2843" s="56"/>
      <c r="D2843" s="56"/>
      <c r="E2843" s="56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ht="16" x14ac:dyDescent="0.2">
      <c r="B2844" s="57"/>
      <c r="C2844" s="56"/>
      <c r="D2844" s="56"/>
      <c r="E2844" s="56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ht="16" x14ac:dyDescent="0.2">
      <c r="B2845" s="57"/>
      <c r="C2845" s="56"/>
      <c r="D2845" s="56"/>
      <c r="E2845" s="56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ht="16" x14ac:dyDescent="0.2">
      <c r="B2846" s="57"/>
      <c r="C2846" s="56"/>
      <c r="D2846" s="56"/>
      <c r="E2846" s="56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ht="16" x14ac:dyDescent="0.2">
      <c r="B2847" s="57"/>
      <c r="C2847" s="56"/>
      <c r="D2847" s="56"/>
      <c r="E2847" s="56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ht="16" x14ac:dyDescent="0.2">
      <c r="B2848" s="57"/>
      <c r="C2848" s="56"/>
      <c r="D2848" s="56"/>
      <c r="E2848" s="56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ht="16" x14ac:dyDescent="0.2">
      <c r="B2849" s="57"/>
      <c r="C2849" s="56"/>
      <c r="D2849" s="56"/>
      <c r="E2849" s="56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ht="16" x14ac:dyDescent="0.2">
      <c r="B2850" s="57"/>
      <c r="C2850" s="56"/>
      <c r="D2850" s="56"/>
      <c r="E2850" s="56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ht="16" x14ac:dyDescent="0.2">
      <c r="B2851" s="57"/>
      <c r="C2851" s="56"/>
      <c r="D2851" s="56"/>
      <c r="E2851" s="56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ht="16" x14ac:dyDescent="0.2">
      <c r="B2852" s="57"/>
      <c r="C2852" s="56"/>
      <c r="D2852" s="56"/>
      <c r="E2852" s="56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ht="16" x14ac:dyDescent="0.2">
      <c r="B2853" s="57"/>
      <c r="C2853" s="56"/>
      <c r="D2853" s="56"/>
      <c r="E2853" s="56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ht="16" x14ac:dyDescent="0.2">
      <c r="B2854" s="57"/>
      <c r="C2854" s="56"/>
      <c r="D2854" s="56"/>
      <c r="E2854" s="56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ht="16" x14ac:dyDescent="0.2">
      <c r="B2855" s="57"/>
      <c r="C2855" s="56"/>
      <c r="D2855" s="56"/>
      <c r="E2855" s="56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ht="16" x14ac:dyDescent="0.2">
      <c r="B2856" s="57"/>
      <c r="C2856" s="56"/>
      <c r="D2856" s="56"/>
      <c r="E2856" s="56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ht="16" x14ac:dyDescent="0.2">
      <c r="B2857" s="57"/>
      <c r="C2857" s="56"/>
      <c r="D2857" s="56"/>
      <c r="E2857" s="56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ht="16" x14ac:dyDescent="0.2">
      <c r="B2858" s="57"/>
      <c r="C2858" s="56"/>
      <c r="D2858" s="56"/>
      <c r="E2858" s="56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ht="16" x14ac:dyDescent="0.2">
      <c r="B2859" s="57"/>
      <c r="C2859" s="56"/>
      <c r="D2859" s="56"/>
      <c r="E2859" s="56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ht="16" x14ac:dyDescent="0.2">
      <c r="B2860" s="57"/>
      <c r="C2860" s="56"/>
      <c r="D2860" s="56"/>
      <c r="E2860" s="56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ht="16" x14ac:dyDescent="0.2">
      <c r="B2861" s="57"/>
      <c r="C2861" s="56"/>
      <c r="D2861" s="56"/>
      <c r="E2861" s="56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ht="16" x14ac:dyDescent="0.2">
      <c r="B2862" s="57"/>
      <c r="C2862" s="56"/>
      <c r="D2862" s="56"/>
      <c r="E2862" s="56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ht="16" x14ac:dyDescent="0.2">
      <c r="B2863" s="57"/>
      <c r="C2863" s="56"/>
      <c r="D2863" s="56"/>
      <c r="E2863" s="56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ht="16" x14ac:dyDescent="0.2">
      <c r="B2864" s="57"/>
      <c r="C2864" s="56"/>
      <c r="D2864" s="56"/>
      <c r="E2864" s="56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ht="16" x14ac:dyDescent="0.2">
      <c r="B2865" s="57"/>
      <c r="C2865" s="56"/>
      <c r="D2865" s="56"/>
      <c r="E2865" s="56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ht="16" x14ac:dyDescent="0.2">
      <c r="B2866" s="57"/>
      <c r="C2866" s="56"/>
      <c r="D2866" s="56"/>
      <c r="E2866" s="56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ht="16" x14ac:dyDescent="0.2">
      <c r="B2867" s="57"/>
      <c r="C2867" s="56"/>
      <c r="D2867" s="56"/>
      <c r="E2867" s="56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ht="16" x14ac:dyDescent="0.2">
      <c r="B2868" s="57"/>
      <c r="C2868" s="56"/>
      <c r="D2868" s="56"/>
      <c r="E2868" s="56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ht="16" x14ac:dyDescent="0.2">
      <c r="B2869" s="57"/>
      <c r="C2869" s="56"/>
      <c r="D2869" s="56"/>
      <c r="E2869" s="56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ht="16" x14ac:dyDescent="0.2">
      <c r="B2870" s="57"/>
      <c r="C2870" s="56"/>
      <c r="D2870" s="56"/>
      <c r="E2870" s="56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ht="16" x14ac:dyDescent="0.2">
      <c r="B2871" s="57"/>
      <c r="C2871" s="56"/>
      <c r="D2871" s="56"/>
      <c r="E2871" s="56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ht="16" x14ac:dyDescent="0.2">
      <c r="B2872" s="57"/>
      <c r="C2872" s="56"/>
      <c r="D2872" s="56"/>
      <c r="E2872" s="56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ht="16" x14ac:dyDescent="0.2">
      <c r="B2873" s="57"/>
      <c r="C2873" s="56"/>
      <c r="D2873" s="56"/>
      <c r="E2873" s="56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ht="16" x14ac:dyDescent="0.2">
      <c r="B2874" s="57"/>
      <c r="C2874" s="56"/>
      <c r="D2874" s="56"/>
      <c r="E2874" s="56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ht="16" x14ac:dyDescent="0.2">
      <c r="B2875" s="57"/>
      <c r="C2875" s="56"/>
      <c r="D2875" s="56"/>
      <c r="E2875" s="56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ht="16" x14ac:dyDescent="0.2">
      <c r="B2876" s="57"/>
      <c r="C2876" s="56"/>
      <c r="D2876" s="56"/>
      <c r="E2876" s="56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ht="16" x14ac:dyDescent="0.2">
      <c r="B2877" s="57"/>
      <c r="C2877" s="56"/>
      <c r="D2877" s="56"/>
      <c r="E2877" s="56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ht="16" x14ac:dyDescent="0.2">
      <c r="B2878" s="57"/>
      <c r="C2878" s="56"/>
      <c r="D2878" s="56"/>
      <c r="E2878" s="56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ht="16" x14ac:dyDescent="0.2">
      <c r="B2879" s="57"/>
      <c r="C2879" s="56"/>
      <c r="D2879" s="56"/>
      <c r="E2879" s="56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ht="16" x14ac:dyDescent="0.2">
      <c r="B2880" s="57"/>
      <c r="C2880" s="56"/>
      <c r="D2880" s="56"/>
      <c r="E2880" s="56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ht="16" x14ac:dyDescent="0.2">
      <c r="B2881" s="57"/>
      <c r="C2881" s="56"/>
      <c r="D2881" s="56"/>
      <c r="E2881" s="56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ht="16" x14ac:dyDescent="0.2">
      <c r="B2882" s="57"/>
      <c r="C2882" s="56"/>
      <c r="D2882" s="56"/>
      <c r="E2882" s="56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ht="16" x14ac:dyDescent="0.2">
      <c r="B2883" s="57"/>
      <c r="C2883" s="56"/>
      <c r="D2883" s="56"/>
      <c r="E2883" s="56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ht="16" x14ac:dyDescent="0.2">
      <c r="B2884" s="57"/>
      <c r="C2884" s="56"/>
      <c r="D2884" s="56"/>
      <c r="E2884" s="56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ht="16" x14ac:dyDescent="0.2">
      <c r="B2885" s="57"/>
      <c r="C2885" s="56"/>
      <c r="D2885" s="56"/>
      <c r="E2885" s="56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ht="16" x14ac:dyDescent="0.2">
      <c r="B2886" s="57"/>
      <c r="C2886" s="56"/>
      <c r="D2886" s="56"/>
      <c r="E2886" s="56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ht="16" x14ac:dyDescent="0.2">
      <c r="B2887" s="57"/>
      <c r="C2887" s="56"/>
      <c r="D2887" s="56"/>
      <c r="E2887" s="56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ht="16" x14ac:dyDescent="0.2">
      <c r="B2888" s="57"/>
      <c r="C2888" s="56"/>
      <c r="D2888" s="56"/>
      <c r="E2888" s="56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ht="16" x14ac:dyDescent="0.2">
      <c r="B2889" s="57"/>
      <c r="C2889" s="56"/>
      <c r="D2889" s="56"/>
      <c r="E2889" s="56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ht="16" x14ac:dyDescent="0.2">
      <c r="B2890" s="57"/>
      <c r="C2890" s="56"/>
      <c r="D2890" s="56"/>
      <c r="E2890" s="56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ht="16" x14ac:dyDescent="0.2">
      <c r="B2891" s="57"/>
      <c r="C2891" s="56"/>
      <c r="D2891" s="56"/>
      <c r="E2891" s="56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ht="16" x14ac:dyDescent="0.2">
      <c r="B2892" s="57"/>
      <c r="C2892" s="56"/>
      <c r="D2892" s="56"/>
      <c r="E2892" s="56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ht="16" x14ac:dyDescent="0.2">
      <c r="B2893" s="57"/>
      <c r="C2893" s="56"/>
      <c r="D2893" s="56"/>
      <c r="E2893" s="56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ht="16" x14ac:dyDescent="0.2">
      <c r="B2894" s="57"/>
      <c r="C2894" s="56"/>
      <c r="D2894" s="56"/>
      <c r="E2894" s="56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ht="16" x14ac:dyDescent="0.2">
      <c r="B2895" s="57"/>
      <c r="C2895" s="56"/>
      <c r="D2895" s="56"/>
      <c r="E2895" s="56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ht="16" x14ac:dyDescent="0.2">
      <c r="B2896" s="57"/>
      <c r="C2896" s="56"/>
      <c r="D2896" s="56"/>
      <c r="E2896" s="56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ht="16" x14ac:dyDescent="0.2">
      <c r="B2897" s="57"/>
      <c r="C2897" s="56"/>
      <c r="D2897" s="56"/>
      <c r="E2897" s="56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ht="16" x14ac:dyDescent="0.2">
      <c r="B2898" s="57"/>
      <c r="C2898" s="56"/>
      <c r="D2898" s="56"/>
      <c r="E2898" s="56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ht="16" x14ac:dyDescent="0.2">
      <c r="B2899" s="57"/>
      <c r="C2899" s="56"/>
      <c r="D2899" s="56"/>
      <c r="E2899" s="56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ht="16" x14ac:dyDescent="0.2">
      <c r="B2900" s="57"/>
      <c r="C2900" s="56"/>
      <c r="D2900" s="56"/>
      <c r="E2900" s="56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ht="16" x14ac:dyDescent="0.2">
      <c r="B2901" s="57"/>
      <c r="C2901" s="56"/>
      <c r="D2901" s="56"/>
      <c r="E2901" s="56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ht="16" x14ac:dyDescent="0.2">
      <c r="B2902" s="57"/>
      <c r="C2902" s="56"/>
      <c r="D2902" s="56"/>
      <c r="E2902" s="56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ht="16" x14ac:dyDescent="0.2">
      <c r="B2903" s="57"/>
      <c r="C2903" s="56"/>
      <c r="D2903" s="56"/>
      <c r="E2903" s="56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ht="16" x14ac:dyDescent="0.2">
      <c r="B2904" s="57"/>
      <c r="C2904" s="56"/>
      <c r="D2904" s="56"/>
      <c r="E2904" s="56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ht="16" x14ac:dyDescent="0.2">
      <c r="B2905" s="57"/>
      <c r="C2905" s="56"/>
      <c r="D2905" s="56"/>
      <c r="E2905" s="56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ht="16" x14ac:dyDescent="0.2">
      <c r="B2906" s="57"/>
      <c r="C2906" s="56"/>
      <c r="D2906" s="56"/>
      <c r="E2906" s="56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ht="16" x14ac:dyDescent="0.2">
      <c r="B2907" s="57"/>
      <c r="C2907" s="56"/>
      <c r="D2907" s="56"/>
      <c r="E2907" s="56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ht="16" x14ac:dyDescent="0.2">
      <c r="B2908" s="57"/>
      <c r="C2908" s="56"/>
      <c r="D2908" s="56"/>
      <c r="E2908" s="56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ht="16" x14ac:dyDescent="0.2">
      <c r="B2909" s="57"/>
      <c r="C2909" s="56"/>
      <c r="D2909" s="56"/>
      <c r="E2909" s="56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ht="16" x14ac:dyDescent="0.2">
      <c r="B2910" s="57"/>
      <c r="C2910" s="56"/>
      <c r="D2910" s="56"/>
      <c r="E2910" s="56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ht="16" x14ac:dyDescent="0.2">
      <c r="B2911" s="57"/>
      <c r="C2911" s="56"/>
      <c r="D2911" s="56"/>
      <c r="E2911" s="56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ht="16" x14ac:dyDescent="0.2">
      <c r="B2912" s="57"/>
      <c r="C2912" s="56"/>
      <c r="D2912" s="56"/>
      <c r="E2912" s="56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ht="16" x14ac:dyDescent="0.2">
      <c r="B2913" s="57"/>
      <c r="C2913" s="56"/>
      <c r="D2913" s="56"/>
      <c r="E2913" s="56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ht="16" x14ac:dyDescent="0.2">
      <c r="B2914" s="57"/>
      <c r="C2914" s="56"/>
      <c r="D2914" s="56"/>
      <c r="E2914" s="56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ht="16" x14ac:dyDescent="0.2">
      <c r="B2915" s="57"/>
      <c r="C2915" s="56"/>
      <c r="D2915" s="56"/>
      <c r="E2915" s="56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ht="16" x14ac:dyDescent="0.2">
      <c r="B2916" s="57"/>
      <c r="C2916" s="56"/>
      <c r="D2916" s="56"/>
      <c r="E2916" s="56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ht="16" x14ac:dyDescent="0.2">
      <c r="B2917" s="57"/>
      <c r="C2917" s="56"/>
      <c r="D2917" s="56"/>
      <c r="E2917" s="56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ht="16" x14ac:dyDescent="0.2">
      <c r="B2918" s="57"/>
      <c r="C2918" s="56"/>
      <c r="D2918" s="56"/>
      <c r="E2918" s="56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ht="16" x14ac:dyDescent="0.2">
      <c r="B2919" s="57"/>
      <c r="C2919" s="56"/>
      <c r="D2919" s="56"/>
      <c r="E2919" s="56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ht="16" x14ac:dyDescent="0.2">
      <c r="B2920" s="57"/>
      <c r="C2920" s="56"/>
      <c r="D2920" s="56"/>
      <c r="E2920" s="56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ht="16" x14ac:dyDescent="0.2">
      <c r="B2921" s="57"/>
      <c r="C2921" s="56"/>
      <c r="D2921" s="56"/>
      <c r="E2921" s="56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ht="16" x14ac:dyDescent="0.2">
      <c r="B2922" s="57"/>
      <c r="C2922" s="56"/>
      <c r="D2922" s="56"/>
      <c r="E2922" s="56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ht="16" x14ac:dyDescent="0.2">
      <c r="B2923" s="57"/>
      <c r="C2923" s="56"/>
      <c r="D2923" s="56"/>
      <c r="E2923" s="56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ht="16" x14ac:dyDescent="0.2">
      <c r="B2924" s="57"/>
      <c r="C2924" s="56"/>
      <c r="D2924" s="56"/>
      <c r="E2924" s="56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ht="16" x14ac:dyDescent="0.2">
      <c r="B2925" s="57"/>
      <c r="C2925" s="56"/>
      <c r="D2925" s="56"/>
      <c r="E2925" s="56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ht="16" x14ac:dyDescent="0.2">
      <c r="B2926" s="57"/>
      <c r="C2926" s="56"/>
      <c r="D2926" s="56"/>
      <c r="E2926" s="56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ht="16" x14ac:dyDescent="0.2">
      <c r="B2927" s="57"/>
      <c r="C2927" s="56"/>
      <c r="D2927" s="56"/>
      <c r="E2927" s="56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ht="16" x14ac:dyDescent="0.2">
      <c r="B2928" s="57"/>
      <c r="C2928" s="56"/>
      <c r="D2928" s="56"/>
      <c r="E2928" s="56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ht="16" x14ac:dyDescent="0.2">
      <c r="B2929" s="57"/>
      <c r="C2929" s="56"/>
      <c r="D2929" s="56"/>
      <c r="E2929" s="56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ht="16" x14ac:dyDescent="0.2">
      <c r="B2930" s="57"/>
      <c r="C2930" s="56"/>
      <c r="D2930" s="56"/>
      <c r="E2930" s="56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ht="16" x14ac:dyDescent="0.2">
      <c r="B2931" s="57"/>
      <c r="C2931" s="56"/>
      <c r="D2931" s="56"/>
      <c r="E2931" s="56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ht="16" x14ac:dyDescent="0.2">
      <c r="B2932" s="57"/>
      <c r="C2932" s="56"/>
      <c r="D2932" s="56"/>
      <c r="E2932" s="56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ht="16" x14ac:dyDescent="0.2">
      <c r="B2933" s="57"/>
      <c r="C2933" s="56"/>
      <c r="D2933" s="56"/>
      <c r="E2933" s="56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ht="16" x14ac:dyDescent="0.2">
      <c r="B2934" s="57"/>
      <c r="C2934" s="56"/>
      <c r="D2934" s="56"/>
      <c r="E2934" s="56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ht="16" x14ac:dyDescent="0.2">
      <c r="B2935" s="57"/>
      <c r="C2935" s="56"/>
      <c r="D2935" s="56"/>
      <c r="E2935" s="56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ht="16" x14ac:dyDescent="0.2">
      <c r="B2936" s="57"/>
      <c r="C2936" s="56"/>
      <c r="D2936" s="56"/>
      <c r="E2936" s="56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ht="16" x14ac:dyDescent="0.2">
      <c r="B2937" s="57"/>
      <c r="C2937" s="56"/>
      <c r="D2937" s="56"/>
      <c r="E2937" s="56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ht="16" x14ac:dyDescent="0.2">
      <c r="B2938" s="57"/>
      <c r="C2938" s="56"/>
      <c r="D2938" s="56"/>
      <c r="E2938" s="56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ht="16" x14ac:dyDescent="0.2">
      <c r="B2939" s="57"/>
      <c r="C2939" s="56"/>
      <c r="D2939" s="56"/>
      <c r="E2939" s="56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ht="16" x14ac:dyDescent="0.2">
      <c r="B2940" s="57"/>
      <c r="C2940" s="56"/>
      <c r="D2940" s="56"/>
      <c r="E2940" s="56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ht="16" x14ac:dyDescent="0.2">
      <c r="B2941" s="57"/>
      <c r="C2941" s="56"/>
      <c r="D2941" s="56"/>
      <c r="E2941" s="56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ht="16" x14ac:dyDescent="0.2">
      <c r="B2942" s="57"/>
      <c r="C2942" s="56"/>
      <c r="D2942" s="56"/>
      <c r="E2942" s="56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ht="16" x14ac:dyDescent="0.2">
      <c r="B2943" s="57"/>
      <c r="C2943" s="56"/>
      <c r="D2943" s="56"/>
      <c r="E2943" s="56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ht="16" x14ac:dyDescent="0.2">
      <c r="B2944" s="57"/>
      <c r="C2944" s="56"/>
      <c r="D2944" s="56"/>
      <c r="E2944" s="56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ht="16" x14ac:dyDescent="0.2">
      <c r="B2945" s="57"/>
      <c r="C2945" s="56"/>
      <c r="D2945" s="56"/>
      <c r="E2945" s="56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ht="16" x14ac:dyDescent="0.2">
      <c r="B2946" s="57"/>
      <c r="C2946" s="56"/>
      <c r="D2946" s="56"/>
      <c r="E2946" s="56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ht="16" x14ac:dyDescent="0.2">
      <c r="B2947" s="57"/>
      <c r="C2947" s="56"/>
      <c r="D2947" s="56"/>
      <c r="E2947" s="56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ht="16" x14ac:dyDescent="0.2">
      <c r="B2948" s="57"/>
      <c r="C2948" s="56"/>
      <c r="D2948" s="56"/>
      <c r="E2948" s="56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ht="16" x14ac:dyDescent="0.2">
      <c r="B2949" s="57"/>
      <c r="C2949" s="56"/>
      <c r="D2949" s="56"/>
      <c r="E2949" s="56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ht="16" x14ac:dyDescent="0.2">
      <c r="B2950" s="57"/>
      <c r="C2950" s="56"/>
      <c r="D2950" s="56"/>
      <c r="E2950" s="56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ht="16" x14ac:dyDescent="0.2">
      <c r="B2951" s="57"/>
      <c r="C2951" s="56"/>
      <c r="D2951" s="56"/>
      <c r="E2951" s="56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ht="16" x14ac:dyDescent="0.2">
      <c r="B2952" s="57"/>
      <c r="C2952" s="56"/>
      <c r="D2952" s="56"/>
      <c r="E2952" s="56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ht="16" x14ac:dyDescent="0.2">
      <c r="B2953" s="57"/>
      <c r="C2953" s="56"/>
      <c r="D2953" s="56"/>
      <c r="E2953" s="56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ht="16" x14ac:dyDescent="0.2">
      <c r="B2954" s="57"/>
      <c r="C2954" s="56"/>
      <c r="D2954" s="56"/>
      <c r="E2954" s="56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ht="16" x14ac:dyDescent="0.2">
      <c r="B2955" s="57"/>
      <c r="C2955" s="56"/>
      <c r="D2955" s="56"/>
      <c r="E2955" s="56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ht="16" x14ac:dyDescent="0.2">
      <c r="B2956" s="57"/>
      <c r="C2956" s="56"/>
      <c r="D2956" s="56"/>
      <c r="E2956" s="56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ht="16" x14ac:dyDescent="0.2">
      <c r="B2957" s="57"/>
      <c r="C2957" s="56"/>
      <c r="D2957" s="56"/>
      <c r="E2957" s="56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ht="16" x14ac:dyDescent="0.2">
      <c r="B2958" s="57"/>
      <c r="C2958" s="56"/>
      <c r="D2958" s="56"/>
      <c r="E2958" s="56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ht="16" x14ac:dyDescent="0.2">
      <c r="B2959" s="57"/>
      <c r="C2959" s="56"/>
      <c r="D2959" s="56"/>
      <c r="E2959" s="56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ht="16" x14ac:dyDescent="0.2">
      <c r="B2960" s="57"/>
      <c r="C2960" s="56"/>
      <c r="D2960" s="56"/>
      <c r="E2960" s="56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ht="16" x14ac:dyDescent="0.2">
      <c r="B2961" s="57"/>
      <c r="C2961" s="56"/>
      <c r="D2961" s="56"/>
      <c r="E2961" s="56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ht="16" x14ac:dyDescent="0.2">
      <c r="B2962" s="57"/>
      <c r="C2962" s="56"/>
      <c r="D2962" s="56"/>
      <c r="E2962" s="56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ht="16" x14ac:dyDescent="0.2">
      <c r="B2963" s="57"/>
      <c r="C2963" s="56"/>
      <c r="D2963" s="56"/>
      <c r="E2963" s="56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ht="16" x14ac:dyDescent="0.2">
      <c r="B2964" s="57"/>
      <c r="C2964" s="56"/>
      <c r="D2964" s="56"/>
      <c r="E2964" s="56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ht="16" x14ac:dyDescent="0.2">
      <c r="B2965" s="57"/>
      <c r="C2965" s="56"/>
      <c r="D2965" s="56"/>
      <c r="E2965" s="56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ht="16" x14ac:dyDescent="0.2">
      <c r="B2966" s="57"/>
      <c r="C2966" s="56"/>
      <c r="D2966" s="56"/>
      <c r="E2966" s="56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ht="16" x14ac:dyDescent="0.2">
      <c r="B2967" s="57"/>
      <c r="C2967" s="56"/>
      <c r="D2967" s="56"/>
      <c r="E2967" s="56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ht="16" x14ac:dyDescent="0.2">
      <c r="B2968" s="57"/>
      <c r="C2968" s="56"/>
      <c r="D2968" s="56"/>
      <c r="E2968" s="56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ht="16" x14ac:dyDescent="0.2">
      <c r="B2969" s="57"/>
      <c r="C2969" s="56"/>
      <c r="D2969" s="56"/>
      <c r="E2969" s="56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ht="16" x14ac:dyDescent="0.2">
      <c r="B2970" s="57"/>
      <c r="C2970" s="56"/>
      <c r="D2970" s="56"/>
      <c r="E2970" s="56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ht="16" x14ac:dyDescent="0.2">
      <c r="B2971" s="57"/>
      <c r="C2971" s="56"/>
      <c r="D2971" s="56"/>
      <c r="E2971" s="56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ht="16" x14ac:dyDescent="0.2">
      <c r="B2972" s="57"/>
      <c r="C2972" s="56"/>
      <c r="D2972" s="56"/>
      <c r="E2972" s="56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ht="16" x14ac:dyDescent="0.2">
      <c r="B2973" s="57"/>
      <c r="C2973" s="56"/>
      <c r="D2973" s="56"/>
      <c r="E2973" s="56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ht="16" x14ac:dyDescent="0.2">
      <c r="B2974" s="57"/>
      <c r="C2974" s="56"/>
      <c r="D2974" s="56"/>
      <c r="E2974" s="56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ht="16" x14ac:dyDescent="0.2">
      <c r="B2975" s="57"/>
      <c r="C2975" s="56"/>
      <c r="D2975" s="56"/>
      <c r="E2975" s="56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ht="16" x14ac:dyDescent="0.2">
      <c r="B2976" s="57"/>
      <c r="C2976" s="56"/>
      <c r="D2976" s="56"/>
      <c r="E2976" s="56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ht="16" x14ac:dyDescent="0.2">
      <c r="B2977" s="57"/>
      <c r="C2977" s="56"/>
      <c r="D2977" s="56"/>
      <c r="E2977" s="56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ht="16" x14ac:dyDescent="0.2">
      <c r="B2978" s="57"/>
      <c r="C2978" s="56"/>
      <c r="D2978" s="56"/>
      <c r="E2978" s="56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ht="16" x14ac:dyDescent="0.2">
      <c r="B2979" s="57"/>
      <c r="C2979" s="56"/>
      <c r="D2979" s="56"/>
      <c r="E2979" s="56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ht="16" x14ac:dyDescent="0.2">
      <c r="B2980" s="57"/>
      <c r="C2980" s="56"/>
      <c r="D2980" s="56"/>
      <c r="E2980" s="56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ht="16" x14ac:dyDescent="0.2">
      <c r="B2981" s="57"/>
      <c r="C2981" s="56"/>
      <c r="D2981" s="56"/>
      <c r="E2981" s="56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ht="16" x14ac:dyDescent="0.2">
      <c r="B2982" s="57"/>
      <c r="C2982" s="56"/>
      <c r="D2982" s="56"/>
      <c r="E2982" s="56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ht="16" x14ac:dyDescent="0.2">
      <c r="B2983" s="57"/>
      <c r="C2983" s="56"/>
      <c r="D2983" s="56"/>
      <c r="E2983" s="56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ht="16" x14ac:dyDescent="0.2">
      <c r="B2984" s="57"/>
      <c r="C2984" s="56"/>
      <c r="D2984" s="56"/>
      <c r="E2984" s="56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ht="16" x14ac:dyDescent="0.2">
      <c r="B2985" s="57"/>
      <c r="C2985" s="56"/>
      <c r="D2985" s="56"/>
      <c r="E2985" s="56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ht="16" x14ac:dyDescent="0.2">
      <c r="B2986" s="57"/>
      <c r="C2986" s="56"/>
      <c r="D2986" s="56"/>
      <c r="E2986" s="56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ht="16" x14ac:dyDescent="0.2">
      <c r="B2987" s="57"/>
      <c r="C2987" s="56"/>
      <c r="D2987" s="56"/>
      <c r="E2987" s="56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ht="16" x14ac:dyDescent="0.2">
      <c r="B2988" s="57"/>
      <c r="C2988" s="56"/>
      <c r="D2988" s="56"/>
      <c r="E2988" s="56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ht="16" x14ac:dyDescent="0.2">
      <c r="B2989" s="57"/>
      <c r="C2989" s="56"/>
      <c r="D2989" s="56"/>
      <c r="E2989" s="56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ht="16" x14ac:dyDescent="0.2">
      <c r="B2990" s="57"/>
      <c r="C2990" s="56"/>
      <c r="D2990" s="56"/>
      <c r="E2990" s="56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ht="16" x14ac:dyDescent="0.2">
      <c r="B2991" s="57"/>
      <c r="C2991" s="56"/>
      <c r="D2991" s="56"/>
      <c r="E2991" s="56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ht="16" x14ac:dyDescent="0.2">
      <c r="B2992" s="57"/>
      <c r="C2992" s="56"/>
      <c r="D2992" s="56"/>
      <c r="E2992" s="56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ht="16" x14ac:dyDescent="0.2">
      <c r="B2993" s="57"/>
      <c r="C2993" s="56"/>
      <c r="D2993" s="56"/>
      <c r="E2993" s="56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ht="16" x14ac:dyDescent="0.2">
      <c r="B2994" s="57"/>
      <c r="C2994" s="56"/>
      <c r="D2994" s="56"/>
      <c r="E2994" s="56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ht="16" x14ac:dyDescent="0.2">
      <c r="B2995" s="57"/>
      <c r="C2995" s="56"/>
      <c r="D2995" s="56"/>
      <c r="E2995" s="56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ht="16" x14ac:dyDescent="0.2">
      <c r="B2996" s="57"/>
      <c r="C2996" s="56"/>
      <c r="D2996" s="56"/>
      <c r="E2996" s="56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ht="16" x14ac:dyDescent="0.2">
      <c r="B2997" s="57"/>
      <c r="C2997" s="56"/>
      <c r="D2997" s="56"/>
      <c r="E2997" s="56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ht="16" x14ac:dyDescent="0.2">
      <c r="B2998" s="57"/>
      <c r="C2998" s="56"/>
      <c r="D2998" s="56"/>
      <c r="E2998" s="56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ht="16" x14ac:dyDescent="0.2">
      <c r="B2999" s="57"/>
      <c r="C2999" s="56"/>
      <c r="D2999" s="56"/>
      <c r="E2999" s="56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ht="16" x14ac:dyDescent="0.2">
      <c r="B3000" s="57"/>
      <c r="C3000" s="56"/>
      <c r="D3000" s="56"/>
      <c r="E3000" s="56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ht="16" x14ac:dyDescent="0.2">
      <c r="B3001" s="57"/>
      <c r="C3001" s="56"/>
      <c r="D3001" s="56"/>
      <c r="E3001" s="56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ht="16" x14ac:dyDescent="0.2">
      <c r="B3002" s="57"/>
      <c r="C3002" s="56"/>
      <c r="D3002" s="56"/>
      <c r="E3002" s="56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ht="16" x14ac:dyDescent="0.2">
      <c r="B3003" s="57"/>
      <c r="C3003" s="56"/>
      <c r="D3003" s="56"/>
      <c r="E3003" s="56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ht="16" x14ac:dyDescent="0.2">
      <c r="B3004" s="57"/>
      <c r="C3004" s="56"/>
      <c r="D3004" s="56"/>
      <c r="E3004" s="56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ht="16" x14ac:dyDescent="0.2">
      <c r="B3005" s="57"/>
      <c r="C3005" s="56"/>
      <c r="D3005" s="56"/>
      <c r="E3005" s="56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ht="16" x14ac:dyDescent="0.2">
      <c r="B3006" s="57"/>
      <c r="C3006" s="56"/>
      <c r="D3006" s="56"/>
      <c r="E3006" s="56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ht="16" x14ac:dyDescent="0.2">
      <c r="B3007" s="57"/>
      <c r="C3007" s="56"/>
      <c r="D3007" s="56"/>
      <c r="E3007" s="56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ht="16" x14ac:dyDescent="0.2">
      <c r="B3008" s="57"/>
      <c r="C3008" s="56"/>
      <c r="D3008" s="56"/>
      <c r="E3008" s="56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ht="16" x14ac:dyDescent="0.2">
      <c r="B3009" s="57"/>
      <c r="C3009" s="56"/>
      <c r="D3009" s="56"/>
      <c r="E3009" s="56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ht="16" x14ac:dyDescent="0.2">
      <c r="B3010" s="57"/>
      <c r="C3010" s="56"/>
      <c r="D3010" s="56"/>
      <c r="E3010" s="56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ht="16" x14ac:dyDescent="0.2">
      <c r="B3011" s="57"/>
      <c r="C3011" s="56"/>
      <c r="D3011" s="56"/>
      <c r="E3011" s="56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ht="16" x14ac:dyDescent="0.2">
      <c r="B3012" s="57"/>
      <c r="C3012" s="56"/>
      <c r="D3012" s="56"/>
      <c r="E3012" s="56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ht="16" x14ac:dyDescent="0.2">
      <c r="B3013" s="57"/>
      <c r="C3013" s="56"/>
      <c r="D3013" s="56"/>
      <c r="E3013" s="56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ht="16" x14ac:dyDescent="0.2">
      <c r="B3014" s="57"/>
      <c r="C3014" s="56"/>
      <c r="D3014" s="56"/>
      <c r="E3014" s="56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ht="16" x14ac:dyDescent="0.2">
      <c r="B3015" s="57"/>
      <c r="C3015" s="56"/>
      <c r="D3015" s="56"/>
      <c r="E3015" s="56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ht="16" x14ac:dyDescent="0.2">
      <c r="B3016" s="57"/>
      <c r="C3016" s="56"/>
      <c r="D3016" s="56"/>
      <c r="E3016" s="56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ht="16" x14ac:dyDescent="0.2">
      <c r="B3017" s="57"/>
      <c r="C3017" s="56"/>
      <c r="D3017" s="56"/>
      <c r="E3017" s="56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ht="16" x14ac:dyDescent="0.2">
      <c r="B3018" s="57"/>
      <c r="C3018" s="56"/>
      <c r="D3018" s="56"/>
      <c r="E3018" s="56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ht="16" x14ac:dyDescent="0.2">
      <c r="B3019" s="57"/>
      <c r="C3019" s="56"/>
      <c r="D3019" s="56"/>
      <c r="E3019" s="56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ht="16" x14ac:dyDescent="0.2">
      <c r="B3020" s="57"/>
      <c r="C3020" s="56"/>
      <c r="D3020" s="56"/>
      <c r="E3020" s="56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ht="16" x14ac:dyDescent="0.2">
      <c r="B3021" s="57"/>
      <c r="C3021" s="56"/>
      <c r="D3021" s="56"/>
      <c r="E3021" s="56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ht="16" x14ac:dyDescent="0.2">
      <c r="B3022" s="57"/>
      <c r="C3022" s="56"/>
      <c r="D3022" s="56"/>
      <c r="E3022" s="56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ht="16" x14ac:dyDescent="0.2">
      <c r="B3023" s="57"/>
      <c r="C3023" s="56"/>
      <c r="D3023" s="56"/>
      <c r="E3023" s="56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ht="16" x14ac:dyDescent="0.2">
      <c r="B3024" s="57"/>
      <c r="C3024" s="56"/>
      <c r="D3024" s="56"/>
      <c r="E3024" s="56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ht="16" x14ac:dyDescent="0.2">
      <c r="B3025" s="57"/>
      <c r="C3025" s="56"/>
      <c r="D3025" s="56"/>
      <c r="E3025" s="56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ht="16" x14ac:dyDescent="0.2">
      <c r="B3026" s="57"/>
      <c r="C3026" s="56"/>
      <c r="D3026" s="56"/>
      <c r="E3026" s="56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ht="16" x14ac:dyDescent="0.2">
      <c r="B3027" s="57"/>
      <c r="C3027" s="56"/>
      <c r="D3027" s="56"/>
      <c r="E3027" s="56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ht="16" x14ac:dyDescent="0.2">
      <c r="B3028" s="57"/>
      <c r="C3028" s="56"/>
      <c r="D3028" s="56"/>
      <c r="E3028" s="56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ht="16" x14ac:dyDescent="0.2">
      <c r="B3029" s="57"/>
      <c r="C3029" s="56"/>
      <c r="D3029" s="56"/>
      <c r="E3029" s="56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ht="16" x14ac:dyDescent="0.2">
      <c r="B3030" s="57"/>
      <c r="C3030" s="56"/>
      <c r="D3030" s="56"/>
      <c r="E3030" s="56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ht="16" x14ac:dyDescent="0.2">
      <c r="B3031" s="57"/>
      <c r="C3031" s="56"/>
      <c r="D3031" s="56"/>
      <c r="E3031" s="56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ht="16" x14ac:dyDescent="0.2">
      <c r="B3032" s="57"/>
      <c r="C3032" s="56"/>
      <c r="D3032" s="56"/>
      <c r="E3032" s="56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ht="16" x14ac:dyDescent="0.2">
      <c r="B3033" s="57"/>
      <c r="C3033" s="56"/>
      <c r="D3033" s="56"/>
      <c r="E3033" s="56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ht="16" x14ac:dyDescent="0.2">
      <c r="B3034" s="57"/>
      <c r="C3034" s="56"/>
      <c r="D3034" s="56"/>
      <c r="E3034" s="56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ht="16" x14ac:dyDescent="0.2">
      <c r="B3035" s="57"/>
      <c r="C3035" s="56"/>
      <c r="D3035" s="56"/>
      <c r="E3035" s="56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ht="16" x14ac:dyDescent="0.2">
      <c r="B3036" s="57"/>
      <c r="C3036" s="56"/>
      <c r="D3036" s="56"/>
      <c r="E3036" s="56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ht="16" x14ac:dyDescent="0.2">
      <c r="B3037" s="57"/>
      <c r="C3037" s="56"/>
      <c r="D3037" s="56"/>
      <c r="E3037" s="56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ht="16" x14ac:dyDescent="0.2">
      <c r="B3038" s="57"/>
      <c r="C3038" s="56"/>
      <c r="D3038" s="56"/>
      <c r="E3038" s="56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ht="16" x14ac:dyDescent="0.2">
      <c r="B3039" s="57"/>
      <c r="C3039" s="56"/>
      <c r="D3039" s="56"/>
      <c r="E3039" s="56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ht="16" x14ac:dyDescent="0.2">
      <c r="B3040" s="57"/>
      <c r="C3040" s="56"/>
      <c r="D3040" s="56"/>
      <c r="E3040" s="56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ht="16" x14ac:dyDescent="0.2">
      <c r="B3041" s="57"/>
      <c r="C3041" s="56"/>
      <c r="D3041" s="56"/>
      <c r="E3041" s="56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ht="16" x14ac:dyDescent="0.2">
      <c r="B3042" s="57"/>
      <c r="C3042" s="56"/>
      <c r="D3042" s="56"/>
      <c r="E3042" s="56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ht="16" x14ac:dyDescent="0.2">
      <c r="B3043" s="57"/>
      <c r="C3043" s="56"/>
      <c r="D3043" s="56"/>
      <c r="E3043" s="56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ht="16" x14ac:dyDescent="0.2">
      <c r="B3044" s="57"/>
      <c r="C3044" s="56"/>
      <c r="D3044" s="56"/>
      <c r="E3044" s="56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ht="16" x14ac:dyDescent="0.2">
      <c r="B3045" s="57"/>
      <c r="C3045" s="56"/>
      <c r="D3045" s="56"/>
      <c r="E3045" s="56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ht="16" x14ac:dyDescent="0.2">
      <c r="B3046" s="57"/>
      <c r="C3046" s="56"/>
      <c r="D3046" s="56"/>
      <c r="E3046" s="56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ht="16" x14ac:dyDescent="0.2">
      <c r="B3047" s="57"/>
      <c r="C3047" s="56"/>
      <c r="D3047" s="56"/>
      <c r="E3047" s="56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ht="16" x14ac:dyDescent="0.2">
      <c r="B3048" s="57"/>
      <c r="C3048" s="56"/>
      <c r="D3048" s="56"/>
      <c r="E3048" s="56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ht="16" x14ac:dyDescent="0.2">
      <c r="B3049" s="57"/>
      <c r="C3049" s="56"/>
      <c r="D3049" s="56"/>
      <c r="E3049" s="56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ht="16" x14ac:dyDescent="0.2">
      <c r="B3050" s="57"/>
      <c r="C3050" s="56"/>
      <c r="D3050" s="56"/>
      <c r="E3050" s="56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ht="16" x14ac:dyDescent="0.2">
      <c r="B3051" s="57"/>
      <c r="C3051" s="56"/>
      <c r="D3051" s="56"/>
      <c r="E3051" s="56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ht="16" x14ac:dyDescent="0.2">
      <c r="B3052" s="57"/>
      <c r="C3052" s="56"/>
      <c r="D3052" s="56"/>
      <c r="E3052" s="56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ht="16" x14ac:dyDescent="0.2">
      <c r="B3053" s="57"/>
      <c r="C3053" s="56"/>
      <c r="D3053" s="56"/>
      <c r="E3053" s="56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ht="16" x14ac:dyDescent="0.2">
      <c r="B3054" s="57"/>
      <c r="C3054" s="56"/>
      <c r="D3054" s="56"/>
      <c r="E3054" s="56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ht="16" x14ac:dyDescent="0.2">
      <c r="B3055" s="57"/>
      <c r="C3055" s="56"/>
      <c r="D3055" s="56"/>
      <c r="E3055" s="56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ht="16" x14ac:dyDescent="0.2">
      <c r="B3056" s="57"/>
      <c r="C3056" s="56"/>
      <c r="D3056" s="56"/>
      <c r="E3056" s="56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ht="16" x14ac:dyDescent="0.2">
      <c r="B3057" s="57"/>
      <c r="C3057" s="56"/>
      <c r="D3057" s="56"/>
      <c r="E3057" s="56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ht="16" x14ac:dyDescent="0.2">
      <c r="B3058" s="57"/>
      <c r="C3058" s="56"/>
      <c r="D3058" s="56"/>
      <c r="E3058" s="56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ht="16" x14ac:dyDescent="0.2">
      <c r="B3059" s="57"/>
      <c r="C3059" s="56"/>
      <c r="D3059" s="56"/>
      <c r="E3059" s="56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ht="16" x14ac:dyDescent="0.2">
      <c r="B3060" s="57"/>
      <c r="C3060" s="56"/>
      <c r="D3060" s="56"/>
      <c r="E3060" s="56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ht="16" x14ac:dyDescent="0.2">
      <c r="B3061" s="57"/>
      <c r="C3061" s="56"/>
      <c r="D3061" s="56"/>
      <c r="E3061" s="56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ht="16" x14ac:dyDescent="0.2">
      <c r="B3062" s="57"/>
      <c r="C3062" s="56"/>
      <c r="D3062" s="56"/>
      <c r="E3062" s="56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ht="16" x14ac:dyDescent="0.2">
      <c r="B3063" s="57"/>
      <c r="C3063" s="56"/>
      <c r="D3063" s="56"/>
      <c r="E3063" s="56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ht="16" x14ac:dyDescent="0.2">
      <c r="B3064" s="57"/>
      <c r="C3064" s="56"/>
      <c r="D3064" s="56"/>
      <c r="E3064" s="56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ht="16" x14ac:dyDescent="0.2">
      <c r="B3065" s="57"/>
      <c r="C3065" s="56"/>
      <c r="D3065" s="56"/>
      <c r="E3065" s="56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ht="16" x14ac:dyDescent="0.2">
      <c r="B3066" s="57"/>
      <c r="C3066" s="56"/>
      <c r="D3066" s="56"/>
      <c r="E3066" s="56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ht="16" x14ac:dyDescent="0.2">
      <c r="B3067" s="57"/>
      <c r="C3067" s="56"/>
      <c r="D3067" s="56"/>
      <c r="E3067" s="56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ht="16" x14ac:dyDescent="0.2">
      <c r="B3068" s="57"/>
      <c r="C3068" s="56"/>
      <c r="D3068" s="56"/>
      <c r="E3068" s="56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ht="16" x14ac:dyDescent="0.2">
      <c r="B3069" s="57"/>
      <c r="C3069" s="56"/>
      <c r="D3069" s="56"/>
      <c r="E3069" s="56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ht="16" x14ac:dyDescent="0.2">
      <c r="B3070" s="57"/>
      <c r="C3070" s="56"/>
      <c r="D3070" s="56"/>
      <c r="E3070" s="56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ht="16" x14ac:dyDescent="0.2">
      <c r="B3071" s="57"/>
      <c r="C3071" s="56"/>
      <c r="D3071" s="56"/>
      <c r="E3071" s="56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ht="16" x14ac:dyDescent="0.2">
      <c r="B3072" s="57"/>
      <c r="C3072" s="56"/>
      <c r="D3072" s="56"/>
      <c r="E3072" s="56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ht="16" x14ac:dyDescent="0.2">
      <c r="B3073" s="57"/>
      <c r="C3073" s="56"/>
      <c r="D3073" s="56"/>
      <c r="E3073" s="56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ht="16" x14ac:dyDescent="0.2">
      <c r="B3074" s="57"/>
      <c r="C3074" s="56"/>
      <c r="D3074" s="56"/>
      <c r="E3074" s="56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ht="16" x14ac:dyDescent="0.2">
      <c r="B3075" s="57"/>
      <c r="C3075" s="56"/>
      <c r="D3075" s="56"/>
      <c r="E3075" s="56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ht="16" x14ac:dyDescent="0.2">
      <c r="B3076" s="57"/>
      <c r="C3076" s="56"/>
      <c r="D3076" s="56"/>
      <c r="E3076" s="56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ht="16" x14ac:dyDescent="0.2">
      <c r="B3077" s="57"/>
      <c r="C3077" s="56"/>
      <c r="D3077" s="56"/>
      <c r="E3077" s="56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ht="16" x14ac:dyDescent="0.2">
      <c r="B3078" s="57"/>
      <c r="C3078" s="56"/>
      <c r="D3078" s="56"/>
      <c r="E3078" s="56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ht="16" x14ac:dyDescent="0.2">
      <c r="B3079" s="57"/>
      <c r="C3079" s="56"/>
      <c r="D3079" s="56"/>
      <c r="E3079" s="56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ht="16" x14ac:dyDescent="0.2">
      <c r="B3080" s="57"/>
      <c r="C3080" s="56"/>
      <c r="D3080" s="56"/>
      <c r="E3080" s="56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ht="16" x14ac:dyDescent="0.2">
      <c r="B3081" s="57"/>
      <c r="C3081" s="56"/>
      <c r="D3081" s="56"/>
      <c r="E3081" s="56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ht="16" x14ac:dyDescent="0.2">
      <c r="B3082" s="57"/>
      <c r="C3082" s="56"/>
      <c r="D3082" s="56"/>
      <c r="E3082" s="56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ht="16" x14ac:dyDescent="0.2">
      <c r="B3083" s="57"/>
      <c r="C3083" s="56"/>
      <c r="D3083" s="56"/>
      <c r="E3083" s="56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ht="16" x14ac:dyDescent="0.2">
      <c r="B3084" s="57"/>
      <c r="C3084" s="56"/>
      <c r="D3084" s="56"/>
      <c r="E3084" s="56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ht="16" x14ac:dyDescent="0.2">
      <c r="B3085" s="57"/>
      <c r="C3085" s="56"/>
      <c r="D3085" s="56"/>
      <c r="E3085" s="56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ht="16" x14ac:dyDescent="0.2">
      <c r="B3086" s="57"/>
      <c r="C3086" s="56"/>
      <c r="D3086" s="56"/>
      <c r="E3086" s="56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ht="16" x14ac:dyDescent="0.2">
      <c r="B3087" s="57"/>
      <c r="C3087" s="56"/>
      <c r="D3087" s="56"/>
      <c r="E3087" s="56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ht="16" x14ac:dyDescent="0.2">
      <c r="B3088" s="57"/>
      <c r="C3088" s="56"/>
      <c r="D3088" s="56"/>
      <c r="E3088" s="56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ht="16" x14ac:dyDescent="0.2">
      <c r="B3089" s="57"/>
      <c r="C3089" s="56"/>
      <c r="D3089" s="56"/>
      <c r="E3089" s="56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ht="16" x14ac:dyDescent="0.2">
      <c r="B3090" s="57"/>
      <c r="C3090" s="56"/>
      <c r="D3090" s="56"/>
      <c r="E3090" s="56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ht="16" x14ac:dyDescent="0.2">
      <c r="B3091" s="57"/>
      <c r="C3091" s="56"/>
      <c r="D3091" s="56"/>
      <c r="E3091" s="56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ht="16" x14ac:dyDescent="0.2">
      <c r="B3092" s="57"/>
      <c r="C3092" s="56"/>
      <c r="D3092" s="56"/>
      <c r="E3092" s="56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ht="16" x14ac:dyDescent="0.2">
      <c r="B3093" s="57"/>
      <c r="C3093" s="56"/>
      <c r="D3093" s="56"/>
      <c r="E3093" s="56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ht="16" x14ac:dyDescent="0.2">
      <c r="B3094" s="57"/>
      <c r="C3094" s="56"/>
      <c r="D3094" s="56"/>
      <c r="E3094" s="56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ht="16" x14ac:dyDescent="0.2">
      <c r="B3095" s="57"/>
      <c r="C3095" s="56"/>
      <c r="D3095" s="56"/>
      <c r="E3095" s="56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ht="16" x14ac:dyDescent="0.2">
      <c r="B3096" s="57"/>
      <c r="C3096" s="56"/>
      <c r="D3096" s="56"/>
      <c r="E3096" s="56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ht="16" x14ac:dyDescent="0.2">
      <c r="B3097" s="57"/>
      <c r="C3097" s="56"/>
      <c r="D3097" s="56"/>
      <c r="E3097" s="56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ht="16" x14ac:dyDescent="0.2">
      <c r="B3098" s="57"/>
      <c r="C3098" s="56"/>
      <c r="D3098" s="56"/>
      <c r="E3098" s="56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ht="16" x14ac:dyDescent="0.2">
      <c r="B3099" s="57"/>
      <c r="C3099" s="56"/>
      <c r="D3099" s="56"/>
      <c r="E3099" s="56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ht="16" x14ac:dyDescent="0.2">
      <c r="B3100" s="57"/>
      <c r="C3100" s="56"/>
      <c r="D3100" s="56"/>
      <c r="E3100" s="56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ht="16" x14ac:dyDescent="0.2">
      <c r="B3101" s="57"/>
      <c r="C3101" s="56"/>
      <c r="D3101" s="56"/>
      <c r="E3101" s="56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ht="16" x14ac:dyDescent="0.2">
      <c r="B3102" s="57"/>
      <c r="C3102" s="56"/>
      <c r="D3102" s="56"/>
      <c r="E3102" s="56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ht="16" x14ac:dyDescent="0.2">
      <c r="B3103" s="57"/>
      <c r="C3103" s="56"/>
      <c r="D3103" s="56"/>
      <c r="E3103" s="56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ht="16" x14ac:dyDescent="0.2">
      <c r="B3104" s="57"/>
      <c r="C3104" s="56"/>
      <c r="D3104" s="56"/>
      <c r="E3104" s="56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ht="16" x14ac:dyDescent="0.2">
      <c r="B3105" s="57"/>
      <c r="C3105" s="56"/>
      <c r="D3105" s="56"/>
      <c r="E3105" s="56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ht="16" x14ac:dyDescent="0.2">
      <c r="B3106" s="57"/>
      <c r="C3106" s="56"/>
      <c r="D3106" s="56"/>
      <c r="E3106" s="56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ht="16" x14ac:dyDescent="0.2">
      <c r="B3107" s="57"/>
      <c r="C3107" s="56"/>
      <c r="D3107" s="56"/>
      <c r="E3107" s="56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ht="16" x14ac:dyDescent="0.2">
      <c r="B3108" s="57"/>
      <c r="C3108" s="56"/>
      <c r="D3108" s="56"/>
      <c r="E3108" s="56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ht="16" x14ac:dyDescent="0.2">
      <c r="B3109" s="57"/>
      <c r="C3109" s="56"/>
      <c r="D3109" s="56"/>
      <c r="E3109" s="56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ht="16" x14ac:dyDescent="0.2">
      <c r="B3110" s="57"/>
      <c r="C3110" s="56"/>
      <c r="D3110" s="56"/>
      <c r="E3110" s="56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ht="16" x14ac:dyDescent="0.2">
      <c r="B3111" s="57"/>
      <c r="C3111" s="56"/>
      <c r="D3111" s="56"/>
      <c r="E3111" s="56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ht="16" x14ac:dyDescent="0.2">
      <c r="B3112" s="57"/>
      <c r="C3112" s="56"/>
      <c r="D3112" s="56"/>
      <c r="E3112" s="56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ht="16" x14ac:dyDescent="0.2">
      <c r="B3113" s="57"/>
      <c r="C3113" s="56"/>
      <c r="D3113" s="56"/>
      <c r="E3113" s="56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ht="16" x14ac:dyDescent="0.2">
      <c r="B3114" s="57"/>
      <c r="C3114" s="56"/>
      <c r="D3114" s="56"/>
      <c r="E3114" s="56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ht="16" x14ac:dyDescent="0.2">
      <c r="B3115" s="57"/>
      <c r="C3115" s="56"/>
      <c r="D3115" s="56"/>
      <c r="E3115" s="56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ht="16" x14ac:dyDescent="0.2">
      <c r="B3116" s="57"/>
      <c r="C3116" s="56"/>
      <c r="D3116" s="56"/>
      <c r="E3116" s="56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ht="16" x14ac:dyDescent="0.2">
      <c r="B3117" s="57"/>
      <c r="C3117" s="56"/>
      <c r="D3117" s="56"/>
      <c r="E3117" s="56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ht="16" x14ac:dyDescent="0.2">
      <c r="B3118" s="57"/>
      <c r="C3118" s="56"/>
      <c r="D3118" s="56"/>
      <c r="E3118" s="56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ht="16" x14ac:dyDescent="0.2">
      <c r="B3119" s="57"/>
      <c r="C3119" s="56"/>
      <c r="D3119" s="56"/>
      <c r="E3119" s="56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ht="16" x14ac:dyDescent="0.2">
      <c r="B3120" s="57"/>
      <c r="C3120" s="56"/>
      <c r="D3120" s="56"/>
      <c r="E3120" s="56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ht="16" x14ac:dyDescent="0.2">
      <c r="B3121" s="57"/>
      <c r="C3121" s="56"/>
      <c r="D3121" s="56"/>
      <c r="E3121" s="56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ht="16" x14ac:dyDescent="0.2">
      <c r="B3122" s="57"/>
      <c r="C3122" s="56"/>
      <c r="D3122" s="56"/>
      <c r="E3122" s="56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ht="16" x14ac:dyDescent="0.2">
      <c r="B3123" s="57"/>
      <c r="C3123" s="56"/>
      <c r="D3123" s="56"/>
      <c r="E3123" s="56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ht="16" x14ac:dyDescent="0.2">
      <c r="B3124" s="57"/>
      <c r="C3124" s="56"/>
      <c r="D3124" s="56"/>
      <c r="E3124" s="56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ht="16" x14ac:dyDescent="0.2">
      <c r="B3125" s="57"/>
      <c r="C3125" s="56"/>
      <c r="D3125" s="56"/>
      <c r="E3125" s="56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ht="16" x14ac:dyDescent="0.2">
      <c r="B3126" s="57"/>
      <c r="C3126" s="56"/>
      <c r="D3126" s="56"/>
      <c r="E3126" s="56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ht="16" x14ac:dyDescent="0.2">
      <c r="B3127" s="57"/>
      <c r="C3127" s="56"/>
      <c r="D3127" s="56"/>
      <c r="E3127" s="56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ht="16" x14ac:dyDescent="0.2">
      <c r="B3128" s="57"/>
      <c r="C3128" s="56"/>
      <c r="D3128" s="56"/>
      <c r="E3128" s="56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ht="16" x14ac:dyDescent="0.2">
      <c r="B3129" s="57"/>
      <c r="C3129" s="56"/>
      <c r="D3129" s="56"/>
      <c r="E3129" s="56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ht="16" x14ac:dyDescent="0.2">
      <c r="B3130" s="57"/>
      <c r="C3130" s="56"/>
      <c r="D3130" s="56"/>
      <c r="E3130" s="56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ht="16" x14ac:dyDescent="0.2">
      <c r="B3131" s="57"/>
      <c r="C3131" s="56"/>
      <c r="D3131" s="56"/>
      <c r="E3131" s="56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ht="16" x14ac:dyDescent="0.2">
      <c r="B3132" s="57"/>
      <c r="C3132" s="56"/>
      <c r="D3132" s="56"/>
      <c r="E3132" s="56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ht="16" x14ac:dyDescent="0.2">
      <c r="B3133" s="57"/>
      <c r="C3133" s="56"/>
      <c r="D3133" s="56"/>
      <c r="E3133" s="56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ht="16" x14ac:dyDescent="0.2">
      <c r="B3134" s="57"/>
      <c r="C3134" s="56"/>
      <c r="D3134" s="56"/>
      <c r="E3134" s="56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ht="16" x14ac:dyDescent="0.2">
      <c r="B3135" s="57"/>
      <c r="C3135" s="56"/>
      <c r="D3135" s="56"/>
      <c r="E3135" s="56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ht="16" x14ac:dyDescent="0.2">
      <c r="B3136" s="57"/>
      <c r="C3136" s="56"/>
      <c r="D3136" s="56"/>
      <c r="E3136" s="56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ht="16" x14ac:dyDescent="0.2">
      <c r="B3137" s="57"/>
      <c r="C3137" s="56"/>
      <c r="D3137" s="56"/>
      <c r="E3137" s="56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ht="16" x14ac:dyDescent="0.2">
      <c r="B3138" s="57"/>
      <c r="C3138" s="56"/>
      <c r="D3138" s="56"/>
      <c r="E3138" s="56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ht="16" x14ac:dyDescent="0.2">
      <c r="B3139" s="57"/>
      <c r="C3139" s="56"/>
      <c r="D3139" s="56"/>
      <c r="E3139" s="56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ht="16" x14ac:dyDescent="0.2">
      <c r="B3140" s="57"/>
      <c r="C3140" s="56"/>
      <c r="D3140" s="56"/>
      <c r="E3140" s="56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ht="16" x14ac:dyDescent="0.2">
      <c r="B3141" s="57"/>
      <c r="C3141" s="56"/>
      <c r="D3141" s="56"/>
      <c r="E3141" s="56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ht="16" x14ac:dyDescent="0.2">
      <c r="B3142" s="57"/>
      <c r="C3142" s="56"/>
      <c r="D3142" s="56"/>
      <c r="E3142" s="56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ht="16" x14ac:dyDescent="0.2">
      <c r="B3143" s="57"/>
      <c r="C3143" s="56"/>
      <c r="D3143" s="56"/>
      <c r="E3143" s="56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ht="16" x14ac:dyDescent="0.2">
      <c r="B3144" s="57"/>
      <c r="C3144" s="56"/>
      <c r="D3144" s="56"/>
      <c r="E3144" s="56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ht="16" x14ac:dyDescent="0.2">
      <c r="B3145" s="57"/>
      <c r="C3145" s="56"/>
      <c r="D3145" s="56"/>
      <c r="E3145" s="56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ht="16" x14ac:dyDescent="0.2">
      <c r="B3146" s="57"/>
      <c r="C3146" s="56"/>
      <c r="D3146" s="56"/>
      <c r="E3146" s="56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ht="16" x14ac:dyDescent="0.2">
      <c r="B3147" s="57"/>
      <c r="C3147" s="56"/>
      <c r="D3147" s="56"/>
      <c r="E3147" s="56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ht="16" x14ac:dyDescent="0.2">
      <c r="B3148" s="57"/>
      <c r="C3148" s="56"/>
      <c r="D3148" s="56"/>
      <c r="E3148" s="56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ht="16" x14ac:dyDescent="0.2">
      <c r="B3149" s="57"/>
      <c r="C3149" s="56"/>
      <c r="D3149" s="56"/>
      <c r="E3149" s="56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ht="16" x14ac:dyDescent="0.2">
      <c r="B3150" s="57"/>
      <c r="C3150" s="56"/>
      <c r="D3150" s="56"/>
      <c r="E3150" s="56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ht="16" x14ac:dyDescent="0.2">
      <c r="B3151" s="57"/>
      <c r="C3151" s="56"/>
      <c r="D3151" s="56"/>
      <c r="E3151" s="56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ht="16" x14ac:dyDescent="0.2">
      <c r="B3152" s="57"/>
      <c r="C3152" s="56"/>
      <c r="D3152" s="56"/>
      <c r="E3152" s="56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ht="16" x14ac:dyDescent="0.2">
      <c r="B3153" s="57"/>
      <c r="C3153" s="56"/>
      <c r="D3153" s="56"/>
      <c r="E3153" s="56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ht="16" x14ac:dyDescent="0.2">
      <c r="B3154" s="57"/>
      <c r="C3154" s="56"/>
      <c r="D3154" s="56"/>
      <c r="E3154" s="56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ht="16" x14ac:dyDescent="0.2">
      <c r="B3155" s="57"/>
      <c r="C3155" s="56"/>
      <c r="D3155" s="56"/>
      <c r="E3155" s="56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ht="16" x14ac:dyDescent="0.2">
      <c r="B3156" s="57"/>
      <c r="C3156" s="56"/>
      <c r="D3156" s="56"/>
      <c r="E3156" s="56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ht="16" x14ac:dyDescent="0.2">
      <c r="B3157" s="57"/>
      <c r="C3157" s="56"/>
      <c r="D3157" s="56"/>
      <c r="E3157" s="56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ht="16" x14ac:dyDescent="0.2">
      <c r="B3158" s="57"/>
      <c r="C3158" s="56"/>
      <c r="D3158" s="56"/>
      <c r="E3158" s="56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ht="16" x14ac:dyDescent="0.2">
      <c r="B3159" s="57"/>
      <c r="C3159" s="56"/>
      <c r="D3159" s="56"/>
      <c r="E3159" s="56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ht="16" x14ac:dyDescent="0.2">
      <c r="B3160" s="57"/>
      <c r="C3160" s="56"/>
      <c r="D3160" s="56"/>
      <c r="E3160" s="56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ht="16" x14ac:dyDescent="0.2">
      <c r="B3161" s="57"/>
      <c r="C3161" s="56"/>
      <c r="D3161" s="56"/>
      <c r="E3161" s="56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ht="16" x14ac:dyDescent="0.2">
      <c r="B3162" s="57"/>
      <c r="C3162" s="56"/>
      <c r="D3162" s="56"/>
      <c r="E3162" s="56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ht="16" x14ac:dyDescent="0.2">
      <c r="B3163" s="57"/>
      <c r="C3163" s="56"/>
      <c r="D3163" s="56"/>
      <c r="E3163" s="56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ht="16" x14ac:dyDescent="0.2">
      <c r="B3164" s="57"/>
      <c r="C3164" s="56"/>
      <c r="D3164" s="56"/>
      <c r="E3164" s="56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ht="16" x14ac:dyDescent="0.2">
      <c r="B3165" s="57"/>
      <c r="C3165" s="56"/>
      <c r="D3165" s="56"/>
      <c r="E3165" s="56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ht="16" x14ac:dyDescent="0.2">
      <c r="B3166" s="57"/>
      <c r="C3166" s="56"/>
      <c r="D3166" s="56"/>
      <c r="E3166" s="56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ht="16" x14ac:dyDescent="0.2">
      <c r="B3167" s="57"/>
      <c r="C3167" s="56"/>
      <c r="D3167" s="56"/>
      <c r="E3167" s="56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ht="16" x14ac:dyDescent="0.2">
      <c r="B3168" s="57"/>
      <c r="C3168" s="56"/>
      <c r="D3168" s="56"/>
      <c r="E3168" s="56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ht="16" x14ac:dyDescent="0.2">
      <c r="B3169" s="57"/>
      <c r="C3169" s="56"/>
      <c r="D3169" s="56"/>
      <c r="E3169" s="56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ht="16" x14ac:dyDescent="0.2">
      <c r="B3170" s="57"/>
      <c r="C3170" s="56"/>
      <c r="D3170" s="56"/>
      <c r="E3170" s="56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ht="16" x14ac:dyDescent="0.2">
      <c r="B3171" s="57"/>
      <c r="C3171" s="56"/>
      <c r="D3171" s="56"/>
      <c r="E3171" s="56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ht="16" x14ac:dyDescent="0.2">
      <c r="B3172" s="57"/>
      <c r="C3172" s="56"/>
      <c r="D3172" s="56"/>
      <c r="E3172" s="56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ht="16" x14ac:dyDescent="0.2">
      <c r="B3173" s="57"/>
      <c r="C3173" s="56"/>
      <c r="D3173" s="56"/>
      <c r="E3173" s="56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ht="16" x14ac:dyDescent="0.2">
      <c r="B3174" s="57"/>
      <c r="C3174" s="56"/>
      <c r="D3174" s="56"/>
      <c r="E3174" s="56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ht="16" x14ac:dyDescent="0.2">
      <c r="B3175" s="57"/>
      <c r="C3175" s="56"/>
      <c r="D3175" s="56"/>
      <c r="E3175" s="56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ht="16" x14ac:dyDescent="0.2">
      <c r="B3176" s="57"/>
      <c r="C3176" s="56"/>
      <c r="D3176" s="56"/>
      <c r="E3176" s="56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ht="16" x14ac:dyDescent="0.2">
      <c r="B3177" s="57"/>
      <c r="C3177" s="56"/>
      <c r="D3177" s="56"/>
      <c r="E3177" s="56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ht="16" x14ac:dyDescent="0.2">
      <c r="B3178" s="57"/>
      <c r="C3178" s="56"/>
      <c r="D3178" s="56"/>
      <c r="E3178" s="56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ht="16" x14ac:dyDescent="0.2">
      <c r="B3179" s="57"/>
      <c r="C3179" s="56"/>
      <c r="D3179" s="56"/>
      <c r="E3179" s="56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ht="16" x14ac:dyDescent="0.2">
      <c r="B3180" s="57"/>
      <c r="C3180" s="56"/>
      <c r="D3180" s="56"/>
      <c r="E3180" s="56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ht="16" x14ac:dyDescent="0.2">
      <c r="B3181" s="57"/>
      <c r="C3181" s="56"/>
      <c r="D3181" s="56"/>
      <c r="E3181" s="56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ht="16" x14ac:dyDescent="0.2">
      <c r="B3182" s="57"/>
      <c r="C3182" s="56"/>
      <c r="D3182" s="56"/>
      <c r="E3182" s="56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ht="16" x14ac:dyDescent="0.2">
      <c r="B3183" s="57"/>
      <c r="C3183" s="56"/>
      <c r="D3183" s="56"/>
      <c r="E3183" s="56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ht="16" x14ac:dyDescent="0.2">
      <c r="B3184" s="57"/>
      <c r="C3184" s="56"/>
      <c r="D3184" s="56"/>
      <c r="E3184" s="56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ht="16" x14ac:dyDescent="0.2">
      <c r="B3185" s="57"/>
      <c r="C3185" s="56"/>
      <c r="D3185" s="56"/>
      <c r="E3185" s="56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ht="16" x14ac:dyDescent="0.2">
      <c r="B3186" s="57"/>
      <c r="C3186" s="56"/>
      <c r="D3186" s="56"/>
      <c r="E3186" s="56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ht="16" x14ac:dyDescent="0.2">
      <c r="B3187" s="57"/>
      <c r="C3187" s="56"/>
      <c r="D3187" s="56"/>
      <c r="E3187" s="56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ht="16" x14ac:dyDescent="0.2">
      <c r="B3188" s="57"/>
      <c r="C3188" s="56"/>
      <c r="D3188" s="56"/>
      <c r="E3188" s="56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ht="16" x14ac:dyDescent="0.2">
      <c r="B3189" s="57"/>
      <c r="C3189" s="56"/>
      <c r="D3189" s="56"/>
      <c r="E3189" s="56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ht="16" x14ac:dyDescent="0.2">
      <c r="B3190" s="57"/>
      <c r="C3190" s="56"/>
      <c r="D3190" s="56"/>
      <c r="E3190" s="56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ht="16" x14ac:dyDescent="0.2">
      <c r="B3191" s="57"/>
      <c r="C3191" s="56"/>
      <c r="D3191" s="56"/>
      <c r="E3191" s="56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ht="16" x14ac:dyDescent="0.2">
      <c r="B3192" s="57"/>
      <c r="C3192" s="56"/>
      <c r="D3192" s="56"/>
      <c r="E3192" s="56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ht="16" x14ac:dyDescent="0.2">
      <c r="B3193" s="57"/>
      <c r="C3193" s="56"/>
      <c r="D3193" s="56"/>
      <c r="E3193" s="56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ht="16" x14ac:dyDescent="0.2">
      <c r="B3194" s="57"/>
      <c r="C3194" s="56"/>
      <c r="D3194" s="56"/>
      <c r="E3194" s="56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ht="16" x14ac:dyDescent="0.2">
      <c r="B3195" s="57"/>
      <c r="C3195" s="56"/>
      <c r="D3195" s="56"/>
      <c r="E3195" s="56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ht="16" x14ac:dyDescent="0.2">
      <c r="B3196" s="57"/>
      <c r="C3196" s="56"/>
      <c r="D3196" s="56"/>
      <c r="E3196" s="56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ht="16" x14ac:dyDescent="0.2">
      <c r="B3197" s="57"/>
      <c r="C3197" s="56"/>
      <c r="D3197" s="56"/>
      <c r="E3197" s="56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ht="16" x14ac:dyDescent="0.2">
      <c r="B3198" s="57"/>
      <c r="C3198" s="56"/>
      <c r="D3198" s="56"/>
      <c r="E3198" s="56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ht="16" x14ac:dyDescent="0.2">
      <c r="B3199" s="57"/>
      <c r="C3199" s="56"/>
      <c r="D3199" s="56"/>
      <c r="E3199" s="56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ht="16" x14ac:dyDescent="0.2">
      <c r="B3200" s="57"/>
      <c r="C3200" s="56"/>
      <c r="D3200" s="56"/>
      <c r="E3200" s="56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ht="16" x14ac:dyDescent="0.2">
      <c r="B3201" s="57"/>
      <c r="C3201" s="56"/>
      <c r="D3201" s="56"/>
      <c r="E3201" s="56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ht="16" x14ac:dyDescent="0.2">
      <c r="B3202" s="57"/>
      <c r="C3202" s="56"/>
      <c r="D3202" s="56"/>
      <c r="E3202" s="56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ht="16" x14ac:dyDescent="0.2">
      <c r="B3203" s="57"/>
      <c r="C3203" s="56"/>
      <c r="D3203" s="56"/>
      <c r="E3203" s="56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ht="16" x14ac:dyDescent="0.2">
      <c r="B3204" s="57"/>
      <c r="C3204" s="56"/>
      <c r="D3204" s="56"/>
      <c r="E3204" s="56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ht="16" x14ac:dyDescent="0.2">
      <c r="B3205" s="57"/>
      <c r="C3205" s="56"/>
      <c r="D3205" s="56"/>
      <c r="E3205" s="56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ht="16" x14ac:dyDescent="0.2">
      <c r="B3206" s="57"/>
      <c r="C3206" s="56"/>
      <c r="D3206" s="56"/>
      <c r="E3206" s="56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ht="16" x14ac:dyDescent="0.2">
      <c r="B3207" s="57"/>
      <c r="C3207" s="56"/>
      <c r="D3207" s="56"/>
      <c r="E3207" s="56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ht="16" x14ac:dyDescent="0.2">
      <c r="B3208" s="57"/>
      <c r="C3208" s="56"/>
      <c r="D3208" s="56"/>
      <c r="E3208" s="56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ht="16" x14ac:dyDescent="0.2">
      <c r="B3209" s="57"/>
      <c r="C3209" s="56"/>
      <c r="D3209" s="56"/>
      <c r="E3209" s="56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ht="16" x14ac:dyDescent="0.2">
      <c r="B3210" s="57"/>
      <c r="C3210" s="56"/>
      <c r="D3210" s="56"/>
      <c r="E3210" s="56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ht="16" x14ac:dyDescent="0.2">
      <c r="B3211" s="57"/>
      <c r="C3211" s="56"/>
      <c r="D3211" s="56"/>
      <c r="E3211" s="56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ht="16" x14ac:dyDescent="0.2">
      <c r="B3212" s="57"/>
      <c r="C3212" s="56"/>
      <c r="D3212" s="56"/>
      <c r="E3212" s="56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ht="16" x14ac:dyDescent="0.2">
      <c r="B3213" s="57"/>
      <c r="C3213" s="56"/>
      <c r="D3213" s="56"/>
      <c r="E3213" s="56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ht="16" x14ac:dyDescent="0.2">
      <c r="B3214" s="57"/>
      <c r="C3214" s="56"/>
      <c r="D3214" s="56"/>
      <c r="E3214" s="56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ht="16" x14ac:dyDescent="0.2">
      <c r="B3215" s="57"/>
      <c r="C3215" s="56"/>
      <c r="D3215" s="56"/>
      <c r="E3215" s="56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ht="16" x14ac:dyDescent="0.2">
      <c r="B3216" s="57"/>
      <c r="C3216" s="56"/>
      <c r="D3216" s="56"/>
      <c r="E3216" s="56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ht="16" x14ac:dyDescent="0.2">
      <c r="B3217" s="57"/>
      <c r="C3217" s="56"/>
      <c r="D3217" s="56"/>
      <c r="E3217" s="56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ht="16" x14ac:dyDescent="0.2">
      <c r="B3218" s="57"/>
      <c r="C3218" s="56"/>
      <c r="D3218" s="56"/>
      <c r="E3218" s="56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ht="16" x14ac:dyDescent="0.2">
      <c r="B3219" s="57"/>
      <c r="C3219" s="56"/>
      <c r="D3219" s="56"/>
      <c r="E3219" s="56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ht="16" x14ac:dyDescent="0.2">
      <c r="B3220" s="57"/>
      <c r="C3220" s="56"/>
      <c r="D3220" s="56"/>
      <c r="E3220" s="56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ht="16" x14ac:dyDescent="0.2">
      <c r="B3221" s="57"/>
      <c r="C3221" s="56"/>
      <c r="D3221" s="56"/>
      <c r="E3221" s="56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ht="16" x14ac:dyDescent="0.2">
      <c r="B3222" s="57"/>
      <c r="C3222" s="56"/>
      <c r="D3222" s="56"/>
      <c r="E3222" s="56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ht="16" x14ac:dyDescent="0.2">
      <c r="B3223" s="57"/>
      <c r="C3223" s="56"/>
      <c r="D3223" s="56"/>
      <c r="E3223" s="56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ht="16" x14ac:dyDescent="0.2">
      <c r="B3224" s="57"/>
      <c r="C3224" s="56"/>
      <c r="D3224" s="56"/>
      <c r="E3224" s="56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ht="16" x14ac:dyDescent="0.2">
      <c r="B3225" s="57"/>
      <c r="C3225" s="56"/>
      <c r="D3225" s="56"/>
      <c r="E3225" s="56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ht="16" x14ac:dyDescent="0.2">
      <c r="B3226" s="57"/>
      <c r="C3226" s="56"/>
      <c r="D3226" s="56"/>
      <c r="E3226" s="56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ht="16" x14ac:dyDescent="0.2">
      <c r="B3227" s="57"/>
      <c r="C3227" s="56"/>
      <c r="D3227" s="56"/>
      <c r="E3227" s="56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ht="16" x14ac:dyDescent="0.2">
      <c r="B3228" s="57"/>
      <c r="C3228" s="56"/>
      <c r="D3228" s="56"/>
      <c r="E3228" s="56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ht="16" x14ac:dyDescent="0.2">
      <c r="B3229" s="57"/>
      <c r="C3229" s="56"/>
      <c r="D3229" s="56"/>
      <c r="E3229" s="56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ht="16" x14ac:dyDescent="0.2">
      <c r="B3230" s="57"/>
      <c r="C3230" s="56"/>
      <c r="D3230" s="56"/>
      <c r="E3230" s="56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ht="16" x14ac:dyDescent="0.2">
      <c r="B3231" s="57"/>
      <c r="C3231" s="56"/>
      <c r="D3231" s="56"/>
      <c r="E3231" s="56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ht="16" x14ac:dyDescent="0.2">
      <c r="B3232" s="57"/>
      <c r="C3232" s="56"/>
      <c r="D3232" s="56"/>
      <c r="E3232" s="56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ht="16" x14ac:dyDescent="0.2">
      <c r="B3233" s="57"/>
      <c r="C3233" s="56"/>
      <c r="D3233" s="56"/>
      <c r="E3233" s="56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ht="16" x14ac:dyDescent="0.2">
      <c r="B3234" s="57"/>
      <c r="C3234" s="56"/>
      <c r="D3234" s="56"/>
      <c r="E3234" s="56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ht="16" x14ac:dyDescent="0.2">
      <c r="B3235" s="57"/>
      <c r="C3235" s="56"/>
      <c r="D3235" s="56"/>
      <c r="E3235" s="56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ht="16" x14ac:dyDescent="0.2">
      <c r="B3236" s="57"/>
      <c r="C3236" s="56"/>
      <c r="D3236" s="56"/>
      <c r="E3236" s="56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ht="16" x14ac:dyDescent="0.2">
      <c r="B3237" s="57"/>
      <c r="C3237" s="56"/>
      <c r="D3237" s="56"/>
      <c r="E3237" s="56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ht="16" x14ac:dyDescent="0.2">
      <c r="B3238" s="57"/>
      <c r="C3238" s="56"/>
      <c r="D3238" s="56"/>
      <c r="E3238" s="56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ht="16" x14ac:dyDescent="0.2">
      <c r="B3239" s="57"/>
      <c r="C3239" s="56"/>
      <c r="D3239" s="56"/>
      <c r="E3239" s="56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ht="16" x14ac:dyDescent="0.2">
      <c r="B3240" s="57"/>
      <c r="C3240" s="56"/>
      <c r="D3240" s="56"/>
      <c r="E3240" s="56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ht="16" x14ac:dyDescent="0.2">
      <c r="B3241" s="57"/>
      <c r="C3241" s="56"/>
      <c r="D3241" s="56"/>
      <c r="E3241" s="56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ht="16" x14ac:dyDescent="0.2">
      <c r="B3242" s="57"/>
      <c r="C3242" s="56"/>
      <c r="D3242" s="56"/>
      <c r="E3242" s="56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ht="16" x14ac:dyDescent="0.2">
      <c r="B3243" s="57"/>
      <c r="C3243" s="56"/>
      <c r="D3243" s="56"/>
      <c r="E3243" s="56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ht="16" x14ac:dyDescent="0.2">
      <c r="B3244" s="57"/>
      <c r="C3244" s="56"/>
      <c r="D3244" s="56"/>
      <c r="E3244" s="56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ht="16" x14ac:dyDescent="0.2">
      <c r="B3245" s="57"/>
      <c r="C3245" s="56"/>
      <c r="D3245" s="56"/>
      <c r="E3245" s="56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ht="16" x14ac:dyDescent="0.2">
      <c r="B3246" s="57"/>
      <c r="C3246" s="56"/>
      <c r="D3246" s="56"/>
      <c r="E3246" s="56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ht="16" x14ac:dyDescent="0.2">
      <c r="B3247" s="57"/>
      <c r="C3247" s="56"/>
      <c r="D3247" s="56"/>
      <c r="E3247" s="56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ht="16" x14ac:dyDescent="0.2">
      <c r="B3248" s="57"/>
      <c r="C3248" s="56"/>
      <c r="D3248" s="56"/>
      <c r="E3248" s="56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ht="16" x14ac:dyDescent="0.2">
      <c r="B3249" s="57"/>
      <c r="C3249" s="56"/>
      <c r="D3249" s="56"/>
      <c r="E3249" s="56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ht="16" x14ac:dyDescent="0.2">
      <c r="B3250" s="57"/>
      <c r="C3250" s="56"/>
      <c r="D3250" s="56"/>
      <c r="E3250" s="56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ht="16" x14ac:dyDescent="0.2">
      <c r="B3251" s="57"/>
      <c r="C3251" s="56"/>
      <c r="D3251" s="56"/>
      <c r="E3251" s="56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ht="16" x14ac:dyDescent="0.2">
      <c r="B3252" s="57"/>
      <c r="C3252" s="56"/>
      <c r="D3252" s="56"/>
      <c r="E3252" s="56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ht="16" x14ac:dyDescent="0.2">
      <c r="B3253" s="57"/>
      <c r="C3253" s="56"/>
      <c r="D3253" s="56"/>
      <c r="E3253" s="56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ht="16" x14ac:dyDescent="0.2">
      <c r="B3254" s="57"/>
      <c r="C3254" s="56"/>
      <c r="D3254" s="56"/>
      <c r="E3254" s="56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ht="16" x14ac:dyDescent="0.2">
      <c r="B3255" s="57"/>
      <c r="C3255" s="56"/>
      <c r="D3255" s="56"/>
      <c r="E3255" s="56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ht="16" x14ac:dyDescent="0.2">
      <c r="B3256" s="57"/>
      <c r="C3256" s="56"/>
      <c r="D3256" s="56"/>
      <c r="E3256" s="56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ht="16" x14ac:dyDescent="0.2">
      <c r="B3257" s="57"/>
      <c r="C3257" s="56"/>
      <c r="D3257" s="56"/>
      <c r="E3257" s="56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ht="16" x14ac:dyDescent="0.2">
      <c r="B3258" s="57"/>
      <c r="C3258" s="56"/>
      <c r="D3258" s="56"/>
      <c r="E3258" s="56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ht="16" x14ac:dyDescent="0.2">
      <c r="B3259" s="57"/>
      <c r="C3259" s="56"/>
      <c r="D3259" s="56"/>
      <c r="E3259" s="56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ht="16" x14ac:dyDescent="0.2">
      <c r="B3260" s="57"/>
      <c r="C3260" s="56"/>
      <c r="D3260" s="56"/>
      <c r="E3260" s="56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ht="16" x14ac:dyDescent="0.2">
      <c r="B3261" s="57"/>
      <c r="C3261" s="56"/>
      <c r="D3261" s="56"/>
      <c r="E3261" s="56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ht="16" x14ac:dyDescent="0.2">
      <c r="B3262" s="57"/>
      <c r="C3262" s="56"/>
      <c r="D3262" s="56"/>
      <c r="E3262" s="56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ht="16" x14ac:dyDescent="0.2">
      <c r="B3263" s="57"/>
      <c r="C3263" s="56"/>
      <c r="D3263" s="56"/>
      <c r="E3263" s="56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ht="16" x14ac:dyDescent="0.2">
      <c r="B3264" s="57"/>
      <c r="C3264" s="56"/>
      <c r="D3264" s="56"/>
      <c r="E3264" s="56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ht="16" x14ac:dyDescent="0.2">
      <c r="B3265" s="57"/>
      <c r="C3265" s="56"/>
      <c r="D3265" s="56"/>
      <c r="E3265" s="56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ht="16" x14ac:dyDescent="0.2">
      <c r="B3266" s="57"/>
      <c r="C3266" s="56"/>
      <c r="D3266" s="56"/>
      <c r="E3266" s="56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ht="16" x14ac:dyDescent="0.2">
      <c r="B3267" s="57"/>
      <c r="C3267" s="56"/>
      <c r="D3267" s="56"/>
      <c r="E3267" s="56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ht="16" x14ac:dyDescent="0.2">
      <c r="B3268" s="57"/>
      <c r="C3268" s="56"/>
      <c r="D3268" s="56"/>
      <c r="E3268" s="56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ht="16" x14ac:dyDescent="0.2">
      <c r="B3269" s="57"/>
      <c r="C3269" s="56"/>
      <c r="D3269" s="56"/>
      <c r="E3269" s="56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ht="16" x14ac:dyDescent="0.2">
      <c r="B3270" s="57"/>
      <c r="C3270" s="56"/>
      <c r="D3270" s="56"/>
      <c r="E3270" s="56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ht="16" x14ac:dyDescent="0.2">
      <c r="B3271" s="57"/>
      <c r="C3271" s="56"/>
      <c r="D3271" s="56"/>
      <c r="E3271" s="56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ht="16" x14ac:dyDescent="0.2">
      <c r="B3272" s="57"/>
      <c r="C3272" s="56"/>
      <c r="D3272" s="56"/>
      <c r="E3272" s="56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ht="16" x14ac:dyDescent="0.2">
      <c r="B3273" s="57"/>
      <c r="C3273" s="56"/>
      <c r="D3273" s="56"/>
      <c r="E3273" s="56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ht="16" x14ac:dyDescent="0.2">
      <c r="B3274" s="57"/>
      <c r="C3274" s="56"/>
      <c r="D3274" s="56"/>
      <c r="E3274" s="56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ht="16" x14ac:dyDescent="0.2">
      <c r="B3275" s="57"/>
      <c r="C3275" s="56"/>
      <c r="D3275" s="56"/>
      <c r="E3275" s="56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ht="16" x14ac:dyDescent="0.2">
      <c r="B3276" s="57"/>
      <c r="C3276" s="56"/>
      <c r="D3276" s="56"/>
      <c r="E3276" s="56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ht="16" x14ac:dyDescent="0.2">
      <c r="B3277" s="57"/>
      <c r="C3277" s="56"/>
      <c r="D3277" s="56"/>
      <c r="E3277" s="56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ht="16" x14ac:dyDescent="0.2">
      <c r="B3278" s="57"/>
      <c r="C3278" s="56"/>
      <c r="D3278" s="56"/>
      <c r="E3278" s="56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ht="16" x14ac:dyDescent="0.2">
      <c r="B3279" s="57"/>
      <c r="C3279" s="56"/>
      <c r="D3279" s="56"/>
      <c r="E3279" s="56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ht="16" x14ac:dyDescent="0.2">
      <c r="B3280" s="57"/>
      <c r="C3280" s="56"/>
      <c r="D3280" s="56"/>
      <c r="E3280" s="56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ht="16" x14ac:dyDescent="0.2">
      <c r="B3281" s="57"/>
      <c r="C3281" s="56"/>
      <c r="D3281" s="56"/>
      <c r="E3281" s="56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ht="16" x14ac:dyDescent="0.2">
      <c r="B3282" s="57"/>
      <c r="C3282" s="56"/>
      <c r="D3282" s="56"/>
      <c r="E3282" s="56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ht="16" x14ac:dyDescent="0.2">
      <c r="B3283" s="57"/>
      <c r="C3283" s="56"/>
      <c r="D3283" s="56"/>
      <c r="E3283" s="56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ht="16" x14ac:dyDescent="0.2">
      <c r="B3284" s="57"/>
      <c r="C3284" s="56"/>
      <c r="D3284" s="56"/>
      <c r="E3284" s="56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ht="16" x14ac:dyDescent="0.2">
      <c r="B3285" s="57"/>
      <c r="C3285" s="56"/>
      <c r="D3285" s="56"/>
      <c r="E3285" s="56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ht="16" x14ac:dyDescent="0.2">
      <c r="B3286" s="57"/>
      <c r="C3286" s="56"/>
      <c r="D3286" s="56"/>
      <c r="E3286" s="56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ht="16" x14ac:dyDescent="0.2">
      <c r="B3287" s="57"/>
      <c r="C3287" s="56"/>
      <c r="D3287" s="56"/>
      <c r="E3287" s="56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ht="16" x14ac:dyDescent="0.2">
      <c r="B3288" s="57"/>
      <c r="C3288" s="56"/>
      <c r="D3288" s="56"/>
      <c r="E3288" s="56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ht="16" x14ac:dyDescent="0.2">
      <c r="B3289" s="57"/>
      <c r="C3289" s="56"/>
      <c r="D3289" s="56"/>
      <c r="E3289" s="56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ht="16" x14ac:dyDescent="0.2">
      <c r="B3290" s="57"/>
      <c r="C3290" s="56"/>
      <c r="D3290" s="56"/>
      <c r="E3290" s="56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ht="16" x14ac:dyDescent="0.2">
      <c r="B3291" s="57"/>
      <c r="C3291" s="56"/>
      <c r="D3291" s="56"/>
      <c r="E3291" s="56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ht="16" x14ac:dyDescent="0.2">
      <c r="B3292" s="57"/>
      <c r="C3292" s="56"/>
      <c r="D3292" s="56"/>
      <c r="E3292" s="56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ht="16" x14ac:dyDescent="0.2">
      <c r="B3293" s="57"/>
      <c r="C3293" s="56"/>
      <c r="D3293" s="56"/>
      <c r="E3293" s="56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ht="16" x14ac:dyDescent="0.2">
      <c r="B3294" s="57"/>
      <c r="C3294" s="56"/>
      <c r="D3294" s="56"/>
      <c r="E3294" s="56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ht="16" x14ac:dyDescent="0.2">
      <c r="B3295" s="57"/>
      <c r="C3295" s="56"/>
      <c r="D3295" s="56"/>
      <c r="E3295" s="56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ht="16" x14ac:dyDescent="0.2">
      <c r="B3296" s="57"/>
      <c r="C3296" s="56"/>
      <c r="D3296" s="56"/>
      <c r="E3296" s="56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ht="16" x14ac:dyDescent="0.2">
      <c r="B3297" s="57"/>
      <c r="C3297" s="56"/>
      <c r="D3297" s="56"/>
      <c r="E3297" s="56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ht="16" x14ac:dyDescent="0.2">
      <c r="B3298" s="57"/>
      <c r="C3298" s="56"/>
      <c r="D3298" s="56"/>
      <c r="E3298" s="56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ht="16" x14ac:dyDescent="0.2">
      <c r="B3299" s="57"/>
      <c r="C3299" s="56"/>
      <c r="D3299" s="56"/>
      <c r="E3299" s="56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ht="16" x14ac:dyDescent="0.2">
      <c r="B3300" s="57"/>
      <c r="C3300" s="56"/>
      <c r="D3300" s="56"/>
      <c r="E3300" s="56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ht="16" x14ac:dyDescent="0.2">
      <c r="B3301" s="57"/>
      <c r="C3301" s="56"/>
      <c r="D3301" s="56"/>
      <c r="E3301" s="56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ht="16" x14ac:dyDescent="0.2">
      <c r="B3302" s="57"/>
      <c r="C3302" s="56"/>
      <c r="D3302" s="56"/>
      <c r="E3302" s="56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ht="16" x14ac:dyDescent="0.2">
      <c r="B3303" s="57"/>
      <c r="C3303" s="56"/>
      <c r="D3303" s="56"/>
      <c r="E3303" s="56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ht="16" x14ac:dyDescent="0.2">
      <c r="B3304" s="57"/>
      <c r="C3304" s="56"/>
      <c r="D3304" s="56"/>
      <c r="E3304" s="56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ht="16" x14ac:dyDescent="0.2">
      <c r="B3305" s="57"/>
      <c r="C3305" s="56"/>
      <c r="D3305" s="56"/>
      <c r="E3305" s="56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ht="16" x14ac:dyDescent="0.2">
      <c r="B3306" s="57"/>
      <c r="C3306" s="56"/>
      <c r="D3306" s="56"/>
      <c r="E3306" s="56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ht="16" x14ac:dyDescent="0.2">
      <c r="B3307" s="57"/>
      <c r="C3307" s="56"/>
      <c r="D3307" s="56"/>
      <c r="E3307" s="56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ht="16" x14ac:dyDescent="0.2">
      <c r="B3308" s="57"/>
      <c r="C3308" s="56"/>
      <c r="D3308" s="56"/>
      <c r="E3308" s="56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ht="16" x14ac:dyDescent="0.2">
      <c r="B3309" s="57"/>
      <c r="C3309" s="56"/>
      <c r="D3309" s="56"/>
      <c r="E3309" s="56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ht="16" x14ac:dyDescent="0.2">
      <c r="B3310" s="57"/>
      <c r="C3310" s="56"/>
      <c r="D3310" s="56"/>
      <c r="E3310" s="56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ht="16" x14ac:dyDescent="0.2">
      <c r="B3311" s="57"/>
      <c r="C3311" s="56"/>
      <c r="D3311" s="56"/>
      <c r="E3311" s="56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ht="16" x14ac:dyDescent="0.2">
      <c r="B3312" s="57"/>
      <c r="C3312" s="56"/>
      <c r="D3312" s="56"/>
      <c r="E3312" s="56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ht="16" x14ac:dyDescent="0.2">
      <c r="B3313" s="57"/>
      <c r="C3313" s="56"/>
      <c r="D3313" s="56"/>
      <c r="E3313" s="56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ht="16" x14ac:dyDescent="0.2">
      <c r="B3314" s="57"/>
      <c r="C3314" s="56"/>
      <c r="D3314" s="56"/>
      <c r="E3314" s="56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ht="16" x14ac:dyDescent="0.2">
      <c r="B3315" s="57"/>
      <c r="C3315" s="56"/>
      <c r="D3315" s="56"/>
      <c r="E3315" s="56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ht="16" x14ac:dyDescent="0.2">
      <c r="B3316" s="57"/>
      <c r="C3316" s="56"/>
      <c r="D3316" s="56"/>
      <c r="E3316" s="56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ht="16" x14ac:dyDescent="0.2">
      <c r="B3317" s="57"/>
      <c r="C3317" s="56"/>
      <c r="D3317" s="56"/>
      <c r="E3317" s="56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ht="16" x14ac:dyDescent="0.2">
      <c r="B3318" s="57"/>
      <c r="C3318" s="56"/>
      <c r="D3318" s="56"/>
      <c r="E3318" s="56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ht="16" x14ac:dyDescent="0.2">
      <c r="B3319" s="57"/>
      <c r="C3319" s="56"/>
      <c r="D3319" s="56"/>
      <c r="E3319" s="56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ht="16" x14ac:dyDescent="0.2">
      <c r="B3320" s="57"/>
      <c r="C3320" s="56"/>
      <c r="D3320" s="56"/>
      <c r="E3320" s="56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ht="16" x14ac:dyDescent="0.2">
      <c r="B3321" s="57"/>
      <c r="C3321" s="56"/>
      <c r="D3321" s="56"/>
      <c r="E3321" s="56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ht="16" x14ac:dyDescent="0.2">
      <c r="B3322" s="57"/>
      <c r="C3322" s="56"/>
      <c r="D3322" s="56"/>
      <c r="E3322" s="56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ht="16" x14ac:dyDescent="0.2">
      <c r="B3323" s="57"/>
      <c r="C3323" s="56"/>
      <c r="D3323" s="56"/>
      <c r="E3323" s="56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ht="16" x14ac:dyDescent="0.2">
      <c r="B3324" s="57"/>
      <c r="C3324" s="56"/>
      <c r="D3324" s="56"/>
      <c r="E3324" s="56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ht="16" x14ac:dyDescent="0.2">
      <c r="B3325" s="57"/>
      <c r="C3325" s="56"/>
      <c r="D3325" s="56"/>
      <c r="E3325" s="56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ht="16" x14ac:dyDescent="0.2">
      <c r="B3326" s="57"/>
      <c r="C3326" s="56"/>
      <c r="D3326" s="56"/>
      <c r="E3326" s="56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ht="16" x14ac:dyDescent="0.2">
      <c r="B3327" s="57"/>
      <c r="C3327" s="56"/>
      <c r="D3327" s="56"/>
      <c r="E3327" s="56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ht="16" x14ac:dyDescent="0.2">
      <c r="B3328" s="57"/>
      <c r="C3328" s="56"/>
      <c r="D3328" s="56"/>
      <c r="E3328" s="56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ht="16" x14ac:dyDescent="0.2">
      <c r="B3329" s="57"/>
      <c r="C3329" s="56"/>
      <c r="D3329" s="56"/>
      <c r="E3329" s="56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ht="16" x14ac:dyDescent="0.2">
      <c r="B3330" s="57"/>
      <c r="C3330" s="56"/>
      <c r="D3330" s="56"/>
      <c r="E3330" s="56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ht="16" x14ac:dyDescent="0.2">
      <c r="B3331" s="57"/>
      <c r="C3331" s="56"/>
      <c r="D3331" s="56"/>
      <c r="E3331" s="56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ht="16" x14ac:dyDescent="0.2">
      <c r="B3332" s="57"/>
      <c r="C3332" s="56"/>
      <c r="D3332" s="56"/>
      <c r="E3332" s="56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ht="16" x14ac:dyDescent="0.2">
      <c r="B3333" s="57"/>
      <c r="C3333" s="56"/>
      <c r="D3333" s="56"/>
      <c r="E3333" s="56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ht="16" x14ac:dyDescent="0.2">
      <c r="B3334" s="57"/>
      <c r="C3334" s="56"/>
      <c r="D3334" s="56"/>
      <c r="E3334" s="56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ht="16" x14ac:dyDescent="0.2">
      <c r="B3335" s="57"/>
      <c r="C3335" s="56"/>
      <c r="D3335" s="56"/>
      <c r="E3335" s="56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ht="16" x14ac:dyDescent="0.2">
      <c r="B3336" s="57"/>
      <c r="C3336" s="56"/>
      <c r="D3336" s="56"/>
      <c r="E3336" s="56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ht="16" x14ac:dyDescent="0.2">
      <c r="B3337" s="57"/>
      <c r="C3337" s="56"/>
      <c r="D3337" s="56"/>
      <c r="E3337" s="56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ht="16" x14ac:dyDescent="0.2">
      <c r="B3338" s="57"/>
      <c r="C3338" s="56"/>
      <c r="D3338" s="56"/>
      <c r="E3338" s="56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ht="16" x14ac:dyDescent="0.2">
      <c r="B3339" s="57"/>
      <c r="C3339" s="56"/>
      <c r="D3339" s="56"/>
      <c r="E3339" s="56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ht="16" x14ac:dyDescent="0.2">
      <c r="B3340" s="57"/>
      <c r="C3340" s="56"/>
      <c r="D3340" s="56"/>
      <c r="E3340" s="56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ht="16" x14ac:dyDescent="0.2">
      <c r="B3341" s="57"/>
      <c r="C3341" s="56"/>
      <c r="D3341" s="56"/>
      <c r="E3341" s="56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ht="16" x14ac:dyDescent="0.2">
      <c r="B3342" s="57"/>
      <c r="C3342" s="56"/>
      <c r="D3342" s="56"/>
      <c r="E3342" s="56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ht="16" x14ac:dyDescent="0.2">
      <c r="B3343" s="57"/>
      <c r="C3343" s="56"/>
      <c r="D3343" s="56"/>
      <c r="E3343" s="56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ht="16" x14ac:dyDescent="0.2">
      <c r="B3344" s="57"/>
      <c r="C3344" s="56"/>
      <c r="D3344" s="56"/>
      <c r="E3344" s="56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ht="16" x14ac:dyDescent="0.2">
      <c r="B3345" s="57"/>
      <c r="C3345" s="56"/>
      <c r="D3345" s="56"/>
      <c r="E3345" s="56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ht="16" x14ac:dyDescent="0.2">
      <c r="B3346" s="57"/>
      <c r="C3346" s="56"/>
      <c r="D3346" s="56"/>
      <c r="E3346" s="56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ht="16" x14ac:dyDescent="0.2">
      <c r="B3347" s="57"/>
      <c r="C3347" s="56"/>
      <c r="D3347" s="56"/>
      <c r="E3347" s="56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ht="16" x14ac:dyDescent="0.2">
      <c r="B3348" s="57"/>
      <c r="C3348" s="56"/>
      <c r="D3348" s="56"/>
      <c r="E3348" s="56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ht="16" x14ac:dyDescent="0.2">
      <c r="B3349" s="57"/>
      <c r="C3349" s="56"/>
      <c r="D3349" s="56"/>
      <c r="E3349" s="56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ht="16" x14ac:dyDescent="0.2">
      <c r="B3350" s="57"/>
      <c r="C3350" s="56"/>
      <c r="D3350" s="56"/>
      <c r="E3350" s="56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ht="16" x14ac:dyDescent="0.2">
      <c r="B3351" s="57"/>
      <c r="C3351" s="56"/>
      <c r="D3351" s="56"/>
      <c r="E3351" s="56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ht="16" x14ac:dyDescent="0.2">
      <c r="B3352" s="57"/>
      <c r="C3352" s="56"/>
      <c r="D3352" s="56"/>
      <c r="E3352" s="56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ht="16" x14ac:dyDescent="0.2">
      <c r="B3353" s="57"/>
      <c r="C3353" s="56"/>
      <c r="D3353" s="56"/>
      <c r="E3353" s="56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ht="16" x14ac:dyDescent="0.2">
      <c r="B3354" s="57"/>
      <c r="C3354" s="56"/>
      <c r="D3354" s="56"/>
      <c r="E3354" s="56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ht="16" x14ac:dyDescent="0.2">
      <c r="B3355" s="57"/>
      <c r="C3355" s="56"/>
      <c r="D3355" s="56"/>
      <c r="E3355" s="56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ht="16" x14ac:dyDescent="0.2">
      <c r="B3356" s="57"/>
      <c r="C3356" s="56"/>
      <c r="D3356" s="56"/>
      <c r="E3356" s="56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ht="16" x14ac:dyDescent="0.2">
      <c r="B3357" s="57"/>
      <c r="C3357" s="56"/>
      <c r="D3357" s="56"/>
      <c r="E3357" s="56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ht="16" x14ac:dyDescent="0.2">
      <c r="B3358" s="57"/>
      <c r="C3358" s="56"/>
      <c r="D3358" s="56"/>
      <c r="E3358" s="56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ht="16" x14ac:dyDescent="0.2">
      <c r="B3359" s="57"/>
      <c r="C3359" s="56"/>
      <c r="D3359" s="56"/>
      <c r="E3359" s="56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ht="16" x14ac:dyDescent="0.2">
      <c r="B3360" s="57"/>
      <c r="C3360" s="56"/>
      <c r="D3360" s="56"/>
      <c r="E3360" s="56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ht="16" x14ac:dyDescent="0.2">
      <c r="B3361" s="57"/>
      <c r="C3361" s="56"/>
      <c r="D3361" s="56"/>
      <c r="E3361" s="56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ht="16" x14ac:dyDescent="0.2">
      <c r="B3362" s="57"/>
      <c r="C3362" s="56"/>
      <c r="D3362" s="56"/>
      <c r="E3362" s="56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ht="16" x14ac:dyDescent="0.2">
      <c r="B3363" s="57"/>
      <c r="C3363" s="56"/>
      <c r="D3363" s="56"/>
      <c r="E3363" s="56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ht="16" x14ac:dyDescent="0.2">
      <c r="B3364" s="57"/>
      <c r="C3364" s="56"/>
      <c r="D3364" s="56"/>
      <c r="E3364" s="56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ht="16" x14ac:dyDescent="0.2">
      <c r="B3365" s="57"/>
      <c r="C3365" s="56"/>
      <c r="D3365" s="56"/>
      <c r="E3365" s="56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ht="16" x14ac:dyDescent="0.2">
      <c r="B3366" s="57"/>
      <c r="C3366" s="56"/>
      <c r="D3366" s="56"/>
      <c r="E3366" s="56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ht="16" x14ac:dyDescent="0.2">
      <c r="B3367" s="57"/>
      <c r="C3367" s="56"/>
      <c r="D3367" s="56"/>
      <c r="E3367" s="56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ht="16" x14ac:dyDescent="0.2">
      <c r="B3368" s="57"/>
      <c r="C3368" s="56"/>
      <c r="D3368" s="56"/>
      <c r="E3368" s="56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ht="16" x14ac:dyDescent="0.2">
      <c r="B3369" s="57"/>
      <c r="C3369" s="56"/>
      <c r="D3369" s="56"/>
      <c r="E3369" s="56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ht="16" x14ac:dyDescent="0.2">
      <c r="B3370" s="57"/>
      <c r="C3370" s="56"/>
      <c r="D3370" s="56"/>
      <c r="E3370" s="56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ht="16" x14ac:dyDescent="0.2">
      <c r="B3371" s="57"/>
      <c r="C3371" s="56"/>
      <c r="D3371" s="56"/>
      <c r="E3371" s="56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ht="16" x14ac:dyDescent="0.2">
      <c r="B3372" s="57"/>
      <c r="C3372" s="56"/>
      <c r="D3372" s="56"/>
      <c r="E3372" s="56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ht="16" x14ac:dyDescent="0.2">
      <c r="B3373" s="57"/>
      <c r="C3373" s="56"/>
      <c r="D3373" s="56"/>
      <c r="E3373" s="56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ht="16" x14ac:dyDescent="0.2">
      <c r="B3374" s="57"/>
      <c r="C3374" s="56"/>
      <c r="D3374" s="56"/>
      <c r="E3374" s="56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ht="16" x14ac:dyDescent="0.2">
      <c r="B3375" s="57"/>
      <c r="C3375" s="56"/>
      <c r="D3375" s="56"/>
      <c r="E3375" s="56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ht="16" x14ac:dyDescent="0.2">
      <c r="B3376" s="57"/>
      <c r="C3376" s="56"/>
      <c r="D3376" s="56"/>
      <c r="E3376" s="56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ht="16" x14ac:dyDescent="0.2">
      <c r="B3377" s="57"/>
      <c r="C3377" s="56"/>
      <c r="D3377" s="56"/>
      <c r="E3377" s="56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ht="16" x14ac:dyDescent="0.2">
      <c r="B3378" s="57"/>
      <c r="C3378" s="56"/>
      <c r="D3378" s="56"/>
      <c r="E3378" s="56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ht="16" x14ac:dyDescent="0.2">
      <c r="B3379" s="57"/>
      <c r="C3379" s="56"/>
      <c r="D3379" s="56"/>
      <c r="E3379" s="56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ht="16" x14ac:dyDescent="0.2">
      <c r="B3380" s="57"/>
      <c r="C3380" s="56"/>
      <c r="D3380" s="56"/>
      <c r="E3380" s="56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ht="16" x14ac:dyDescent="0.2">
      <c r="B3381" s="57"/>
      <c r="C3381" s="56"/>
      <c r="D3381" s="56"/>
      <c r="E3381" s="56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ht="16" x14ac:dyDescent="0.2">
      <c r="B3382" s="57"/>
      <c r="C3382" s="56"/>
      <c r="D3382" s="56"/>
      <c r="E3382" s="56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ht="16" x14ac:dyDescent="0.2">
      <c r="B3383" s="57"/>
      <c r="C3383" s="56"/>
      <c r="D3383" s="56"/>
      <c r="E3383" s="56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ht="16" x14ac:dyDescent="0.2">
      <c r="B3384" s="57"/>
      <c r="C3384" s="56"/>
      <c r="D3384" s="56"/>
      <c r="E3384" s="56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ht="16" x14ac:dyDescent="0.2">
      <c r="B3385" s="57"/>
      <c r="C3385" s="56"/>
      <c r="D3385" s="56"/>
      <c r="E3385" s="56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ht="16" x14ac:dyDescent="0.2">
      <c r="B3386" s="57"/>
      <c r="C3386" s="56"/>
      <c r="D3386" s="56"/>
      <c r="E3386" s="56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ht="16" x14ac:dyDescent="0.2">
      <c r="B3387" s="57"/>
      <c r="C3387" s="56"/>
      <c r="D3387" s="56"/>
      <c r="E3387" s="56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ht="16" x14ac:dyDescent="0.2">
      <c r="B3388" s="57"/>
      <c r="C3388" s="56"/>
      <c r="D3388" s="56"/>
      <c r="E3388" s="56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ht="16" x14ac:dyDescent="0.2">
      <c r="B3389" s="57"/>
      <c r="C3389" s="56"/>
      <c r="D3389" s="56"/>
      <c r="E3389" s="56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ht="16" x14ac:dyDescent="0.2">
      <c r="B3390" s="57"/>
      <c r="C3390" s="56"/>
      <c r="D3390" s="56"/>
      <c r="E3390" s="56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ht="16" x14ac:dyDescent="0.2">
      <c r="B3391" s="57"/>
      <c r="C3391" s="56"/>
      <c r="D3391" s="56"/>
      <c r="E3391" s="56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ht="16" x14ac:dyDescent="0.2">
      <c r="B3392" s="57"/>
      <c r="C3392" s="56"/>
      <c r="D3392" s="56"/>
      <c r="E3392" s="56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ht="16" x14ac:dyDescent="0.2">
      <c r="B3393" s="57"/>
      <c r="C3393" s="56"/>
      <c r="D3393" s="56"/>
      <c r="E3393" s="56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ht="16" x14ac:dyDescent="0.2">
      <c r="B3394" s="57"/>
      <c r="C3394" s="56"/>
      <c r="D3394" s="56"/>
      <c r="E3394" s="56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ht="16" x14ac:dyDescent="0.2">
      <c r="B3395" s="57"/>
      <c r="C3395" s="56"/>
      <c r="D3395" s="56"/>
      <c r="E3395" s="56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ht="16" x14ac:dyDescent="0.2">
      <c r="B3396" s="57"/>
      <c r="C3396" s="56"/>
      <c r="D3396" s="56"/>
      <c r="E3396" s="56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ht="16" x14ac:dyDescent="0.2">
      <c r="B3397" s="57"/>
      <c r="C3397" s="56"/>
      <c r="D3397" s="56"/>
      <c r="E3397" s="56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ht="16" x14ac:dyDescent="0.2">
      <c r="B3398" s="57"/>
      <c r="C3398" s="56"/>
      <c r="D3398" s="56"/>
      <c r="E3398" s="56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ht="16" x14ac:dyDescent="0.2">
      <c r="B3399" s="57"/>
      <c r="C3399" s="56"/>
      <c r="D3399" s="56"/>
      <c r="E3399" s="56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ht="16" x14ac:dyDescent="0.2">
      <c r="B3400" s="57"/>
      <c r="C3400" s="56"/>
      <c r="D3400" s="56"/>
      <c r="E3400" s="56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ht="16" x14ac:dyDescent="0.2">
      <c r="B3401" s="57"/>
      <c r="C3401" s="56"/>
      <c r="D3401" s="56"/>
      <c r="E3401" s="56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ht="16" x14ac:dyDescent="0.2">
      <c r="B3402" s="57"/>
      <c r="C3402" s="56"/>
      <c r="D3402" s="56"/>
      <c r="E3402" s="56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ht="16" x14ac:dyDescent="0.2">
      <c r="B3403" s="57"/>
      <c r="C3403" s="56"/>
      <c r="D3403" s="56"/>
      <c r="E3403" s="56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ht="16" x14ac:dyDescent="0.2">
      <c r="B3404" s="57"/>
      <c r="C3404" s="56"/>
      <c r="D3404" s="56"/>
      <c r="E3404" s="56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ht="16" x14ac:dyDescent="0.2">
      <c r="B3405" s="57"/>
      <c r="C3405" s="56"/>
      <c r="D3405" s="56"/>
      <c r="E3405" s="56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ht="16" x14ac:dyDescent="0.2">
      <c r="B3406" s="57"/>
      <c r="C3406" s="56"/>
      <c r="D3406" s="56"/>
      <c r="E3406" s="56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ht="16" x14ac:dyDescent="0.2">
      <c r="B3407" s="57"/>
      <c r="C3407" s="56"/>
      <c r="D3407" s="56"/>
      <c r="E3407" s="56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ht="16" x14ac:dyDescent="0.2">
      <c r="B3408" s="57"/>
      <c r="C3408" s="56"/>
      <c r="D3408" s="56"/>
      <c r="E3408" s="56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ht="16" x14ac:dyDescent="0.2">
      <c r="B3409" s="57"/>
      <c r="C3409" s="56"/>
      <c r="D3409" s="56"/>
      <c r="E3409" s="56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ht="16" x14ac:dyDescent="0.2">
      <c r="B3410" s="57"/>
      <c r="C3410" s="56"/>
      <c r="D3410" s="56"/>
      <c r="E3410" s="56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ht="16" x14ac:dyDescent="0.2">
      <c r="B3411" s="57"/>
      <c r="C3411" s="56"/>
      <c r="D3411" s="56"/>
      <c r="E3411" s="56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ht="16" x14ac:dyDescent="0.2">
      <c r="B3412" s="57"/>
      <c r="C3412" s="56"/>
      <c r="D3412" s="56"/>
      <c r="E3412" s="56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ht="16" x14ac:dyDescent="0.2">
      <c r="B3413" s="57"/>
      <c r="C3413" s="56"/>
      <c r="D3413" s="56"/>
      <c r="E3413" s="56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ht="16" x14ac:dyDescent="0.2">
      <c r="B3414" s="57"/>
      <c r="C3414" s="56"/>
      <c r="D3414" s="56"/>
      <c r="E3414" s="56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ht="16" x14ac:dyDescent="0.2">
      <c r="B3415" s="57"/>
      <c r="C3415" s="56"/>
      <c r="D3415" s="56"/>
      <c r="E3415" s="56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ht="16" x14ac:dyDescent="0.2">
      <c r="B3416" s="57"/>
      <c r="C3416" s="56"/>
      <c r="D3416" s="56"/>
      <c r="E3416" s="56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ht="16" x14ac:dyDescent="0.2">
      <c r="B3417" s="57"/>
      <c r="C3417" s="56"/>
      <c r="D3417" s="56"/>
      <c r="E3417" s="56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ht="16" x14ac:dyDescent="0.2">
      <c r="B3418" s="57"/>
      <c r="C3418" s="56"/>
      <c r="D3418" s="56"/>
      <c r="E3418" s="56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ht="16" x14ac:dyDescent="0.2">
      <c r="B3419" s="57"/>
      <c r="C3419" s="56"/>
      <c r="D3419" s="56"/>
      <c r="E3419" s="56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ht="16" x14ac:dyDescent="0.2">
      <c r="B3420" s="57"/>
      <c r="C3420" s="56"/>
      <c r="D3420" s="56"/>
      <c r="E3420" s="56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ht="16" x14ac:dyDescent="0.2">
      <c r="B3421" s="57"/>
      <c r="C3421" s="56"/>
      <c r="D3421" s="56"/>
      <c r="E3421" s="56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ht="16" x14ac:dyDescent="0.2">
      <c r="B3422" s="57"/>
      <c r="C3422" s="56"/>
      <c r="D3422" s="56"/>
      <c r="E3422" s="56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ht="16" x14ac:dyDescent="0.2">
      <c r="B3423" s="57"/>
      <c r="C3423" s="56"/>
      <c r="D3423" s="56"/>
      <c r="E3423" s="56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ht="16" x14ac:dyDescent="0.2">
      <c r="B3424" s="57"/>
      <c r="C3424" s="56"/>
      <c r="D3424" s="56"/>
      <c r="E3424" s="56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ht="16" x14ac:dyDescent="0.2">
      <c r="B3425" s="57"/>
      <c r="C3425" s="56"/>
      <c r="D3425" s="56"/>
      <c r="E3425" s="56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ht="16" x14ac:dyDescent="0.2">
      <c r="B3426" s="57"/>
      <c r="C3426" s="56"/>
      <c r="D3426" s="56"/>
      <c r="E3426" s="56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ht="16" x14ac:dyDescent="0.2">
      <c r="B3427" s="57"/>
      <c r="C3427" s="56"/>
      <c r="D3427" s="56"/>
      <c r="E3427" s="56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ht="16" x14ac:dyDescent="0.2">
      <c r="B3428" s="57"/>
      <c r="C3428" s="56"/>
      <c r="D3428" s="56"/>
      <c r="E3428" s="56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ht="16" x14ac:dyDescent="0.2">
      <c r="B3429" s="57"/>
      <c r="C3429" s="56"/>
      <c r="D3429" s="56"/>
      <c r="E3429" s="56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ht="16" x14ac:dyDescent="0.2">
      <c r="B3430" s="57"/>
      <c r="C3430" s="56"/>
      <c r="D3430" s="56"/>
      <c r="E3430" s="56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ht="16" x14ac:dyDescent="0.2">
      <c r="B3431" s="57"/>
      <c r="C3431" s="56"/>
      <c r="D3431" s="56"/>
      <c r="E3431" s="56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ht="16" x14ac:dyDescent="0.2">
      <c r="B3432" s="57"/>
      <c r="C3432" s="56"/>
      <c r="D3432" s="56"/>
      <c r="E3432" s="56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ht="16" x14ac:dyDescent="0.2">
      <c r="B3433" s="57"/>
      <c r="C3433" s="56"/>
      <c r="D3433" s="56"/>
      <c r="E3433" s="56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ht="16" x14ac:dyDescent="0.2">
      <c r="B3434" s="57"/>
      <c r="C3434" s="56"/>
      <c r="D3434" s="56"/>
      <c r="E3434" s="56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ht="16" x14ac:dyDescent="0.2">
      <c r="B3435" s="57"/>
      <c r="C3435" s="56"/>
      <c r="D3435" s="56"/>
      <c r="E3435" s="56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ht="16" x14ac:dyDescent="0.2">
      <c r="B3436" s="57"/>
      <c r="C3436" s="56"/>
      <c r="D3436" s="56"/>
      <c r="E3436" s="56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ht="16" x14ac:dyDescent="0.2">
      <c r="B3437" s="57"/>
      <c r="C3437" s="56"/>
      <c r="D3437" s="56"/>
      <c r="E3437" s="56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ht="16" x14ac:dyDescent="0.2">
      <c r="B3438" s="57"/>
      <c r="C3438" s="56"/>
      <c r="D3438" s="56"/>
      <c r="E3438" s="56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ht="16" x14ac:dyDescent="0.2">
      <c r="B3439" s="57"/>
      <c r="C3439" s="56"/>
      <c r="D3439" s="56"/>
      <c r="E3439" s="56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ht="16" x14ac:dyDescent="0.2">
      <c r="B3440" s="57"/>
      <c r="C3440" s="56"/>
      <c r="D3440" s="56"/>
      <c r="E3440" s="56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ht="16" x14ac:dyDescent="0.2">
      <c r="B3441" s="57"/>
      <c r="C3441" s="56"/>
      <c r="D3441" s="56"/>
      <c r="E3441" s="56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ht="16" x14ac:dyDescent="0.2">
      <c r="B3442" s="57"/>
      <c r="C3442" s="56"/>
      <c r="D3442" s="56"/>
      <c r="E3442" s="56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ht="16" x14ac:dyDescent="0.2">
      <c r="B3443" s="57"/>
      <c r="C3443" s="56"/>
      <c r="D3443" s="56"/>
      <c r="E3443" s="56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ht="16" x14ac:dyDescent="0.2">
      <c r="B3444" s="57"/>
      <c r="C3444" s="56"/>
      <c r="D3444" s="56"/>
      <c r="E3444" s="56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ht="16" x14ac:dyDescent="0.2">
      <c r="B3445" s="57"/>
      <c r="C3445" s="56"/>
      <c r="D3445" s="56"/>
      <c r="E3445" s="56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ht="16" x14ac:dyDescent="0.2">
      <c r="B3446" s="57"/>
      <c r="C3446" s="56"/>
      <c r="D3446" s="56"/>
      <c r="E3446" s="56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ht="16" x14ac:dyDescent="0.2">
      <c r="B3447" s="57"/>
      <c r="C3447" s="56"/>
      <c r="D3447" s="56"/>
      <c r="E3447" s="56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ht="16" x14ac:dyDescent="0.2">
      <c r="B3448" s="57"/>
      <c r="C3448" s="56"/>
      <c r="D3448" s="56"/>
      <c r="E3448" s="56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ht="16" x14ac:dyDescent="0.2">
      <c r="B3449" s="57"/>
      <c r="C3449" s="56"/>
      <c r="D3449" s="56"/>
      <c r="E3449" s="56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ht="16" x14ac:dyDescent="0.2">
      <c r="B3450" s="57"/>
      <c r="C3450" s="56"/>
      <c r="D3450" s="56"/>
      <c r="E3450" s="56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ht="16" x14ac:dyDescent="0.2">
      <c r="B3451" s="57"/>
      <c r="C3451" s="56"/>
      <c r="D3451" s="56"/>
      <c r="E3451" s="56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ht="16" x14ac:dyDescent="0.2">
      <c r="B3452" s="57"/>
      <c r="C3452" s="56"/>
      <c r="D3452" s="56"/>
      <c r="E3452" s="56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ht="16" x14ac:dyDescent="0.2">
      <c r="B3453" s="57"/>
      <c r="C3453" s="56"/>
      <c r="D3453" s="56"/>
      <c r="E3453" s="56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ht="16" x14ac:dyDescent="0.2">
      <c r="B3454" s="57"/>
      <c r="C3454" s="56"/>
      <c r="D3454" s="56"/>
      <c r="E3454" s="56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ht="16" x14ac:dyDescent="0.2">
      <c r="B3455" s="57"/>
      <c r="C3455" s="56"/>
      <c r="D3455" s="56"/>
      <c r="E3455" s="56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ht="16" x14ac:dyDescent="0.2">
      <c r="B3456" s="57"/>
      <c r="C3456" s="56"/>
      <c r="D3456" s="56"/>
      <c r="E3456" s="56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ht="16" x14ac:dyDescent="0.2">
      <c r="B3457" s="57"/>
      <c r="C3457" s="56"/>
      <c r="D3457" s="56"/>
      <c r="E3457" s="56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ht="16" x14ac:dyDescent="0.2">
      <c r="B3458" s="57"/>
      <c r="C3458" s="56"/>
      <c r="D3458" s="56"/>
      <c r="E3458" s="56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ht="16" x14ac:dyDescent="0.2">
      <c r="B3459" s="57"/>
      <c r="C3459" s="56"/>
      <c r="D3459" s="56"/>
      <c r="E3459" s="56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ht="16" x14ac:dyDescent="0.2">
      <c r="B3460" s="57"/>
      <c r="C3460" s="56"/>
      <c r="D3460" s="56"/>
      <c r="E3460" s="56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ht="16" x14ac:dyDescent="0.2">
      <c r="B3461" s="57"/>
      <c r="C3461" s="56"/>
      <c r="D3461" s="56"/>
      <c r="E3461" s="56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ht="16" x14ac:dyDescent="0.2">
      <c r="B3462" s="57"/>
      <c r="C3462" s="56"/>
      <c r="D3462" s="56"/>
      <c r="E3462" s="56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ht="16" x14ac:dyDescent="0.2">
      <c r="B3463" s="57"/>
      <c r="C3463" s="56"/>
      <c r="D3463" s="56"/>
      <c r="E3463" s="56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ht="16" x14ac:dyDescent="0.2">
      <c r="B3464" s="57"/>
      <c r="C3464" s="56"/>
      <c r="D3464" s="56"/>
      <c r="E3464" s="56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ht="16" x14ac:dyDescent="0.2">
      <c r="B3465" s="57"/>
      <c r="C3465" s="56"/>
      <c r="D3465" s="56"/>
      <c r="E3465" s="56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ht="16" x14ac:dyDescent="0.2">
      <c r="B3466" s="57"/>
      <c r="C3466" s="56"/>
      <c r="D3466" s="56"/>
      <c r="E3466" s="56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ht="16" x14ac:dyDescent="0.2">
      <c r="B3467" s="57"/>
      <c r="C3467" s="56"/>
      <c r="D3467" s="56"/>
      <c r="E3467" s="56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ht="16" x14ac:dyDescent="0.2">
      <c r="B3468" s="57"/>
      <c r="C3468" s="56"/>
      <c r="D3468" s="56"/>
      <c r="E3468" s="56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ht="16" x14ac:dyDescent="0.2">
      <c r="B3469" s="57"/>
      <c r="C3469" s="56"/>
      <c r="D3469" s="56"/>
      <c r="E3469" s="56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ht="16" x14ac:dyDescent="0.2">
      <c r="B3470" s="57"/>
      <c r="C3470" s="56"/>
      <c r="D3470" s="56"/>
      <c r="E3470" s="56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ht="16" x14ac:dyDescent="0.2">
      <c r="B3471" s="57"/>
      <c r="C3471" s="56"/>
      <c r="D3471" s="56"/>
      <c r="E3471" s="56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ht="16" x14ac:dyDescent="0.2">
      <c r="B3472" s="57"/>
      <c r="C3472" s="56"/>
      <c r="D3472" s="56"/>
      <c r="E3472" s="56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ht="16" x14ac:dyDescent="0.2">
      <c r="B3473" s="57"/>
      <c r="C3473" s="56"/>
      <c r="D3473" s="56"/>
      <c r="E3473" s="56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ht="16" x14ac:dyDescent="0.2">
      <c r="B3474" s="57"/>
      <c r="C3474" s="56"/>
      <c r="D3474" s="56"/>
      <c r="E3474" s="56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ht="16" x14ac:dyDescent="0.2">
      <c r="B3475" s="57"/>
      <c r="C3475" s="56"/>
      <c r="D3475" s="56"/>
      <c r="E3475" s="56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ht="16" x14ac:dyDescent="0.2">
      <c r="B3476" s="57"/>
      <c r="C3476" s="56"/>
      <c r="D3476" s="56"/>
      <c r="E3476" s="56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ht="16" x14ac:dyDescent="0.2">
      <c r="B3477" s="57"/>
      <c r="C3477" s="56"/>
      <c r="D3477" s="56"/>
      <c r="E3477" s="56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ht="16" x14ac:dyDescent="0.2">
      <c r="B3478" s="57"/>
      <c r="C3478" s="56"/>
      <c r="D3478" s="56"/>
      <c r="E3478" s="56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ht="16" x14ac:dyDescent="0.2">
      <c r="B3479" s="57"/>
      <c r="C3479" s="56"/>
      <c r="D3479" s="56"/>
      <c r="E3479" s="56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ht="16" x14ac:dyDescent="0.2">
      <c r="B3480" s="57"/>
      <c r="C3480" s="56"/>
      <c r="D3480" s="56"/>
      <c r="E3480" s="56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ht="16" x14ac:dyDescent="0.2">
      <c r="B3481" s="57"/>
      <c r="C3481" s="56"/>
      <c r="D3481" s="56"/>
      <c r="E3481" s="56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ht="16" x14ac:dyDescent="0.2">
      <c r="B3482" s="57"/>
      <c r="C3482" s="56"/>
      <c r="D3482" s="56"/>
      <c r="E3482" s="56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ht="16" x14ac:dyDescent="0.2">
      <c r="B3483" s="57"/>
      <c r="C3483" s="56"/>
      <c r="D3483" s="56"/>
      <c r="E3483" s="56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ht="16" x14ac:dyDescent="0.2">
      <c r="B3484" s="57"/>
      <c r="C3484" s="56"/>
      <c r="D3484" s="56"/>
      <c r="E3484" s="56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ht="16" x14ac:dyDescent="0.2">
      <c r="B3485" s="57"/>
      <c r="C3485" s="56"/>
      <c r="D3485" s="56"/>
      <c r="E3485" s="56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ht="16" x14ac:dyDescent="0.2">
      <c r="B3486" s="57"/>
      <c r="C3486" s="56"/>
      <c r="D3486" s="56"/>
      <c r="E3486" s="56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ht="16" x14ac:dyDescent="0.2">
      <c r="B3487" s="57"/>
      <c r="C3487" s="56"/>
      <c r="D3487" s="56"/>
      <c r="E3487" s="56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ht="16" x14ac:dyDescent="0.2">
      <c r="B3488" s="57"/>
      <c r="C3488" s="56"/>
      <c r="D3488" s="56"/>
      <c r="E3488" s="56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ht="16" x14ac:dyDescent="0.2">
      <c r="B3489" s="57"/>
      <c r="C3489" s="56"/>
      <c r="D3489" s="56"/>
      <c r="E3489" s="56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ht="16" x14ac:dyDescent="0.2">
      <c r="B3490" s="57"/>
      <c r="C3490" s="56"/>
      <c r="D3490" s="56"/>
      <c r="E3490" s="56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ht="16" x14ac:dyDescent="0.2">
      <c r="B3491" s="57"/>
      <c r="C3491" s="56"/>
      <c r="D3491" s="56"/>
      <c r="E3491" s="56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ht="16" x14ac:dyDescent="0.2">
      <c r="B3492" s="57"/>
      <c r="C3492" s="56"/>
      <c r="D3492" s="56"/>
      <c r="E3492" s="56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ht="16" x14ac:dyDescent="0.2">
      <c r="B3493" s="57"/>
      <c r="C3493" s="56"/>
      <c r="D3493" s="56"/>
      <c r="E3493" s="56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ht="16" x14ac:dyDescent="0.2">
      <c r="B3494" s="57"/>
      <c r="C3494" s="56"/>
      <c r="D3494" s="56"/>
      <c r="E3494" s="56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ht="16" x14ac:dyDescent="0.2">
      <c r="B3495" s="57"/>
      <c r="C3495" s="56"/>
      <c r="D3495" s="56"/>
      <c r="E3495" s="56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ht="16" x14ac:dyDescent="0.2">
      <c r="B3496" s="57"/>
      <c r="C3496" s="56"/>
      <c r="D3496" s="56"/>
      <c r="E3496" s="56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ht="16" x14ac:dyDescent="0.2">
      <c r="B3497" s="57"/>
      <c r="C3497" s="56"/>
      <c r="D3497" s="56"/>
      <c r="E3497" s="56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ht="16" x14ac:dyDescent="0.2">
      <c r="B3498" s="57"/>
      <c r="C3498" s="56"/>
      <c r="D3498" s="56"/>
      <c r="E3498" s="56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ht="16" x14ac:dyDescent="0.2">
      <c r="B3499" s="57"/>
      <c r="C3499" s="56"/>
      <c r="D3499" s="56"/>
      <c r="E3499" s="56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ht="16" x14ac:dyDescent="0.2">
      <c r="B3500" s="57"/>
      <c r="C3500" s="56"/>
      <c r="D3500" s="56"/>
      <c r="E3500" s="56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ht="16" x14ac:dyDescent="0.2">
      <c r="B3501" s="57"/>
      <c r="C3501" s="56"/>
      <c r="D3501" s="56"/>
      <c r="E3501" s="56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ht="16" x14ac:dyDescent="0.2">
      <c r="B3502" s="57"/>
      <c r="C3502" s="56"/>
      <c r="D3502" s="56"/>
      <c r="E3502" s="56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ht="16" x14ac:dyDescent="0.2">
      <c r="B3503" s="57"/>
      <c r="C3503" s="56"/>
      <c r="D3503" s="56"/>
      <c r="E3503" s="56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ht="16" x14ac:dyDescent="0.2">
      <c r="B3504" s="57"/>
      <c r="C3504" s="56"/>
      <c r="D3504" s="56"/>
      <c r="E3504" s="56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ht="16" x14ac:dyDescent="0.2">
      <c r="B3505" s="57"/>
      <c r="C3505" s="56"/>
      <c r="D3505" s="56"/>
      <c r="E3505" s="56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ht="16" x14ac:dyDescent="0.2">
      <c r="B3506" s="57"/>
      <c r="C3506" s="56"/>
      <c r="D3506" s="56"/>
      <c r="E3506" s="56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ht="16" x14ac:dyDescent="0.2">
      <c r="B3507" s="57"/>
      <c r="C3507" s="56"/>
      <c r="D3507" s="56"/>
      <c r="E3507" s="56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ht="16" x14ac:dyDescent="0.2">
      <c r="B3508" s="57"/>
      <c r="C3508" s="56"/>
      <c r="D3508" s="56"/>
      <c r="E3508" s="56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ht="16" x14ac:dyDescent="0.2">
      <c r="B3509" s="57"/>
      <c r="C3509" s="56"/>
      <c r="D3509" s="56"/>
      <c r="E3509" s="56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ht="16" x14ac:dyDescent="0.2">
      <c r="B3510" s="57"/>
      <c r="C3510" s="56"/>
      <c r="D3510" s="56"/>
      <c r="E3510" s="56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ht="16" x14ac:dyDescent="0.2">
      <c r="B3511" s="57"/>
      <c r="C3511" s="56"/>
      <c r="D3511" s="56"/>
      <c r="E3511" s="56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ht="16" x14ac:dyDescent="0.2">
      <c r="B3512" s="57"/>
      <c r="C3512" s="56"/>
      <c r="D3512" s="56"/>
      <c r="E3512" s="56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ht="16" x14ac:dyDescent="0.2">
      <c r="B3513" s="57"/>
      <c r="C3513" s="56"/>
      <c r="D3513" s="56"/>
      <c r="E3513" s="56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ht="16" x14ac:dyDescent="0.2">
      <c r="B3514" s="57"/>
      <c r="C3514" s="56"/>
      <c r="D3514" s="56"/>
      <c r="E3514" s="56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ht="16" x14ac:dyDescent="0.2">
      <c r="B3515" s="57"/>
      <c r="C3515" s="56"/>
      <c r="D3515" s="56"/>
      <c r="E3515" s="56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ht="16" x14ac:dyDescent="0.2">
      <c r="B3516" s="57"/>
      <c r="C3516" s="56"/>
      <c r="D3516" s="56"/>
      <c r="E3516" s="56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ht="16" x14ac:dyDescent="0.2">
      <c r="B3517" s="57"/>
      <c r="C3517" s="56"/>
      <c r="D3517" s="56"/>
      <c r="E3517" s="56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ht="16" x14ac:dyDescent="0.2">
      <c r="B3518" s="57"/>
      <c r="C3518" s="56"/>
      <c r="D3518" s="56"/>
      <c r="E3518" s="56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ht="16" x14ac:dyDescent="0.2">
      <c r="B3519" s="57"/>
      <c r="C3519" s="56"/>
      <c r="D3519" s="56"/>
      <c r="E3519" s="56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ht="16" x14ac:dyDescent="0.2">
      <c r="B3520" s="57"/>
      <c r="C3520" s="56"/>
      <c r="D3520" s="56"/>
      <c r="E3520" s="56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ht="16" x14ac:dyDescent="0.2">
      <c r="B3521" s="57"/>
      <c r="C3521" s="56"/>
      <c r="D3521" s="56"/>
      <c r="E3521" s="56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ht="16" x14ac:dyDescent="0.2">
      <c r="B3522" s="57"/>
      <c r="C3522" s="56"/>
      <c r="D3522" s="56"/>
      <c r="E3522" s="56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ht="16" x14ac:dyDescent="0.2">
      <c r="B3523" s="57"/>
      <c r="C3523" s="56"/>
      <c r="D3523" s="56"/>
      <c r="E3523" s="56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ht="16" x14ac:dyDescent="0.2">
      <c r="B3524" s="57"/>
      <c r="C3524" s="56"/>
      <c r="D3524" s="56"/>
      <c r="E3524" s="56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ht="16" x14ac:dyDescent="0.2">
      <c r="B3525" s="57"/>
      <c r="C3525" s="56"/>
      <c r="D3525" s="56"/>
      <c r="E3525" s="56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ht="16" x14ac:dyDescent="0.2">
      <c r="B3526" s="57"/>
      <c r="C3526" s="56"/>
      <c r="D3526" s="56"/>
      <c r="E3526" s="56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ht="16" x14ac:dyDescent="0.2">
      <c r="B3527" s="57"/>
      <c r="C3527" s="56"/>
      <c r="D3527" s="56"/>
      <c r="E3527" s="56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ht="16" x14ac:dyDescent="0.2">
      <c r="B3528" s="57"/>
      <c r="C3528" s="56"/>
      <c r="D3528" s="56"/>
      <c r="E3528" s="56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ht="16" x14ac:dyDescent="0.2">
      <c r="B3529" s="57"/>
      <c r="C3529" s="56"/>
      <c r="D3529" s="56"/>
      <c r="E3529" s="56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ht="16" x14ac:dyDescent="0.2">
      <c r="B3530" s="57"/>
      <c r="C3530" s="56"/>
      <c r="D3530" s="56"/>
      <c r="E3530" s="56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ht="16" x14ac:dyDescent="0.2">
      <c r="B3531" s="57"/>
      <c r="C3531" s="56"/>
      <c r="D3531" s="56"/>
      <c r="E3531" s="56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ht="16" x14ac:dyDescent="0.2">
      <c r="B3532" s="57"/>
      <c r="C3532" s="56"/>
      <c r="D3532" s="56"/>
      <c r="E3532" s="56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ht="16" x14ac:dyDescent="0.2">
      <c r="B3533" s="57"/>
      <c r="C3533" s="56"/>
      <c r="D3533" s="56"/>
      <c r="E3533" s="56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ht="16" x14ac:dyDescent="0.2">
      <c r="B3534" s="57"/>
      <c r="C3534" s="56"/>
      <c r="D3534" s="56"/>
      <c r="E3534" s="56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ht="16" x14ac:dyDescent="0.2">
      <c r="B3535" s="57"/>
      <c r="C3535" s="56"/>
      <c r="D3535" s="56"/>
      <c r="E3535" s="56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ht="16" x14ac:dyDescent="0.2">
      <c r="B3536" s="57"/>
      <c r="C3536" s="56"/>
      <c r="D3536" s="56"/>
      <c r="E3536" s="56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ht="16" x14ac:dyDescent="0.2">
      <c r="B3537" s="57"/>
      <c r="C3537" s="56"/>
      <c r="D3537" s="56"/>
      <c r="E3537" s="56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ht="16" x14ac:dyDescent="0.2">
      <c r="B3538" s="57"/>
      <c r="C3538" s="56"/>
      <c r="D3538" s="56"/>
      <c r="E3538" s="56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ht="16" x14ac:dyDescent="0.2">
      <c r="B3539" s="57"/>
      <c r="C3539" s="56"/>
      <c r="D3539" s="56"/>
      <c r="E3539" s="56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ht="16" x14ac:dyDescent="0.2">
      <c r="B3540" s="57"/>
      <c r="C3540" s="56"/>
      <c r="D3540" s="56"/>
      <c r="E3540" s="56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ht="16" x14ac:dyDescent="0.2">
      <c r="B3541" s="57"/>
      <c r="C3541" s="56"/>
      <c r="D3541" s="56"/>
      <c r="E3541" s="56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ht="16" x14ac:dyDescent="0.2">
      <c r="B3542" s="57"/>
      <c r="C3542" s="56"/>
      <c r="D3542" s="56"/>
      <c r="E3542" s="56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ht="16" x14ac:dyDescent="0.2">
      <c r="B3543" s="57"/>
      <c r="C3543" s="56"/>
      <c r="D3543" s="56"/>
      <c r="E3543" s="56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ht="16" x14ac:dyDescent="0.2">
      <c r="B3544" s="57"/>
      <c r="C3544" s="56"/>
      <c r="D3544" s="56"/>
      <c r="E3544" s="56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ht="16" x14ac:dyDescent="0.2">
      <c r="B3545" s="57"/>
      <c r="C3545" s="56"/>
      <c r="D3545" s="56"/>
      <c r="E3545" s="56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ht="16" x14ac:dyDescent="0.2">
      <c r="B3546" s="57"/>
      <c r="C3546" s="56"/>
      <c r="D3546" s="56"/>
      <c r="E3546" s="56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ht="16" x14ac:dyDescent="0.2">
      <c r="B3547" s="57"/>
      <c r="C3547" s="56"/>
      <c r="D3547" s="56"/>
      <c r="E3547" s="56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ht="16" x14ac:dyDescent="0.2">
      <c r="B3548" s="57"/>
      <c r="C3548" s="56"/>
      <c r="D3548" s="56"/>
      <c r="E3548" s="56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ht="16" x14ac:dyDescent="0.2">
      <c r="B3549" s="57"/>
      <c r="C3549" s="56"/>
      <c r="D3549" s="56"/>
      <c r="E3549" s="56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ht="16" x14ac:dyDescent="0.2">
      <c r="B3550" s="57"/>
      <c r="C3550" s="56"/>
      <c r="D3550" s="56"/>
      <c r="E3550" s="56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ht="16" x14ac:dyDescent="0.2">
      <c r="B3551" s="57"/>
      <c r="C3551" s="56"/>
      <c r="D3551" s="56"/>
      <c r="E3551" s="56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ht="16" x14ac:dyDescent="0.2">
      <c r="B3552" s="57"/>
      <c r="C3552" s="56"/>
      <c r="D3552" s="56"/>
      <c r="E3552" s="56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ht="16" x14ac:dyDescent="0.2">
      <c r="B3553" s="57"/>
      <c r="C3553" s="56"/>
      <c r="D3553" s="56"/>
      <c r="E3553" s="56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ht="16" x14ac:dyDescent="0.2">
      <c r="B3554" s="57"/>
      <c r="C3554" s="56"/>
      <c r="D3554" s="56"/>
      <c r="E3554" s="56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ht="16" x14ac:dyDescent="0.2">
      <c r="B3555" s="57"/>
      <c r="C3555" s="56"/>
      <c r="D3555" s="56"/>
      <c r="E3555" s="56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ht="16" x14ac:dyDescent="0.2">
      <c r="B3556" s="57"/>
      <c r="C3556" s="56"/>
      <c r="D3556" s="56"/>
      <c r="E3556" s="56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ht="16" x14ac:dyDescent="0.2">
      <c r="B3557" s="57"/>
      <c r="C3557" s="56"/>
      <c r="D3557" s="56"/>
      <c r="E3557" s="56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ht="16" x14ac:dyDescent="0.2">
      <c r="B3558" s="57"/>
      <c r="C3558" s="56"/>
      <c r="D3558" s="56"/>
      <c r="E3558" s="56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ht="16" x14ac:dyDescent="0.2">
      <c r="B3559" s="57"/>
      <c r="C3559" s="56"/>
      <c r="D3559" s="56"/>
      <c r="E3559" s="56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ht="16" x14ac:dyDescent="0.2">
      <c r="B3560" s="57"/>
      <c r="C3560" s="56"/>
      <c r="D3560" s="56"/>
      <c r="E3560" s="56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ht="16" x14ac:dyDescent="0.2">
      <c r="B3561" s="57"/>
      <c r="C3561" s="56"/>
      <c r="D3561" s="56"/>
      <c r="E3561" s="56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ht="16" x14ac:dyDescent="0.2">
      <c r="B3562" s="57"/>
      <c r="C3562" s="56"/>
      <c r="D3562" s="56"/>
      <c r="E3562" s="56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ht="16" x14ac:dyDescent="0.2">
      <c r="B3563" s="57"/>
      <c r="C3563" s="56"/>
      <c r="D3563" s="56"/>
      <c r="E3563" s="56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ht="16" x14ac:dyDescent="0.2">
      <c r="B3564" s="57"/>
      <c r="C3564" s="56"/>
      <c r="D3564" s="56"/>
      <c r="E3564" s="56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ht="16" x14ac:dyDescent="0.2">
      <c r="B3565" s="57"/>
      <c r="C3565" s="56"/>
      <c r="D3565" s="56"/>
      <c r="E3565" s="56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ht="16" x14ac:dyDescent="0.2">
      <c r="B3566" s="57"/>
      <c r="C3566" s="56"/>
      <c r="D3566" s="56"/>
      <c r="E3566" s="56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ht="16" x14ac:dyDescent="0.2">
      <c r="B3567" s="57"/>
      <c r="C3567" s="56"/>
      <c r="D3567" s="56"/>
      <c r="E3567" s="56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ht="16" x14ac:dyDescent="0.2">
      <c r="B3568" s="57"/>
      <c r="C3568" s="56"/>
      <c r="D3568" s="56"/>
      <c r="E3568" s="56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ht="16" x14ac:dyDescent="0.2">
      <c r="B3569" s="57"/>
      <c r="C3569" s="56"/>
      <c r="D3569" s="56"/>
      <c r="E3569" s="56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ht="16" x14ac:dyDescent="0.2">
      <c r="B3570" s="57"/>
      <c r="C3570" s="56"/>
      <c r="D3570" s="56"/>
      <c r="E3570" s="56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ht="16" x14ac:dyDescent="0.2">
      <c r="B3571" s="57"/>
      <c r="C3571" s="56"/>
      <c r="D3571" s="56"/>
      <c r="E3571" s="56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ht="16" x14ac:dyDescent="0.2">
      <c r="B3572" s="57"/>
      <c r="C3572" s="56"/>
      <c r="D3572" s="56"/>
      <c r="E3572" s="56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ht="16" x14ac:dyDescent="0.2">
      <c r="B3573" s="57"/>
      <c r="C3573" s="56"/>
      <c r="D3573" s="56"/>
      <c r="E3573" s="56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ht="16" x14ac:dyDescent="0.2">
      <c r="B3574" s="57"/>
      <c r="C3574" s="56"/>
      <c r="D3574" s="56"/>
      <c r="E3574" s="56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ht="16" x14ac:dyDescent="0.2">
      <c r="B3575" s="57"/>
      <c r="C3575" s="56"/>
      <c r="D3575" s="56"/>
      <c r="E3575" s="56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ht="16" x14ac:dyDescent="0.2">
      <c r="B3576" s="57"/>
      <c r="C3576" s="56"/>
      <c r="D3576" s="56"/>
      <c r="E3576" s="56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ht="16" x14ac:dyDescent="0.2">
      <c r="B3577" s="57"/>
      <c r="C3577" s="56"/>
      <c r="D3577" s="56"/>
      <c r="E3577" s="56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ht="16" x14ac:dyDescent="0.2">
      <c r="B3578" s="57"/>
      <c r="C3578" s="56"/>
      <c r="D3578" s="56"/>
      <c r="E3578" s="56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ht="16" x14ac:dyDescent="0.2">
      <c r="B3579" s="57"/>
      <c r="C3579" s="56"/>
      <c r="D3579" s="56"/>
      <c r="E3579" s="56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ht="16" x14ac:dyDescent="0.2">
      <c r="B3580" s="57"/>
      <c r="C3580" s="56"/>
      <c r="D3580" s="56"/>
      <c r="E3580" s="56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ht="16" x14ac:dyDescent="0.2">
      <c r="B3581" s="57"/>
      <c r="C3581" s="56"/>
      <c r="D3581" s="56"/>
      <c r="E3581" s="56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ht="16" x14ac:dyDescent="0.2">
      <c r="B3582" s="57"/>
      <c r="C3582" s="56"/>
      <c r="D3582" s="56"/>
      <c r="E3582" s="56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ht="16" x14ac:dyDescent="0.2">
      <c r="B3583" s="57"/>
      <c r="C3583" s="56"/>
      <c r="D3583" s="56"/>
      <c r="E3583" s="56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ht="16" x14ac:dyDescent="0.2">
      <c r="B3584" s="57"/>
      <c r="C3584" s="56"/>
      <c r="D3584" s="56"/>
      <c r="E3584" s="56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ht="16" x14ac:dyDescent="0.2">
      <c r="B3585" s="57"/>
      <c r="C3585" s="56"/>
      <c r="D3585" s="56"/>
      <c r="E3585" s="56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ht="16" x14ac:dyDescent="0.2">
      <c r="B3586" s="57"/>
      <c r="C3586" s="56"/>
      <c r="D3586" s="56"/>
      <c r="E3586" s="56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ht="16" x14ac:dyDescent="0.2">
      <c r="B3587" s="57"/>
      <c r="C3587" s="56"/>
      <c r="D3587" s="56"/>
      <c r="E3587" s="56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ht="16" x14ac:dyDescent="0.2">
      <c r="B3588" s="57"/>
      <c r="C3588" s="56"/>
      <c r="D3588" s="56"/>
      <c r="E3588" s="56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ht="16" x14ac:dyDescent="0.2">
      <c r="B3589" s="57"/>
      <c r="C3589" s="56"/>
      <c r="D3589" s="56"/>
      <c r="E3589" s="56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ht="16" x14ac:dyDescent="0.2">
      <c r="B3590" s="57"/>
      <c r="C3590" s="56"/>
      <c r="D3590" s="56"/>
      <c r="E3590" s="56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ht="16" x14ac:dyDescent="0.2">
      <c r="B3591" s="57"/>
      <c r="C3591" s="56"/>
      <c r="D3591" s="56"/>
      <c r="E3591" s="56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ht="16" x14ac:dyDescent="0.2">
      <c r="B3592" s="57"/>
      <c r="C3592" s="56"/>
      <c r="D3592" s="56"/>
      <c r="E3592" s="56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ht="16" x14ac:dyDescent="0.2">
      <c r="B3593" s="57"/>
      <c r="C3593" s="56"/>
      <c r="D3593" s="56"/>
      <c r="E3593" s="56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ht="16" x14ac:dyDescent="0.2">
      <c r="B3594" s="57"/>
      <c r="C3594" s="56"/>
      <c r="D3594" s="56"/>
      <c r="E3594" s="56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ht="16" x14ac:dyDescent="0.2">
      <c r="B3595" s="57"/>
      <c r="C3595" s="56"/>
      <c r="D3595" s="56"/>
      <c r="E3595" s="56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ht="16" x14ac:dyDescent="0.2">
      <c r="B3596" s="57"/>
      <c r="C3596" s="56"/>
      <c r="D3596" s="56"/>
      <c r="E3596" s="56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ht="16" x14ac:dyDescent="0.2">
      <c r="B3597" s="57"/>
      <c r="C3597" s="56"/>
      <c r="D3597" s="56"/>
      <c r="E3597" s="56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ht="16" x14ac:dyDescent="0.2">
      <c r="B3598" s="57"/>
      <c r="C3598" s="56"/>
      <c r="D3598" s="56"/>
      <c r="E3598" s="56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ht="16" x14ac:dyDescent="0.2">
      <c r="B3599" s="57"/>
      <c r="C3599" s="56"/>
      <c r="D3599" s="56"/>
      <c r="E3599" s="56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ht="16" x14ac:dyDescent="0.2">
      <c r="B3600" s="57"/>
      <c r="C3600" s="56"/>
      <c r="D3600" s="56"/>
      <c r="E3600" s="56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ht="16" x14ac:dyDescent="0.2">
      <c r="B3601" s="57"/>
      <c r="C3601" s="56"/>
      <c r="D3601" s="56"/>
      <c r="E3601" s="56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ht="16" x14ac:dyDescent="0.2">
      <c r="B3602" s="57"/>
      <c r="C3602" s="56"/>
      <c r="D3602" s="56"/>
      <c r="E3602" s="56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ht="16" x14ac:dyDescent="0.2">
      <c r="B3603" s="57"/>
      <c r="C3603" s="56"/>
      <c r="D3603" s="56"/>
      <c r="E3603" s="56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ht="16" x14ac:dyDescent="0.2">
      <c r="B3604" s="57"/>
      <c r="C3604" s="56"/>
      <c r="D3604" s="56"/>
      <c r="E3604" s="56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ht="16" x14ac:dyDescent="0.2">
      <c r="B3605" s="57"/>
      <c r="C3605" s="56"/>
      <c r="D3605" s="56"/>
      <c r="E3605" s="56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ht="16" x14ac:dyDescent="0.2">
      <c r="B3606" s="57"/>
      <c r="C3606" s="56"/>
      <c r="D3606" s="56"/>
      <c r="E3606" s="56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ht="16" x14ac:dyDescent="0.2">
      <c r="B3607" s="57"/>
      <c r="C3607" s="56"/>
      <c r="D3607" s="56"/>
      <c r="E3607" s="56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ht="16" x14ac:dyDescent="0.2">
      <c r="B3608" s="57"/>
      <c r="C3608" s="56"/>
      <c r="D3608" s="56"/>
      <c r="E3608" s="56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ht="16" x14ac:dyDescent="0.2">
      <c r="B3609" s="57"/>
      <c r="C3609" s="56"/>
      <c r="D3609" s="56"/>
      <c r="E3609" s="56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ht="16" x14ac:dyDescent="0.2">
      <c r="B3610" s="57"/>
      <c r="C3610" s="56"/>
      <c r="D3610" s="56"/>
      <c r="E3610" s="56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ht="16" x14ac:dyDescent="0.2">
      <c r="B3611" s="57"/>
      <c r="C3611" s="56"/>
      <c r="D3611" s="56"/>
      <c r="E3611" s="56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ht="16" x14ac:dyDescent="0.2">
      <c r="B3612" s="57"/>
      <c r="C3612" s="56"/>
      <c r="D3612" s="56"/>
      <c r="E3612" s="56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ht="16" x14ac:dyDescent="0.2">
      <c r="B3613" s="57"/>
      <c r="C3613" s="56"/>
      <c r="D3613" s="56"/>
      <c r="E3613" s="56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ht="16" x14ac:dyDescent="0.2">
      <c r="B3614" s="57"/>
      <c r="C3614" s="56"/>
      <c r="D3614" s="56"/>
      <c r="E3614" s="56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ht="16" x14ac:dyDescent="0.2">
      <c r="B3615" s="57"/>
      <c r="C3615" s="56"/>
      <c r="D3615" s="56"/>
      <c r="E3615" s="56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ht="16" x14ac:dyDescent="0.2">
      <c r="B3616" s="57"/>
      <c r="C3616" s="56"/>
      <c r="D3616" s="56"/>
      <c r="E3616" s="56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ht="16" x14ac:dyDescent="0.2">
      <c r="B3617" s="57"/>
      <c r="C3617" s="56"/>
      <c r="D3617" s="56"/>
      <c r="E3617" s="56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ht="16" x14ac:dyDescent="0.2">
      <c r="B3618" s="57"/>
      <c r="C3618" s="56"/>
      <c r="D3618" s="56"/>
      <c r="E3618" s="56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ht="16" x14ac:dyDescent="0.2">
      <c r="B3619" s="57"/>
      <c r="C3619" s="56"/>
      <c r="D3619" s="56"/>
      <c r="E3619" s="56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ht="16" x14ac:dyDescent="0.2">
      <c r="B3620" s="57"/>
      <c r="C3620" s="56"/>
      <c r="D3620" s="56"/>
      <c r="E3620" s="56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ht="16" x14ac:dyDescent="0.2">
      <c r="B3621" s="57"/>
      <c r="C3621" s="56"/>
      <c r="D3621" s="56"/>
      <c r="E3621" s="56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ht="16" x14ac:dyDescent="0.2">
      <c r="B3622" s="57"/>
      <c r="C3622" s="56"/>
      <c r="D3622" s="56"/>
      <c r="E3622" s="56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ht="16" x14ac:dyDescent="0.2">
      <c r="B3623" s="57"/>
      <c r="C3623" s="56"/>
      <c r="D3623" s="56"/>
      <c r="E3623" s="56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ht="16" x14ac:dyDescent="0.2">
      <c r="B3624" s="57"/>
      <c r="C3624" s="56"/>
      <c r="D3624" s="56"/>
      <c r="E3624" s="56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ht="16" x14ac:dyDescent="0.2">
      <c r="B3625" s="57"/>
      <c r="C3625" s="56"/>
      <c r="D3625" s="56"/>
      <c r="E3625" s="56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ht="16" x14ac:dyDescent="0.2">
      <c r="B3626" s="57"/>
      <c r="C3626" s="56"/>
      <c r="D3626" s="56"/>
      <c r="E3626" s="56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ht="16" x14ac:dyDescent="0.2">
      <c r="B3627" s="57"/>
      <c r="C3627" s="56"/>
      <c r="D3627" s="56"/>
      <c r="E3627" s="56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ht="16" x14ac:dyDescent="0.2">
      <c r="B3628" s="57"/>
      <c r="C3628" s="56"/>
      <c r="D3628" s="56"/>
      <c r="E3628" s="56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ht="16" x14ac:dyDescent="0.2">
      <c r="B3629" s="57"/>
      <c r="C3629" s="56"/>
      <c r="D3629" s="56"/>
      <c r="E3629" s="56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ht="16" x14ac:dyDescent="0.2">
      <c r="B3630" s="57"/>
      <c r="C3630" s="56"/>
      <c r="D3630" s="56"/>
      <c r="E3630" s="56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ht="16" x14ac:dyDescent="0.2">
      <c r="B3631" s="57"/>
      <c r="C3631" s="56"/>
      <c r="D3631" s="56"/>
      <c r="E3631" s="56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ht="16" x14ac:dyDescent="0.2">
      <c r="B3632" s="57"/>
      <c r="C3632" s="56"/>
      <c r="D3632" s="56"/>
      <c r="E3632" s="56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ht="16" x14ac:dyDescent="0.2">
      <c r="B3633" s="57"/>
      <c r="C3633" s="56"/>
      <c r="D3633" s="56"/>
      <c r="E3633" s="56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ht="16" x14ac:dyDescent="0.2">
      <c r="B3634" s="57"/>
      <c r="C3634" s="56"/>
      <c r="D3634" s="56"/>
      <c r="E3634" s="56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ht="16" x14ac:dyDescent="0.2">
      <c r="B3635" s="57"/>
      <c r="C3635" s="56"/>
      <c r="D3635" s="56"/>
      <c r="E3635" s="56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ht="16" x14ac:dyDescent="0.2">
      <c r="B3636" s="57"/>
      <c r="C3636" s="56"/>
      <c r="D3636" s="56"/>
      <c r="E3636" s="56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ht="16" x14ac:dyDescent="0.2">
      <c r="B3637" s="57"/>
      <c r="C3637" s="56"/>
      <c r="D3637" s="56"/>
      <c r="E3637" s="56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ht="16" x14ac:dyDescent="0.2">
      <c r="B3638" s="57"/>
      <c r="C3638" s="56"/>
      <c r="D3638" s="56"/>
      <c r="E3638" s="56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ht="16" x14ac:dyDescent="0.2">
      <c r="B3639" s="57"/>
      <c r="C3639" s="56"/>
      <c r="D3639" s="56"/>
      <c r="E3639" s="56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ht="16" x14ac:dyDescent="0.2">
      <c r="B3640" s="57"/>
      <c r="C3640" s="56"/>
      <c r="D3640" s="56"/>
      <c r="E3640" s="56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ht="16" x14ac:dyDescent="0.2">
      <c r="B3641" s="57"/>
      <c r="C3641" s="56"/>
      <c r="D3641" s="56"/>
      <c r="E3641" s="56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ht="16" x14ac:dyDescent="0.2">
      <c r="B3642" s="57"/>
      <c r="C3642" s="56"/>
      <c r="D3642" s="56"/>
      <c r="E3642" s="56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ht="16" x14ac:dyDescent="0.2">
      <c r="B3643" s="57"/>
      <c r="C3643" s="56"/>
      <c r="D3643" s="56"/>
      <c r="E3643" s="56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ht="16" x14ac:dyDescent="0.2">
      <c r="B3644" s="57"/>
      <c r="C3644" s="56"/>
      <c r="D3644" s="56"/>
      <c r="E3644" s="56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ht="16" x14ac:dyDescent="0.2">
      <c r="B3645" s="57"/>
      <c r="C3645" s="56"/>
      <c r="D3645" s="56"/>
      <c r="E3645" s="56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ht="16" x14ac:dyDescent="0.2">
      <c r="B3646" s="57"/>
      <c r="C3646" s="56"/>
      <c r="D3646" s="56"/>
      <c r="E3646" s="56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ht="16" x14ac:dyDescent="0.2">
      <c r="B3647" s="57"/>
      <c r="C3647" s="56"/>
      <c r="D3647" s="56"/>
      <c r="E3647" s="56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ht="16" x14ac:dyDescent="0.2">
      <c r="B3648" s="57"/>
      <c r="C3648" s="56"/>
      <c r="D3648" s="56"/>
      <c r="E3648" s="56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ht="16" x14ac:dyDescent="0.2">
      <c r="B3649" s="57"/>
      <c r="C3649" s="56"/>
      <c r="D3649" s="56"/>
      <c r="E3649" s="56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ht="16" x14ac:dyDescent="0.2">
      <c r="B3650" s="57"/>
      <c r="C3650" s="56"/>
      <c r="D3650" s="56"/>
      <c r="E3650" s="56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ht="16" x14ac:dyDescent="0.2">
      <c r="B3651" s="57"/>
      <c r="C3651" s="56"/>
      <c r="D3651" s="56"/>
      <c r="E3651" s="56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ht="16" x14ac:dyDescent="0.2">
      <c r="B3652" s="57"/>
      <c r="C3652" s="56"/>
      <c r="D3652" s="56"/>
      <c r="E3652" s="56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ht="16" x14ac:dyDescent="0.2">
      <c r="B3653" s="57"/>
      <c r="C3653" s="56"/>
      <c r="D3653" s="56"/>
      <c r="E3653" s="56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ht="16" x14ac:dyDescent="0.2">
      <c r="B3654" s="57"/>
      <c r="C3654" s="56"/>
      <c r="D3654" s="56"/>
      <c r="E3654" s="56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ht="16" x14ac:dyDescent="0.2">
      <c r="B3655" s="57"/>
      <c r="C3655" s="56"/>
      <c r="D3655" s="56"/>
      <c r="E3655" s="56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ht="16" x14ac:dyDescent="0.2">
      <c r="B3656" s="57"/>
      <c r="C3656" s="56"/>
      <c r="D3656" s="56"/>
      <c r="E3656" s="56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ht="16" x14ac:dyDescent="0.2">
      <c r="B3657" s="57"/>
      <c r="C3657" s="56"/>
      <c r="D3657" s="56"/>
      <c r="E3657" s="56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ht="16" x14ac:dyDescent="0.2">
      <c r="B3658" s="57"/>
      <c r="C3658" s="56"/>
      <c r="D3658" s="56"/>
      <c r="E3658" s="56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ht="16" x14ac:dyDescent="0.2">
      <c r="B3659" s="57"/>
      <c r="C3659" s="56"/>
      <c r="D3659" s="56"/>
      <c r="E3659" s="56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ht="16" x14ac:dyDescent="0.2">
      <c r="B3660" s="57"/>
      <c r="C3660" s="56"/>
      <c r="D3660" s="56"/>
      <c r="E3660" s="56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ht="16" x14ac:dyDescent="0.2">
      <c r="B3661" s="57"/>
      <c r="C3661" s="56"/>
      <c r="D3661" s="56"/>
      <c r="E3661" s="56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ht="16" x14ac:dyDescent="0.2">
      <c r="B3662" s="57"/>
      <c r="C3662" s="56"/>
      <c r="D3662" s="56"/>
      <c r="E3662" s="56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ht="16" x14ac:dyDescent="0.2">
      <c r="B3663" s="57"/>
      <c r="C3663" s="56"/>
      <c r="D3663" s="56"/>
      <c r="E3663" s="56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ht="16" x14ac:dyDescent="0.2">
      <c r="B3664" s="57"/>
      <c r="C3664" s="56"/>
      <c r="D3664" s="56"/>
      <c r="E3664" s="56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ht="16" x14ac:dyDescent="0.2">
      <c r="B3665" s="57"/>
      <c r="C3665" s="56"/>
      <c r="D3665" s="56"/>
      <c r="E3665" s="56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ht="16" x14ac:dyDescent="0.2">
      <c r="B3666" s="57"/>
      <c r="C3666" s="56"/>
      <c r="D3666" s="56"/>
      <c r="E3666" s="56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ht="16" x14ac:dyDescent="0.2">
      <c r="B3667" s="57"/>
      <c r="C3667" s="56"/>
      <c r="D3667" s="56"/>
      <c r="E3667" s="56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ht="16" x14ac:dyDescent="0.2">
      <c r="B3668" s="57"/>
      <c r="C3668" s="56"/>
      <c r="D3668" s="56"/>
      <c r="E3668" s="56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ht="16" x14ac:dyDescent="0.2">
      <c r="B3669" s="57"/>
      <c r="C3669" s="56"/>
      <c r="D3669" s="56"/>
      <c r="E3669" s="56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ht="16" x14ac:dyDescent="0.2">
      <c r="B3670" s="57"/>
      <c r="C3670" s="56"/>
      <c r="D3670" s="56"/>
      <c r="E3670" s="56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ht="16" x14ac:dyDescent="0.2">
      <c r="B3671" s="57"/>
      <c r="C3671" s="56"/>
      <c r="D3671" s="56"/>
      <c r="E3671" s="56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ht="16" x14ac:dyDescent="0.2">
      <c r="B3672" s="57"/>
      <c r="C3672" s="56"/>
      <c r="D3672" s="56"/>
      <c r="E3672" s="56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ht="16" x14ac:dyDescent="0.2">
      <c r="B3673" s="57"/>
      <c r="C3673" s="56"/>
      <c r="D3673" s="56"/>
      <c r="E3673" s="56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ht="16" x14ac:dyDescent="0.2">
      <c r="B3674" s="57"/>
      <c r="C3674" s="56"/>
      <c r="D3674" s="56"/>
      <c r="E3674" s="56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ht="16" x14ac:dyDescent="0.2">
      <c r="B3675" s="57"/>
      <c r="C3675" s="56"/>
      <c r="D3675" s="56"/>
      <c r="E3675" s="56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ht="16" x14ac:dyDescent="0.2">
      <c r="B3676" s="57"/>
      <c r="C3676" s="56"/>
      <c r="D3676" s="56"/>
      <c r="E3676" s="56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ht="16" x14ac:dyDescent="0.2">
      <c r="B3677" s="57"/>
      <c r="C3677" s="56"/>
      <c r="D3677" s="56"/>
      <c r="E3677" s="56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ht="16" x14ac:dyDescent="0.2">
      <c r="B3678" s="57"/>
      <c r="C3678" s="56"/>
      <c r="D3678" s="56"/>
      <c r="E3678" s="56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ht="16" x14ac:dyDescent="0.2">
      <c r="B3679" s="57"/>
      <c r="C3679" s="56"/>
      <c r="D3679" s="56"/>
      <c r="E3679" s="56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ht="16" x14ac:dyDescent="0.2">
      <c r="B3680" s="57"/>
      <c r="C3680" s="56"/>
      <c r="D3680" s="56"/>
      <c r="E3680" s="56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ht="16" x14ac:dyDescent="0.2">
      <c r="B3681" s="57"/>
      <c r="C3681" s="56"/>
      <c r="D3681" s="56"/>
      <c r="E3681" s="56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ht="16" x14ac:dyDescent="0.2">
      <c r="B3682" s="57"/>
      <c r="C3682" s="56"/>
      <c r="D3682" s="56"/>
      <c r="E3682" s="56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ht="16" x14ac:dyDescent="0.2">
      <c r="B3683" s="57"/>
      <c r="C3683" s="56"/>
      <c r="D3683" s="56"/>
      <c r="E3683" s="56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ht="16" x14ac:dyDescent="0.2">
      <c r="B3684" s="57"/>
      <c r="C3684" s="56"/>
      <c r="D3684" s="56"/>
      <c r="E3684" s="56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ht="16" x14ac:dyDescent="0.2">
      <c r="B3685" s="57"/>
      <c r="C3685" s="56"/>
      <c r="D3685" s="56"/>
      <c r="E3685" s="56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ht="16" x14ac:dyDescent="0.2">
      <c r="B3686" s="57"/>
      <c r="C3686" s="56"/>
      <c r="D3686" s="56"/>
      <c r="E3686" s="56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ht="16" x14ac:dyDescent="0.2">
      <c r="B3687" s="57"/>
      <c r="C3687" s="56"/>
      <c r="D3687" s="56"/>
      <c r="E3687" s="56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ht="16" x14ac:dyDescent="0.2">
      <c r="B3688" s="57"/>
      <c r="C3688" s="56"/>
      <c r="D3688" s="56"/>
      <c r="E3688" s="56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ht="16" x14ac:dyDescent="0.2">
      <c r="B3689" s="57"/>
      <c r="C3689" s="56"/>
      <c r="D3689" s="56"/>
      <c r="E3689" s="56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ht="16" x14ac:dyDescent="0.2">
      <c r="B3690" s="57"/>
      <c r="C3690" s="56"/>
      <c r="D3690" s="56"/>
      <c r="E3690" s="56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ht="16" x14ac:dyDescent="0.2">
      <c r="B3691" s="57"/>
      <c r="C3691" s="56"/>
      <c r="D3691" s="56"/>
      <c r="E3691" s="56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ht="16" x14ac:dyDescent="0.2">
      <c r="B3692" s="57"/>
      <c r="C3692" s="56"/>
      <c r="D3692" s="56"/>
      <c r="E3692" s="56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ht="16" x14ac:dyDescent="0.2">
      <c r="B3693" s="57"/>
      <c r="C3693" s="56"/>
      <c r="D3693" s="56"/>
      <c r="E3693" s="56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ht="16" x14ac:dyDescent="0.2">
      <c r="B3694" s="57"/>
      <c r="C3694" s="56"/>
      <c r="D3694" s="56"/>
      <c r="E3694" s="56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ht="16" x14ac:dyDescent="0.2">
      <c r="B3695" s="57"/>
      <c r="C3695" s="56"/>
      <c r="D3695" s="56"/>
      <c r="E3695" s="56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ht="16" x14ac:dyDescent="0.2">
      <c r="B3696" s="57"/>
      <c r="C3696" s="56"/>
      <c r="D3696" s="56"/>
      <c r="E3696" s="56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ht="16" x14ac:dyDescent="0.2">
      <c r="B3697" s="57"/>
      <c r="C3697" s="56"/>
      <c r="D3697" s="56"/>
      <c r="E3697" s="56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ht="16" x14ac:dyDescent="0.2">
      <c r="B3698" s="57"/>
      <c r="C3698" s="56"/>
      <c r="D3698" s="56"/>
      <c r="E3698" s="56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ht="16" x14ac:dyDescent="0.2">
      <c r="B3699" s="57"/>
      <c r="C3699" s="56"/>
      <c r="D3699" s="56"/>
      <c r="E3699" s="56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ht="16" x14ac:dyDescent="0.2">
      <c r="B3700" s="57"/>
      <c r="C3700" s="56"/>
      <c r="D3700" s="56"/>
      <c r="E3700" s="56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ht="16" x14ac:dyDescent="0.2">
      <c r="B3701" s="57"/>
      <c r="C3701" s="56"/>
      <c r="D3701" s="56"/>
      <c r="E3701" s="56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ht="16" x14ac:dyDescent="0.2">
      <c r="B3702" s="57"/>
      <c r="C3702" s="56"/>
      <c r="D3702" s="56"/>
      <c r="E3702" s="56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ht="16" x14ac:dyDescent="0.2">
      <c r="B3703" s="57"/>
      <c r="C3703" s="56"/>
      <c r="D3703" s="56"/>
      <c r="E3703" s="56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ht="16" x14ac:dyDescent="0.2">
      <c r="B3704" s="57"/>
      <c r="C3704" s="56"/>
      <c r="D3704" s="56"/>
      <c r="E3704" s="56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ht="16" x14ac:dyDescent="0.2">
      <c r="B3705" s="57"/>
      <c r="C3705" s="56"/>
      <c r="D3705" s="56"/>
      <c r="E3705" s="56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ht="16" x14ac:dyDescent="0.2">
      <c r="B3706" s="57"/>
      <c r="C3706" s="56"/>
      <c r="D3706" s="56"/>
      <c r="E3706" s="56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ht="16" x14ac:dyDescent="0.2">
      <c r="B3707" s="57"/>
      <c r="C3707" s="56"/>
      <c r="D3707" s="56"/>
      <c r="E3707" s="56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ht="16" x14ac:dyDescent="0.2">
      <c r="B3708" s="57"/>
      <c r="C3708" s="56"/>
      <c r="D3708" s="56"/>
      <c r="E3708" s="56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ht="16" x14ac:dyDescent="0.2">
      <c r="B3709" s="57"/>
      <c r="C3709" s="56"/>
      <c r="D3709" s="56"/>
      <c r="E3709" s="56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ht="16" x14ac:dyDescent="0.2">
      <c r="B3710" s="57"/>
      <c r="C3710" s="56"/>
      <c r="D3710" s="56"/>
      <c r="E3710" s="56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ht="16" x14ac:dyDescent="0.2">
      <c r="B3711" s="57"/>
      <c r="C3711" s="56"/>
      <c r="D3711" s="56"/>
      <c r="E3711" s="56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ht="16" x14ac:dyDescent="0.2">
      <c r="B3712" s="57"/>
      <c r="C3712" s="56"/>
      <c r="D3712" s="56"/>
      <c r="E3712" s="56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ht="16" x14ac:dyDescent="0.2">
      <c r="B3713" s="57"/>
      <c r="C3713" s="56"/>
      <c r="D3713" s="56"/>
      <c r="E3713" s="56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ht="16" x14ac:dyDescent="0.2">
      <c r="B3714" s="57"/>
      <c r="C3714" s="56"/>
      <c r="D3714" s="56"/>
      <c r="E3714" s="56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ht="16" x14ac:dyDescent="0.2">
      <c r="B3715" s="57"/>
      <c r="C3715" s="56"/>
      <c r="D3715" s="56"/>
      <c r="E3715" s="56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ht="16" x14ac:dyDescent="0.2">
      <c r="B3716" s="57"/>
      <c r="C3716" s="56"/>
      <c r="D3716" s="56"/>
      <c r="E3716" s="56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ht="16" x14ac:dyDescent="0.2">
      <c r="B3717" s="57"/>
      <c r="C3717" s="56"/>
      <c r="D3717" s="56"/>
      <c r="E3717" s="56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ht="16" x14ac:dyDescent="0.2">
      <c r="B3718" s="57"/>
      <c r="C3718" s="56"/>
      <c r="D3718" s="56"/>
      <c r="E3718" s="56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ht="16" x14ac:dyDescent="0.2">
      <c r="B3719" s="57"/>
      <c r="C3719" s="56"/>
      <c r="D3719" s="56"/>
      <c r="E3719" s="56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ht="16" x14ac:dyDescent="0.2">
      <c r="B3720" s="57"/>
      <c r="C3720" s="56"/>
      <c r="D3720" s="56"/>
      <c r="E3720" s="56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ht="16" x14ac:dyDescent="0.2">
      <c r="B3721" s="57"/>
      <c r="C3721" s="56"/>
      <c r="D3721" s="56"/>
      <c r="E3721" s="56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ht="16" x14ac:dyDescent="0.2">
      <c r="B3722" s="57"/>
      <c r="C3722" s="56"/>
      <c r="D3722" s="56"/>
      <c r="E3722" s="56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ht="16" x14ac:dyDescent="0.2">
      <c r="B3723" s="57"/>
      <c r="C3723" s="56"/>
      <c r="D3723" s="56"/>
      <c r="E3723" s="56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ht="16" x14ac:dyDescent="0.2">
      <c r="B3724" s="57"/>
      <c r="C3724" s="56"/>
      <c r="D3724" s="56"/>
      <c r="E3724" s="56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ht="16" x14ac:dyDescent="0.2">
      <c r="B3725" s="57"/>
      <c r="C3725" s="56"/>
      <c r="D3725" s="56"/>
      <c r="E3725" s="56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ht="16" x14ac:dyDescent="0.2">
      <c r="B3726" s="57"/>
      <c r="C3726" s="56"/>
      <c r="D3726" s="56"/>
      <c r="E3726" s="56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ht="16" x14ac:dyDescent="0.2">
      <c r="B3727" s="57"/>
      <c r="C3727" s="56"/>
      <c r="D3727" s="56"/>
      <c r="E3727" s="56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ht="16" x14ac:dyDescent="0.2">
      <c r="B3728" s="57"/>
      <c r="C3728" s="56"/>
      <c r="D3728" s="56"/>
      <c r="E3728" s="56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ht="16" x14ac:dyDescent="0.2">
      <c r="B3729" s="57"/>
      <c r="C3729" s="56"/>
      <c r="D3729" s="56"/>
      <c r="E3729" s="56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ht="16" x14ac:dyDescent="0.2">
      <c r="B3730" s="57"/>
      <c r="C3730" s="56"/>
      <c r="D3730" s="56"/>
      <c r="E3730" s="56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ht="16" x14ac:dyDescent="0.2">
      <c r="B3731" s="57"/>
      <c r="C3731" s="56"/>
      <c r="D3731" s="56"/>
      <c r="E3731" s="56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ht="16" x14ac:dyDescent="0.2">
      <c r="B3732" s="57"/>
      <c r="C3732" s="56"/>
      <c r="D3732" s="56"/>
      <c r="E3732" s="56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ht="16" x14ac:dyDescent="0.2">
      <c r="B3733" s="57"/>
      <c r="C3733" s="56"/>
      <c r="D3733" s="56"/>
      <c r="E3733" s="56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ht="16" x14ac:dyDescent="0.2">
      <c r="B3734" s="57"/>
      <c r="C3734" s="56"/>
      <c r="D3734" s="56"/>
      <c r="E3734" s="56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ht="16" x14ac:dyDescent="0.2">
      <c r="B3735" s="57"/>
      <c r="C3735" s="56"/>
      <c r="D3735" s="56"/>
      <c r="E3735" s="56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ht="16" x14ac:dyDescent="0.2">
      <c r="B3736" s="57"/>
      <c r="C3736" s="56"/>
      <c r="D3736" s="56"/>
      <c r="E3736" s="56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ht="16" x14ac:dyDescent="0.2">
      <c r="B3737" s="57"/>
      <c r="C3737" s="56"/>
      <c r="D3737" s="56"/>
      <c r="E3737" s="56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ht="16" x14ac:dyDescent="0.2">
      <c r="B3738" s="57"/>
      <c r="C3738" s="56"/>
      <c r="D3738" s="56"/>
      <c r="E3738" s="56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ht="16" x14ac:dyDescent="0.2">
      <c r="B3739" s="57"/>
      <c r="C3739" s="56"/>
      <c r="D3739" s="56"/>
      <c r="E3739" s="56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ht="16" x14ac:dyDescent="0.2">
      <c r="B3740" s="57"/>
      <c r="C3740" s="56"/>
      <c r="D3740" s="56"/>
      <c r="E3740" s="56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ht="16" x14ac:dyDescent="0.2">
      <c r="B3741" s="57"/>
      <c r="C3741" s="56"/>
      <c r="D3741" s="56"/>
      <c r="E3741" s="56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ht="16" x14ac:dyDescent="0.2">
      <c r="B3742" s="57"/>
      <c r="C3742" s="56"/>
      <c r="D3742" s="56"/>
      <c r="E3742" s="56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ht="16" x14ac:dyDescent="0.2">
      <c r="B3743" s="57"/>
      <c r="C3743" s="56"/>
      <c r="D3743" s="56"/>
      <c r="E3743" s="56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ht="16" x14ac:dyDescent="0.2">
      <c r="B3744" s="57"/>
      <c r="C3744" s="56"/>
      <c r="D3744" s="56"/>
      <c r="E3744" s="56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ht="16" x14ac:dyDescent="0.2">
      <c r="B3745" s="57"/>
      <c r="C3745" s="56"/>
      <c r="D3745" s="56"/>
      <c r="E3745" s="56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ht="16" x14ac:dyDescent="0.2">
      <c r="B3746" s="57"/>
      <c r="C3746" s="56"/>
      <c r="D3746" s="56"/>
      <c r="E3746" s="56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ht="16" x14ac:dyDescent="0.2">
      <c r="B3747" s="57"/>
      <c r="C3747" s="56"/>
      <c r="D3747" s="56"/>
      <c r="E3747" s="56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ht="16" x14ac:dyDescent="0.2">
      <c r="B3748" s="57"/>
      <c r="C3748" s="56"/>
      <c r="D3748" s="56"/>
      <c r="E3748" s="56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ht="16" x14ac:dyDescent="0.2">
      <c r="B3749" s="57"/>
      <c r="C3749" s="56"/>
      <c r="D3749" s="56"/>
      <c r="E3749" s="56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ht="16" x14ac:dyDescent="0.2">
      <c r="B3750" s="57"/>
      <c r="C3750" s="56"/>
      <c r="D3750" s="56"/>
      <c r="E3750" s="56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ht="16" x14ac:dyDescent="0.2">
      <c r="B3751" s="57"/>
      <c r="C3751" s="56"/>
      <c r="D3751" s="56"/>
      <c r="E3751" s="56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ht="16" x14ac:dyDescent="0.2">
      <c r="B3752" s="57"/>
      <c r="C3752" s="56"/>
      <c r="D3752" s="56"/>
      <c r="E3752" s="56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ht="16" x14ac:dyDescent="0.2">
      <c r="B3753" s="57"/>
      <c r="C3753" s="56"/>
      <c r="D3753" s="56"/>
      <c r="E3753" s="56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ht="16" x14ac:dyDescent="0.2">
      <c r="B3754" s="57"/>
      <c r="C3754" s="56"/>
      <c r="D3754" s="56"/>
      <c r="E3754" s="56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ht="16" x14ac:dyDescent="0.2">
      <c r="B3755" s="57"/>
      <c r="C3755" s="56"/>
      <c r="D3755" s="56"/>
      <c r="E3755" s="56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ht="16" x14ac:dyDescent="0.2">
      <c r="B3756" s="57"/>
      <c r="C3756" s="56"/>
      <c r="D3756" s="56"/>
      <c r="E3756" s="56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ht="16" x14ac:dyDescent="0.2">
      <c r="B3757" s="57"/>
      <c r="C3757" s="56"/>
      <c r="D3757" s="56"/>
      <c r="E3757" s="56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ht="16" x14ac:dyDescent="0.2">
      <c r="B3758" s="57"/>
      <c r="C3758" s="56"/>
      <c r="D3758" s="56"/>
      <c r="E3758" s="56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ht="16" x14ac:dyDescent="0.2">
      <c r="B3759" s="57"/>
      <c r="C3759" s="56"/>
      <c r="D3759" s="56"/>
      <c r="E3759" s="56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ht="16" x14ac:dyDescent="0.2">
      <c r="B3760" s="57"/>
      <c r="C3760" s="56"/>
      <c r="D3760" s="56"/>
      <c r="E3760" s="56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ht="16" x14ac:dyDescent="0.2">
      <c r="B3761" s="57"/>
      <c r="C3761" s="56"/>
      <c r="D3761" s="56"/>
      <c r="E3761" s="56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ht="16" x14ac:dyDescent="0.2">
      <c r="B3762" s="57"/>
      <c r="C3762" s="56"/>
      <c r="D3762" s="56"/>
      <c r="E3762" s="56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ht="16" x14ac:dyDescent="0.2">
      <c r="B3763" s="57"/>
      <c r="C3763" s="56"/>
      <c r="D3763" s="56"/>
      <c r="E3763" s="56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ht="16" x14ac:dyDescent="0.2">
      <c r="B3764" s="57"/>
      <c r="C3764" s="56"/>
      <c r="D3764" s="56"/>
      <c r="E3764" s="56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ht="16" x14ac:dyDescent="0.2">
      <c r="B3765" s="57"/>
      <c r="C3765" s="56"/>
      <c r="D3765" s="56"/>
      <c r="E3765" s="56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ht="16" x14ac:dyDescent="0.2">
      <c r="B3766" s="57"/>
      <c r="C3766" s="56"/>
      <c r="D3766" s="56"/>
      <c r="E3766" s="56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ht="16" x14ac:dyDescent="0.2">
      <c r="B3767" s="57"/>
      <c r="C3767" s="56"/>
      <c r="D3767" s="56"/>
      <c r="E3767" s="56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ht="16" x14ac:dyDescent="0.2">
      <c r="B3768" s="57"/>
      <c r="C3768" s="56"/>
      <c r="D3768" s="56"/>
      <c r="E3768" s="56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ht="16" x14ac:dyDescent="0.2">
      <c r="B3769" s="57"/>
      <c r="C3769" s="56"/>
      <c r="D3769" s="56"/>
      <c r="E3769" s="56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ht="16" x14ac:dyDescent="0.2">
      <c r="B3770" s="57"/>
      <c r="C3770" s="56"/>
      <c r="D3770" s="56"/>
      <c r="E3770" s="56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ht="16" x14ac:dyDescent="0.2">
      <c r="B3771" s="57"/>
      <c r="C3771" s="56"/>
      <c r="D3771" s="56"/>
      <c r="E3771" s="56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ht="16" x14ac:dyDescent="0.2">
      <c r="B3772" s="57"/>
      <c r="C3772" s="56"/>
      <c r="D3772" s="56"/>
      <c r="E3772" s="56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ht="16" x14ac:dyDescent="0.2">
      <c r="B3773" s="57"/>
      <c r="C3773" s="56"/>
      <c r="D3773" s="56"/>
      <c r="E3773" s="56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ht="16" x14ac:dyDescent="0.2">
      <c r="B3774" s="57"/>
      <c r="C3774" s="56"/>
      <c r="D3774" s="56"/>
      <c r="E3774" s="56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ht="16" x14ac:dyDescent="0.2">
      <c r="B3775" s="57"/>
      <c r="C3775" s="56"/>
      <c r="D3775" s="56"/>
      <c r="E3775" s="56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ht="16" x14ac:dyDescent="0.2">
      <c r="B3776" s="57"/>
      <c r="C3776" s="56"/>
      <c r="D3776" s="56"/>
      <c r="E3776" s="56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ht="16" x14ac:dyDescent="0.2">
      <c r="B3777" s="57"/>
      <c r="C3777" s="56"/>
      <c r="D3777" s="56"/>
      <c r="E3777" s="56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ht="16" x14ac:dyDescent="0.2">
      <c r="B3778" s="57"/>
      <c r="C3778" s="56"/>
      <c r="D3778" s="56"/>
      <c r="E3778" s="56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ht="16" x14ac:dyDescent="0.2">
      <c r="B3779" s="57"/>
      <c r="C3779" s="56"/>
      <c r="D3779" s="56"/>
      <c r="E3779" s="56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ht="16" x14ac:dyDescent="0.2">
      <c r="B3780" s="57"/>
      <c r="C3780" s="56"/>
      <c r="D3780" s="56"/>
      <c r="E3780" s="56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ht="16" x14ac:dyDescent="0.2">
      <c r="B3781" s="57"/>
      <c r="C3781" s="56"/>
      <c r="D3781" s="56"/>
      <c r="E3781" s="56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ht="16" x14ac:dyDescent="0.2">
      <c r="B3782" s="57"/>
      <c r="C3782" s="56"/>
      <c r="D3782" s="56"/>
      <c r="E3782" s="56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ht="16" x14ac:dyDescent="0.2">
      <c r="B3783" s="57"/>
      <c r="C3783" s="56"/>
      <c r="D3783" s="56"/>
      <c r="E3783" s="56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ht="16" x14ac:dyDescent="0.2">
      <c r="B3784" s="57"/>
      <c r="C3784" s="56"/>
      <c r="D3784" s="56"/>
      <c r="E3784" s="56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ht="16" x14ac:dyDescent="0.2">
      <c r="B3785" s="57"/>
      <c r="C3785" s="56"/>
      <c r="D3785" s="56"/>
      <c r="E3785" s="56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ht="16" x14ac:dyDescent="0.2">
      <c r="B3786" s="57"/>
      <c r="C3786" s="56"/>
      <c r="D3786" s="56"/>
      <c r="E3786" s="56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ht="16" x14ac:dyDescent="0.2">
      <c r="B3787" s="57"/>
      <c r="C3787" s="56"/>
      <c r="D3787" s="56"/>
      <c r="E3787" s="56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ht="16" x14ac:dyDescent="0.2">
      <c r="B3788" s="57"/>
      <c r="C3788" s="56"/>
      <c r="D3788" s="56"/>
      <c r="E3788" s="56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ht="16" x14ac:dyDescent="0.2">
      <c r="B3789" s="57"/>
      <c r="C3789" s="56"/>
      <c r="D3789" s="56"/>
      <c r="E3789" s="56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ht="16" x14ac:dyDescent="0.2">
      <c r="B3790" s="57"/>
      <c r="C3790" s="56"/>
      <c r="D3790" s="56"/>
      <c r="E3790" s="56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ht="16" x14ac:dyDescent="0.2">
      <c r="B3791" s="57"/>
      <c r="C3791" s="56"/>
      <c r="D3791" s="56"/>
      <c r="E3791" s="56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ht="16" x14ac:dyDescent="0.2">
      <c r="B3792" s="57"/>
      <c r="C3792" s="56"/>
      <c r="D3792" s="56"/>
      <c r="E3792" s="56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ht="16" x14ac:dyDescent="0.2">
      <c r="B3793" s="57"/>
      <c r="C3793" s="56"/>
      <c r="D3793" s="56"/>
      <c r="E3793" s="56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ht="16" x14ac:dyDescent="0.2">
      <c r="B3794" s="57"/>
      <c r="C3794" s="56"/>
      <c r="D3794" s="56"/>
      <c r="E3794" s="56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ht="16" x14ac:dyDescent="0.2">
      <c r="B3795" s="57"/>
      <c r="C3795" s="56"/>
      <c r="D3795" s="56"/>
      <c r="E3795" s="56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ht="16" x14ac:dyDescent="0.2">
      <c r="B3796" s="57"/>
      <c r="C3796" s="56"/>
      <c r="D3796" s="56"/>
      <c r="E3796" s="56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ht="16" x14ac:dyDescent="0.2">
      <c r="B3797" s="57"/>
      <c r="C3797" s="56"/>
      <c r="D3797" s="56"/>
      <c r="E3797" s="56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ht="16" x14ac:dyDescent="0.2">
      <c r="B3798" s="57"/>
      <c r="C3798" s="56"/>
      <c r="D3798" s="56"/>
      <c r="E3798" s="56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ht="16" x14ac:dyDescent="0.2">
      <c r="B3799" s="57"/>
      <c r="C3799" s="56"/>
      <c r="D3799" s="56"/>
      <c r="E3799" s="56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ht="16" x14ac:dyDescent="0.2">
      <c r="B3800" s="57"/>
      <c r="C3800" s="56"/>
      <c r="D3800" s="56"/>
      <c r="E3800" s="56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ht="16" x14ac:dyDescent="0.2">
      <c r="B3801" s="57"/>
      <c r="C3801" s="56"/>
      <c r="D3801" s="56"/>
      <c r="E3801" s="56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ht="16" x14ac:dyDescent="0.2">
      <c r="B3802" s="57"/>
      <c r="C3802" s="56"/>
      <c r="D3802" s="56"/>
      <c r="E3802" s="56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ht="16" x14ac:dyDescent="0.2">
      <c r="B3803" s="57"/>
      <c r="C3803" s="56"/>
      <c r="D3803" s="56"/>
      <c r="E3803" s="56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ht="16" x14ac:dyDescent="0.2">
      <c r="B3804" s="57"/>
      <c r="C3804" s="56"/>
      <c r="D3804" s="56"/>
      <c r="E3804" s="56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ht="16" x14ac:dyDescent="0.2">
      <c r="B3805" s="57"/>
      <c r="C3805" s="56"/>
      <c r="D3805" s="56"/>
      <c r="E3805" s="56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ht="16" x14ac:dyDescent="0.2">
      <c r="B3806" s="57"/>
      <c r="C3806" s="56"/>
      <c r="D3806" s="56"/>
      <c r="E3806" s="56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ht="16" x14ac:dyDescent="0.2">
      <c r="B3807" s="57"/>
      <c r="C3807" s="56"/>
      <c r="D3807" s="56"/>
      <c r="E3807" s="56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ht="16" x14ac:dyDescent="0.2">
      <c r="B3808" s="57"/>
      <c r="C3808" s="56"/>
      <c r="D3808" s="56"/>
      <c r="E3808" s="56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ht="16" x14ac:dyDescent="0.2">
      <c r="B3809" s="57"/>
      <c r="C3809" s="56"/>
      <c r="D3809" s="56"/>
      <c r="E3809" s="56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ht="16" x14ac:dyDescent="0.2">
      <c r="B3810" s="57"/>
      <c r="C3810" s="56"/>
      <c r="D3810" s="56"/>
      <c r="E3810" s="56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ht="16" x14ac:dyDescent="0.2">
      <c r="B3811" s="57"/>
      <c r="C3811" s="56"/>
      <c r="D3811" s="56"/>
      <c r="E3811" s="56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ht="16" x14ac:dyDescent="0.2">
      <c r="B3812" s="57"/>
      <c r="C3812" s="56"/>
      <c r="D3812" s="56"/>
      <c r="E3812" s="56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ht="16" x14ac:dyDescent="0.2">
      <c r="B3813" s="57"/>
      <c r="C3813" s="56"/>
      <c r="D3813" s="56"/>
      <c r="E3813" s="56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ht="16" x14ac:dyDescent="0.2">
      <c r="B3814" s="57"/>
      <c r="C3814" s="56"/>
      <c r="D3814" s="56"/>
      <c r="E3814" s="56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ht="16" x14ac:dyDescent="0.2">
      <c r="B3815" s="57"/>
      <c r="C3815" s="56"/>
      <c r="D3815" s="56"/>
      <c r="E3815" s="56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ht="16" x14ac:dyDescent="0.2">
      <c r="B3816" s="57"/>
      <c r="C3816" s="56"/>
      <c r="D3816" s="56"/>
      <c r="E3816" s="56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ht="16" x14ac:dyDescent="0.2">
      <c r="B3817" s="57"/>
      <c r="C3817" s="56"/>
      <c r="D3817" s="56"/>
      <c r="E3817" s="56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ht="16" x14ac:dyDescent="0.2">
      <c r="B3818" s="57"/>
      <c r="C3818" s="56"/>
      <c r="D3818" s="56"/>
      <c r="E3818" s="56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ht="16" x14ac:dyDescent="0.2">
      <c r="B3819" s="57"/>
      <c r="C3819" s="56"/>
      <c r="D3819" s="56"/>
      <c r="E3819" s="56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ht="16" x14ac:dyDescent="0.2">
      <c r="B3820" s="57"/>
      <c r="C3820" s="56"/>
      <c r="D3820" s="56"/>
      <c r="E3820" s="56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ht="16" x14ac:dyDescent="0.2">
      <c r="B3821" s="57"/>
      <c r="C3821" s="56"/>
      <c r="D3821" s="56"/>
      <c r="E3821" s="56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ht="16" x14ac:dyDescent="0.2">
      <c r="B3822" s="57"/>
      <c r="C3822" s="56"/>
      <c r="D3822" s="56"/>
      <c r="E3822" s="56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ht="16" x14ac:dyDescent="0.2">
      <c r="B3823" s="57"/>
      <c r="C3823" s="56"/>
      <c r="D3823" s="56"/>
      <c r="E3823" s="56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ht="16" x14ac:dyDescent="0.2">
      <c r="B3824" s="57"/>
      <c r="C3824" s="56"/>
      <c r="D3824" s="56"/>
      <c r="E3824" s="56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ht="16" x14ac:dyDescent="0.2">
      <c r="B3825" s="57"/>
      <c r="C3825" s="56"/>
      <c r="D3825" s="56"/>
      <c r="E3825" s="56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ht="16" x14ac:dyDescent="0.2">
      <c r="B3826" s="57"/>
      <c r="C3826" s="56"/>
      <c r="D3826" s="56"/>
      <c r="E3826" s="56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ht="16" x14ac:dyDescent="0.2">
      <c r="B3827" s="57"/>
      <c r="C3827" s="56"/>
      <c r="D3827" s="56"/>
      <c r="E3827" s="56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ht="16" x14ac:dyDescent="0.2">
      <c r="B3828" s="57"/>
      <c r="C3828" s="56"/>
      <c r="D3828" s="56"/>
      <c r="E3828" s="56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ht="16" x14ac:dyDescent="0.2">
      <c r="B3829" s="57"/>
      <c r="C3829" s="56"/>
      <c r="D3829" s="56"/>
      <c r="E3829" s="56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ht="16" x14ac:dyDescent="0.2">
      <c r="B3830" s="57"/>
      <c r="C3830" s="56"/>
      <c r="D3830" s="56"/>
      <c r="E3830" s="56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ht="16" x14ac:dyDescent="0.2">
      <c r="B3831" s="57"/>
      <c r="C3831" s="56"/>
      <c r="D3831" s="56"/>
      <c r="E3831" s="56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ht="16" x14ac:dyDescent="0.2">
      <c r="B3832" s="57"/>
      <c r="C3832" s="56"/>
      <c r="D3832" s="56"/>
      <c r="E3832" s="56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ht="16" x14ac:dyDescent="0.2">
      <c r="B3833" s="57"/>
      <c r="C3833" s="56"/>
      <c r="D3833" s="56"/>
      <c r="E3833" s="56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ht="16" x14ac:dyDescent="0.2">
      <c r="B3834" s="57"/>
      <c r="C3834" s="56"/>
      <c r="D3834" s="56"/>
      <c r="E3834" s="56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ht="16" x14ac:dyDescent="0.2">
      <c r="B3835" s="57"/>
      <c r="C3835" s="56"/>
      <c r="D3835" s="56"/>
      <c r="E3835" s="56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ht="16" x14ac:dyDescent="0.2">
      <c r="B3836" s="57"/>
      <c r="C3836" s="56"/>
      <c r="D3836" s="56"/>
      <c r="E3836" s="56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ht="16" x14ac:dyDescent="0.2">
      <c r="B3837" s="57"/>
      <c r="C3837" s="56"/>
      <c r="D3837" s="56"/>
      <c r="E3837" s="56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ht="16" x14ac:dyDescent="0.2">
      <c r="B3838" s="57"/>
      <c r="C3838" s="56"/>
      <c r="D3838" s="56"/>
      <c r="E3838" s="56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ht="16" x14ac:dyDescent="0.2">
      <c r="B3839" s="57"/>
      <c r="C3839" s="56"/>
      <c r="D3839" s="56"/>
      <c r="E3839" s="56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ht="16" x14ac:dyDescent="0.2">
      <c r="B3840" s="57"/>
      <c r="C3840" s="56"/>
      <c r="D3840" s="56"/>
      <c r="E3840" s="56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ht="16" x14ac:dyDescent="0.2">
      <c r="B3841" s="57"/>
      <c r="C3841" s="56"/>
      <c r="D3841" s="56"/>
      <c r="E3841" s="56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ht="16" x14ac:dyDescent="0.2">
      <c r="B3842" s="57"/>
      <c r="C3842" s="56"/>
      <c r="D3842" s="56"/>
      <c r="E3842" s="56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ht="16" x14ac:dyDescent="0.2">
      <c r="B3843" s="57"/>
      <c r="C3843" s="56"/>
      <c r="D3843" s="56"/>
      <c r="E3843" s="56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ht="16" x14ac:dyDescent="0.2">
      <c r="B3844" s="57"/>
      <c r="C3844" s="56"/>
      <c r="D3844" s="56"/>
      <c r="E3844" s="56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ht="16" x14ac:dyDescent="0.2">
      <c r="B3845" s="57"/>
      <c r="C3845" s="56"/>
      <c r="D3845" s="56"/>
      <c r="E3845" s="56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ht="16" x14ac:dyDescent="0.2">
      <c r="B3846" s="57"/>
      <c r="C3846" s="56"/>
      <c r="D3846" s="56"/>
      <c r="E3846" s="56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ht="16" x14ac:dyDescent="0.2">
      <c r="B3847" s="57"/>
      <c r="C3847" s="56"/>
      <c r="D3847" s="56"/>
      <c r="E3847" s="56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ht="16" x14ac:dyDescent="0.2">
      <c r="B3848" s="57"/>
      <c r="C3848" s="56"/>
      <c r="D3848" s="56"/>
      <c r="E3848" s="56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ht="16" x14ac:dyDescent="0.2">
      <c r="B3849" s="57"/>
      <c r="C3849" s="56"/>
      <c r="D3849" s="56"/>
      <c r="E3849" s="56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ht="16" x14ac:dyDescent="0.2">
      <c r="B3850" s="57"/>
      <c r="C3850" s="56"/>
      <c r="D3850" s="56"/>
      <c r="E3850" s="56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ht="16" x14ac:dyDescent="0.2">
      <c r="B3851" s="57"/>
      <c r="C3851" s="56"/>
      <c r="D3851" s="56"/>
      <c r="E3851" s="56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ht="16" x14ac:dyDescent="0.2">
      <c r="B3852" s="57"/>
      <c r="C3852" s="56"/>
      <c r="D3852" s="56"/>
      <c r="E3852" s="56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ht="16" x14ac:dyDescent="0.2">
      <c r="B3853" s="57"/>
      <c r="C3853" s="56"/>
      <c r="D3853" s="56"/>
      <c r="E3853" s="56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ht="16" x14ac:dyDescent="0.2">
      <c r="B3854" s="57"/>
      <c r="C3854" s="56"/>
      <c r="D3854" s="56"/>
      <c r="E3854" s="56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ht="16" x14ac:dyDescent="0.2">
      <c r="B3855" s="57"/>
      <c r="C3855" s="56"/>
      <c r="D3855" s="56"/>
      <c r="E3855" s="56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ht="16" x14ac:dyDescent="0.2">
      <c r="B3856" s="57"/>
      <c r="C3856" s="56"/>
      <c r="D3856" s="56"/>
      <c r="E3856" s="56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ht="16" x14ac:dyDescent="0.2">
      <c r="B3857" s="57"/>
      <c r="C3857" s="56"/>
      <c r="D3857" s="56"/>
      <c r="E3857" s="56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ht="16" x14ac:dyDescent="0.2">
      <c r="B3858" s="57"/>
      <c r="C3858" s="56"/>
      <c r="D3858" s="56"/>
      <c r="E3858" s="56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ht="16" x14ac:dyDescent="0.2">
      <c r="B3859" s="57"/>
      <c r="C3859" s="56"/>
      <c r="D3859" s="56"/>
      <c r="E3859" s="56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ht="16" x14ac:dyDescent="0.2">
      <c r="B3860" s="57"/>
      <c r="C3860" s="56"/>
      <c r="D3860" s="56"/>
      <c r="E3860" s="56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ht="16" x14ac:dyDescent="0.2">
      <c r="B3861" s="57"/>
      <c r="C3861" s="56"/>
      <c r="D3861" s="56"/>
      <c r="E3861" s="56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ht="16" x14ac:dyDescent="0.2">
      <c r="B3862" s="57"/>
      <c r="C3862" s="56"/>
      <c r="D3862" s="56"/>
      <c r="E3862" s="56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ht="16" x14ac:dyDescent="0.2">
      <c r="B3863" s="57"/>
      <c r="C3863" s="56"/>
      <c r="D3863" s="56"/>
      <c r="E3863" s="56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ht="16" x14ac:dyDescent="0.2">
      <c r="B3864" s="57"/>
      <c r="C3864" s="56"/>
      <c r="D3864" s="56"/>
      <c r="E3864" s="56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ht="16" x14ac:dyDescent="0.2">
      <c r="B3865" s="57"/>
      <c r="C3865" s="56"/>
      <c r="D3865" s="56"/>
      <c r="E3865" s="56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ht="16" x14ac:dyDescent="0.2">
      <c r="B3866" s="57"/>
      <c r="C3866" s="56"/>
      <c r="D3866" s="56"/>
      <c r="E3866" s="56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ht="16" x14ac:dyDescent="0.2">
      <c r="B3867" s="57"/>
      <c r="C3867" s="56"/>
      <c r="D3867" s="56"/>
      <c r="E3867" s="56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ht="16" x14ac:dyDescent="0.2">
      <c r="B3868" s="57"/>
      <c r="C3868" s="56"/>
      <c r="D3868" s="56"/>
      <c r="E3868" s="56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ht="16" x14ac:dyDescent="0.2">
      <c r="B3869" s="57"/>
      <c r="C3869" s="56"/>
      <c r="D3869" s="56"/>
      <c r="E3869" s="56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ht="16" x14ac:dyDescent="0.2">
      <c r="B3870" s="57"/>
      <c r="C3870" s="56"/>
      <c r="D3870" s="56"/>
      <c r="E3870" s="56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ht="16" x14ac:dyDescent="0.2">
      <c r="B3871" s="57"/>
      <c r="C3871" s="56"/>
      <c r="D3871" s="56"/>
      <c r="E3871" s="56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ht="16" x14ac:dyDescent="0.2">
      <c r="B3872" s="57"/>
      <c r="C3872" s="56"/>
      <c r="D3872" s="56"/>
      <c r="E3872" s="56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ht="16" x14ac:dyDescent="0.2">
      <c r="B3873" s="57"/>
      <c r="C3873" s="56"/>
      <c r="D3873" s="56"/>
      <c r="E3873" s="56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ht="16" x14ac:dyDescent="0.2">
      <c r="B3874" s="57"/>
      <c r="C3874" s="56"/>
      <c r="D3874" s="56"/>
      <c r="E3874" s="56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ht="16" x14ac:dyDescent="0.2">
      <c r="B3875" s="57"/>
      <c r="C3875" s="56"/>
      <c r="D3875" s="56"/>
      <c r="E3875" s="56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ht="16" x14ac:dyDescent="0.2">
      <c r="B3876" s="57"/>
      <c r="C3876" s="56"/>
      <c r="D3876" s="56"/>
      <c r="E3876" s="56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ht="16" x14ac:dyDescent="0.2">
      <c r="B3877" s="57"/>
      <c r="C3877" s="56"/>
      <c r="D3877" s="56"/>
      <c r="E3877" s="56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ht="16" x14ac:dyDescent="0.2">
      <c r="B3878" s="57"/>
      <c r="C3878" s="56"/>
      <c r="D3878" s="56"/>
      <c r="E3878" s="56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ht="16" x14ac:dyDescent="0.2">
      <c r="B3879" s="57"/>
      <c r="C3879" s="56"/>
      <c r="D3879" s="56"/>
      <c r="E3879" s="56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ht="16" x14ac:dyDescent="0.2">
      <c r="B3880" s="57"/>
      <c r="C3880" s="56"/>
      <c r="D3880" s="56"/>
      <c r="E3880" s="56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ht="16" x14ac:dyDescent="0.2">
      <c r="B3881" s="57"/>
      <c r="C3881" s="56"/>
      <c r="D3881" s="56"/>
      <c r="E3881" s="56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ht="16" x14ac:dyDescent="0.2">
      <c r="B3882" s="57"/>
      <c r="C3882" s="56"/>
      <c r="D3882" s="56"/>
      <c r="E3882" s="56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ht="16" x14ac:dyDescent="0.2">
      <c r="B3883" s="57"/>
      <c r="C3883" s="56"/>
      <c r="D3883" s="56"/>
      <c r="E3883" s="56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ht="16" x14ac:dyDescent="0.2">
      <c r="B3884" s="57"/>
      <c r="C3884" s="56"/>
      <c r="D3884" s="56"/>
      <c r="E3884" s="56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ht="16" x14ac:dyDescent="0.2">
      <c r="B3885" s="57"/>
      <c r="C3885" s="56"/>
      <c r="D3885" s="56"/>
      <c r="E3885" s="56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ht="16" x14ac:dyDescent="0.2">
      <c r="B3886" s="57"/>
      <c r="C3886" s="56"/>
      <c r="D3886" s="56"/>
      <c r="E3886" s="56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ht="16" x14ac:dyDescent="0.2">
      <c r="B3887" s="57"/>
      <c r="C3887" s="56"/>
      <c r="D3887" s="56"/>
      <c r="E3887" s="56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ht="16" x14ac:dyDescent="0.2">
      <c r="B3888" s="57"/>
      <c r="C3888" s="56"/>
      <c r="D3888" s="56"/>
      <c r="E3888" s="56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ht="16" x14ac:dyDescent="0.2">
      <c r="B3889" s="57"/>
      <c r="C3889" s="56"/>
      <c r="D3889" s="56"/>
      <c r="E3889" s="56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ht="16" x14ac:dyDescent="0.2">
      <c r="B3890" s="57"/>
      <c r="C3890" s="56"/>
      <c r="D3890" s="56"/>
      <c r="E3890" s="56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ht="16" x14ac:dyDescent="0.2">
      <c r="B3891" s="57"/>
      <c r="C3891" s="56"/>
      <c r="D3891" s="56"/>
      <c r="E3891" s="56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ht="16" x14ac:dyDescent="0.2">
      <c r="B3892" s="57"/>
      <c r="C3892" s="56"/>
      <c r="D3892" s="56"/>
      <c r="E3892" s="56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ht="16" x14ac:dyDescent="0.2">
      <c r="B3893" s="57"/>
      <c r="C3893" s="56"/>
      <c r="D3893" s="56"/>
      <c r="E3893" s="56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ht="16" x14ac:dyDescent="0.2">
      <c r="B3894" s="57"/>
      <c r="C3894" s="56"/>
      <c r="D3894" s="56"/>
      <c r="E3894" s="56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ht="16" x14ac:dyDescent="0.2">
      <c r="B3895" s="57"/>
      <c r="C3895" s="56"/>
      <c r="D3895" s="56"/>
      <c r="E3895" s="56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ht="16" x14ac:dyDescent="0.2">
      <c r="B3896" s="57"/>
      <c r="C3896" s="56"/>
      <c r="D3896" s="56"/>
      <c r="E3896" s="56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ht="16" x14ac:dyDescent="0.2">
      <c r="B3897" s="57"/>
      <c r="C3897" s="56"/>
      <c r="D3897" s="56"/>
      <c r="E3897" s="56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ht="16" x14ac:dyDescent="0.2">
      <c r="B3898" s="57"/>
      <c r="C3898" s="56"/>
      <c r="D3898" s="56"/>
      <c r="E3898" s="56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ht="16" x14ac:dyDescent="0.2">
      <c r="B3899" s="57"/>
      <c r="C3899" s="56"/>
      <c r="D3899" s="56"/>
      <c r="E3899" s="56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ht="16" x14ac:dyDescent="0.2">
      <c r="B3900" s="57"/>
      <c r="C3900" s="56"/>
      <c r="D3900" s="56"/>
      <c r="E3900" s="56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ht="16" x14ac:dyDescent="0.2">
      <c r="B3901" s="57"/>
      <c r="C3901" s="56"/>
      <c r="D3901" s="56"/>
      <c r="E3901" s="56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ht="16" x14ac:dyDescent="0.2">
      <c r="B3902" s="57"/>
      <c r="C3902" s="56"/>
      <c r="D3902" s="56"/>
      <c r="E3902" s="56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ht="16" x14ac:dyDescent="0.2">
      <c r="B3903" s="57"/>
      <c r="C3903" s="56"/>
      <c r="D3903" s="56"/>
      <c r="E3903" s="56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ht="16" x14ac:dyDescent="0.2">
      <c r="B3904" s="57"/>
      <c r="C3904" s="56"/>
      <c r="D3904" s="56"/>
      <c r="E3904" s="56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ht="16" x14ac:dyDescent="0.2">
      <c r="B3905" s="57"/>
      <c r="C3905" s="56"/>
      <c r="D3905" s="56"/>
      <c r="E3905" s="56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ht="16" x14ac:dyDescent="0.2">
      <c r="B3906" s="57"/>
      <c r="C3906" s="56"/>
      <c r="D3906" s="56"/>
      <c r="E3906" s="56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ht="16" x14ac:dyDescent="0.2">
      <c r="B3907" s="57"/>
      <c r="C3907" s="56"/>
      <c r="D3907" s="56"/>
      <c r="E3907" s="56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ht="16" x14ac:dyDescent="0.2">
      <c r="B3908" s="57"/>
      <c r="C3908" s="56"/>
      <c r="D3908" s="56"/>
      <c r="E3908" s="56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ht="16" x14ac:dyDescent="0.2">
      <c r="B3909" s="57"/>
      <c r="C3909" s="56"/>
      <c r="D3909" s="56"/>
      <c r="E3909" s="56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ht="16" x14ac:dyDescent="0.2">
      <c r="B3910" s="57"/>
      <c r="C3910" s="56"/>
      <c r="D3910" s="56"/>
      <c r="E3910" s="56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ht="16" x14ac:dyDescent="0.2">
      <c r="B3911" s="57"/>
      <c r="C3911" s="56"/>
      <c r="D3911" s="56"/>
      <c r="E3911" s="56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ht="16" x14ac:dyDescent="0.2">
      <c r="B3912" s="57"/>
      <c r="C3912" s="56"/>
      <c r="D3912" s="56"/>
      <c r="E3912" s="56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ht="16" x14ac:dyDescent="0.2">
      <c r="B3913" s="57"/>
      <c r="C3913" s="56"/>
      <c r="D3913" s="56"/>
      <c r="E3913" s="56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ht="16" x14ac:dyDescent="0.2">
      <c r="B3914" s="57"/>
      <c r="C3914" s="56"/>
      <c r="D3914" s="56"/>
      <c r="E3914" s="56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ht="16" x14ac:dyDescent="0.2">
      <c r="B3915" s="57"/>
      <c r="C3915" s="56"/>
      <c r="D3915" s="56"/>
      <c r="E3915" s="56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ht="16" x14ac:dyDescent="0.2">
      <c r="B3916" s="57"/>
      <c r="C3916" s="56"/>
      <c r="D3916" s="56"/>
      <c r="E3916" s="56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ht="16" x14ac:dyDescent="0.2">
      <c r="B3917" s="57"/>
      <c r="C3917" s="56"/>
      <c r="D3917" s="56"/>
      <c r="E3917" s="56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ht="16" x14ac:dyDescent="0.2">
      <c r="B3918" s="57"/>
      <c r="C3918" s="56"/>
      <c r="D3918" s="56"/>
      <c r="E3918" s="56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ht="16" x14ac:dyDescent="0.2">
      <c r="B3919" s="57"/>
      <c r="C3919" s="56"/>
      <c r="D3919" s="56"/>
      <c r="E3919" s="56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ht="16" x14ac:dyDescent="0.2">
      <c r="B3920" s="57"/>
      <c r="C3920" s="56"/>
      <c r="D3920" s="56"/>
      <c r="E3920" s="56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ht="16" x14ac:dyDescent="0.2">
      <c r="B3921" s="57"/>
      <c r="C3921" s="56"/>
      <c r="D3921" s="56"/>
      <c r="E3921" s="56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ht="16" x14ac:dyDescent="0.2">
      <c r="B3922" s="57"/>
      <c r="C3922" s="56"/>
      <c r="D3922" s="56"/>
      <c r="E3922" s="56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ht="16" x14ac:dyDescent="0.2">
      <c r="B3923" s="57"/>
      <c r="C3923" s="56"/>
      <c r="D3923" s="56"/>
      <c r="E3923" s="56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ht="16" x14ac:dyDescent="0.2">
      <c r="B3924" s="57"/>
      <c r="C3924" s="56"/>
      <c r="D3924" s="56"/>
      <c r="E3924" s="56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ht="16" x14ac:dyDescent="0.2">
      <c r="B3925" s="57"/>
      <c r="C3925" s="56"/>
      <c r="D3925" s="56"/>
      <c r="E3925" s="56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ht="16" x14ac:dyDescent="0.2">
      <c r="B3926" s="57"/>
      <c r="C3926" s="56"/>
      <c r="D3926" s="56"/>
      <c r="E3926" s="56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ht="16" x14ac:dyDescent="0.2">
      <c r="B3927" s="57"/>
      <c r="C3927" s="56"/>
      <c r="D3927" s="56"/>
      <c r="E3927" s="56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ht="16" x14ac:dyDescent="0.2">
      <c r="B3928" s="57"/>
      <c r="C3928" s="56"/>
      <c r="D3928" s="56"/>
      <c r="E3928" s="56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ht="16" x14ac:dyDescent="0.2">
      <c r="B3929" s="57"/>
      <c r="C3929" s="56"/>
      <c r="D3929" s="56"/>
      <c r="E3929" s="56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ht="16" x14ac:dyDescent="0.2">
      <c r="B3930" s="57"/>
      <c r="C3930" s="56"/>
      <c r="D3930" s="56"/>
      <c r="E3930" s="56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ht="16" x14ac:dyDescent="0.2">
      <c r="B3931" s="57"/>
      <c r="C3931" s="56"/>
      <c r="D3931" s="56"/>
      <c r="E3931" s="56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ht="16" x14ac:dyDescent="0.2">
      <c r="B3932" s="57"/>
      <c r="C3932" s="56"/>
      <c r="D3932" s="56"/>
      <c r="E3932" s="56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ht="16" x14ac:dyDescent="0.2">
      <c r="B3933" s="57"/>
      <c r="C3933" s="56"/>
      <c r="D3933" s="56"/>
      <c r="E3933" s="56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ht="16" x14ac:dyDescent="0.2">
      <c r="B3934" s="57"/>
      <c r="C3934" s="56"/>
      <c r="D3934" s="56"/>
      <c r="E3934" s="56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ht="16" x14ac:dyDescent="0.2">
      <c r="B3935" s="57"/>
      <c r="C3935" s="56"/>
      <c r="D3935" s="56"/>
      <c r="E3935" s="56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ht="16" x14ac:dyDescent="0.2">
      <c r="B3936" s="57"/>
      <c r="C3936" s="56"/>
      <c r="D3936" s="56"/>
      <c r="E3936" s="56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ht="16" x14ac:dyDescent="0.2">
      <c r="B3937" s="57"/>
      <c r="C3937" s="56"/>
      <c r="D3937" s="56"/>
      <c r="E3937" s="56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ht="16" x14ac:dyDescent="0.2">
      <c r="B3938" s="57"/>
      <c r="C3938" s="56"/>
      <c r="D3938" s="56"/>
      <c r="E3938" s="56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ht="16" x14ac:dyDescent="0.2">
      <c r="B3939" s="57"/>
      <c r="C3939" s="56"/>
      <c r="D3939" s="56"/>
      <c r="E3939" s="56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ht="16" x14ac:dyDescent="0.2">
      <c r="B3940" s="57"/>
      <c r="C3940" s="56"/>
      <c r="D3940" s="56"/>
      <c r="E3940" s="56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ht="16" x14ac:dyDescent="0.2">
      <c r="B3941" s="57"/>
      <c r="C3941" s="56"/>
      <c r="D3941" s="56"/>
      <c r="E3941" s="56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ht="16" x14ac:dyDescent="0.2">
      <c r="B3942" s="57"/>
      <c r="C3942" s="56"/>
      <c r="D3942" s="56"/>
      <c r="E3942" s="56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ht="16" x14ac:dyDescent="0.2">
      <c r="B3943" s="57"/>
      <c r="C3943" s="56"/>
      <c r="D3943" s="56"/>
      <c r="E3943" s="56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ht="16" x14ac:dyDescent="0.2">
      <c r="B3944" s="57"/>
      <c r="C3944" s="56"/>
      <c r="D3944" s="56"/>
      <c r="E3944" s="56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ht="16" x14ac:dyDescent="0.2">
      <c r="B3945" s="57"/>
      <c r="C3945" s="56"/>
      <c r="D3945" s="56"/>
      <c r="E3945" s="56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ht="16" x14ac:dyDescent="0.2">
      <c r="B3946" s="57"/>
      <c r="C3946" s="56"/>
      <c r="D3946" s="56"/>
      <c r="E3946" s="56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ht="16" x14ac:dyDescent="0.2">
      <c r="B3947" s="57"/>
      <c r="C3947" s="56"/>
      <c r="D3947" s="56"/>
      <c r="E3947" s="56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ht="16" x14ac:dyDescent="0.2">
      <c r="B3948" s="57"/>
      <c r="C3948" s="56"/>
      <c r="D3948" s="56"/>
      <c r="E3948" s="56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ht="16" x14ac:dyDescent="0.2">
      <c r="B3949" s="57"/>
      <c r="C3949" s="56"/>
      <c r="D3949" s="56"/>
      <c r="E3949" s="56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ht="16" x14ac:dyDescent="0.2">
      <c r="B3950" s="57"/>
      <c r="C3950" s="56"/>
      <c r="D3950" s="56"/>
      <c r="E3950" s="56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ht="16" x14ac:dyDescent="0.2">
      <c r="B3951" s="57"/>
      <c r="C3951" s="56"/>
      <c r="D3951" s="56"/>
      <c r="E3951" s="56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ht="16" x14ac:dyDescent="0.2">
      <c r="B3952" s="57"/>
      <c r="C3952" s="56"/>
      <c r="D3952" s="56"/>
      <c r="E3952" s="56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ht="16" x14ac:dyDescent="0.2">
      <c r="B3953" s="57"/>
      <c r="C3953" s="56"/>
      <c r="D3953" s="56"/>
      <c r="E3953" s="56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ht="16" x14ac:dyDescent="0.2">
      <c r="B3954" s="57"/>
      <c r="C3954" s="56"/>
      <c r="D3954" s="56"/>
      <c r="E3954" s="56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ht="16" x14ac:dyDescent="0.2">
      <c r="B3955" s="57"/>
      <c r="C3955" s="56"/>
      <c r="D3955" s="56"/>
      <c r="E3955" s="56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ht="16" x14ac:dyDescent="0.2">
      <c r="B3956" s="57"/>
      <c r="C3956" s="56"/>
      <c r="D3956" s="56"/>
      <c r="E3956" s="56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ht="16" x14ac:dyDescent="0.2">
      <c r="B3957" s="57"/>
      <c r="C3957" s="56"/>
      <c r="D3957" s="56"/>
      <c r="E3957" s="56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ht="16" x14ac:dyDescent="0.2">
      <c r="B3958" s="57"/>
      <c r="C3958" s="56"/>
      <c r="D3958" s="56"/>
      <c r="E3958" s="56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ht="16" x14ac:dyDescent="0.2">
      <c r="B3959" s="57"/>
      <c r="C3959" s="56"/>
      <c r="D3959" s="56"/>
      <c r="E3959" s="56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ht="16" x14ac:dyDescent="0.2">
      <c r="B3960" s="57"/>
      <c r="C3960" s="56"/>
      <c r="D3960" s="56"/>
      <c r="E3960" s="56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ht="16" x14ac:dyDescent="0.2">
      <c r="B3961" s="57"/>
      <c r="C3961" s="56"/>
      <c r="D3961" s="56"/>
      <c r="E3961" s="56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ht="16" x14ac:dyDescent="0.2">
      <c r="B3962" s="57"/>
      <c r="C3962" s="56"/>
      <c r="D3962" s="56"/>
      <c r="E3962" s="56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ht="16" x14ac:dyDescent="0.2">
      <c r="B3963" s="57"/>
      <c r="C3963" s="56"/>
      <c r="D3963" s="56"/>
      <c r="E3963" s="56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ht="16" x14ac:dyDescent="0.2">
      <c r="B3964" s="57"/>
      <c r="C3964" s="56"/>
      <c r="D3964" s="56"/>
      <c r="E3964" s="56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ht="16" x14ac:dyDescent="0.2">
      <c r="B3965" s="57"/>
      <c r="C3965" s="56"/>
      <c r="D3965" s="56"/>
      <c r="E3965" s="56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ht="16" x14ac:dyDescent="0.2">
      <c r="B3966" s="57"/>
      <c r="C3966" s="56"/>
      <c r="D3966" s="56"/>
      <c r="E3966" s="56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ht="16" x14ac:dyDescent="0.2">
      <c r="B3967" s="57"/>
      <c r="C3967" s="56"/>
      <c r="D3967" s="56"/>
      <c r="E3967" s="56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ht="16" x14ac:dyDescent="0.2">
      <c r="B3968" s="57"/>
      <c r="C3968" s="56"/>
      <c r="D3968" s="56"/>
      <c r="E3968" s="56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ht="16" x14ac:dyDescent="0.2">
      <c r="B3969" s="57"/>
      <c r="C3969" s="56"/>
      <c r="D3969" s="56"/>
      <c r="E3969" s="56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ht="16" x14ac:dyDescent="0.2">
      <c r="B3970" s="57"/>
      <c r="C3970" s="56"/>
      <c r="D3970" s="56"/>
      <c r="E3970" s="56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ht="16" x14ac:dyDescent="0.2">
      <c r="B3971" s="57"/>
      <c r="C3971" s="56"/>
      <c r="D3971" s="56"/>
      <c r="E3971" s="56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ht="16" x14ac:dyDescent="0.2">
      <c r="B3972" s="57"/>
      <c r="C3972" s="56"/>
      <c r="D3972" s="56"/>
      <c r="E3972" s="56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ht="16" x14ac:dyDescent="0.2">
      <c r="B3973" s="57"/>
      <c r="C3973" s="56"/>
      <c r="D3973" s="56"/>
      <c r="E3973" s="56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ht="16" x14ac:dyDescent="0.2">
      <c r="B3974" s="57"/>
      <c r="C3974" s="56"/>
      <c r="D3974" s="56"/>
      <c r="E3974" s="56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ht="16" x14ac:dyDescent="0.2">
      <c r="B3975" s="57"/>
      <c r="C3975" s="56"/>
      <c r="D3975" s="56"/>
      <c r="E3975" s="56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ht="16" x14ac:dyDescent="0.2">
      <c r="B3976" s="57"/>
      <c r="C3976" s="56"/>
      <c r="D3976" s="56"/>
      <c r="E3976" s="56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ht="16" x14ac:dyDescent="0.2">
      <c r="B3977" s="57"/>
      <c r="C3977" s="56"/>
      <c r="D3977" s="56"/>
      <c r="E3977" s="56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ht="16" x14ac:dyDescent="0.2">
      <c r="B3978" s="57"/>
      <c r="C3978" s="56"/>
      <c r="D3978" s="56"/>
      <c r="E3978" s="56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ht="16" x14ac:dyDescent="0.2">
      <c r="B3979" s="57"/>
      <c r="C3979" s="56"/>
      <c r="D3979" s="56"/>
      <c r="E3979" s="56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ht="16" x14ac:dyDescent="0.2">
      <c r="B3980" s="57"/>
      <c r="C3980" s="56"/>
      <c r="D3980" s="56"/>
      <c r="E3980" s="56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ht="16" x14ac:dyDescent="0.2">
      <c r="B3981" s="57"/>
      <c r="C3981" s="56"/>
      <c r="D3981" s="56"/>
      <c r="E3981" s="56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ht="16" x14ac:dyDescent="0.2">
      <c r="B3982" s="57"/>
      <c r="C3982" s="56"/>
      <c r="D3982" s="56"/>
      <c r="E3982" s="56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ht="16" x14ac:dyDescent="0.2">
      <c r="B3983" s="57"/>
      <c r="C3983" s="56"/>
      <c r="D3983" s="56"/>
      <c r="E3983" s="56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ht="16" x14ac:dyDescent="0.2">
      <c r="B3984" s="57"/>
      <c r="C3984" s="56"/>
      <c r="D3984" s="56"/>
      <c r="E3984" s="56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ht="16" x14ac:dyDescent="0.2">
      <c r="B3985" s="57"/>
      <c r="C3985" s="56"/>
      <c r="D3985" s="56"/>
      <c r="E3985" s="56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ht="16" x14ac:dyDescent="0.2">
      <c r="B3986" s="57"/>
      <c r="C3986" s="56"/>
      <c r="D3986" s="56"/>
      <c r="E3986" s="56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ht="16" x14ac:dyDescent="0.2">
      <c r="B3987" s="57"/>
      <c r="C3987" s="56"/>
      <c r="D3987" s="56"/>
      <c r="E3987" s="56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ht="16" x14ac:dyDescent="0.2">
      <c r="B3988" s="57"/>
      <c r="C3988" s="56"/>
      <c r="D3988" s="56"/>
      <c r="E3988" s="56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ht="16" x14ac:dyDescent="0.2">
      <c r="B3989" s="57"/>
      <c r="C3989" s="56"/>
      <c r="D3989" s="56"/>
      <c r="E3989" s="56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ht="16" x14ac:dyDescent="0.2">
      <c r="B3990" s="57"/>
      <c r="C3990" s="56"/>
      <c r="D3990" s="56"/>
      <c r="E3990" s="56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ht="16" x14ac:dyDescent="0.2">
      <c r="B3991" s="57"/>
      <c r="C3991" s="56"/>
      <c r="D3991" s="56"/>
      <c r="E3991" s="56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ht="16" x14ac:dyDescent="0.2">
      <c r="B3992" s="57"/>
      <c r="C3992" s="56"/>
      <c r="D3992" s="56"/>
      <c r="E3992" s="56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ht="16" x14ac:dyDescent="0.2">
      <c r="B3993" s="57"/>
      <c r="C3993" s="56"/>
      <c r="D3993" s="56"/>
      <c r="E3993" s="56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ht="16" x14ac:dyDescent="0.2">
      <c r="B3994" s="57"/>
      <c r="C3994" s="56"/>
      <c r="D3994" s="56"/>
      <c r="E3994" s="56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ht="16" x14ac:dyDescent="0.2">
      <c r="B3995" s="57"/>
      <c r="C3995" s="56"/>
      <c r="D3995" s="56"/>
      <c r="E3995" s="56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ht="16" x14ac:dyDescent="0.2">
      <c r="B3996" s="57"/>
      <c r="C3996" s="56"/>
      <c r="D3996" s="56"/>
      <c r="E3996" s="56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ht="16" x14ac:dyDescent="0.2">
      <c r="B3997" s="57"/>
      <c r="C3997" s="56"/>
      <c r="D3997" s="56"/>
      <c r="E3997" s="56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ht="16" x14ac:dyDescent="0.2">
      <c r="B3998" s="57"/>
      <c r="C3998" s="56"/>
      <c r="D3998" s="56"/>
      <c r="E3998" s="56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ht="16" x14ac:dyDescent="0.2">
      <c r="B3999" s="57"/>
      <c r="C3999" s="56"/>
      <c r="D3999" s="56"/>
      <c r="E3999" s="56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ht="16" x14ac:dyDescent="0.2">
      <c r="B4000" s="57"/>
      <c r="C4000" s="56"/>
      <c r="D4000" s="56"/>
      <c r="E4000" s="56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ht="16" x14ac:dyDescent="0.2">
      <c r="B4001" s="57"/>
      <c r="C4001" s="56"/>
      <c r="D4001" s="56"/>
      <c r="E4001" s="56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ht="16" x14ac:dyDescent="0.2">
      <c r="B4002" s="57"/>
      <c r="C4002" s="56"/>
      <c r="D4002" s="56"/>
      <c r="E4002" s="56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ht="16" x14ac:dyDescent="0.2">
      <c r="B4003" s="57"/>
      <c r="C4003" s="56"/>
      <c r="D4003" s="56"/>
      <c r="E4003" s="56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ht="16" x14ac:dyDescent="0.2">
      <c r="B4004" s="57"/>
      <c r="C4004" s="56"/>
      <c r="D4004" s="56"/>
      <c r="E4004" s="56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ht="16" x14ac:dyDescent="0.2">
      <c r="B4005" s="57"/>
      <c r="C4005" s="56"/>
      <c r="D4005" s="56"/>
      <c r="E4005" s="56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ht="16" x14ac:dyDescent="0.2">
      <c r="B4006" s="57"/>
      <c r="C4006" s="56"/>
      <c r="D4006" s="56"/>
      <c r="E4006" s="56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ht="16" x14ac:dyDescent="0.2">
      <c r="B4007" s="57"/>
      <c r="C4007" s="56"/>
      <c r="D4007" s="56"/>
      <c r="E4007" s="56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ht="16" x14ac:dyDescent="0.2">
      <c r="B4008" s="57"/>
      <c r="C4008" s="56"/>
      <c r="D4008" s="56"/>
      <c r="E4008" s="56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ht="16" x14ac:dyDescent="0.2">
      <c r="B4009" s="57"/>
      <c r="C4009" s="56"/>
      <c r="D4009" s="56"/>
      <c r="E4009" s="56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ht="16" x14ac:dyDescent="0.2">
      <c r="B4010" s="57"/>
      <c r="C4010" s="56"/>
      <c r="D4010" s="56"/>
      <c r="E4010" s="56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ht="16" x14ac:dyDescent="0.2">
      <c r="B4011" s="57"/>
      <c r="C4011" s="56"/>
      <c r="D4011" s="56"/>
      <c r="E4011" s="56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ht="16" x14ac:dyDescent="0.2">
      <c r="B4012" s="57"/>
      <c r="C4012" s="56"/>
      <c r="D4012" s="56"/>
      <c r="E4012" s="56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ht="16" x14ac:dyDescent="0.2">
      <c r="B4013" s="57"/>
      <c r="C4013" s="56"/>
      <c r="D4013" s="56"/>
      <c r="E4013" s="56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ht="16" x14ac:dyDescent="0.2">
      <c r="B4014" s="57"/>
      <c r="C4014" s="56"/>
      <c r="D4014" s="56"/>
      <c r="E4014" s="56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ht="16" x14ac:dyDescent="0.2">
      <c r="B4015" s="57"/>
      <c r="C4015" s="56"/>
      <c r="D4015" s="56"/>
      <c r="E4015" s="56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ht="16" x14ac:dyDescent="0.2">
      <c r="B4016" s="57"/>
      <c r="C4016" s="56"/>
      <c r="D4016" s="56"/>
      <c r="E4016" s="56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ht="16" x14ac:dyDescent="0.2">
      <c r="B4017" s="57"/>
      <c r="C4017" s="56"/>
      <c r="D4017" s="56"/>
      <c r="E4017" s="56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ht="16" x14ac:dyDescent="0.2">
      <c r="B4018" s="57"/>
      <c r="C4018" s="56"/>
      <c r="D4018" s="56"/>
      <c r="E4018" s="56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ht="16" x14ac:dyDescent="0.2">
      <c r="B4019" s="57"/>
      <c r="C4019" s="56"/>
      <c r="D4019" s="56"/>
      <c r="E4019" s="56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ht="16" x14ac:dyDescent="0.2">
      <c r="B4020" s="57"/>
      <c r="C4020" s="56"/>
      <c r="D4020" s="56"/>
      <c r="E4020" s="56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ht="16" x14ac:dyDescent="0.2">
      <c r="B4021" s="57"/>
      <c r="C4021" s="56"/>
      <c r="D4021" s="56"/>
      <c r="E4021" s="56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ht="16" x14ac:dyDescent="0.2">
      <c r="B4022" s="57"/>
      <c r="C4022" s="56"/>
      <c r="D4022" s="56"/>
      <c r="E4022" s="56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ht="16" x14ac:dyDescent="0.2">
      <c r="B4023" s="57"/>
      <c r="C4023" s="56"/>
      <c r="D4023" s="56"/>
      <c r="E4023" s="56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ht="16" x14ac:dyDescent="0.2">
      <c r="B4024" s="57"/>
      <c r="C4024" s="56"/>
      <c r="D4024" s="56"/>
      <c r="E4024" s="56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ht="16" x14ac:dyDescent="0.2">
      <c r="B4025" s="57"/>
      <c r="C4025" s="56"/>
      <c r="D4025" s="56"/>
      <c r="E4025" s="56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ht="16" x14ac:dyDescent="0.2">
      <c r="B4026" s="57"/>
      <c r="C4026" s="56"/>
      <c r="D4026" s="56"/>
      <c r="E4026" s="56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ht="16" x14ac:dyDescent="0.2">
      <c r="B4027" s="57"/>
      <c r="C4027" s="56"/>
      <c r="D4027" s="56"/>
      <c r="E4027" s="56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ht="16" x14ac:dyDescent="0.2">
      <c r="B4028" s="57"/>
      <c r="C4028" s="56"/>
      <c r="D4028" s="56"/>
      <c r="E4028" s="56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ht="16" x14ac:dyDescent="0.2">
      <c r="B4029" s="57"/>
      <c r="C4029" s="56"/>
      <c r="D4029" s="56"/>
      <c r="E4029" s="56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ht="16" x14ac:dyDescent="0.2">
      <c r="B4030" s="57"/>
      <c r="C4030" s="56"/>
      <c r="D4030" s="56"/>
      <c r="E4030" s="56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ht="16" x14ac:dyDescent="0.2">
      <c r="B4031" s="57"/>
      <c r="C4031" s="56"/>
      <c r="D4031" s="56"/>
      <c r="E4031" s="56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ht="16" x14ac:dyDescent="0.2">
      <c r="B4032" s="57"/>
      <c r="C4032" s="56"/>
      <c r="D4032" s="56"/>
      <c r="E4032" s="56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ht="16" x14ac:dyDescent="0.2">
      <c r="B4033" s="57"/>
      <c r="C4033" s="56"/>
      <c r="D4033" s="56"/>
      <c r="E4033" s="56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ht="16" x14ac:dyDescent="0.2">
      <c r="B4034" s="57"/>
      <c r="C4034" s="56"/>
      <c r="D4034" s="56"/>
      <c r="E4034" s="56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ht="16" x14ac:dyDescent="0.2">
      <c r="B4035" s="57"/>
      <c r="C4035" s="56"/>
      <c r="D4035" s="56"/>
      <c r="E4035" s="56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ht="16" x14ac:dyDescent="0.2">
      <c r="B4036" s="57"/>
      <c r="C4036" s="56"/>
      <c r="D4036" s="56"/>
      <c r="E4036" s="56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ht="16" x14ac:dyDescent="0.2">
      <c r="B4037" s="57"/>
      <c r="C4037" s="56"/>
      <c r="D4037" s="56"/>
      <c r="E4037" s="56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ht="16" x14ac:dyDescent="0.2">
      <c r="B4038" s="57"/>
      <c r="C4038" s="56"/>
      <c r="D4038" s="56"/>
      <c r="E4038" s="56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ht="16" x14ac:dyDescent="0.2">
      <c r="B4039" s="57"/>
      <c r="C4039" s="56"/>
      <c r="D4039" s="56"/>
      <c r="E4039" s="56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ht="16" x14ac:dyDescent="0.2">
      <c r="B4040" s="57"/>
      <c r="C4040" s="56"/>
      <c r="D4040" s="56"/>
      <c r="E4040" s="56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ht="16" x14ac:dyDescent="0.2">
      <c r="B4041" s="57"/>
      <c r="C4041" s="56"/>
      <c r="D4041" s="56"/>
      <c r="E4041" s="56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ht="16" x14ac:dyDescent="0.2">
      <c r="B4042" s="57"/>
      <c r="C4042" s="56"/>
      <c r="D4042" s="56"/>
      <c r="E4042" s="56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ht="16" x14ac:dyDescent="0.2">
      <c r="B4043" s="57"/>
      <c r="C4043" s="56"/>
      <c r="D4043" s="56"/>
      <c r="E4043" s="56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ht="16" x14ac:dyDescent="0.2">
      <c r="B4044" s="57"/>
      <c r="C4044" s="56"/>
      <c r="D4044" s="56"/>
      <c r="E4044" s="56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ht="16" x14ac:dyDescent="0.2">
      <c r="B4045" s="57"/>
      <c r="C4045" s="56"/>
      <c r="D4045" s="56"/>
      <c r="E4045" s="56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ht="16" x14ac:dyDescent="0.2">
      <c r="B4046" s="57"/>
      <c r="C4046" s="56"/>
      <c r="D4046" s="56"/>
      <c r="E4046" s="56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ht="16" x14ac:dyDescent="0.2">
      <c r="B4047" s="57"/>
      <c r="C4047" s="56"/>
      <c r="D4047" s="56"/>
      <c r="E4047" s="56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ht="16" x14ac:dyDescent="0.2">
      <c r="B4048" s="57"/>
      <c r="C4048" s="56"/>
      <c r="D4048" s="56"/>
      <c r="E4048" s="56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ht="16" x14ac:dyDescent="0.2">
      <c r="B4049" s="57"/>
      <c r="C4049" s="56"/>
      <c r="D4049" s="56"/>
      <c r="E4049" s="56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ht="16" x14ac:dyDescent="0.2">
      <c r="B4050" s="57"/>
      <c r="C4050" s="56"/>
      <c r="D4050" s="56"/>
      <c r="E4050" s="56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ht="16" x14ac:dyDescent="0.2">
      <c r="B4051" s="57"/>
      <c r="C4051" s="56"/>
      <c r="D4051" s="56"/>
      <c r="E4051" s="56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ht="16" x14ac:dyDescent="0.2">
      <c r="B4052" s="57"/>
      <c r="C4052" s="56"/>
      <c r="D4052" s="56"/>
      <c r="E4052" s="56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ht="16" x14ac:dyDescent="0.2">
      <c r="B4053" s="57"/>
      <c r="C4053" s="56"/>
      <c r="D4053" s="56"/>
      <c r="E4053" s="56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ht="16" x14ac:dyDescent="0.2">
      <c r="B4054" s="57"/>
      <c r="C4054" s="56"/>
      <c r="D4054" s="56"/>
      <c r="E4054" s="56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ht="16" x14ac:dyDescent="0.2">
      <c r="B4055" s="57"/>
      <c r="C4055" s="56"/>
      <c r="D4055" s="56"/>
      <c r="E4055" s="56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ht="16" x14ac:dyDescent="0.2">
      <c r="B4056" s="57"/>
      <c r="C4056" s="56"/>
      <c r="D4056" s="56"/>
      <c r="E4056" s="56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ht="16" x14ac:dyDescent="0.2">
      <c r="B4057" s="57"/>
      <c r="C4057" s="56"/>
      <c r="D4057" s="56"/>
      <c r="E4057" s="56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ht="16" x14ac:dyDescent="0.2">
      <c r="B4058" s="57"/>
      <c r="C4058" s="56"/>
      <c r="D4058" s="56"/>
      <c r="E4058" s="56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ht="16" x14ac:dyDescent="0.2">
      <c r="B4059" s="57"/>
      <c r="C4059" s="56"/>
      <c r="D4059" s="56"/>
      <c r="E4059" s="56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ht="16" x14ac:dyDescent="0.2">
      <c r="B4060" s="57"/>
      <c r="C4060" s="56"/>
      <c r="D4060" s="56"/>
      <c r="E4060" s="56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ht="16" x14ac:dyDescent="0.2">
      <c r="B4061" s="57"/>
      <c r="C4061" s="56"/>
      <c r="D4061" s="56"/>
      <c r="E4061" s="56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ht="16" x14ac:dyDescent="0.2">
      <c r="B4062" s="57"/>
      <c r="C4062" s="56"/>
      <c r="D4062" s="56"/>
      <c r="E4062" s="56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ht="16" x14ac:dyDescent="0.2">
      <c r="B4063" s="57"/>
      <c r="C4063" s="56"/>
      <c r="D4063" s="56"/>
      <c r="E4063" s="56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ht="16" x14ac:dyDescent="0.2">
      <c r="B4064" s="57"/>
      <c r="C4064" s="56"/>
      <c r="D4064" s="56"/>
      <c r="E4064" s="56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ht="16" x14ac:dyDescent="0.2">
      <c r="B4065" s="57"/>
      <c r="C4065" s="56"/>
      <c r="D4065" s="56"/>
      <c r="E4065" s="56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ht="16" x14ac:dyDescent="0.2">
      <c r="B4066" s="57"/>
      <c r="C4066" s="56"/>
      <c r="D4066" s="56"/>
      <c r="E4066" s="56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ht="16" x14ac:dyDescent="0.2">
      <c r="B4067" s="57"/>
      <c r="C4067" s="56"/>
      <c r="D4067" s="56"/>
      <c r="E4067" s="56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ht="16" x14ac:dyDescent="0.2">
      <c r="B4068" s="57"/>
      <c r="C4068" s="56"/>
      <c r="D4068" s="56"/>
      <c r="E4068" s="56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ht="16" x14ac:dyDescent="0.2">
      <c r="B4069" s="57"/>
      <c r="C4069" s="56"/>
      <c r="D4069" s="56"/>
      <c r="E4069" s="56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ht="16" x14ac:dyDescent="0.2">
      <c r="B4070" s="57"/>
      <c r="C4070" s="56"/>
      <c r="D4070" s="56"/>
      <c r="E4070" s="56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ht="16" x14ac:dyDescent="0.2">
      <c r="B4071" s="57"/>
      <c r="C4071" s="56"/>
      <c r="D4071" s="56"/>
      <c r="E4071" s="56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ht="16" x14ac:dyDescent="0.2">
      <c r="B4072" s="57"/>
      <c r="C4072" s="56"/>
      <c r="D4072" s="56"/>
      <c r="E4072" s="56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ht="16" x14ac:dyDescent="0.2">
      <c r="B4073" s="57"/>
      <c r="C4073" s="56"/>
      <c r="D4073" s="56"/>
      <c r="E4073" s="56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ht="16" x14ac:dyDescent="0.2">
      <c r="B4074" s="57"/>
      <c r="C4074" s="56"/>
      <c r="D4074" s="56"/>
      <c r="E4074" s="56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ht="16" x14ac:dyDescent="0.2">
      <c r="B4075" s="57"/>
      <c r="C4075" s="56"/>
      <c r="D4075" s="56"/>
      <c r="E4075" s="56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ht="16" x14ac:dyDescent="0.2">
      <c r="B4076" s="57"/>
      <c r="C4076" s="56"/>
      <c r="D4076" s="56"/>
      <c r="E4076" s="56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ht="16" x14ac:dyDescent="0.2">
      <c r="B4077" s="57"/>
      <c r="C4077" s="56"/>
      <c r="D4077" s="56"/>
      <c r="E4077" s="56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ht="16" x14ac:dyDescent="0.2">
      <c r="B4078" s="57"/>
      <c r="C4078" s="56"/>
      <c r="D4078" s="56"/>
      <c r="E4078" s="56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ht="16" x14ac:dyDescent="0.2">
      <c r="B4079" s="57"/>
      <c r="C4079" s="56"/>
      <c r="D4079" s="56"/>
      <c r="E4079" s="56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ht="16" x14ac:dyDescent="0.2">
      <c r="B4080" s="57"/>
      <c r="C4080" s="56"/>
      <c r="D4080" s="56"/>
      <c r="E4080" s="56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ht="16" x14ac:dyDescent="0.2">
      <c r="B4081" s="57"/>
      <c r="C4081" s="56"/>
      <c r="D4081" s="56"/>
      <c r="E4081" s="56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ht="16" x14ac:dyDescent="0.2">
      <c r="B4082" s="57"/>
      <c r="C4082" s="56"/>
      <c r="D4082" s="56"/>
      <c r="E4082" s="56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ht="16" x14ac:dyDescent="0.2">
      <c r="B4083" s="57"/>
      <c r="C4083" s="56"/>
      <c r="D4083" s="56"/>
      <c r="E4083" s="56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ht="16" x14ac:dyDescent="0.2">
      <c r="B4084" s="57"/>
      <c r="C4084" s="56"/>
      <c r="D4084" s="56"/>
      <c r="E4084" s="56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ht="16" x14ac:dyDescent="0.2">
      <c r="B4085" s="57"/>
      <c r="C4085" s="56"/>
      <c r="D4085" s="56"/>
      <c r="E4085" s="56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ht="16" x14ac:dyDescent="0.2">
      <c r="B4086" s="57"/>
      <c r="C4086" s="56"/>
      <c r="D4086" s="56"/>
      <c r="E4086" s="56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ht="16" x14ac:dyDescent="0.2">
      <c r="B4087" s="57"/>
      <c r="C4087" s="56"/>
      <c r="D4087" s="56"/>
      <c r="E4087" s="56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ht="16" x14ac:dyDescent="0.2">
      <c r="B4088" s="57"/>
      <c r="C4088" s="56"/>
      <c r="D4088" s="56"/>
      <c r="E4088" s="56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ht="16" x14ac:dyDescent="0.2">
      <c r="B4089" s="57"/>
      <c r="C4089" s="56"/>
      <c r="D4089" s="56"/>
      <c r="E4089" s="56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ht="16" x14ac:dyDescent="0.2">
      <c r="B4090" s="57"/>
      <c r="C4090" s="56"/>
      <c r="D4090" s="56"/>
      <c r="E4090" s="56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ht="16" x14ac:dyDescent="0.2">
      <c r="B4091" s="57"/>
      <c r="C4091" s="56"/>
      <c r="D4091" s="56"/>
      <c r="E4091" s="56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ht="16" x14ac:dyDescent="0.2">
      <c r="B4092" s="57"/>
      <c r="C4092" s="56"/>
      <c r="D4092" s="56"/>
      <c r="E4092" s="56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ht="16" x14ac:dyDescent="0.2">
      <c r="B4093" s="57"/>
      <c r="C4093" s="56"/>
      <c r="D4093" s="56"/>
      <c r="E4093" s="56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ht="16" x14ac:dyDescent="0.2">
      <c r="B4094" s="57"/>
      <c r="C4094" s="56"/>
      <c r="D4094" s="56"/>
      <c r="E4094" s="56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ht="16" x14ac:dyDescent="0.2">
      <c r="B4095" s="57"/>
      <c r="C4095" s="56"/>
      <c r="D4095" s="56"/>
      <c r="E4095" s="56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ht="16" x14ac:dyDescent="0.2">
      <c r="B4096" s="57"/>
      <c r="C4096" s="56"/>
      <c r="D4096" s="56"/>
      <c r="E4096" s="56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ht="16" x14ac:dyDescent="0.2">
      <c r="B4097" s="57"/>
      <c r="C4097" s="56"/>
      <c r="D4097" s="56"/>
      <c r="E4097" s="56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ht="16" x14ac:dyDescent="0.2">
      <c r="B4098" s="57"/>
      <c r="C4098" s="56"/>
      <c r="D4098" s="56"/>
      <c r="E4098" s="56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ht="16" x14ac:dyDescent="0.2">
      <c r="B4099" s="57"/>
      <c r="C4099" s="56"/>
      <c r="D4099" s="56"/>
      <c r="E4099" s="56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ht="16" x14ac:dyDescent="0.2">
      <c r="B4100" s="57"/>
      <c r="C4100" s="56"/>
      <c r="D4100" s="56"/>
      <c r="E4100" s="56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ht="16" x14ac:dyDescent="0.2">
      <c r="B4101" s="57"/>
      <c r="C4101" s="56"/>
      <c r="D4101" s="56"/>
      <c r="E4101" s="56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ht="16" x14ac:dyDescent="0.2">
      <c r="B4102" s="57"/>
      <c r="C4102" s="56"/>
      <c r="D4102" s="56"/>
      <c r="E4102" s="56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ht="16" x14ac:dyDescent="0.2">
      <c r="B4103" s="57"/>
      <c r="C4103" s="56"/>
      <c r="D4103" s="56"/>
      <c r="E4103" s="56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ht="16" x14ac:dyDescent="0.2">
      <c r="B4104" s="57"/>
      <c r="C4104" s="56"/>
      <c r="D4104" s="56"/>
      <c r="E4104" s="56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ht="16" x14ac:dyDescent="0.2">
      <c r="B4105" s="57"/>
      <c r="C4105" s="56"/>
      <c r="D4105" s="56"/>
      <c r="E4105" s="56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ht="16" x14ac:dyDescent="0.2">
      <c r="B4106" s="57"/>
      <c r="C4106" s="56"/>
      <c r="D4106" s="56"/>
      <c r="E4106" s="56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ht="16" x14ac:dyDescent="0.2">
      <c r="B4107" s="57"/>
      <c r="C4107" s="56"/>
      <c r="D4107" s="56"/>
      <c r="E4107" s="56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ht="16" x14ac:dyDescent="0.2">
      <c r="B4108" s="57"/>
      <c r="C4108" s="56"/>
      <c r="D4108" s="56"/>
      <c r="E4108" s="56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ht="16" x14ac:dyDescent="0.2">
      <c r="B4109" s="57"/>
      <c r="C4109" s="56"/>
      <c r="D4109" s="56"/>
      <c r="E4109" s="56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ht="16" x14ac:dyDescent="0.2">
      <c r="B4110" s="57"/>
      <c r="C4110" s="56"/>
      <c r="D4110" s="56"/>
      <c r="E4110" s="56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ht="16" x14ac:dyDescent="0.2">
      <c r="B4111" s="57"/>
      <c r="C4111" s="56"/>
      <c r="D4111" s="56"/>
      <c r="E4111" s="56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ht="16" x14ac:dyDescent="0.2">
      <c r="B4112" s="57"/>
      <c r="C4112" s="56"/>
      <c r="D4112" s="56"/>
      <c r="E4112" s="56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ht="16" x14ac:dyDescent="0.2">
      <c r="B4113" s="57"/>
      <c r="C4113" s="56"/>
      <c r="D4113" s="56"/>
      <c r="E4113" s="56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ht="16" x14ac:dyDescent="0.2">
      <c r="B4114" s="57"/>
      <c r="C4114" s="56"/>
      <c r="D4114" s="56"/>
      <c r="E4114" s="56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ht="16" x14ac:dyDescent="0.2">
      <c r="B4115" s="57"/>
      <c r="C4115" s="56"/>
      <c r="D4115" s="56"/>
      <c r="E4115" s="56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ht="16" x14ac:dyDescent="0.2">
      <c r="B4116" s="57"/>
      <c r="C4116" s="56"/>
      <c r="D4116" s="56"/>
      <c r="E4116" s="56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ht="16" x14ac:dyDescent="0.2">
      <c r="B4117" s="57"/>
      <c r="C4117" s="56"/>
      <c r="D4117" s="56"/>
      <c r="E4117" s="56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ht="16" x14ac:dyDescent="0.2">
      <c r="B4118" s="57"/>
      <c r="C4118" s="56"/>
      <c r="D4118" s="56"/>
      <c r="E4118" s="56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ht="16" x14ac:dyDescent="0.2">
      <c r="B4119" s="57"/>
      <c r="C4119" s="56"/>
      <c r="D4119" s="56"/>
      <c r="E4119" s="56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ht="16" x14ac:dyDescent="0.2">
      <c r="B4120" s="57"/>
      <c r="C4120" s="56"/>
      <c r="D4120" s="56"/>
      <c r="E4120" s="56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ht="16" x14ac:dyDescent="0.2">
      <c r="B4121" s="57"/>
      <c r="C4121" s="56"/>
      <c r="D4121" s="56"/>
      <c r="E4121" s="56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ht="16" x14ac:dyDescent="0.2">
      <c r="B4122" s="57"/>
      <c r="C4122" s="56"/>
      <c r="D4122" s="56"/>
      <c r="E4122" s="56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ht="16" x14ac:dyDescent="0.2">
      <c r="B4123" s="57"/>
      <c r="C4123" s="56"/>
      <c r="D4123" s="56"/>
      <c r="E4123" s="56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ht="16" x14ac:dyDescent="0.2">
      <c r="B4124" s="57"/>
      <c r="C4124" s="56"/>
      <c r="D4124" s="56"/>
      <c r="E4124" s="56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ht="16" x14ac:dyDescent="0.2">
      <c r="B4125" s="57"/>
      <c r="C4125" s="56"/>
      <c r="D4125" s="56"/>
      <c r="E4125" s="56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ht="16" x14ac:dyDescent="0.2">
      <c r="B4126" s="57"/>
      <c r="C4126" s="56"/>
      <c r="D4126" s="56"/>
      <c r="E4126" s="56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ht="16" x14ac:dyDescent="0.2">
      <c r="B4127" s="57"/>
      <c r="C4127" s="56"/>
      <c r="D4127" s="56"/>
      <c r="E4127" s="56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ht="16" x14ac:dyDescent="0.2">
      <c r="B4128" s="57"/>
      <c r="C4128" s="56"/>
      <c r="D4128" s="56"/>
      <c r="E4128" s="56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ht="16" x14ac:dyDescent="0.2">
      <c r="B4129" s="57"/>
      <c r="C4129" s="56"/>
      <c r="D4129" s="56"/>
      <c r="E4129" s="56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ht="16" x14ac:dyDescent="0.2">
      <c r="B4130" s="57"/>
      <c r="C4130" s="56"/>
      <c r="D4130" s="56"/>
      <c r="E4130" s="56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ht="16" x14ac:dyDescent="0.2">
      <c r="B4131" s="57"/>
      <c r="C4131" s="56"/>
      <c r="D4131" s="56"/>
      <c r="E4131" s="56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ht="16" x14ac:dyDescent="0.2">
      <c r="B4132" s="57"/>
      <c r="C4132" s="56"/>
      <c r="D4132" s="56"/>
      <c r="E4132" s="56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ht="16" x14ac:dyDescent="0.2">
      <c r="B4133" s="57"/>
      <c r="C4133" s="56"/>
      <c r="D4133" s="56"/>
      <c r="E4133" s="56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ht="16" x14ac:dyDescent="0.2">
      <c r="B4134" s="57"/>
      <c r="C4134" s="56"/>
      <c r="D4134" s="56"/>
      <c r="E4134" s="56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ht="16" x14ac:dyDescent="0.2">
      <c r="B4135" s="57"/>
      <c r="C4135" s="56"/>
      <c r="D4135" s="56"/>
      <c r="E4135" s="56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ht="16" x14ac:dyDescent="0.2">
      <c r="B4136" s="57"/>
      <c r="C4136" s="56"/>
      <c r="D4136" s="56"/>
      <c r="E4136" s="56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ht="16" x14ac:dyDescent="0.2">
      <c r="B4137" s="57"/>
      <c r="C4137" s="56"/>
      <c r="D4137" s="56"/>
      <c r="E4137" s="56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ht="16" x14ac:dyDescent="0.2">
      <c r="B4138" s="57"/>
      <c r="C4138" s="56"/>
      <c r="D4138" s="56"/>
      <c r="E4138" s="56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ht="16" x14ac:dyDescent="0.2">
      <c r="B4139" s="57"/>
      <c r="C4139" s="56"/>
      <c r="D4139" s="56"/>
      <c r="E4139" s="56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ht="16" x14ac:dyDescent="0.2">
      <c r="B4140" s="57"/>
      <c r="C4140" s="56"/>
      <c r="D4140" s="56"/>
      <c r="E4140" s="56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ht="16" x14ac:dyDescent="0.2">
      <c r="B4141" s="57"/>
      <c r="C4141" s="56"/>
      <c r="D4141" s="56"/>
      <c r="E4141" s="56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ht="16" x14ac:dyDescent="0.2">
      <c r="B4142" s="57"/>
      <c r="C4142" s="56"/>
      <c r="D4142" s="56"/>
      <c r="E4142" s="56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ht="16" x14ac:dyDescent="0.2">
      <c r="B4143" s="57"/>
      <c r="C4143" s="56"/>
      <c r="D4143" s="56"/>
      <c r="E4143" s="56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ht="16" x14ac:dyDescent="0.2">
      <c r="B4144" s="57"/>
      <c r="C4144" s="56"/>
      <c r="D4144" s="56"/>
      <c r="E4144" s="56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ht="16" x14ac:dyDescent="0.2">
      <c r="B4145" s="57"/>
      <c r="C4145" s="56"/>
      <c r="D4145" s="56"/>
      <c r="E4145" s="56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ht="16" x14ac:dyDescent="0.2">
      <c r="B4146" s="57"/>
      <c r="C4146" s="56"/>
      <c r="D4146" s="56"/>
      <c r="E4146" s="56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ht="16" x14ac:dyDescent="0.2">
      <c r="B4147" s="57"/>
      <c r="C4147" s="56"/>
      <c r="D4147" s="56"/>
      <c r="E4147" s="56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ht="16" x14ac:dyDescent="0.2">
      <c r="B4148" s="57"/>
      <c r="C4148" s="56"/>
      <c r="D4148" s="56"/>
      <c r="E4148" s="56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ht="16" x14ac:dyDescent="0.2">
      <c r="B4149" s="57"/>
      <c r="C4149" s="56"/>
      <c r="D4149" s="56"/>
      <c r="E4149" s="56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ht="16" x14ac:dyDescent="0.2">
      <c r="B4150" s="57"/>
      <c r="C4150" s="56"/>
      <c r="D4150" s="56"/>
      <c r="E4150" s="56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ht="16" x14ac:dyDescent="0.2">
      <c r="B4151" s="57"/>
      <c r="C4151" s="56"/>
      <c r="D4151" s="56"/>
      <c r="E4151" s="56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ht="16" x14ac:dyDescent="0.2">
      <c r="B4152" s="57"/>
      <c r="C4152" s="56"/>
      <c r="D4152" s="56"/>
      <c r="E4152" s="56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ht="16" x14ac:dyDescent="0.2">
      <c r="B4153" s="57"/>
      <c r="C4153" s="56"/>
      <c r="D4153" s="56"/>
      <c r="E4153" s="56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ht="16" x14ac:dyDescent="0.2">
      <c r="B4154" s="57"/>
      <c r="C4154" s="56"/>
      <c r="D4154" s="56"/>
      <c r="E4154" s="56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ht="16" x14ac:dyDescent="0.2">
      <c r="B4155" s="57"/>
      <c r="C4155" s="56"/>
      <c r="D4155" s="56"/>
      <c r="E4155" s="56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ht="16" x14ac:dyDescent="0.2">
      <c r="B4156" s="57"/>
      <c r="C4156" s="56"/>
      <c r="D4156" s="56"/>
      <c r="E4156" s="56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ht="16" x14ac:dyDescent="0.2">
      <c r="B4157" s="57"/>
      <c r="C4157" s="56"/>
      <c r="D4157" s="56"/>
      <c r="E4157" s="56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ht="16" x14ac:dyDescent="0.2">
      <c r="B4158" s="57"/>
      <c r="C4158" s="56"/>
      <c r="D4158" s="56"/>
      <c r="E4158" s="56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ht="16" x14ac:dyDescent="0.2">
      <c r="B4159" s="57"/>
      <c r="C4159" s="56"/>
      <c r="D4159" s="56"/>
      <c r="E4159" s="56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ht="16" x14ac:dyDescent="0.2">
      <c r="B4160" s="57"/>
      <c r="C4160" s="56"/>
      <c r="D4160" s="56"/>
      <c r="E4160" s="56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ht="16" x14ac:dyDescent="0.2">
      <c r="B4161" s="57"/>
      <c r="C4161" s="56"/>
      <c r="D4161" s="56"/>
      <c r="E4161" s="56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ht="16" x14ac:dyDescent="0.2">
      <c r="B4162" s="57"/>
      <c r="C4162" s="56"/>
      <c r="D4162" s="56"/>
      <c r="E4162" s="56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ht="16" x14ac:dyDescent="0.2">
      <c r="B4163" s="57"/>
      <c r="C4163" s="56"/>
      <c r="D4163" s="56"/>
      <c r="E4163" s="56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ht="16" x14ac:dyDescent="0.2">
      <c r="B4164" s="57"/>
      <c r="C4164" s="56"/>
      <c r="D4164" s="56"/>
      <c r="E4164" s="56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ht="16" x14ac:dyDescent="0.2">
      <c r="B4165" s="57"/>
      <c r="C4165" s="56"/>
      <c r="D4165" s="56"/>
      <c r="E4165" s="56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ht="16" x14ac:dyDescent="0.2">
      <c r="B4166" s="57"/>
      <c r="C4166" s="56"/>
      <c r="D4166" s="56"/>
      <c r="E4166" s="56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ht="16" x14ac:dyDescent="0.2">
      <c r="B4167" s="57"/>
      <c r="C4167" s="56"/>
      <c r="D4167" s="56"/>
      <c r="E4167" s="56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ht="16" x14ac:dyDescent="0.2">
      <c r="B4168" s="57"/>
      <c r="C4168" s="56"/>
      <c r="D4168" s="56"/>
      <c r="E4168" s="56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ht="16" x14ac:dyDescent="0.2">
      <c r="B4169" s="57"/>
      <c r="C4169" s="56"/>
      <c r="D4169" s="56"/>
      <c r="E4169" s="56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ht="16" x14ac:dyDescent="0.2">
      <c r="B4170" s="57"/>
      <c r="C4170" s="56"/>
      <c r="D4170" s="56"/>
      <c r="E4170" s="56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ht="16" x14ac:dyDescent="0.2">
      <c r="B4171" s="57"/>
      <c r="C4171" s="56"/>
      <c r="D4171" s="56"/>
      <c r="E4171" s="56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ht="16" x14ac:dyDescent="0.2">
      <c r="B4172" s="57"/>
      <c r="C4172" s="56"/>
      <c r="D4172" s="56"/>
      <c r="E4172" s="56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ht="16" x14ac:dyDescent="0.2">
      <c r="B4173" s="57"/>
      <c r="C4173" s="56"/>
      <c r="D4173" s="56"/>
      <c r="E4173" s="56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ht="16" x14ac:dyDescent="0.2">
      <c r="B4174" s="57"/>
      <c r="C4174" s="56"/>
      <c r="D4174" s="56"/>
      <c r="E4174" s="56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ht="16" x14ac:dyDescent="0.2">
      <c r="B4175" s="57"/>
      <c r="C4175" s="56"/>
      <c r="D4175" s="56"/>
      <c r="E4175" s="56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ht="16" x14ac:dyDescent="0.2">
      <c r="B4176" s="57"/>
      <c r="C4176" s="56"/>
      <c r="D4176" s="56"/>
      <c r="E4176" s="56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ht="16" x14ac:dyDescent="0.2">
      <c r="B4177" s="57"/>
      <c r="C4177" s="56"/>
      <c r="D4177" s="56"/>
      <c r="E4177" s="56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ht="16" x14ac:dyDescent="0.2">
      <c r="B4178" s="57"/>
      <c r="C4178" s="56"/>
      <c r="D4178" s="56"/>
      <c r="E4178" s="56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ht="16" x14ac:dyDescent="0.2">
      <c r="B4179" s="57"/>
      <c r="C4179" s="56"/>
      <c r="D4179" s="56"/>
      <c r="E4179" s="56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ht="16" x14ac:dyDescent="0.2">
      <c r="B4180" s="57"/>
      <c r="C4180" s="56"/>
      <c r="D4180" s="56"/>
      <c r="E4180" s="56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ht="16" x14ac:dyDescent="0.2">
      <c r="B4181" s="57"/>
      <c r="C4181" s="56"/>
      <c r="D4181" s="56"/>
      <c r="E4181" s="56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ht="16" x14ac:dyDescent="0.2">
      <c r="B4182" s="57"/>
      <c r="C4182" s="56"/>
      <c r="D4182" s="56"/>
      <c r="E4182" s="56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ht="16" x14ac:dyDescent="0.2">
      <c r="B4183" s="57"/>
      <c r="C4183" s="56"/>
      <c r="D4183" s="56"/>
      <c r="E4183" s="56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ht="16" x14ac:dyDescent="0.2">
      <c r="B4184" s="57"/>
      <c r="C4184" s="56"/>
      <c r="D4184" s="56"/>
      <c r="E4184" s="56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ht="16" x14ac:dyDescent="0.2">
      <c r="B4185" s="57"/>
      <c r="C4185" s="56"/>
      <c r="D4185" s="56"/>
      <c r="E4185" s="56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ht="16" x14ac:dyDescent="0.2">
      <c r="B4186" s="57"/>
      <c r="C4186" s="56"/>
      <c r="D4186" s="56"/>
      <c r="E4186" s="56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ht="16" x14ac:dyDescent="0.2">
      <c r="B4187" s="57"/>
      <c r="C4187" s="56"/>
      <c r="D4187" s="56"/>
      <c r="E4187" s="56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ht="16" x14ac:dyDescent="0.2">
      <c r="B4188" s="57"/>
      <c r="C4188" s="56"/>
      <c r="D4188" s="56"/>
      <c r="E4188" s="56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ht="16" x14ac:dyDescent="0.2">
      <c r="B4189" s="57"/>
      <c r="C4189" s="56"/>
      <c r="D4189" s="56"/>
      <c r="E4189" s="56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ht="16" x14ac:dyDescent="0.2">
      <c r="B4190" s="57"/>
      <c r="C4190" s="56"/>
      <c r="D4190" s="56"/>
      <c r="E4190" s="56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ht="16" x14ac:dyDescent="0.2">
      <c r="B4191" s="57"/>
      <c r="C4191" s="56"/>
      <c r="D4191" s="56"/>
      <c r="E4191" s="56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ht="16" x14ac:dyDescent="0.2">
      <c r="B4192" s="57"/>
      <c r="C4192" s="56"/>
      <c r="D4192" s="56"/>
      <c r="E4192" s="56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ht="16" x14ac:dyDescent="0.2">
      <c r="B4193" s="57"/>
      <c r="C4193" s="56"/>
      <c r="D4193" s="56"/>
      <c r="E4193" s="56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ht="16" x14ac:dyDescent="0.2">
      <c r="B4194" s="57"/>
      <c r="C4194" s="56"/>
      <c r="D4194" s="56"/>
      <c r="E4194" s="56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ht="16" x14ac:dyDescent="0.2">
      <c r="B4195" s="57"/>
      <c r="C4195" s="56"/>
      <c r="D4195" s="56"/>
      <c r="E4195" s="56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ht="16" x14ac:dyDescent="0.2">
      <c r="B4196" s="57"/>
      <c r="C4196" s="56"/>
      <c r="D4196" s="56"/>
      <c r="E4196" s="56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ht="16" x14ac:dyDescent="0.2">
      <c r="B4197" s="57"/>
      <c r="C4197" s="56"/>
      <c r="D4197" s="56"/>
      <c r="E4197" s="56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ht="16" x14ac:dyDescent="0.2">
      <c r="B4198" s="57"/>
      <c r="C4198" s="56"/>
      <c r="D4198" s="56"/>
      <c r="E4198" s="56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ht="16" x14ac:dyDescent="0.2">
      <c r="B4199" s="57"/>
      <c r="C4199" s="56"/>
      <c r="D4199" s="56"/>
      <c r="E4199" s="56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ht="16" x14ac:dyDescent="0.2">
      <c r="B4200" s="57"/>
      <c r="C4200" s="56"/>
      <c r="D4200" s="56"/>
      <c r="E4200" s="56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ht="16" x14ac:dyDescent="0.2">
      <c r="B4201" s="57"/>
      <c r="C4201" s="56"/>
      <c r="D4201" s="56"/>
      <c r="E4201" s="56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ht="16" x14ac:dyDescent="0.2">
      <c r="B4202" s="57"/>
      <c r="C4202" s="56"/>
      <c r="D4202" s="56"/>
      <c r="E4202" s="56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ht="16" x14ac:dyDescent="0.2">
      <c r="B4203" s="57"/>
      <c r="C4203" s="56"/>
      <c r="D4203" s="56"/>
      <c r="E4203" s="56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ht="16" x14ac:dyDescent="0.2">
      <c r="B4204" s="57"/>
      <c r="C4204" s="56"/>
      <c r="D4204" s="56"/>
      <c r="E4204" s="56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ht="16" x14ac:dyDescent="0.2">
      <c r="B4205" s="57"/>
      <c r="C4205" s="56"/>
      <c r="D4205" s="56"/>
      <c r="E4205" s="56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ht="16" x14ac:dyDescent="0.2">
      <c r="B4206" s="57"/>
      <c r="C4206" s="56"/>
      <c r="D4206" s="56"/>
      <c r="E4206" s="56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ht="16" x14ac:dyDescent="0.2">
      <c r="B4207" s="57"/>
      <c r="C4207" s="56"/>
      <c r="D4207" s="56"/>
      <c r="E4207" s="56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ht="16" x14ac:dyDescent="0.2">
      <c r="B4208" s="57"/>
      <c r="C4208" s="56"/>
      <c r="D4208" s="56"/>
      <c r="E4208" s="56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ht="16" x14ac:dyDescent="0.2">
      <c r="B4209" s="57"/>
      <c r="C4209" s="56"/>
      <c r="D4209" s="56"/>
      <c r="E4209" s="56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ht="16" x14ac:dyDescent="0.2">
      <c r="B4210" s="57"/>
      <c r="C4210" s="56"/>
      <c r="D4210" s="56"/>
      <c r="E4210" s="56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ht="16" x14ac:dyDescent="0.2">
      <c r="B4211" s="57"/>
      <c r="C4211" s="56"/>
      <c r="D4211" s="56"/>
      <c r="E4211" s="56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ht="16" x14ac:dyDescent="0.2">
      <c r="B4212" s="57"/>
      <c r="C4212" s="56"/>
      <c r="D4212" s="56"/>
      <c r="E4212" s="56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ht="16" x14ac:dyDescent="0.2">
      <c r="B4213" s="57"/>
      <c r="C4213" s="56"/>
      <c r="D4213" s="56"/>
      <c r="E4213" s="56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ht="16" x14ac:dyDescent="0.2">
      <c r="B4214" s="57"/>
      <c r="C4214" s="56"/>
      <c r="D4214" s="56"/>
      <c r="E4214" s="56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ht="16" x14ac:dyDescent="0.2">
      <c r="B4215" s="57"/>
      <c r="C4215" s="56"/>
      <c r="D4215" s="56"/>
      <c r="E4215" s="56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ht="16" x14ac:dyDescent="0.2">
      <c r="B4216" s="57"/>
      <c r="C4216" s="56"/>
      <c r="D4216" s="56"/>
      <c r="E4216" s="56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ht="16" x14ac:dyDescent="0.2">
      <c r="B4217" s="57"/>
      <c r="C4217" s="56"/>
      <c r="D4217" s="56"/>
      <c r="E4217" s="56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ht="16" x14ac:dyDescent="0.2">
      <c r="B4218" s="57"/>
      <c r="C4218" s="56"/>
      <c r="D4218" s="56"/>
      <c r="E4218" s="56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ht="16" x14ac:dyDescent="0.2">
      <c r="B4219" s="57"/>
      <c r="C4219" s="56"/>
      <c r="D4219" s="56"/>
      <c r="E4219" s="56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ht="16" x14ac:dyDescent="0.2">
      <c r="B4220" s="57"/>
      <c r="C4220" s="56"/>
      <c r="D4220" s="56"/>
      <c r="E4220" s="56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ht="16" x14ac:dyDescent="0.2">
      <c r="B4221" s="57"/>
      <c r="C4221" s="56"/>
      <c r="D4221" s="56"/>
      <c r="E4221" s="56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ht="16" x14ac:dyDescent="0.2">
      <c r="B4222" s="57"/>
      <c r="C4222" s="56"/>
      <c r="D4222" s="56"/>
      <c r="E4222" s="56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ht="16" x14ac:dyDescent="0.2">
      <c r="B4223" s="57"/>
      <c r="C4223" s="56"/>
      <c r="D4223" s="56"/>
      <c r="E4223" s="56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ht="16" x14ac:dyDescent="0.2">
      <c r="B4224" s="57"/>
      <c r="C4224" s="56"/>
      <c r="D4224" s="56"/>
      <c r="E4224" s="56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ht="16" x14ac:dyDescent="0.2">
      <c r="B4225" s="57"/>
      <c r="C4225" s="56"/>
      <c r="D4225" s="56"/>
      <c r="E4225" s="56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ht="16" x14ac:dyDescent="0.2">
      <c r="B4226" s="57"/>
      <c r="C4226" s="56"/>
      <c r="D4226" s="56"/>
      <c r="E4226" s="56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ht="16" x14ac:dyDescent="0.2">
      <c r="B4227" s="57"/>
      <c r="C4227" s="56"/>
      <c r="D4227" s="56"/>
      <c r="E4227" s="56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ht="16" x14ac:dyDescent="0.2">
      <c r="B4228" s="57"/>
      <c r="C4228" s="56"/>
      <c r="D4228" s="56"/>
      <c r="E4228" s="56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ht="16" x14ac:dyDescent="0.2">
      <c r="B4229" s="57"/>
      <c r="C4229" s="56"/>
      <c r="D4229" s="56"/>
      <c r="E4229" s="56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ht="16" x14ac:dyDescent="0.2">
      <c r="B4230" s="57"/>
      <c r="C4230" s="56"/>
      <c r="D4230" s="56"/>
      <c r="E4230" s="56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ht="16" x14ac:dyDescent="0.2">
      <c r="B4231" s="57"/>
      <c r="C4231" s="56"/>
      <c r="D4231" s="56"/>
      <c r="E4231" s="56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ht="16" x14ac:dyDescent="0.2">
      <c r="B4232" s="57"/>
      <c r="C4232" s="56"/>
      <c r="D4232" s="56"/>
      <c r="E4232" s="56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ht="16" x14ac:dyDescent="0.2">
      <c r="B4233" s="57"/>
      <c r="C4233" s="56"/>
      <c r="D4233" s="56"/>
      <c r="E4233" s="56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ht="16" x14ac:dyDescent="0.2">
      <c r="B4234" s="57"/>
      <c r="C4234" s="56"/>
      <c r="D4234" s="56"/>
      <c r="E4234" s="56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ht="16" x14ac:dyDescent="0.2">
      <c r="B4235" s="57"/>
      <c r="C4235" s="56"/>
      <c r="D4235" s="56"/>
      <c r="E4235" s="56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ht="16" x14ac:dyDescent="0.2">
      <c r="B4236" s="57"/>
      <c r="C4236" s="56"/>
      <c r="D4236" s="56"/>
      <c r="E4236" s="56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ht="16" x14ac:dyDescent="0.2">
      <c r="B4237" s="57"/>
      <c r="C4237" s="56"/>
      <c r="D4237" s="56"/>
      <c r="E4237" s="56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ht="16" x14ac:dyDescent="0.2">
      <c r="B4238" s="57"/>
      <c r="C4238" s="56"/>
      <c r="D4238" s="56"/>
      <c r="E4238" s="56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ht="16" x14ac:dyDescent="0.2">
      <c r="B4239" s="57"/>
      <c r="C4239" s="56"/>
      <c r="D4239" s="56"/>
      <c r="E4239" s="56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ht="16" x14ac:dyDescent="0.2">
      <c r="B4240" s="57"/>
      <c r="C4240" s="56"/>
      <c r="D4240" s="56"/>
      <c r="E4240" s="56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ht="16" x14ac:dyDescent="0.2">
      <c r="B4241" s="57"/>
      <c r="C4241" s="56"/>
      <c r="D4241" s="56"/>
      <c r="E4241" s="56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ht="16" x14ac:dyDescent="0.2">
      <c r="B4242" s="57"/>
      <c r="C4242" s="56"/>
      <c r="D4242" s="56"/>
      <c r="E4242" s="56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ht="16" x14ac:dyDescent="0.2">
      <c r="B4243" s="57"/>
      <c r="C4243" s="56"/>
      <c r="D4243" s="56"/>
      <c r="E4243" s="56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ht="16" x14ac:dyDescent="0.2">
      <c r="B4244" s="57"/>
      <c r="C4244" s="56"/>
      <c r="D4244" s="56"/>
      <c r="E4244" s="56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ht="16" x14ac:dyDescent="0.2">
      <c r="B4245" s="57"/>
      <c r="C4245" s="56"/>
      <c r="D4245" s="56"/>
      <c r="E4245" s="56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ht="16" x14ac:dyDescent="0.2">
      <c r="B4246" s="57"/>
      <c r="C4246" s="56"/>
      <c r="D4246" s="56"/>
      <c r="E4246" s="56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ht="16" x14ac:dyDescent="0.2">
      <c r="B4247" s="57"/>
      <c r="C4247" s="56"/>
      <c r="D4247" s="56"/>
      <c r="E4247" s="56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ht="16" x14ac:dyDescent="0.2">
      <c r="B4248" s="57"/>
      <c r="C4248" s="56"/>
      <c r="D4248" s="56"/>
      <c r="E4248" s="56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ht="16" x14ac:dyDescent="0.2">
      <c r="B4249" s="57"/>
      <c r="C4249" s="56"/>
      <c r="D4249" s="56"/>
      <c r="E4249" s="56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ht="16" x14ac:dyDescent="0.2">
      <c r="B4250" s="57"/>
      <c r="C4250" s="56"/>
      <c r="D4250" s="56"/>
      <c r="E4250" s="56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ht="16" x14ac:dyDescent="0.2">
      <c r="B4251" s="57"/>
      <c r="C4251" s="56"/>
      <c r="D4251" s="56"/>
      <c r="E4251" s="56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ht="16" x14ac:dyDescent="0.2">
      <c r="B4252" s="57"/>
      <c r="C4252" s="56"/>
      <c r="D4252" s="56"/>
      <c r="E4252" s="56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ht="16" x14ac:dyDescent="0.2">
      <c r="B4253" s="57"/>
      <c r="C4253" s="56"/>
      <c r="D4253" s="56"/>
      <c r="E4253" s="56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ht="16" x14ac:dyDescent="0.2">
      <c r="B4254" s="57"/>
      <c r="C4254" s="56"/>
      <c r="D4254" s="56"/>
      <c r="E4254" s="56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ht="16" x14ac:dyDescent="0.2">
      <c r="B4255" s="57"/>
      <c r="C4255" s="56"/>
      <c r="D4255" s="56"/>
      <c r="E4255" s="56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ht="16" x14ac:dyDescent="0.2">
      <c r="B4256" s="57"/>
      <c r="C4256" s="56"/>
      <c r="D4256" s="56"/>
      <c r="E4256" s="56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ht="16" x14ac:dyDescent="0.2">
      <c r="B4257" s="57"/>
      <c r="C4257" s="56"/>
      <c r="D4257" s="56"/>
      <c r="E4257" s="56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ht="16" x14ac:dyDescent="0.2">
      <c r="B4258" s="57"/>
      <c r="C4258" s="56"/>
      <c r="D4258" s="56"/>
      <c r="E4258" s="56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ht="16" x14ac:dyDescent="0.2">
      <c r="B4259" s="57"/>
      <c r="C4259" s="56"/>
      <c r="D4259" s="56"/>
      <c r="E4259" s="56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ht="16" x14ac:dyDescent="0.2">
      <c r="B4260" s="57"/>
      <c r="C4260" s="56"/>
      <c r="D4260" s="56"/>
      <c r="E4260" s="56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ht="16" x14ac:dyDescent="0.2">
      <c r="B4261" s="57"/>
      <c r="C4261" s="56"/>
      <c r="D4261" s="56"/>
      <c r="E4261" s="56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ht="16" x14ac:dyDescent="0.2">
      <c r="B4262" s="57"/>
      <c r="C4262" s="56"/>
      <c r="D4262" s="56"/>
      <c r="E4262" s="56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ht="16" x14ac:dyDescent="0.2">
      <c r="B4263" s="57"/>
      <c r="C4263" s="56"/>
      <c r="D4263" s="56"/>
      <c r="E4263" s="56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ht="16" x14ac:dyDescent="0.2">
      <c r="B4264" s="57"/>
      <c r="C4264" s="56"/>
      <c r="D4264" s="56"/>
      <c r="E4264" s="56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ht="16" x14ac:dyDescent="0.2">
      <c r="B4265" s="57"/>
      <c r="C4265" s="56"/>
      <c r="D4265" s="56"/>
      <c r="E4265" s="56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ht="16" x14ac:dyDescent="0.2">
      <c r="B4266" s="57"/>
      <c r="C4266" s="56"/>
      <c r="D4266" s="56"/>
      <c r="E4266" s="56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ht="16" x14ac:dyDescent="0.2">
      <c r="B4267" s="57"/>
      <c r="C4267" s="56"/>
      <c r="D4267" s="56"/>
      <c r="E4267" s="56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ht="16" x14ac:dyDescent="0.2">
      <c r="B4268" s="57"/>
      <c r="C4268" s="56"/>
      <c r="D4268" s="56"/>
      <c r="E4268" s="56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ht="16" x14ac:dyDescent="0.2">
      <c r="B4269" s="57"/>
      <c r="C4269" s="56"/>
      <c r="D4269" s="56"/>
      <c r="E4269" s="56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ht="16" x14ac:dyDescent="0.2">
      <c r="B4270" s="57"/>
      <c r="C4270" s="56"/>
      <c r="D4270" s="56"/>
      <c r="E4270" s="56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ht="16" x14ac:dyDescent="0.2">
      <c r="B4271" s="57"/>
      <c r="C4271" s="56"/>
      <c r="D4271" s="56"/>
      <c r="E4271" s="56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ht="16" x14ac:dyDescent="0.2">
      <c r="B4272" s="57"/>
      <c r="C4272" s="56"/>
      <c r="D4272" s="56"/>
      <c r="E4272" s="56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ht="16" x14ac:dyDescent="0.2">
      <c r="B4273" s="57"/>
      <c r="C4273" s="56"/>
      <c r="D4273" s="56"/>
      <c r="E4273" s="56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ht="16" x14ac:dyDescent="0.2">
      <c r="B4274" s="57"/>
      <c r="C4274" s="56"/>
      <c r="D4274" s="56"/>
      <c r="E4274" s="56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ht="16" x14ac:dyDescent="0.2">
      <c r="B4275" s="57"/>
      <c r="C4275" s="56"/>
      <c r="D4275" s="56"/>
      <c r="E4275" s="56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ht="16" x14ac:dyDescent="0.2">
      <c r="B4276" s="57"/>
      <c r="C4276" s="56"/>
      <c r="D4276" s="56"/>
      <c r="E4276" s="56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ht="16" x14ac:dyDescent="0.2">
      <c r="B4277" s="57"/>
      <c r="C4277" s="56"/>
      <c r="D4277" s="56"/>
      <c r="E4277" s="56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ht="16" x14ac:dyDescent="0.2">
      <c r="B4278" s="57"/>
      <c r="C4278" s="56"/>
      <c r="D4278" s="56"/>
      <c r="E4278" s="56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ht="16" x14ac:dyDescent="0.2">
      <c r="B4279" s="57"/>
      <c r="C4279" s="56"/>
      <c r="D4279" s="56"/>
      <c r="E4279" s="56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ht="16" x14ac:dyDescent="0.2">
      <c r="B4280" s="57"/>
      <c r="C4280" s="56"/>
      <c r="D4280" s="56"/>
      <c r="E4280" s="56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ht="16" x14ac:dyDescent="0.2">
      <c r="B4281" s="57"/>
      <c r="C4281" s="56"/>
      <c r="D4281" s="56"/>
      <c r="E4281" s="56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ht="16" x14ac:dyDescent="0.2">
      <c r="B4282" s="57"/>
      <c r="C4282" s="56"/>
      <c r="D4282" s="56"/>
      <c r="E4282" s="56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ht="16" x14ac:dyDescent="0.2">
      <c r="B4283" s="57"/>
      <c r="C4283" s="56"/>
      <c r="D4283" s="56"/>
      <c r="E4283" s="56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ht="16" x14ac:dyDescent="0.2">
      <c r="B4284" s="57"/>
      <c r="C4284" s="56"/>
      <c r="D4284" s="56"/>
      <c r="E4284" s="56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ht="16" x14ac:dyDescent="0.2">
      <c r="B4285" s="57"/>
      <c r="C4285" s="56"/>
      <c r="D4285" s="56"/>
      <c r="E4285" s="56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ht="16" x14ac:dyDescent="0.2">
      <c r="B4286" s="57"/>
      <c r="C4286" s="56"/>
      <c r="D4286" s="56"/>
      <c r="E4286" s="56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ht="16" x14ac:dyDescent="0.2">
      <c r="B4287" s="57"/>
      <c r="C4287" s="56"/>
      <c r="D4287" s="56"/>
      <c r="E4287" s="56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ht="16" x14ac:dyDescent="0.2">
      <c r="B4288" s="57"/>
      <c r="C4288" s="56"/>
      <c r="D4288" s="56"/>
      <c r="E4288" s="56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ht="16" x14ac:dyDescent="0.2">
      <c r="B4289" s="57"/>
      <c r="C4289" s="56"/>
      <c r="D4289" s="56"/>
      <c r="E4289" s="56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ht="16" x14ac:dyDescent="0.2">
      <c r="B4290" s="57"/>
      <c r="C4290" s="56"/>
      <c r="D4290" s="56"/>
      <c r="E4290" s="56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ht="16" x14ac:dyDescent="0.2">
      <c r="B4291" s="57"/>
      <c r="C4291" s="56"/>
      <c r="D4291" s="56"/>
      <c r="E4291" s="56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ht="16" x14ac:dyDescent="0.2">
      <c r="B4292" s="57"/>
      <c r="C4292" s="56"/>
      <c r="D4292" s="56"/>
      <c r="E4292" s="56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ht="16" x14ac:dyDescent="0.2">
      <c r="B4293" s="57"/>
      <c r="C4293" s="56"/>
      <c r="D4293" s="56"/>
      <c r="E4293" s="56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ht="16" x14ac:dyDescent="0.2">
      <c r="B4294" s="57"/>
      <c r="C4294" s="56"/>
      <c r="D4294" s="56"/>
      <c r="E4294" s="56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ht="16" x14ac:dyDescent="0.2">
      <c r="B4295" s="57"/>
      <c r="C4295" s="56"/>
      <c r="D4295" s="56"/>
      <c r="E4295" s="56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ht="16" x14ac:dyDescent="0.2">
      <c r="B4296" s="57"/>
      <c r="C4296" s="56"/>
      <c r="D4296" s="56"/>
      <c r="E4296" s="56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ht="16" x14ac:dyDescent="0.2">
      <c r="B4297" s="57"/>
      <c r="C4297" s="56"/>
      <c r="D4297" s="56"/>
      <c r="E4297" s="56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ht="16" x14ac:dyDescent="0.2">
      <c r="B4298" s="57"/>
      <c r="C4298" s="56"/>
      <c r="D4298" s="56"/>
      <c r="E4298" s="56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ht="16" x14ac:dyDescent="0.2">
      <c r="B4299" s="57"/>
      <c r="C4299" s="56"/>
      <c r="D4299" s="56"/>
      <c r="E4299" s="56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ht="16" x14ac:dyDescent="0.2">
      <c r="B4300" s="57"/>
      <c r="C4300" s="56"/>
      <c r="D4300" s="56"/>
      <c r="E4300" s="56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ht="16" x14ac:dyDescent="0.2">
      <c r="B4301" s="57"/>
      <c r="C4301" s="56"/>
      <c r="D4301" s="56"/>
      <c r="E4301" s="56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ht="16" x14ac:dyDescent="0.2">
      <c r="B4302" s="57"/>
      <c r="C4302" s="56"/>
      <c r="D4302" s="56"/>
      <c r="E4302" s="56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ht="16" x14ac:dyDescent="0.2">
      <c r="B4303" s="57"/>
      <c r="C4303" s="56"/>
      <c r="D4303" s="56"/>
      <c r="E4303" s="56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ht="16" x14ac:dyDescent="0.2">
      <c r="B4304" s="57"/>
      <c r="C4304" s="56"/>
      <c r="D4304" s="56"/>
      <c r="E4304" s="56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ht="16" x14ac:dyDescent="0.2">
      <c r="B4305" s="57"/>
      <c r="C4305" s="56"/>
      <c r="D4305" s="56"/>
      <c r="E4305" s="56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ht="16" x14ac:dyDescent="0.2">
      <c r="B4306" s="57"/>
      <c r="C4306" s="56"/>
      <c r="D4306" s="56"/>
      <c r="E4306" s="56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ht="16" x14ac:dyDescent="0.2">
      <c r="B4307" s="57"/>
      <c r="C4307" s="56"/>
      <c r="D4307" s="56"/>
      <c r="E4307" s="56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ht="16" x14ac:dyDescent="0.2">
      <c r="B4308" s="57"/>
      <c r="C4308" s="56"/>
      <c r="D4308" s="56"/>
      <c r="E4308" s="56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ht="16" x14ac:dyDescent="0.2">
      <c r="B4309" s="57"/>
      <c r="C4309" s="56"/>
      <c r="D4309" s="56"/>
      <c r="E4309" s="56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ht="16" x14ac:dyDescent="0.2">
      <c r="B4310" s="57"/>
      <c r="C4310" s="56"/>
      <c r="D4310" s="56"/>
      <c r="E4310" s="56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ht="16" x14ac:dyDescent="0.2">
      <c r="B4311" s="57"/>
      <c r="C4311" s="56"/>
      <c r="D4311" s="56"/>
      <c r="E4311" s="56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ht="16" x14ac:dyDescent="0.2">
      <c r="B4312" s="57"/>
      <c r="C4312" s="56"/>
      <c r="D4312" s="56"/>
      <c r="E4312" s="56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ht="16" x14ac:dyDescent="0.2">
      <c r="B4313" s="57"/>
      <c r="C4313" s="56"/>
      <c r="D4313" s="56"/>
      <c r="E4313" s="56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ht="16" x14ac:dyDescent="0.2">
      <c r="B4314" s="57"/>
      <c r="C4314" s="56"/>
      <c r="D4314" s="56"/>
      <c r="E4314" s="56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ht="16" x14ac:dyDescent="0.2">
      <c r="B4315" s="57"/>
      <c r="C4315" s="56"/>
      <c r="D4315" s="56"/>
      <c r="E4315" s="56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ht="16" x14ac:dyDescent="0.2">
      <c r="B4316" s="57"/>
      <c r="C4316" s="56"/>
      <c r="D4316" s="56"/>
      <c r="E4316" s="56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ht="16" x14ac:dyDescent="0.2">
      <c r="B4317" s="57"/>
      <c r="C4317" s="56"/>
      <c r="D4317" s="56"/>
      <c r="E4317" s="56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ht="16" x14ac:dyDescent="0.2">
      <c r="B4318" s="57"/>
      <c r="C4318" s="56"/>
      <c r="D4318" s="56"/>
      <c r="E4318" s="56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ht="16" x14ac:dyDescent="0.2">
      <c r="B4319" s="57"/>
      <c r="C4319" s="56"/>
      <c r="D4319" s="56"/>
      <c r="E4319" s="56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ht="16" x14ac:dyDescent="0.2">
      <c r="B4320" s="57"/>
      <c r="C4320" s="56"/>
      <c r="D4320" s="56"/>
      <c r="E4320" s="56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ht="16" x14ac:dyDescent="0.2">
      <c r="B4321" s="57"/>
      <c r="C4321" s="56"/>
      <c r="D4321" s="56"/>
      <c r="E4321" s="56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ht="16" x14ac:dyDescent="0.2">
      <c r="B4322" s="57"/>
      <c r="C4322" s="56"/>
      <c r="D4322" s="56"/>
      <c r="E4322" s="56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ht="16" x14ac:dyDescent="0.2">
      <c r="B4323" s="57"/>
      <c r="C4323" s="56"/>
      <c r="D4323" s="56"/>
      <c r="E4323" s="56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ht="16" x14ac:dyDescent="0.2">
      <c r="B4324" s="57"/>
      <c r="C4324" s="56"/>
      <c r="D4324" s="56"/>
      <c r="E4324" s="56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ht="16" x14ac:dyDescent="0.2">
      <c r="B4325" s="57"/>
      <c r="C4325" s="56"/>
      <c r="D4325" s="56"/>
      <c r="E4325" s="56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ht="16" x14ac:dyDescent="0.2">
      <c r="B4326" s="57"/>
      <c r="C4326" s="56"/>
      <c r="D4326" s="56"/>
      <c r="E4326" s="56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ht="16" x14ac:dyDescent="0.2">
      <c r="B4327" s="57"/>
      <c r="C4327" s="56"/>
      <c r="D4327" s="56"/>
      <c r="E4327" s="56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ht="16" x14ac:dyDescent="0.2">
      <c r="B4328" s="57"/>
      <c r="C4328" s="56"/>
      <c r="D4328" s="56"/>
      <c r="E4328" s="56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ht="16" x14ac:dyDescent="0.2">
      <c r="B4329" s="57"/>
      <c r="C4329" s="56"/>
      <c r="D4329" s="56"/>
      <c r="E4329" s="56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ht="16" x14ac:dyDescent="0.2">
      <c r="B4330" s="57"/>
      <c r="C4330" s="56"/>
      <c r="D4330" s="56"/>
      <c r="E4330" s="56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ht="16" x14ac:dyDescent="0.2">
      <c r="B4331" s="57"/>
      <c r="C4331" s="56"/>
      <c r="D4331" s="56"/>
      <c r="E4331" s="56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ht="16" x14ac:dyDescent="0.2">
      <c r="B4332" s="57"/>
      <c r="C4332" s="56"/>
      <c r="D4332" s="56"/>
      <c r="E4332" s="56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ht="16" x14ac:dyDescent="0.2">
      <c r="B4333" s="57"/>
      <c r="C4333" s="56"/>
      <c r="D4333" s="56"/>
      <c r="E4333" s="56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ht="16" x14ac:dyDescent="0.2">
      <c r="B4334" s="57"/>
      <c r="C4334" s="56"/>
      <c r="D4334" s="56"/>
      <c r="E4334" s="56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ht="16" x14ac:dyDescent="0.2">
      <c r="B4335" s="57"/>
      <c r="C4335" s="56"/>
      <c r="D4335" s="56"/>
      <c r="E4335" s="56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ht="16" x14ac:dyDescent="0.2">
      <c r="B4336" s="57"/>
      <c r="C4336" s="56"/>
      <c r="D4336" s="56"/>
      <c r="E4336" s="56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ht="16" x14ac:dyDescent="0.2">
      <c r="B4337" s="57"/>
      <c r="C4337" s="56"/>
      <c r="D4337" s="56"/>
      <c r="E4337" s="56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ht="16" x14ac:dyDescent="0.2">
      <c r="B4338" s="57"/>
      <c r="C4338" s="56"/>
      <c r="D4338" s="56"/>
      <c r="E4338" s="56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ht="16" x14ac:dyDescent="0.2">
      <c r="B4339" s="57"/>
      <c r="C4339" s="56"/>
      <c r="D4339" s="56"/>
      <c r="E4339" s="56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ht="16" x14ac:dyDescent="0.2">
      <c r="B4340" s="57"/>
      <c r="C4340" s="56"/>
      <c r="D4340" s="56"/>
      <c r="E4340" s="56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ht="16" x14ac:dyDescent="0.2">
      <c r="B4341" s="57"/>
      <c r="C4341" s="56"/>
      <c r="D4341" s="56"/>
      <c r="E4341" s="56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ht="16" x14ac:dyDescent="0.2">
      <c r="B4342" s="57"/>
      <c r="C4342" s="56"/>
      <c r="D4342" s="56"/>
      <c r="E4342" s="56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ht="16" x14ac:dyDescent="0.2">
      <c r="B4343" s="57"/>
      <c r="C4343" s="56"/>
      <c r="D4343" s="56"/>
      <c r="E4343" s="56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ht="16" x14ac:dyDescent="0.2">
      <c r="B4344" s="57"/>
      <c r="C4344" s="56"/>
      <c r="D4344" s="56"/>
      <c r="E4344" s="56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ht="16" x14ac:dyDescent="0.2">
      <c r="B4345" s="57"/>
      <c r="C4345" s="56"/>
      <c r="D4345" s="56"/>
      <c r="E4345" s="56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ht="16" x14ac:dyDescent="0.2">
      <c r="B4346" s="57"/>
      <c r="C4346" s="56"/>
      <c r="D4346" s="56"/>
      <c r="E4346" s="56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ht="16" x14ac:dyDescent="0.2">
      <c r="B4347" s="57"/>
      <c r="C4347" s="56"/>
      <c r="D4347" s="56"/>
      <c r="E4347" s="56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ht="16" x14ac:dyDescent="0.2">
      <c r="B4348" s="57"/>
      <c r="C4348" s="56"/>
      <c r="D4348" s="56"/>
      <c r="E4348" s="56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ht="16" x14ac:dyDescent="0.2">
      <c r="B4349" s="57"/>
      <c r="C4349" s="56"/>
      <c r="D4349" s="56"/>
      <c r="E4349" s="56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ht="16" x14ac:dyDescent="0.2">
      <c r="B4350" s="57"/>
      <c r="C4350" s="56"/>
      <c r="D4350" s="56"/>
      <c r="E4350" s="56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ht="16" x14ac:dyDescent="0.2">
      <c r="B4351" s="57"/>
      <c r="C4351" s="56"/>
      <c r="D4351" s="56"/>
      <c r="E4351" s="56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ht="16" x14ac:dyDescent="0.2">
      <c r="B4352" s="57"/>
      <c r="C4352" s="56"/>
      <c r="D4352" s="56"/>
      <c r="E4352" s="56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ht="16" x14ac:dyDescent="0.2">
      <c r="B4353" s="57"/>
      <c r="C4353" s="56"/>
      <c r="D4353" s="56"/>
      <c r="E4353" s="56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ht="16" x14ac:dyDescent="0.2">
      <c r="B4354" s="57"/>
      <c r="C4354" s="56"/>
      <c r="D4354" s="56"/>
      <c r="E4354" s="56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ht="16" x14ac:dyDescent="0.2">
      <c r="B4355" s="57"/>
      <c r="C4355" s="56"/>
      <c r="D4355" s="56"/>
      <c r="E4355" s="56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ht="16" x14ac:dyDescent="0.2">
      <c r="B4356" s="57"/>
      <c r="C4356" s="56"/>
      <c r="D4356" s="56"/>
      <c r="E4356" s="56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ht="16" x14ac:dyDescent="0.2">
      <c r="B4357" s="57"/>
      <c r="C4357" s="56"/>
      <c r="D4357" s="56"/>
      <c r="E4357" s="56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ht="16" x14ac:dyDescent="0.2">
      <c r="B4358" s="57"/>
      <c r="C4358" s="56"/>
      <c r="D4358" s="56"/>
      <c r="E4358" s="56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ht="16" x14ac:dyDescent="0.2">
      <c r="B4359" s="57"/>
      <c r="C4359" s="56"/>
      <c r="D4359" s="56"/>
      <c r="E4359" s="56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ht="16" x14ac:dyDescent="0.2">
      <c r="B4360" s="57"/>
      <c r="C4360" s="56"/>
      <c r="D4360" s="56"/>
      <c r="E4360" s="56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ht="16" x14ac:dyDescent="0.2">
      <c r="B4361" s="57"/>
      <c r="C4361" s="56"/>
      <c r="D4361" s="56"/>
      <c r="E4361" s="56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ht="16" x14ac:dyDescent="0.2">
      <c r="B4362" s="57"/>
      <c r="C4362" s="56"/>
      <c r="D4362" s="56"/>
      <c r="E4362" s="56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ht="16" x14ac:dyDescent="0.2">
      <c r="B4363" s="57"/>
      <c r="C4363" s="56"/>
      <c r="D4363" s="56"/>
      <c r="E4363" s="56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ht="16" x14ac:dyDescent="0.2">
      <c r="B4364" s="57"/>
      <c r="C4364" s="56"/>
      <c r="D4364" s="56"/>
      <c r="E4364" s="56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ht="16" x14ac:dyDescent="0.2">
      <c r="B4365" s="57"/>
      <c r="C4365" s="56"/>
      <c r="D4365" s="56"/>
      <c r="E4365" s="56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ht="16" x14ac:dyDescent="0.2">
      <c r="B4366" s="57"/>
      <c r="C4366" s="56"/>
      <c r="D4366" s="56"/>
      <c r="E4366" s="56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ht="16" x14ac:dyDescent="0.2">
      <c r="B4367" s="57"/>
      <c r="C4367" s="56"/>
      <c r="D4367" s="56"/>
      <c r="E4367" s="56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ht="16" x14ac:dyDescent="0.2">
      <c r="B4368" s="57"/>
      <c r="C4368" s="56"/>
      <c r="D4368" s="56"/>
      <c r="E4368" s="56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ht="16" x14ac:dyDescent="0.2">
      <c r="B4369" s="57"/>
      <c r="C4369" s="56"/>
      <c r="D4369" s="56"/>
      <c r="E4369" s="56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ht="16" x14ac:dyDescent="0.2">
      <c r="B4370" s="57"/>
      <c r="C4370" s="56"/>
      <c r="D4370" s="56"/>
      <c r="E4370" s="56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ht="16" x14ac:dyDescent="0.2">
      <c r="B4371" s="57"/>
      <c r="C4371" s="56"/>
      <c r="D4371" s="56"/>
      <c r="E4371" s="56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ht="16" x14ac:dyDescent="0.2">
      <c r="B4372" s="57"/>
      <c r="C4372" s="56"/>
      <c r="D4372" s="56"/>
      <c r="E4372" s="56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ht="16" x14ac:dyDescent="0.2">
      <c r="B4373" s="57"/>
      <c r="C4373" s="56"/>
      <c r="D4373" s="56"/>
      <c r="E4373" s="56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ht="16" x14ac:dyDescent="0.2">
      <c r="B4374" s="57"/>
      <c r="C4374" s="56"/>
      <c r="D4374" s="56"/>
      <c r="E4374" s="56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ht="16" x14ac:dyDescent="0.2">
      <c r="B4375" s="57"/>
      <c r="C4375" s="56"/>
      <c r="D4375" s="56"/>
      <c r="E4375" s="56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ht="16" x14ac:dyDescent="0.2">
      <c r="B4376" s="57"/>
      <c r="C4376" s="56"/>
      <c r="D4376" s="56"/>
      <c r="E4376" s="56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ht="16" x14ac:dyDescent="0.2">
      <c r="B4377" s="57"/>
      <c r="C4377" s="56"/>
      <c r="D4377" s="56"/>
      <c r="E4377" s="56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ht="16" x14ac:dyDescent="0.2">
      <c r="B4378" s="57"/>
      <c r="C4378" s="56"/>
      <c r="D4378" s="56"/>
      <c r="E4378" s="56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ht="16" x14ac:dyDescent="0.2">
      <c r="B4379" s="57"/>
      <c r="C4379" s="56"/>
      <c r="D4379" s="56"/>
      <c r="E4379" s="56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ht="16" x14ac:dyDescent="0.2">
      <c r="B4380" s="57"/>
      <c r="C4380" s="56"/>
      <c r="D4380" s="56"/>
      <c r="E4380" s="56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ht="16" x14ac:dyDescent="0.2">
      <c r="B4381" s="57"/>
      <c r="C4381" s="56"/>
      <c r="D4381" s="56"/>
      <c r="E4381" s="56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ht="16" x14ac:dyDescent="0.2">
      <c r="B4382" s="57"/>
      <c r="C4382" s="56"/>
      <c r="D4382" s="56"/>
      <c r="E4382" s="56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ht="16" x14ac:dyDescent="0.2">
      <c r="B4383" s="57"/>
      <c r="C4383" s="56"/>
      <c r="D4383" s="56"/>
      <c r="E4383" s="56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ht="16" x14ac:dyDescent="0.2">
      <c r="B4384" s="57"/>
      <c r="C4384" s="56"/>
      <c r="D4384" s="56"/>
      <c r="E4384" s="56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ht="16" x14ac:dyDescent="0.2">
      <c r="B4385" s="57"/>
      <c r="C4385" s="56"/>
      <c r="D4385" s="56"/>
      <c r="E4385" s="56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ht="16" x14ac:dyDescent="0.2">
      <c r="B4386" s="57"/>
      <c r="C4386" s="56"/>
      <c r="D4386" s="56"/>
      <c r="E4386" s="56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ht="16" x14ac:dyDescent="0.2">
      <c r="B4387" s="57"/>
      <c r="C4387" s="56"/>
      <c r="D4387" s="56"/>
      <c r="E4387" s="56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ht="16" x14ac:dyDescent="0.2">
      <c r="B4388" s="57"/>
      <c r="C4388" s="56"/>
      <c r="D4388" s="56"/>
      <c r="E4388" s="56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ht="16" x14ac:dyDescent="0.2">
      <c r="B4389" s="57"/>
      <c r="C4389" s="56"/>
      <c r="D4389" s="56"/>
      <c r="E4389" s="56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ht="16" x14ac:dyDescent="0.2">
      <c r="B4390" s="57"/>
      <c r="C4390" s="56"/>
      <c r="D4390" s="56"/>
      <c r="E4390" s="56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ht="16" x14ac:dyDescent="0.2">
      <c r="B4391" s="57"/>
      <c r="C4391" s="56"/>
      <c r="D4391" s="56"/>
      <c r="E4391" s="56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ht="16" x14ac:dyDescent="0.2">
      <c r="B4392" s="57"/>
      <c r="C4392" s="56"/>
      <c r="D4392" s="56"/>
      <c r="E4392" s="56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ht="16" x14ac:dyDescent="0.2">
      <c r="B4393" s="57"/>
      <c r="C4393" s="56"/>
      <c r="D4393" s="56"/>
      <c r="E4393" s="56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ht="16" x14ac:dyDescent="0.2">
      <c r="B4394" s="57"/>
      <c r="C4394" s="56"/>
      <c r="D4394" s="56"/>
      <c r="E4394" s="56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ht="16" x14ac:dyDescent="0.2">
      <c r="B4395" s="57"/>
      <c r="C4395" s="56"/>
      <c r="D4395" s="56"/>
      <c r="E4395" s="56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ht="16" x14ac:dyDescent="0.2">
      <c r="B4396" s="57"/>
      <c r="C4396" s="56"/>
      <c r="D4396" s="56"/>
      <c r="E4396" s="56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ht="16" x14ac:dyDescent="0.2">
      <c r="B4397" s="57"/>
      <c r="C4397" s="56"/>
      <c r="D4397" s="56"/>
      <c r="E4397" s="56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ht="16" x14ac:dyDescent="0.2">
      <c r="B4398" s="57"/>
      <c r="C4398" s="56"/>
      <c r="D4398" s="56"/>
      <c r="E4398" s="56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ht="16" x14ac:dyDescent="0.2">
      <c r="B4399" s="57"/>
      <c r="C4399" s="56"/>
      <c r="D4399" s="56"/>
      <c r="E4399" s="56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ht="16" x14ac:dyDescent="0.2">
      <c r="B4400" s="57"/>
      <c r="C4400" s="56"/>
      <c r="D4400" s="56"/>
      <c r="E4400" s="56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ht="16" x14ac:dyDescent="0.2">
      <c r="B4401" s="57"/>
      <c r="C4401" s="56"/>
      <c r="D4401" s="56"/>
      <c r="E4401" s="56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ht="16" x14ac:dyDescent="0.2">
      <c r="B4402" s="57"/>
      <c r="C4402" s="56"/>
      <c r="D4402" s="56"/>
      <c r="E4402" s="56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ht="16" x14ac:dyDescent="0.2">
      <c r="B4403" s="57"/>
      <c r="C4403" s="56"/>
      <c r="D4403" s="56"/>
      <c r="E4403" s="56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ht="16" x14ac:dyDescent="0.2">
      <c r="B4404" s="57"/>
      <c r="C4404" s="56"/>
      <c r="D4404" s="56"/>
      <c r="E4404" s="56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ht="16" x14ac:dyDescent="0.2">
      <c r="B4405" s="57"/>
      <c r="C4405" s="56"/>
      <c r="D4405" s="56"/>
      <c r="E4405" s="56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ht="16" x14ac:dyDescent="0.2">
      <c r="B4406" s="57"/>
      <c r="C4406" s="56"/>
      <c r="D4406" s="56"/>
      <c r="E4406" s="56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ht="16" x14ac:dyDescent="0.2">
      <c r="B4407" s="57"/>
      <c r="C4407" s="56"/>
      <c r="D4407" s="56"/>
      <c r="E4407" s="56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ht="16" x14ac:dyDescent="0.2">
      <c r="B4408" s="57"/>
      <c r="C4408" s="56"/>
      <c r="D4408" s="56"/>
      <c r="E4408" s="56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ht="16" x14ac:dyDescent="0.2">
      <c r="B4409" s="57"/>
      <c r="C4409" s="56"/>
      <c r="D4409" s="56"/>
      <c r="E4409" s="56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ht="16" x14ac:dyDescent="0.2">
      <c r="B4410" s="57"/>
      <c r="C4410" s="56"/>
      <c r="D4410" s="56"/>
      <c r="E4410" s="56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ht="16" x14ac:dyDescent="0.2">
      <c r="B4411" s="57"/>
      <c r="C4411" s="56"/>
      <c r="D4411" s="56"/>
      <c r="E4411" s="56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ht="16" x14ac:dyDescent="0.2">
      <c r="B4412" s="57"/>
      <c r="C4412" s="56"/>
      <c r="D4412" s="56"/>
      <c r="E4412" s="56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ht="16" x14ac:dyDescent="0.2">
      <c r="B4413" s="57"/>
      <c r="C4413" s="56"/>
      <c r="D4413" s="56"/>
      <c r="E4413" s="56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ht="16" x14ac:dyDescent="0.2">
      <c r="B4414" s="57"/>
      <c r="C4414" s="56"/>
      <c r="D4414" s="56"/>
      <c r="E4414" s="56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ht="16" x14ac:dyDescent="0.2">
      <c r="B4415" s="57"/>
      <c r="C4415" s="56"/>
      <c r="D4415" s="56"/>
      <c r="E4415" s="56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ht="16" x14ac:dyDescent="0.2">
      <c r="B4416" s="57"/>
      <c r="C4416" s="56"/>
      <c r="D4416" s="56"/>
      <c r="E4416" s="56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ht="16" x14ac:dyDescent="0.2">
      <c r="B4417" s="57"/>
      <c r="C4417" s="56"/>
      <c r="D4417" s="56"/>
      <c r="E4417" s="56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ht="16" x14ac:dyDescent="0.2">
      <c r="B4418" s="57"/>
      <c r="C4418" s="56"/>
      <c r="D4418" s="56"/>
      <c r="E4418" s="56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ht="16" x14ac:dyDescent="0.2">
      <c r="B4419" s="57"/>
      <c r="C4419" s="56"/>
      <c r="D4419" s="56"/>
      <c r="E4419" s="56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ht="16" x14ac:dyDescent="0.2">
      <c r="B4420" s="57"/>
      <c r="C4420" s="56"/>
      <c r="D4420" s="56"/>
      <c r="E4420" s="56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ht="16" x14ac:dyDescent="0.2">
      <c r="B4421" s="57"/>
      <c r="C4421" s="56"/>
      <c r="D4421" s="56"/>
      <c r="E4421" s="56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ht="16" x14ac:dyDescent="0.2">
      <c r="B4422" s="57"/>
      <c r="C4422" s="56"/>
      <c r="D4422" s="56"/>
      <c r="E4422" s="56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ht="16" x14ac:dyDescent="0.2">
      <c r="B4423" s="57"/>
      <c r="C4423" s="56"/>
      <c r="D4423" s="56"/>
      <c r="E4423" s="56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ht="16" x14ac:dyDescent="0.2">
      <c r="B4424" s="57"/>
      <c r="C4424" s="56"/>
      <c r="D4424" s="56"/>
      <c r="E4424" s="56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ht="16" x14ac:dyDescent="0.2">
      <c r="B4425" s="57"/>
      <c r="C4425" s="56"/>
      <c r="D4425" s="56"/>
      <c r="E4425" s="56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ht="16" x14ac:dyDescent="0.2">
      <c r="B4426" s="57"/>
      <c r="C4426" s="56"/>
      <c r="D4426" s="56"/>
      <c r="E4426" s="56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ht="16" x14ac:dyDescent="0.2">
      <c r="B4427" s="57"/>
      <c r="C4427" s="56"/>
      <c r="D4427" s="56"/>
      <c r="E4427" s="56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ht="16" x14ac:dyDescent="0.2">
      <c r="B4428" s="57"/>
      <c r="C4428" s="56"/>
      <c r="D4428" s="56"/>
      <c r="E4428" s="56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ht="16" x14ac:dyDescent="0.2">
      <c r="B4429" s="57"/>
      <c r="C4429" s="56"/>
      <c r="D4429" s="56"/>
      <c r="E4429" s="56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ht="16" x14ac:dyDescent="0.2">
      <c r="B4430" s="57"/>
      <c r="C4430" s="56"/>
      <c r="D4430" s="56"/>
      <c r="E4430" s="56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ht="16" x14ac:dyDescent="0.2">
      <c r="B4431" s="57"/>
      <c r="C4431" s="56"/>
      <c r="D4431" s="56"/>
      <c r="E4431" s="56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ht="16" x14ac:dyDescent="0.2">
      <c r="B4432" s="57"/>
      <c r="C4432" s="56"/>
      <c r="D4432" s="56"/>
      <c r="E4432" s="56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ht="16" x14ac:dyDescent="0.2">
      <c r="B4433" s="57"/>
      <c r="C4433" s="56"/>
      <c r="D4433" s="56"/>
      <c r="E4433" s="56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ht="16" x14ac:dyDescent="0.2">
      <c r="B4434" s="57"/>
      <c r="C4434" s="56"/>
      <c r="D4434" s="56"/>
      <c r="E4434" s="56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ht="16" x14ac:dyDescent="0.2">
      <c r="B4435" s="57"/>
      <c r="C4435" s="56"/>
      <c r="D4435" s="56"/>
      <c r="E4435" s="56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ht="16" x14ac:dyDescent="0.2">
      <c r="B4436" s="57"/>
      <c r="C4436" s="56"/>
      <c r="D4436" s="56"/>
      <c r="E4436" s="56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ht="16" x14ac:dyDescent="0.2">
      <c r="B4437" s="57"/>
      <c r="C4437" s="56"/>
      <c r="D4437" s="56"/>
      <c r="E4437" s="56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ht="16" x14ac:dyDescent="0.2">
      <c r="B4438" s="57"/>
      <c r="C4438" s="56"/>
      <c r="D4438" s="56"/>
      <c r="E4438" s="56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ht="16" x14ac:dyDescent="0.2">
      <c r="B4439" s="57"/>
      <c r="C4439" s="56"/>
      <c r="D4439" s="56"/>
      <c r="E4439" s="56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ht="16" x14ac:dyDescent="0.2">
      <c r="B4440" s="57"/>
      <c r="C4440" s="56"/>
      <c r="D4440" s="56"/>
      <c r="E4440" s="56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ht="16" x14ac:dyDescent="0.2">
      <c r="B4441" s="57"/>
      <c r="C4441" s="56"/>
      <c r="D4441" s="56"/>
      <c r="E4441" s="56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ht="16" x14ac:dyDescent="0.2">
      <c r="B4442" s="57"/>
      <c r="C4442" s="56"/>
      <c r="D4442" s="56"/>
      <c r="E4442" s="56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ht="16" x14ac:dyDescent="0.2">
      <c r="B4443" s="57"/>
      <c r="C4443" s="56"/>
      <c r="D4443" s="56"/>
      <c r="E4443" s="56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ht="16" x14ac:dyDescent="0.2">
      <c r="B4444" s="57"/>
      <c r="C4444" s="56"/>
      <c r="D4444" s="56"/>
      <c r="E4444" s="56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ht="16" x14ac:dyDescent="0.2">
      <c r="B4445" s="57"/>
      <c r="C4445" s="56"/>
      <c r="D4445" s="56"/>
      <c r="E4445" s="56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ht="16" x14ac:dyDescent="0.2">
      <c r="B4446" s="57"/>
      <c r="C4446" s="56"/>
      <c r="D4446" s="56"/>
      <c r="E4446" s="56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ht="16" x14ac:dyDescent="0.2">
      <c r="B4447" s="57"/>
      <c r="C4447" s="56"/>
      <c r="D4447" s="56"/>
      <c r="E4447" s="56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ht="16" x14ac:dyDescent="0.2">
      <c r="B4448" s="57"/>
      <c r="C4448" s="56"/>
      <c r="D4448" s="56"/>
      <c r="E4448" s="56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ht="16" x14ac:dyDescent="0.2">
      <c r="B4449" s="57"/>
      <c r="C4449" s="56"/>
      <c r="D4449" s="56"/>
      <c r="E4449" s="56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ht="16" x14ac:dyDescent="0.2">
      <c r="B4450" s="57"/>
      <c r="C4450" s="56"/>
      <c r="D4450" s="56"/>
      <c r="E4450" s="56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ht="16" x14ac:dyDescent="0.2">
      <c r="B4451" s="57"/>
      <c r="C4451" s="56"/>
      <c r="D4451" s="56"/>
      <c r="E4451" s="56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ht="16" x14ac:dyDescent="0.2">
      <c r="B4452" s="57"/>
      <c r="C4452" s="56"/>
      <c r="D4452" s="56"/>
      <c r="E4452" s="56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ht="16" x14ac:dyDescent="0.2">
      <c r="B4453" s="57"/>
      <c r="C4453" s="56"/>
      <c r="D4453" s="56"/>
      <c r="E4453" s="56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ht="16" x14ac:dyDescent="0.2">
      <c r="B4454" s="57"/>
      <c r="C4454" s="56"/>
      <c r="D4454" s="56"/>
      <c r="E4454" s="56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ht="16" x14ac:dyDescent="0.2">
      <c r="B4455" s="57"/>
      <c r="C4455" s="56"/>
      <c r="D4455" s="56"/>
      <c r="E4455" s="56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ht="16" x14ac:dyDescent="0.2">
      <c r="B4456" s="57"/>
      <c r="C4456" s="56"/>
      <c r="D4456" s="56"/>
      <c r="E4456" s="56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ht="16" x14ac:dyDescent="0.2">
      <c r="B4457" s="57"/>
      <c r="C4457" s="56"/>
      <c r="D4457" s="56"/>
      <c r="E4457" s="56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ht="16" x14ac:dyDescent="0.2">
      <c r="B4458" s="57"/>
      <c r="C4458" s="56"/>
      <c r="D4458" s="56"/>
      <c r="E4458" s="56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ht="16" x14ac:dyDescent="0.2">
      <c r="B4459" s="57"/>
      <c r="C4459" s="56"/>
      <c r="D4459" s="56"/>
      <c r="E4459" s="56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ht="16" x14ac:dyDescent="0.2">
      <c r="B4460" s="57"/>
      <c r="C4460" s="56"/>
      <c r="D4460" s="56"/>
      <c r="E4460" s="56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ht="16" x14ac:dyDescent="0.2">
      <c r="B4461" s="57"/>
      <c r="C4461" s="56"/>
      <c r="D4461" s="56"/>
      <c r="E4461" s="56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ht="16" x14ac:dyDescent="0.2">
      <c r="B4462" s="57"/>
      <c r="C4462" s="56"/>
      <c r="D4462" s="56"/>
      <c r="E4462" s="56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ht="16" x14ac:dyDescent="0.2">
      <c r="B4463" s="57"/>
      <c r="C4463" s="56"/>
      <c r="D4463" s="56"/>
      <c r="E4463" s="56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ht="16" x14ac:dyDescent="0.2">
      <c r="B4464" s="57"/>
      <c r="C4464" s="56"/>
      <c r="D4464" s="56"/>
      <c r="E4464" s="56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ht="16" x14ac:dyDescent="0.2">
      <c r="B4465" s="57"/>
      <c r="C4465" s="56"/>
      <c r="D4465" s="56"/>
      <c r="E4465" s="56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ht="16" x14ac:dyDescent="0.2">
      <c r="B4466" s="57"/>
      <c r="C4466" s="56"/>
      <c r="D4466" s="56"/>
      <c r="E4466" s="56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ht="16" x14ac:dyDescent="0.2">
      <c r="B4467" s="57"/>
      <c r="C4467" s="56"/>
      <c r="D4467" s="56"/>
      <c r="E4467" s="56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ht="16" x14ac:dyDescent="0.2">
      <c r="B4468" s="57"/>
      <c r="C4468" s="56"/>
      <c r="D4468" s="56"/>
      <c r="E4468" s="56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ht="16" x14ac:dyDescent="0.2">
      <c r="B4469" s="57"/>
      <c r="C4469" s="56"/>
      <c r="D4469" s="56"/>
      <c r="E4469" s="56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ht="16" x14ac:dyDescent="0.2">
      <c r="B4470" s="57"/>
      <c r="C4470" s="56"/>
      <c r="D4470" s="56"/>
      <c r="E4470" s="56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ht="16" x14ac:dyDescent="0.2">
      <c r="B4471" s="57"/>
      <c r="C4471" s="56"/>
      <c r="D4471" s="56"/>
      <c r="E4471" s="56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ht="16" x14ac:dyDescent="0.2">
      <c r="B4472" s="57"/>
      <c r="C4472" s="56"/>
      <c r="D4472" s="56"/>
      <c r="E4472" s="56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ht="16" x14ac:dyDescent="0.2">
      <c r="B4473" s="57"/>
      <c r="C4473" s="56"/>
      <c r="D4473" s="56"/>
      <c r="E4473" s="56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ht="16" x14ac:dyDescent="0.2">
      <c r="B4474" s="57"/>
      <c r="C4474" s="56"/>
      <c r="D4474" s="56"/>
      <c r="E4474" s="56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ht="16" x14ac:dyDescent="0.2">
      <c r="B4475" s="57"/>
      <c r="C4475" s="56"/>
      <c r="D4475" s="56"/>
      <c r="E4475" s="56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ht="16" x14ac:dyDescent="0.2">
      <c r="B4476" s="57"/>
      <c r="C4476" s="56"/>
      <c r="D4476" s="56"/>
      <c r="E4476" s="56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ht="16" x14ac:dyDescent="0.2">
      <c r="B4477" s="57"/>
      <c r="C4477" s="56"/>
      <c r="D4477" s="56"/>
      <c r="E4477" s="56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ht="16" x14ac:dyDescent="0.2">
      <c r="B4478" s="57"/>
      <c r="C4478" s="56"/>
      <c r="D4478" s="56"/>
      <c r="E4478" s="56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ht="16" x14ac:dyDescent="0.2">
      <c r="B4479" s="57"/>
      <c r="C4479" s="56"/>
      <c r="D4479" s="56"/>
      <c r="E4479" s="56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ht="16" x14ac:dyDescent="0.2">
      <c r="B4480" s="57"/>
      <c r="C4480" s="56"/>
      <c r="D4480" s="56"/>
      <c r="E4480" s="56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ht="16" x14ac:dyDescent="0.2">
      <c r="B4481" s="57"/>
      <c r="C4481" s="56"/>
      <c r="D4481" s="56"/>
      <c r="E4481" s="56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ht="16" x14ac:dyDescent="0.2">
      <c r="B4482" s="57"/>
      <c r="C4482" s="56"/>
      <c r="D4482" s="56"/>
      <c r="E4482" s="56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ht="16" x14ac:dyDescent="0.2">
      <c r="B4483" s="57"/>
      <c r="C4483" s="56"/>
      <c r="D4483" s="56"/>
      <c r="E4483" s="56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ht="16" x14ac:dyDescent="0.2">
      <c r="B4484" s="57"/>
      <c r="C4484" s="56"/>
      <c r="D4484" s="56"/>
      <c r="E4484" s="56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ht="16" x14ac:dyDescent="0.2">
      <c r="B4485" s="57"/>
      <c r="C4485" s="56"/>
      <c r="D4485" s="56"/>
      <c r="E4485" s="56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ht="16" x14ac:dyDescent="0.2">
      <c r="B4486" s="57"/>
      <c r="C4486" s="56"/>
      <c r="D4486" s="56"/>
      <c r="E4486" s="56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ht="16" x14ac:dyDescent="0.2">
      <c r="B4487" s="57"/>
      <c r="C4487" s="56"/>
      <c r="D4487" s="56"/>
      <c r="E4487" s="56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ht="16" x14ac:dyDescent="0.2">
      <c r="B4488" s="57"/>
      <c r="C4488" s="56"/>
      <c r="D4488" s="56"/>
      <c r="E4488" s="56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ht="16" x14ac:dyDescent="0.2">
      <c r="B4489" s="57"/>
      <c r="C4489" s="56"/>
      <c r="D4489" s="56"/>
      <c r="E4489" s="56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ht="16" x14ac:dyDescent="0.2">
      <c r="B4490" s="57"/>
      <c r="C4490" s="56"/>
      <c r="D4490" s="56"/>
      <c r="E4490" s="56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ht="16" x14ac:dyDescent="0.2">
      <c r="B4491" s="57"/>
      <c r="C4491" s="56"/>
      <c r="D4491" s="56"/>
      <c r="E4491" s="56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ht="16" x14ac:dyDescent="0.2">
      <c r="B4492" s="57"/>
      <c r="C4492" s="56"/>
      <c r="D4492" s="56"/>
      <c r="E4492" s="56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ht="16" x14ac:dyDescent="0.2">
      <c r="B4493" s="57"/>
      <c r="C4493" s="56"/>
      <c r="D4493" s="56"/>
      <c r="E4493" s="56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ht="16" x14ac:dyDescent="0.2">
      <c r="B4494" s="57"/>
      <c r="C4494" s="56"/>
      <c r="D4494" s="56"/>
      <c r="E4494" s="56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ht="16" x14ac:dyDescent="0.2">
      <c r="B4495" s="57"/>
      <c r="C4495" s="56"/>
      <c r="D4495" s="56"/>
      <c r="E4495" s="56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ht="16" x14ac:dyDescent="0.2">
      <c r="B4496" s="57"/>
      <c r="C4496" s="56"/>
      <c r="D4496" s="56"/>
      <c r="E4496" s="56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ht="16" x14ac:dyDescent="0.2">
      <c r="B4497" s="57"/>
      <c r="C4497" s="56"/>
      <c r="D4497" s="56"/>
      <c r="E4497" s="56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ht="16" x14ac:dyDescent="0.2">
      <c r="B4498" s="57"/>
      <c r="C4498" s="56"/>
      <c r="D4498" s="56"/>
      <c r="E4498" s="56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ht="16" x14ac:dyDescent="0.2">
      <c r="B4499" s="57"/>
      <c r="C4499" s="56"/>
      <c r="D4499" s="56"/>
      <c r="E4499" s="56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ht="16" x14ac:dyDescent="0.2">
      <c r="B4500" s="57"/>
      <c r="C4500" s="56"/>
      <c r="D4500" s="56"/>
      <c r="E4500" s="56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ht="16" x14ac:dyDescent="0.2">
      <c r="B4501" s="57"/>
      <c r="C4501" s="56"/>
      <c r="D4501" s="56"/>
      <c r="E4501" s="56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ht="16" x14ac:dyDescent="0.2">
      <c r="B4502" s="57"/>
      <c r="C4502" s="56"/>
      <c r="D4502" s="56"/>
      <c r="E4502" s="56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ht="16" x14ac:dyDescent="0.2">
      <c r="B4503" s="57"/>
      <c r="C4503" s="56"/>
      <c r="D4503" s="56"/>
      <c r="E4503" s="56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ht="16" x14ac:dyDescent="0.2">
      <c r="B4504" s="57"/>
      <c r="C4504" s="56"/>
      <c r="D4504" s="56"/>
      <c r="E4504" s="56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ht="16" x14ac:dyDescent="0.2">
      <c r="B4505" s="57"/>
      <c r="C4505" s="56"/>
      <c r="D4505" s="56"/>
      <c r="E4505" s="56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ht="16" x14ac:dyDescent="0.2">
      <c r="B4506" s="57"/>
      <c r="C4506" s="56"/>
      <c r="D4506" s="56"/>
      <c r="E4506" s="56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ht="16" x14ac:dyDescent="0.2">
      <c r="B4507" s="57"/>
      <c r="C4507" s="56"/>
      <c r="D4507" s="56"/>
      <c r="E4507" s="56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ht="16" x14ac:dyDescent="0.2">
      <c r="B4508" s="57"/>
      <c r="C4508" s="56"/>
      <c r="D4508" s="56"/>
      <c r="E4508" s="56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ht="16" x14ac:dyDescent="0.2">
      <c r="B4509" s="57"/>
      <c r="C4509" s="56"/>
      <c r="D4509" s="56"/>
      <c r="E4509" s="56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ht="16" x14ac:dyDescent="0.2">
      <c r="B4510" s="57"/>
      <c r="C4510" s="56"/>
      <c r="D4510" s="56"/>
      <c r="E4510" s="56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ht="16" x14ac:dyDescent="0.2">
      <c r="B4511" s="57"/>
      <c r="C4511" s="56"/>
      <c r="D4511" s="56"/>
      <c r="E4511" s="56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ht="16" x14ac:dyDescent="0.2">
      <c r="B4512" s="57"/>
      <c r="C4512" s="56"/>
      <c r="D4512" s="56"/>
      <c r="E4512" s="56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ht="16" x14ac:dyDescent="0.2">
      <c r="B4513" s="57"/>
      <c r="C4513" s="56"/>
      <c r="D4513" s="56"/>
      <c r="E4513" s="56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ht="16" x14ac:dyDescent="0.2">
      <c r="B4514" s="57"/>
      <c r="C4514" s="56"/>
      <c r="D4514" s="56"/>
      <c r="E4514" s="56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ht="16" x14ac:dyDescent="0.2">
      <c r="B4515" s="57"/>
      <c r="C4515" s="56"/>
      <c r="D4515" s="56"/>
      <c r="E4515" s="56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ht="16" x14ac:dyDescent="0.2">
      <c r="B4516" s="57"/>
      <c r="C4516" s="56"/>
      <c r="D4516" s="56"/>
      <c r="E4516" s="56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ht="16" x14ac:dyDescent="0.2">
      <c r="B4517" s="57"/>
      <c r="C4517" s="56"/>
      <c r="D4517" s="56"/>
      <c r="E4517" s="56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ht="16" x14ac:dyDescent="0.2">
      <c r="B4518" s="57"/>
      <c r="C4518" s="56"/>
      <c r="D4518" s="56"/>
      <c r="E4518" s="56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ht="16" x14ac:dyDescent="0.2">
      <c r="B4519" s="57"/>
      <c r="C4519" s="56"/>
      <c r="D4519" s="56"/>
      <c r="E4519" s="56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ht="16" x14ac:dyDescent="0.2">
      <c r="B4520" s="57"/>
      <c r="C4520" s="56"/>
      <c r="D4520" s="56"/>
      <c r="E4520" s="56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ht="16" x14ac:dyDescent="0.2">
      <c r="B4521" s="57"/>
      <c r="C4521" s="56"/>
      <c r="D4521" s="56"/>
      <c r="E4521" s="56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ht="16" x14ac:dyDescent="0.2">
      <c r="B4522" s="57"/>
      <c r="C4522" s="56"/>
      <c r="D4522" s="56"/>
      <c r="E4522" s="56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ht="16" x14ac:dyDescent="0.2">
      <c r="B4523" s="57"/>
      <c r="C4523" s="56"/>
      <c r="D4523" s="56"/>
      <c r="E4523" s="56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ht="16" x14ac:dyDescent="0.2">
      <c r="B4524" s="57"/>
      <c r="C4524" s="56"/>
      <c r="D4524" s="56"/>
      <c r="E4524" s="56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ht="16" x14ac:dyDescent="0.2">
      <c r="B4525" s="57"/>
      <c r="C4525" s="56"/>
      <c r="D4525" s="56"/>
      <c r="E4525" s="56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ht="16" x14ac:dyDescent="0.2">
      <c r="B4526" s="57"/>
      <c r="C4526" s="56"/>
      <c r="D4526" s="56"/>
      <c r="E4526" s="56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ht="16" x14ac:dyDescent="0.2">
      <c r="B4527" s="57"/>
      <c r="C4527" s="56"/>
      <c r="D4527" s="56"/>
      <c r="E4527" s="56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ht="16" x14ac:dyDescent="0.2">
      <c r="B4528" s="57"/>
      <c r="C4528" s="56"/>
      <c r="D4528" s="56"/>
      <c r="E4528" s="56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ht="16" x14ac:dyDescent="0.2">
      <c r="B4529" s="57"/>
      <c r="C4529" s="56"/>
      <c r="D4529" s="56"/>
      <c r="E4529" s="56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ht="16" x14ac:dyDescent="0.2">
      <c r="B4530" s="57"/>
      <c r="C4530" s="56"/>
      <c r="D4530" s="56"/>
      <c r="E4530" s="56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ht="16" x14ac:dyDescent="0.2">
      <c r="B4531" s="57"/>
      <c r="C4531" s="56"/>
      <c r="D4531" s="56"/>
      <c r="E4531" s="56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ht="16" x14ac:dyDescent="0.2">
      <c r="B4532" s="57"/>
      <c r="C4532" s="56"/>
      <c r="D4532" s="56"/>
      <c r="E4532" s="56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ht="16" x14ac:dyDescent="0.2">
      <c r="B4533" s="57"/>
      <c r="C4533" s="56"/>
      <c r="D4533" s="56"/>
      <c r="E4533" s="56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ht="16" x14ac:dyDescent="0.2">
      <c r="B4534" s="57"/>
      <c r="C4534" s="56"/>
      <c r="D4534" s="56"/>
      <c r="E4534" s="56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ht="16" x14ac:dyDescent="0.2">
      <c r="B4535" s="57"/>
      <c r="C4535" s="56"/>
      <c r="D4535" s="56"/>
      <c r="E4535" s="56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ht="16" x14ac:dyDescent="0.2">
      <c r="B4536" s="57"/>
      <c r="C4536" s="56"/>
      <c r="D4536" s="56"/>
      <c r="E4536" s="56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ht="16" x14ac:dyDescent="0.2">
      <c r="B4537" s="57"/>
      <c r="C4537" s="56"/>
      <c r="D4537" s="56"/>
      <c r="E4537" s="56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ht="16" x14ac:dyDescent="0.2">
      <c r="B4538" s="57"/>
      <c r="C4538" s="56"/>
      <c r="D4538" s="56"/>
      <c r="E4538" s="56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ht="16" x14ac:dyDescent="0.2">
      <c r="B4539" s="57"/>
      <c r="C4539" s="56"/>
      <c r="D4539" s="56"/>
      <c r="E4539" s="56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ht="16" x14ac:dyDescent="0.2">
      <c r="B4540" s="57"/>
      <c r="C4540" s="56"/>
      <c r="D4540" s="56"/>
      <c r="E4540" s="56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ht="16" x14ac:dyDescent="0.2">
      <c r="B4541" s="57"/>
      <c r="C4541" s="56"/>
      <c r="D4541" s="56"/>
      <c r="E4541" s="56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ht="16" x14ac:dyDescent="0.2">
      <c r="B4542" s="57"/>
      <c r="C4542" s="56"/>
      <c r="D4542" s="56"/>
      <c r="E4542" s="56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ht="16" x14ac:dyDescent="0.2">
      <c r="B4543" s="57"/>
      <c r="C4543" s="56"/>
      <c r="D4543" s="56"/>
      <c r="E4543" s="56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ht="16" x14ac:dyDescent="0.2">
      <c r="B4544" s="57"/>
      <c r="C4544" s="56"/>
      <c r="D4544" s="56"/>
      <c r="E4544" s="56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ht="16" x14ac:dyDescent="0.2">
      <c r="B4545" s="57"/>
      <c r="C4545" s="56"/>
      <c r="D4545" s="56"/>
      <c r="E4545" s="56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ht="16" x14ac:dyDescent="0.2">
      <c r="B4546" s="57"/>
      <c r="C4546" s="56"/>
      <c r="D4546" s="56"/>
      <c r="E4546" s="56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ht="16" x14ac:dyDescent="0.2">
      <c r="B4547" s="57"/>
      <c r="C4547" s="56"/>
      <c r="D4547" s="56"/>
      <c r="E4547" s="56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ht="16" x14ac:dyDescent="0.2">
      <c r="B4548" s="57"/>
      <c r="C4548" s="56"/>
      <c r="D4548" s="56"/>
      <c r="E4548" s="56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ht="16" x14ac:dyDescent="0.2">
      <c r="B4549" s="57"/>
      <c r="C4549" s="56"/>
      <c r="D4549" s="56"/>
      <c r="E4549" s="56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ht="16" x14ac:dyDescent="0.2">
      <c r="B4550" s="57"/>
      <c r="C4550" s="56"/>
      <c r="D4550" s="56"/>
      <c r="E4550" s="56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ht="16" x14ac:dyDescent="0.2">
      <c r="B4551" s="57"/>
      <c r="C4551" s="56"/>
      <c r="D4551" s="56"/>
      <c r="E4551" s="56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ht="16" x14ac:dyDescent="0.2">
      <c r="B4552" s="57"/>
      <c r="C4552" s="56"/>
      <c r="D4552" s="56"/>
      <c r="E4552" s="56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ht="16" x14ac:dyDescent="0.2">
      <c r="B4553" s="57"/>
      <c r="C4553" s="56"/>
      <c r="D4553" s="56"/>
      <c r="E4553" s="56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ht="16" x14ac:dyDescent="0.2">
      <c r="B4554" s="57"/>
      <c r="C4554" s="56"/>
      <c r="D4554" s="56"/>
      <c r="E4554" s="56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ht="16" x14ac:dyDescent="0.2">
      <c r="B4555" s="57"/>
      <c r="C4555" s="56"/>
      <c r="D4555" s="56"/>
      <c r="E4555" s="56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ht="16" x14ac:dyDescent="0.2">
      <c r="B4556" s="57"/>
      <c r="C4556" s="56"/>
      <c r="D4556" s="56"/>
      <c r="E4556" s="56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ht="16" x14ac:dyDescent="0.2">
      <c r="B4557" s="57"/>
      <c r="C4557" s="56"/>
      <c r="D4557" s="56"/>
      <c r="E4557" s="56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ht="16" x14ac:dyDescent="0.2">
      <c r="B4558" s="57"/>
      <c r="C4558" s="56"/>
      <c r="D4558" s="56"/>
      <c r="E4558" s="56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ht="16" x14ac:dyDescent="0.2">
      <c r="B4559" s="57"/>
      <c r="C4559" s="56"/>
      <c r="D4559" s="56"/>
      <c r="E4559" s="56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ht="16" x14ac:dyDescent="0.2">
      <c r="B4560" s="57"/>
      <c r="C4560" s="56"/>
      <c r="D4560" s="56"/>
      <c r="E4560" s="56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ht="16" x14ac:dyDescent="0.2">
      <c r="B4561" s="57"/>
      <c r="C4561" s="56"/>
      <c r="D4561" s="56"/>
      <c r="E4561" s="56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ht="16" x14ac:dyDescent="0.2">
      <c r="B4562" s="57"/>
      <c r="C4562" s="56"/>
      <c r="D4562" s="56"/>
      <c r="E4562" s="56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ht="16" x14ac:dyDescent="0.2">
      <c r="B4563" s="57"/>
      <c r="C4563" s="56"/>
      <c r="D4563" s="56"/>
      <c r="E4563" s="56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ht="16" x14ac:dyDescent="0.2">
      <c r="B4564" s="57"/>
      <c r="C4564" s="56"/>
      <c r="D4564" s="56"/>
      <c r="E4564" s="56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ht="16" x14ac:dyDescent="0.2">
      <c r="B4565" s="57"/>
      <c r="C4565" s="56"/>
      <c r="D4565" s="56"/>
      <c r="E4565" s="56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ht="16" x14ac:dyDescent="0.2">
      <c r="B4566" s="57"/>
      <c r="C4566" s="56"/>
      <c r="D4566" s="56"/>
      <c r="E4566" s="56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ht="16" x14ac:dyDescent="0.2">
      <c r="B4567" s="57"/>
      <c r="C4567" s="56"/>
      <c r="D4567" s="56"/>
      <c r="E4567" s="56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ht="16" x14ac:dyDescent="0.2">
      <c r="B4568" s="57"/>
      <c r="C4568" s="56"/>
      <c r="D4568" s="56"/>
      <c r="E4568" s="56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ht="16" x14ac:dyDescent="0.2">
      <c r="B4569" s="57"/>
      <c r="C4569" s="56"/>
      <c r="D4569" s="56"/>
      <c r="E4569" s="56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ht="16" x14ac:dyDescent="0.2">
      <c r="B4570" s="57"/>
      <c r="C4570" s="56"/>
      <c r="D4570" s="56"/>
      <c r="E4570" s="56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ht="16" x14ac:dyDescent="0.2">
      <c r="B4571" s="57"/>
      <c r="C4571" s="56"/>
      <c r="D4571" s="56"/>
      <c r="E4571" s="56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ht="16" x14ac:dyDescent="0.2">
      <c r="B4572" s="57"/>
      <c r="C4572" s="56"/>
      <c r="D4572" s="56"/>
      <c r="E4572" s="56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ht="16" x14ac:dyDescent="0.2">
      <c r="B4573" s="57"/>
      <c r="C4573" s="56"/>
      <c r="D4573" s="56"/>
      <c r="E4573" s="56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ht="16" x14ac:dyDescent="0.2">
      <c r="B4574" s="57"/>
      <c r="C4574" s="56"/>
      <c r="D4574" s="56"/>
      <c r="E4574" s="56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ht="16" x14ac:dyDescent="0.2">
      <c r="B4575" s="57"/>
      <c r="C4575" s="56"/>
      <c r="D4575" s="56"/>
      <c r="E4575" s="56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ht="16" x14ac:dyDescent="0.2">
      <c r="B4576" s="57"/>
      <c r="C4576" s="56"/>
      <c r="D4576" s="56"/>
      <c r="E4576" s="56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ht="16" x14ac:dyDescent="0.2">
      <c r="B4577" s="57"/>
      <c r="C4577" s="56"/>
      <c r="D4577" s="56"/>
      <c r="E4577" s="56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ht="16" x14ac:dyDescent="0.2">
      <c r="B4578" s="57"/>
      <c r="C4578" s="56"/>
      <c r="D4578" s="56"/>
      <c r="E4578" s="56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ht="16" x14ac:dyDescent="0.2">
      <c r="B4579" s="57"/>
      <c r="C4579" s="56"/>
      <c r="D4579" s="56"/>
      <c r="E4579" s="56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ht="16" x14ac:dyDescent="0.2">
      <c r="B4580" s="57"/>
      <c r="C4580" s="56"/>
      <c r="D4580" s="56"/>
      <c r="E4580" s="56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ht="16" x14ac:dyDescent="0.2">
      <c r="B4581" s="57"/>
      <c r="C4581" s="56"/>
      <c r="D4581" s="56"/>
      <c r="E4581" s="56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ht="16" x14ac:dyDescent="0.2">
      <c r="B4582" s="57"/>
      <c r="C4582" s="56"/>
      <c r="D4582" s="56"/>
      <c r="E4582" s="56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ht="16" x14ac:dyDescent="0.2">
      <c r="B4583" s="57"/>
      <c r="C4583" s="56"/>
      <c r="D4583" s="56"/>
      <c r="E4583" s="56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ht="16" x14ac:dyDescent="0.2">
      <c r="B4584" s="57"/>
      <c r="C4584" s="56"/>
      <c r="D4584" s="56"/>
      <c r="E4584" s="56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ht="16" x14ac:dyDescent="0.2">
      <c r="B4585" s="57"/>
      <c r="C4585" s="56"/>
      <c r="D4585" s="56"/>
      <c r="E4585" s="56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ht="16" x14ac:dyDescent="0.2">
      <c r="B4586" s="57"/>
      <c r="C4586" s="56"/>
      <c r="D4586" s="56"/>
      <c r="E4586" s="56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ht="16" x14ac:dyDescent="0.2">
      <c r="B4587" s="57"/>
      <c r="C4587" s="56"/>
      <c r="D4587" s="56"/>
      <c r="E4587" s="56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ht="16" x14ac:dyDescent="0.2">
      <c r="B4588" s="57"/>
      <c r="C4588" s="56"/>
      <c r="D4588" s="56"/>
      <c r="E4588" s="56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ht="16" x14ac:dyDescent="0.2">
      <c r="B4589" s="57"/>
      <c r="C4589" s="56"/>
      <c r="D4589" s="56"/>
      <c r="E4589" s="56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ht="16" x14ac:dyDescent="0.2">
      <c r="B4590" s="57"/>
      <c r="C4590" s="56"/>
      <c r="D4590" s="56"/>
      <c r="E4590" s="56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ht="16" x14ac:dyDescent="0.2">
      <c r="B4591" s="57"/>
      <c r="C4591" s="56"/>
      <c r="D4591" s="56"/>
      <c r="E4591" s="56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ht="16" x14ac:dyDescent="0.2">
      <c r="B4592" s="57"/>
      <c r="C4592" s="56"/>
      <c r="D4592" s="56"/>
      <c r="E4592" s="56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ht="16" x14ac:dyDescent="0.2">
      <c r="B4593" s="57"/>
      <c r="C4593" s="56"/>
      <c r="D4593" s="56"/>
      <c r="E4593" s="56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ht="16" x14ac:dyDescent="0.2">
      <c r="B4594" s="57"/>
      <c r="C4594" s="56"/>
      <c r="D4594" s="56"/>
      <c r="E4594" s="56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ht="16" x14ac:dyDescent="0.2">
      <c r="B4595" s="57"/>
      <c r="C4595" s="56"/>
      <c r="D4595" s="56"/>
      <c r="E4595" s="56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ht="16" x14ac:dyDescent="0.2">
      <c r="B4596" s="57"/>
      <c r="C4596" s="56"/>
      <c r="D4596" s="56"/>
      <c r="E4596" s="56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ht="16" x14ac:dyDescent="0.2">
      <c r="B4597" s="57"/>
      <c r="C4597" s="56"/>
      <c r="D4597" s="56"/>
      <c r="E4597" s="56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ht="16" x14ac:dyDescent="0.2">
      <c r="B4598" s="57"/>
      <c r="C4598" s="56"/>
      <c r="D4598" s="56"/>
      <c r="E4598" s="56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ht="16" x14ac:dyDescent="0.2">
      <c r="B4599" s="57"/>
      <c r="C4599" s="56"/>
      <c r="D4599" s="56"/>
      <c r="E4599" s="56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ht="16" x14ac:dyDescent="0.2">
      <c r="B4600" s="57"/>
      <c r="C4600" s="56"/>
      <c r="D4600" s="56"/>
      <c r="E4600" s="56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ht="16" x14ac:dyDescent="0.2">
      <c r="B4601" s="57"/>
      <c r="C4601" s="56"/>
      <c r="D4601" s="56"/>
      <c r="E4601" s="56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ht="16" x14ac:dyDescent="0.2">
      <c r="B4602" s="57"/>
      <c r="C4602" s="56"/>
      <c r="D4602" s="56"/>
      <c r="E4602" s="56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ht="16" x14ac:dyDescent="0.2">
      <c r="B4603" s="57"/>
      <c r="C4603" s="56"/>
      <c r="D4603" s="56"/>
      <c r="E4603" s="56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ht="16" x14ac:dyDescent="0.2">
      <c r="B4604" s="57"/>
      <c r="C4604" s="56"/>
      <c r="D4604" s="56"/>
      <c r="E4604" s="56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ht="16" x14ac:dyDescent="0.2">
      <c r="B4605" s="57"/>
      <c r="C4605" s="56"/>
      <c r="D4605" s="56"/>
      <c r="E4605" s="56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ht="16" x14ac:dyDescent="0.2">
      <c r="B4606" s="57"/>
      <c r="C4606" s="56"/>
      <c r="D4606" s="56"/>
      <c r="E4606" s="56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ht="16" x14ac:dyDescent="0.2">
      <c r="B4607" s="57"/>
      <c r="C4607" s="56"/>
      <c r="D4607" s="56"/>
      <c r="E4607" s="56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ht="16" x14ac:dyDescent="0.2">
      <c r="B4608" s="57"/>
      <c r="C4608" s="56"/>
      <c r="D4608" s="56"/>
      <c r="E4608" s="56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ht="16" x14ac:dyDescent="0.2">
      <c r="B4609" s="57"/>
      <c r="C4609" s="56"/>
      <c r="D4609" s="56"/>
      <c r="E4609" s="56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ht="16" x14ac:dyDescent="0.2">
      <c r="B4610" s="57"/>
      <c r="C4610" s="56"/>
      <c r="D4610" s="56"/>
      <c r="E4610" s="56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ht="16" x14ac:dyDescent="0.2">
      <c r="B4611" s="57"/>
      <c r="C4611" s="56"/>
      <c r="D4611" s="56"/>
      <c r="E4611" s="56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ht="16" x14ac:dyDescent="0.2">
      <c r="B4612" s="57"/>
      <c r="C4612" s="56"/>
      <c r="D4612" s="56"/>
      <c r="E4612" s="56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ht="16" x14ac:dyDescent="0.2">
      <c r="B4613" s="57"/>
      <c r="C4613" s="56"/>
      <c r="D4613" s="56"/>
      <c r="E4613" s="56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ht="16" x14ac:dyDescent="0.2">
      <c r="B4614" s="57"/>
      <c r="C4614" s="56"/>
      <c r="D4614" s="56"/>
      <c r="E4614" s="56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ht="16" x14ac:dyDescent="0.2">
      <c r="B4615" s="57"/>
      <c r="C4615" s="56"/>
      <c r="D4615" s="56"/>
      <c r="E4615" s="56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ht="16" x14ac:dyDescent="0.2">
      <c r="B4616" s="57"/>
      <c r="C4616" s="56"/>
      <c r="D4616" s="56"/>
      <c r="E4616" s="56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ht="16" x14ac:dyDescent="0.2">
      <c r="B4617" s="57"/>
      <c r="C4617" s="56"/>
      <c r="D4617" s="56"/>
      <c r="E4617" s="56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ht="16" x14ac:dyDescent="0.2">
      <c r="B4618" s="57"/>
      <c r="C4618" s="56"/>
      <c r="D4618" s="56"/>
      <c r="E4618" s="56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ht="16" x14ac:dyDescent="0.2">
      <c r="B4619" s="57"/>
      <c r="C4619" s="56"/>
      <c r="D4619" s="56"/>
      <c r="E4619" s="56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ht="16" x14ac:dyDescent="0.2">
      <c r="B4620" s="57"/>
      <c r="C4620" s="56"/>
      <c r="D4620" s="56"/>
      <c r="E4620" s="56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ht="16" x14ac:dyDescent="0.2">
      <c r="B4621" s="57"/>
      <c r="C4621" s="56"/>
      <c r="D4621" s="56"/>
      <c r="E4621" s="56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ht="16" x14ac:dyDescent="0.2">
      <c r="B4622" s="57"/>
      <c r="C4622" s="56"/>
      <c r="D4622" s="56"/>
      <c r="E4622" s="56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ht="16" x14ac:dyDescent="0.2">
      <c r="B4623" s="57"/>
      <c r="C4623" s="56"/>
      <c r="D4623" s="56"/>
      <c r="E4623" s="56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ht="16" x14ac:dyDescent="0.2">
      <c r="B4624" s="57"/>
      <c r="C4624" s="56"/>
      <c r="D4624" s="56"/>
      <c r="E4624" s="56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ht="16" x14ac:dyDescent="0.2">
      <c r="B4625" s="57"/>
      <c r="C4625" s="56"/>
      <c r="D4625" s="56"/>
      <c r="E4625" s="56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ht="16" x14ac:dyDescent="0.2">
      <c r="B4626" s="57"/>
      <c r="C4626" s="56"/>
      <c r="D4626" s="56"/>
      <c r="E4626" s="56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ht="16" x14ac:dyDescent="0.2">
      <c r="B4627" s="57"/>
      <c r="C4627" s="56"/>
      <c r="D4627" s="56"/>
      <c r="E4627" s="56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ht="16" x14ac:dyDescent="0.2">
      <c r="B4628" s="57"/>
      <c r="C4628" s="56"/>
      <c r="D4628" s="56"/>
      <c r="E4628" s="56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ht="16" x14ac:dyDescent="0.2">
      <c r="B4629" s="57"/>
      <c r="C4629" s="56"/>
      <c r="D4629" s="56"/>
      <c r="E4629" s="56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ht="16" x14ac:dyDescent="0.2">
      <c r="B4630" s="57"/>
      <c r="C4630" s="56"/>
      <c r="D4630" s="56"/>
      <c r="E4630" s="56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ht="16" x14ac:dyDescent="0.2">
      <c r="B4631" s="57"/>
      <c r="C4631" s="56"/>
      <c r="D4631" s="56"/>
      <c r="E4631" s="56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ht="16" x14ac:dyDescent="0.2">
      <c r="B4632" s="57"/>
      <c r="C4632" s="56"/>
      <c r="D4632" s="56"/>
      <c r="E4632" s="56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ht="16" x14ac:dyDescent="0.2">
      <c r="B4633" s="57"/>
      <c r="C4633" s="56"/>
      <c r="D4633" s="56"/>
      <c r="E4633" s="56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ht="16" x14ac:dyDescent="0.2">
      <c r="B4634" s="57"/>
      <c r="C4634" s="56"/>
      <c r="D4634" s="56"/>
      <c r="E4634" s="56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ht="16" x14ac:dyDescent="0.2">
      <c r="B4635" s="57"/>
      <c r="C4635" s="56"/>
      <c r="D4635" s="56"/>
      <c r="E4635" s="56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ht="16" x14ac:dyDescent="0.2">
      <c r="B4636" s="57"/>
      <c r="C4636" s="56"/>
      <c r="D4636" s="56"/>
      <c r="E4636" s="56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ht="16" x14ac:dyDescent="0.2">
      <c r="B4637" s="57"/>
      <c r="C4637" s="56"/>
      <c r="D4637" s="56"/>
      <c r="E4637" s="56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ht="16" x14ac:dyDescent="0.2">
      <c r="B4638" s="57"/>
      <c r="C4638" s="56"/>
      <c r="D4638" s="56"/>
      <c r="E4638" s="56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ht="16" x14ac:dyDescent="0.2">
      <c r="B4639" s="57"/>
      <c r="C4639" s="56"/>
      <c r="D4639" s="56"/>
      <c r="E4639" s="56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ht="16" x14ac:dyDescent="0.2">
      <c r="B4640" s="57"/>
      <c r="C4640" s="56"/>
      <c r="D4640" s="56"/>
      <c r="E4640" s="56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ht="16" x14ac:dyDescent="0.2">
      <c r="B4641" s="57"/>
      <c r="C4641" s="56"/>
      <c r="D4641" s="56"/>
      <c r="E4641" s="56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ht="16" x14ac:dyDescent="0.2">
      <c r="B4642" s="57"/>
      <c r="C4642" s="56"/>
      <c r="D4642" s="56"/>
      <c r="E4642" s="56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ht="16" x14ac:dyDescent="0.2">
      <c r="B4643" s="57"/>
      <c r="C4643" s="56"/>
      <c r="D4643" s="56"/>
      <c r="E4643" s="56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ht="16" x14ac:dyDescent="0.2">
      <c r="B4644" s="57"/>
      <c r="C4644" s="56"/>
      <c r="D4644" s="56"/>
      <c r="E4644" s="56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ht="16" x14ac:dyDescent="0.2">
      <c r="B4645" s="57"/>
      <c r="C4645" s="56"/>
      <c r="D4645" s="56"/>
      <c r="E4645" s="56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ht="16" x14ac:dyDescent="0.2">
      <c r="B4646" s="57"/>
      <c r="C4646" s="56"/>
      <c r="D4646" s="56"/>
      <c r="E4646" s="56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ht="16" x14ac:dyDescent="0.2">
      <c r="B4647" s="57"/>
      <c r="C4647" s="56"/>
      <c r="D4647" s="56"/>
      <c r="E4647" s="56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ht="16" x14ac:dyDescent="0.2">
      <c r="B4648" s="57"/>
      <c r="C4648" s="56"/>
      <c r="D4648" s="56"/>
      <c r="E4648" s="56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ht="16" x14ac:dyDescent="0.2">
      <c r="B4649" s="57"/>
      <c r="C4649" s="56"/>
      <c r="D4649" s="56"/>
      <c r="E4649" s="56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ht="16" x14ac:dyDescent="0.2">
      <c r="B4650" s="57"/>
      <c r="C4650" s="56"/>
      <c r="D4650" s="56"/>
      <c r="E4650" s="56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ht="16" x14ac:dyDescent="0.2">
      <c r="B4651" s="57"/>
      <c r="C4651" s="56"/>
      <c r="D4651" s="56"/>
      <c r="E4651" s="56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ht="16" x14ac:dyDescent="0.2">
      <c r="B4652" s="57"/>
      <c r="C4652" s="56"/>
      <c r="D4652" s="56"/>
      <c r="E4652" s="56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ht="16" x14ac:dyDescent="0.2">
      <c r="B4653" s="57"/>
      <c r="C4653" s="56"/>
      <c r="D4653" s="56"/>
      <c r="E4653" s="56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ht="16" x14ac:dyDescent="0.2">
      <c r="B4654" s="57"/>
      <c r="C4654" s="56"/>
      <c r="D4654" s="56"/>
      <c r="E4654" s="56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ht="16" x14ac:dyDescent="0.2">
      <c r="B4655" s="57"/>
      <c r="C4655" s="56"/>
      <c r="D4655" s="56"/>
      <c r="E4655" s="56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ht="16" x14ac:dyDescent="0.2">
      <c r="B4656" s="57"/>
      <c r="C4656" s="56"/>
      <c r="D4656" s="56"/>
      <c r="E4656" s="56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ht="16" x14ac:dyDescent="0.2">
      <c r="B4657" s="57"/>
      <c r="C4657" s="56"/>
      <c r="D4657" s="56"/>
      <c r="E4657" s="56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ht="16" x14ac:dyDescent="0.2">
      <c r="B4658" s="57"/>
      <c r="C4658" s="56"/>
      <c r="D4658" s="56"/>
      <c r="E4658" s="56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ht="16" x14ac:dyDescent="0.2">
      <c r="B4659" s="57"/>
      <c r="C4659" s="56"/>
      <c r="D4659" s="56"/>
      <c r="E4659" s="56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ht="16" x14ac:dyDescent="0.2">
      <c r="B4660" s="57"/>
      <c r="C4660" s="56"/>
      <c r="D4660" s="56"/>
      <c r="E4660" s="56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ht="16" x14ac:dyDescent="0.2">
      <c r="B4661" s="57"/>
      <c r="C4661" s="56"/>
      <c r="D4661" s="56"/>
      <c r="E4661" s="56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ht="16" x14ac:dyDescent="0.2">
      <c r="B4662" s="57"/>
      <c r="C4662" s="56"/>
      <c r="D4662" s="56"/>
      <c r="E4662" s="56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ht="16" x14ac:dyDescent="0.2">
      <c r="B4663" s="57"/>
      <c r="C4663" s="56"/>
      <c r="D4663" s="56"/>
      <c r="E4663" s="56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ht="16" x14ac:dyDescent="0.2">
      <c r="B4664" s="57"/>
      <c r="C4664" s="56"/>
      <c r="D4664" s="56"/>
      <c r="E4664" s="56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ht="16" x14ac:dyDescent="0.2">
      <c r="B4665" s="57"/>
      <c r="C4665" s="56"/>
      <c r="D4665" s="56"/>
      <c r="E4665" s="56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ht="16" x14ac:dyDescent="0.2">
      <c r="B4666" s="57"/>
      <c r="C4666" s="56"/>
      <c r="D4666" s="56"/>
      <c r="E4666" s="56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ht="16" x14ac:dyDescent="0.2">
      <c r="B4667" s="57"/>
      <c r="C4667" s="56"/>
      <c r="D4667" s="56"/>
      <c r="E4667" s="56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ht="16" x14ac:dyDescent="0.2">
      <c r="B4668" s="57"/>
      <c r="C4668" s="56"/>
      <c r="D4668" s="56"/>
      <c r="E4668" s="56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ht="16" x14ac:dyDescent="0.2">
      <c r="B4669" s="57"/>
      <c r="C4669" s="56"/>
      <c r="D4669" s="56"/>
      <c r="E4669" s="56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ht="16" x14ac:dyDescent="0.2">
      <c r="B4670" s="57"/>
      <c r="C4670" s="56"/>
      <c r="D4670" s="56"/>
      <c r="E4670" s="56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ht="16" x14ac:dyDescent="0.2">
      <c r="B4671" s="57"/>
      <c r="C4671" s="56"/>
      <c r="D4671" s="56"/>
      <c r="E4671" s="56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ht="16" x14ac:dyDescent="0.2">
      <c r="B4672" s="57"/>
      <c r="C4672" s="56"/>
      <c r="D4672" s="56"/>
      <c r="E4672" s="56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ht="16" x14ac:dyDescent="0.2">
      <c r="B4673" s="57"/>
      <c r="C4673" s="56"/>
      <c r="D4673" s="56"/>
      <c r="E4673" s="56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ht="16" x14ac:dyDescent="0.2">
      <c r="B4674" s="57"/>
      <c r="C4674" s="56"/>
      <c r="D4674" s="56"/>
      <c r="E4674" s="56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ht="16" x14ac:dyDescent="0.2">
      <c r="B4675" s="57"/>
      <c r="C4675" s="56"/>
      <c r="D4675" s="56"/>
      <c r="E4675" s="56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ht="16" x14ac:dyDescent="0.2">
      <c r="B4676" s="57"/>
      <c r="C4676" s="56"/>
      <c r="D4676" s="56"/>
      <c r="E4676" s="56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ht="16" x14ac:dyDescent="0.2">
      <c r="B4677" s="57"/>
      <c r="C4677" s="56"/>
      <c r="D4677" s="56"/>
      <c r="E4677" s="56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ht="16" x14ac:dyDescent="0.2">
      <c r="B4678" s="57"/>
      <c r="C4678" s="56"/>
      <c r="D4678" s="56"/>
      <c r="E4678" s="56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ht="16" x14ac:dyDescent="0.2">
      <c r="B4679" s="57"/>
      <c r="C4679" s="56"/>
      <c r="D4679" s="56"/>
      <c r="E4679" s="56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ht="16" x14ac:dyDescent="0.2">
      <c r="B4680" s="57"/>
      <c r="C4680" s="56"/>
      <c r="D4680" s="56"/>
      <c r="E4680" s="56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ht="16" x14ac:dyDescent="0.2">
      <c r="B4681" s="57"/>
      <c r="C4681" s="56"/>
      <c r="D4681" s="56"/>
      <c r="E4681" s="56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ht="16" x14ac:dyDescent="0.2">
      <c r="B4682" s="57"/>
      <c r="C4682" s="56"/>
      <c r="D4682" s="56"/>
      <c r="E4682" s="56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ht="16" x14ac:dyDescent="0.2">
      <c r="B4683" s="57"/>
      <c r="C4683" s="56"/>
      <c r="D4683" s="56"/>
      <c r="E4683" s="56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ht="16" x14ac:dyDescent="0.2">
      <c r="B4684" s="57"/>
      <c r="C4684" s="56"/>
      <c r="D4684" s="56"/>
      <c r="E4684" s="56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ht="16" x14ac:dyDescent="0.2">
      <c r="B4685" s="57"/>
      <c r="C4685" s="56"/>
      <c r="D4685" s="56"/>
      <c r="E4685" s="56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ht="16" x14ac:dyDescent="0.2">
      <c r="B4686" s="57"/>
      <c r="C4686" s="56"/>
      <c r="D4686" s="56"/>
      <c r="E4686" s="56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ht="16" x14ac:dyDescent="0.2">
      <c r="B4687" s="57"/>
      <c r="C4687" s="56"/>
      <c r="D4687" s="56"/>
      <c r="E4687" s="56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ht="16" x14ac:dyDescent="0.2">
      <c r="B4688" s="57"/>
      <c r="C4688" s="56"/>
      <c r="D4688" s="56"/>
      <c r="E4688" s="56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ht="16" x14ac:dyDescent="0.2">
      <c r="B4689" s="57"/>
      <c r="C4689" s="56"/>
      <c r="D4689" s="56"/>
      <c r="E4689" s="56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ht="16" x14ac:dyDescent="0.2">
      <c r="B4690" s="57"/>
      <c r="C4690" s="56"/>
      <c r="D4690" s="56"/>
      <c r="E4690" s="56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ht="16" x14ac:dyDescent="0.2">
      <c r="B4691" s="57"/>
      <c r="C4691" s="56"/>
      <c r="D4691" s="56"/>
      <c r="E4691" s="56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ht="16" x14ac:dyDescent="0.2">
      <c r="B4692" s="57"/>
      <c r="C4692" s="56"/>
      <c r="D4692" s="56"/>
      <c r="E4692" s="56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ht="16" x14ac:dyDescent="0.2">
      <c r="B4693" s="57"/>
      <c r="C4693" s="56"/>
      <c r="D4693" s="56"/>
      <c r="E4693" s="56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ht="16" x14ac:dyDescent="0.2">
      <c r="B4694" s="57"/>
      <c r="C4694" s="56"/>
      <c r="D4694" s="56"/>
      <c r="E4694" s="56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ht="16" x14ac:dyDescent="0.2">
      <c r="B4695" s="57"/>
      <c r="C4695" s="56"/>
      <c r="D4695" s="56"/>
      <c r="E4695" s="56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ht="16" x14ac:dyDescent="0.2">
      <c r="B4696" s="57"/>
      <c r="C4696" s="56"/>
      <c r="D4696" s="56"/>
      <c r="E4696" s="56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ht="16" x14ac:dyDescent="0.2">
      <c r="B4697" s="57"/>
      <c r="C4697" s="56"/>
      <c r="D4697" s="56"/>
      <c r="E4697" s="56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ht="16" x14ac:dyDescent="0.2">
      <c r="B4698" s="57"/>
      <c r="C4698" s="56"/>
      <c r="D4698" s="56"/>
      <c r="E4698" s="56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ht="16" x14ac:dyDescent="0.2">
      <c r="B4699" s="57"/>
      <c r="C4699" s="56"/>
      <c r="D4699" s="56"/>
      <c r="E4699" s="56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ht="16" x14ac:dyDescent="0.2">
      <c r="B4700" s="57"/>
      <c r="C4700" s="56"/>
      <c r="D4700" s="56"/>
      <c r="E4700" s="56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ht="16" x14ac:dyDescent="0.2">
      <c r="B4701" s="57"/>
      <c r="C4701" s="56"/>
      <c r="D4701" s="56"/>
      <c r="E4701" s="56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ht="16" x14ac:dyDescent="0.2">
      <c r="B4702" s="57"/>
      <c r="C4702" s="56"/>
      <c r="D4702" s="56"/>
      <c r="E4702" s="56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ht="16" x14ac:dyDescent="0.2">
      <c r="B4703" s="57"/>
      <c r="C4703" s="56"/>
      <c r="D4703" s="56"/>
      <c r="E4703" s="56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ht="16" x14ac:dyDescent="0.2">
      <c r="B4704" s="57"/>
      <c r="C4704" s="56"/>
      <c r="D4704" s="56"/>
      <c r="E4704" s="56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ht="16" x14ac:dyDescent="0.2">
      <c r="B4705" s="57"/>
      <c r="C4705" s="56"/>
      <c r="D4705" s="56"/>
      <c r="E4705" s="56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ht="16" x14ac:dyDescent="0.2">
      <c r="B4706" s="57"/>
      <c r="C4706" s="56"/>
      <c r="D4706" s="56"/>
      <c r="E4706" s="56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ht="16" x14ac:dyDescent="0.2">
      <c r="B4707" s="57"/>
      <c r="C4707" s="56"/>
      <c r="D4707" s="56"/>
      <c r="E4707" s="56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ht="16" x14ac:dyDescent="0.2">
      <c r="B4708" s="57"/>
      <c r="C4708" s="56"/>
      <c r="D4708" s="56"/>
      <c r="E4708" s="56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ht="16" x14ac:dyDescent="0.2">
      <c r="B4709" s="57"/>
      <c r="C4709" s="56"/>
      <c r="D4709" s="56"/>
      <c r="E4709" s="56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ht="16" x14ac:dyDescent="0.2">
      <c r="B4710" s="57"/>
      <c r="C4710" s="56"/>
      <c r="D4710" s="56"/>
      <c r="E4710" s="56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ht="16" x14ac:dyDescent="0.2">
      <c r="B4711" s="57"/>
      <c r="C4711" s="56"/>
      <c r="D4711" s="56"/>
      <c r="E4711" s="56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ht="16" x14ac:dyDescent="0.2">
      <c r="B4712" s="57"/>
      <c r="C4712" s="56"/>
      <c r="D4712" s="56"/>
      <c r="E4712" s="56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ht="16" x14ac:dyDescent="0.2">
      <c r="B4713" s="57"/>
      <c r="C4713" s="56"/>
      <c r="D4713" s="56"/>
      <c r="E4713" s="56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ht="16" x14ac:dyDescent="0.2">
      <c r="B4714" s="57"/>
      <c r="C4714" s="56"/>
      <c r="D4714" s="56"/>
      <c r="E4714" s="56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ht="16" x14ac:dyDescent="0.2">
      <c r="B4715" s="57"/>
      <c r="C4715" s="56"/>
      <c r="D4715" s="56"/>
      <c r="E4715" s="56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ht="16" x14ac:dyDescent="0.2">
      <c r="B4716" s="57"/>
      <c r="C4716" s="56"/>
      <c r="D4716" s="56"/>
      <c r="E4716" s="56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ht="16" x14ac:dyDescent="0.2">
      <c r="B4717" s="57"/>
      <c r="C4717" s="56"/>
      <c r="D4717" s="56"/>
      <c r="E4717" s="56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ht="16" x14ac:dyDescent="0.2">
      <c r="B4718" s="57"/>
      <c r="C4718" s="56"/>
      <c r="D4718" s="56"/>
      <c r="E4718" s="56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ht="16" x14ac:dyDescent="0.2">
      <c r="B4719" s="57"/>
      <c r="C4719" s="56"/>
      <c r="D4719" s="56"/>
      <c r="E4719" s="56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ht="16" x14ac:dyDescent="0.2">
      <c r="B4720" s="57"/>
      <c r="C4720" s="56"/>
      <c r="D4720" s="56"/>
      <c r="E4720" s="56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ht="16" x14ac:dyDescent="0.2">
      <c r="B4721" s="57"/>
      <c r="C4721" s="56"/>
      <c r="D4721" s="56"/>
      <c r="E4721" s="56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ht="16" x14ac:dyDescent="0.2">
      <c r="B4722" s="57"/>
      <c r="C4722" s="56"/>
      <c r="D4722" s="56"/>
      <c r="E4722" s="56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ht="16" x14ac:dyDescent="0.2">
      <c r="B4723" s="57"/>
      <c r="C4723" s="56"/>
      <c r="D4723" s="56"/>
      <c r="E4723" s="56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ht="16" x14ac:dyDescent="0.2">
      <c r="B4724" s="57"/>
      <c r="C4724" s="56"/>
      <c r="D4724" s="56"/>
      <c r="E4724" s="56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ht="16" x14ac:dyDescent="0.2">
      <c r="B4725" s="57"/>
      <c r="C4725" s="56"/>
      <c r="D4725" s="56"/>
      <c r="E4725" s="56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ht="16" x14ac:dyDescent="0.2">
      <c r="B4726" s="57"/>
      <c r="C4726" s="56"/>
      <c r="D4726" s="56"/>
      <c r="E4726" s="56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ht="16" x14ac:dyDescent="0.2">
      <c r="B4727" s="57"/>
      <c r="C4727" s="56"/>
      <c r="D4727" s="56"/>
      <c r="E4727" s="56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ht="16" x14ac:dyDescent="0.2">
      <c r="B4728" s="57"/>
      <c r="C4728" s="56"/>
      <c r="D4728" s="56"/>
      <c r="E4728" s="56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ht="16" x14ac:dyDescent="0.2">
      <c r="B4729" s="57"/>
      <c r="C4729" s="56"/>
      <c r="D4729" s="56"/>
      <c r="E4729" s="56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ht="16" x14ac:dyDescent="0.2">
      <c r="B4730" s="57"/>
      <c r="C4730" s="56"/>
      <c r="D4730" s="56"/>
      <c r="E4730" s="56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ht="16" x14ac:dyDescent="0.2">
      <c r="B4731" s="57"/>
      <c r="C4731" s="56"/>
      <c r="D4731" s="56"/>
      <c r="E4731" s="56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ht="16" x14ac:dyDescent="0.2">
      <c r="B4732" s="57"/>
      <c r="C4732" s="56"/>
      <c r="D4732" s="56"/>
      <c r="E4732" s="56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ht="16" x14ac:dyDescent="0.2">
      <c r="B4733" s="57"/>
      <c r="C4733" s="56"/>
      <c r="D4733" s="56"/>
      <c r="E4733" s="56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ht="16" x14ac:dyDescent="0.2">
      <c r="B4734" s="57"/>
      <c r="C4734" s="56"/>
      <c r="D4734" s="56"/>
      <c r="E4734" s="56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ht="16" x14ac:dyDescent="0.2">
      <c r="B4735" s="57"/>
      <c r="C4735" s="56"/>
      <c r="D4735" s="56"/>
      <c r="E4735" s="56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ht="16" x14ac:dyDescent="0.2">
      <c r="B4736" s="57"/>
      <c r="C4736" s="56"/>
      <c r="D4736" s="56"/>
      <c r="E4736" s="56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ht="16" x14ac:dyDescent="0.2">
      <c r="B4737" s="57"/>
      <c r="C4737" s="56"/>
      <c r="D4737" s="56"/>
      <c r="E4737" s="56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ht="16" x14ac:dyDescent="0.2">
      <c r="B4738" s="57"/>
      <c r="C4738" s="56"/>
      <c r="D4738" s="56"/>
      <c r="E4738" s="56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ht="16" x14ac:dyDescent="0.2">
      <c r="B4739" s="57"/>
      <c r="C4739" s="56"/>
      <c r="D4739" s="56"/>
      <c r="E4739" s="56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ht="16" x14ac:dyDescent="0.2">
      <c r="B4740" s="57"/>
      <c r="C4740" s="56"/>
      <c r="D4740" s="56"/>
      <c r="E4740" s="56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ht="16" x14ac:dyDescent="0.2">
      <c r="B4741" s="57"/>
      <c r="C4741" s="56"/>
      <c r="D4741" s="56"/>
      <c r="E4741" s="56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ht="16" x14ac:dyDescent="0.2">
      <c r="B4742" s="57"/>
      <c r="C4742" s="56"/>
      <c r="D4742" s="56"/>
      <c r="E4742" s="56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ht="16" x14ac:dyDescent="0.2">
      <c r="B4743" s="57"/>
      <c r="C4743" s="56"/>
      <c r="D4743" s="56"/>
      <c r="E4743" s="56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ht="16" x14ac:dyDescent="0.2">
      <c r="B4744" s="57"/>
      <c r="C4744" s="56"/>
      <c r="D4744" s="56"/>
      <c r="E4744" s="56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ht="16" x14ac:dyDescent="0.2">
      <c r="B4745" s="57"/>
      <c r="C4745" s="56"/>
      <c r="D4745" s="56"/>
      <c r="E4745" s="56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ht="16" x14ac:dyDescent="0.2">
      <c r="B4746" s="57"/>
      <c r="C4746" s="56"/>
      <c r="D4746" s="56"/>
      <c r="E4746" s="56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ht="16" x14ac:dyDescent="0.2">
      <c r="B4747" s="57"/>
      <c r="C4747" s="56"/>
      <c r="D4747" s="56"/>
      <c r="E4747" s="56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ht="16" x14ac:dyDescent="0.2">
      <c r="B4748" s="57"/>
      <c r="C4748" s="56"/>
      <c r="D4748" s="56"/>
      <c r="E4748" s="56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ht="16" x14ac:dyDescent="0.2">
      <c r="B4749" s="57"/>
      <c r="C4749" s="56"/>
      <c r="D4749" s="56"/>
      <c r="E4749" s="56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ht="16" x14ac:dyDescent="0.2">
      <c r="B4750" s="57"/>
      <c r="C4750" s="56"/>
      <c r="D4750" s="56"/>
      <c r="E4750" s="56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ht="16" x14ac:dyDescent="0.2">
      <c r="B4751" s="57"/>
      <c r="C4751" s="56"/>
      <c r="D4751" s="56"/>
      <c r="E4751" s="56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ht="16" x14ac:dyDescent="0.2">
      <c r="B4752" s="57"/>
      <c r="C4752" s="56"/>
      <c r="D4752" s="56"/>
      <c r="E4752" s="56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ht="16" x14ac:dyDescent="0.2">
      <c r="B4753" s="57"/>
      <c r="C4753" s="56"/>
      <c r="D4753" s="56"/>
      <c r="E4753" s="56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ht="16" x14ac:dyDescent="0.2">
      <c r="B4754" s="57"/>
      <c r="C4754" s="56"/>
      <c r="D4754" s="56"/>
      <c r="E4754" s="56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ht="16" x14ac:dyDescent="0.2">
      <c r="B4755" s="57"/>
      <c r="C4755" s="56"/>
      <c r="D4755" s="56"/>
      <c r="E4755" s="56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ht="16" x14ac:dyDescent="0.2">
      <c r="B4756" s="57"/>
      <c r="C4756" s="56"/>
      <c r="D4756" s="56"/>
      <c r="E4756" s="56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ht="16" x14ac:dyDescent="0.2">
      <c r="B4757" s="57"/>
      <c r="C4757" s="56"/>
      <c r="D4757" s="56"/>
      <c r="E4757" s="56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ht="16" x14ac:dyDescent="0.2">
      <c r="B4758" s="57"/>
      <c r="C4758" s="56"/>
      <c r="D4758" s="56"/>
      <c r="E4758" s="56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ht="16" x14ac:dyDescent="0.2">
      <c r="B4759" s="57"/>
      <c r="C4759" s="56"/>
      <c r="D4759" s="56"/>
      <c r="E4759" s="56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ht="16" x14ac:dyDescent="0.2">
      <c r="B4760" s="57"/>
      <c r="C4760" s="56"/>
      <c r="D4760" s="56"/>
      <c r="E4760" s="56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ht="16" x14ac:dyDescent="0.2">
      <c r="B4761" s="57"/>
      <c r="C4761" s="56"/>
      <c r="D4761" s="56"/>
      <c r="E4761" s="56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ht="16" x14ac:dyDescent="0.2">
      <c r="B4762" s="57"/>
      <c r="C4762" s="56"/>
      <c r="D4762" s="56"/>
      <c r="E4762" s="56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ht="16" x14ac:dyDescent="0.2">
      <c r="B4763" s="57"/>
      <c r="C4763" s="56"/>
      <c r="D4763" s="56"/>
      <c r="E4763" s="56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ht="16" x14ac:dyDescent="0.2">
      <c r="B4764" s="57"/>
      <c r="C4764" s="56"/>
      <c r="D4764" s="56"/>
      <c r="E4764" s="56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ht="16" x14ac:dyDescent="0.2">
      <c r="B4765" s="57"/>
      <c r="C4765" s="56"/>
      <c r="D4765" s="56"/>
      <c r="E4765" s="56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ht="16" x14ac:dyDescent="0.2">
      <c r="B4766" s="57"/>
      <c r="C4766" s="56"/>
      <c r="D4766" s="56"/>
      <c r="E4766" s="56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ht="16" x14ac:dyDescent="0.2">
      <c r="B4767" s="57"/>
      <c r="C4767" s="56"/>
      <c r="D4767" s="56"/>
      <c r="E4767" s="56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ht="16" x14ac:dyDescent="0.2">
      <c r="B4768" s="57"/>
      <c r="C4768" s="56"/>
      <c r="D4768" s="56"/>
      <c r="E4768" s="56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ht="16" x14ac:dyDescent="0.2">
      <c r="B4769" s="57"/>
      <c r="C4769" s="56"/>
      <c r="D4769" s="56"/>
      <c r="E4769" s="56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ht="16" x14ac:dyDescent="0.2">
      <c r="B4770" s="57"/>
      <c r="C4770" s="56"/>
      <c r="D4770" s="56"/>
      <c r="E4770" s="56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ht="16" x14ac:dyDescent="0.2">
      <c r="B4771" s="57"/>
      <c r="C4771" s="56"/>
      <c r="D4771" s="56"/>
      <c r="E4771" s="56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ht="16" x14ac:dyDescent="0.2">
      <c r="B4772" s="57"/>
      <c r="C4772" s="56"/>
      <c r="D4772" s="56"/>
      <c r="E4772" s="56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ht="16" x14ac:dyDescent="0.2">
      <c r="B4773" s="57"/>
      <c r="C4773" s="56"/>
      <c r="D4773" s="56"/>
      <c r="E4773" s="56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ht="16" x14ac:dyDescent="0.2">
      <c r="B4774" s="57"/>
      <c r="C4774" s="56"/>
      <c r="D4774" s="56"/>
      <c r="E4774" s="56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ht="16" x14ac:dyDescent="0.2">
      <c r="B4775" s="57"/>
      <c r="C4775" s="56"/>
      <c r="D4775" s="56"/>
      <c r="E4775" s="56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ht="16" x14ac:dyDescent="0.2">
      <c r="B4776" s="57"/>
      <c r="C4776" s="56"/>
      <c r="D4776" s="56"/>
      <c r="E4776" s="56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ht="16" x14ac:dyDescent="0.2">
      <c r="B4777" s="57"/>
      <c r="C4777" s="56"/>
      <c r="D4777" s="56"/>
      <c r="E4777" s="56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ht="16" x14ac:dyDescent="0.2">
      <c r="B4778" s="57"/>
      <c r="C4778" s="56"/>
      <c r="D4778" s="56"/>
      <c r="E4778" s="56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ht="16" x14ac:dyDescent="0.2">
      <c r="B4779" s="57"/>
      <c r="C4779" s="56"/>
      <c r="D4779" s="56"/>
      <c r="E4779" s="56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ht="16" x14ac:dyDescent="0.2">
      <c r="B4780" s="57"/>
      <c r="C4780" s="56"/>
      <c r="D4780" s="56"/>
      <c r="E4780" s="56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ht="16" x14ac:dyDescent="0.2">
      <c r="B4781" s="57"/>
      <c r="C4781" s="56"/>
      <c r="D4781" s="56"/>
      <c r="E4781" s="56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ht="16" x14ac:dyDescent="0.2">
      <c r="B4782" s="57"/>
      <c r="C4782" s="56"/>
      <c r="D4782" s="56"/>
      <c r="E4782" s="56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ht="16" x14ac:dyDescent="0.2">
      <c r="B4783" s="57"/>
      <c r="C4783" s="56"/>
      <c r="D4783" s="56"/>
      <c r="E4783" s="56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ht="16" x14ac:dyDescent="0.2">
      <c r="B4784" s="57"/>
      <c r="C4784" s="56"/>
      <c r="D4784" s="56"/>
      <c r="E4784" s="56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ht="16" x14ac:dyDescent="0.2">
      <c r="B4785" s="57"/>
      <c r="C4785" s="56"/>
      <c r="D4785" s="56"/>
      <c r="E4785" s="56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ht="16" x14ac:dyDescent="0.2">
      <c r="B4786" s="57"/>
      <c r="C4786" s="56"/>
      <c r="D4786" s="56"/>
      <c r="E4786" s="56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ht="16" x14ac:dyDescent="0.2">
      <c r="B4787" s="57"/>
      <c r="C4787" s="56"/>
      <c r="D4787" s="56"/>
      <c r="E4787" s="56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ht="16" x14ac:dyDescent="0.2">
      <c r="B4788" s="57"/>
      <c r="C4788" s="56"/>
      <c r="D4788" s="56"/>
      <c r="E4788" s="56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ht="16" x14ac:dyDescent="0.2">
      <c r="B4789" s="57"/>
      <c r="C4789" s="56"/>
      <c r="D4789" s="56"/>
      <c r="E4789" s="56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ht="16" x14ac:dyDescent="0.2">
      <c r="B4790" s="57"/>
      <c r="C4790" s="56"/>
      <c r="D4790" s="56"/>
      <c r="E4790" s="56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ht="16" x14ac:dyDescent="0.2">
      <c r="B4791" s="57"/>
      <c r="C4791" s="56"/>
      <c r="D4791" s="56"/>
      <c r="E4791" s="56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ht="16" x14ac:dyDescent="0.2">
      <c r="B4792" s="57"/>
      <c r="C4792" s="56"/>
      <c r="D4792" s="56"/>
      <c r="E4792" s="56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ht="16" x14ac:dyDescent="0.2">
      <c r="B4793" s="57"/>
      <c r="C4793" s="56"/>
      <c r="D4793" s="56"/>
      <c r="E4793" s="56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ht="16" x14ac:dyDescent="0.2">
      <c r="B4794" s="57"/>
      <c r="C4794" s="56"/>
      <c r="D4794" s="56"/>
      <c r="E4794" s="56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ht="16" x14ac:dyDescent="0.2">
      <c r="B4795" s="57"/>
      <c r="C4795" s="56"/>
      <c r="D4795" s="56"/>
      <c r="E4795" s="56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ht="16" x14ac:dyDescent="0.2">
      <c r="B4796" s="57"/>
      <c r="C4796" s="56"/>
      <c r="D4796" s="56"/>
      <c r="E4796" s="56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ht="16" x14ac:dyDescent="0.2">
      <c r="B4797" s="57"/>
      <c r="C4797" s="56"/>
      <c r="D4797" s="56"/>
      <c r="E4797" s="56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ht="16" x14ac:dyDescent="0.2">
      <c r="B4798" s="57"/>
      <c r="C4798" s="56"/>
      <c r="D4798" s="56"/>
      <c r="E4798" s="56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ht="16" x14ac:dyDescent="0.2">
      <c r="B4799" s="57"/>
      <c r="C4799" s="56"/>
      <c r="D4799" s="56"/>
      <c r="E4799" s="56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ht="16" x14ac:dyDescent="0.2">
      <c r="B4800" s="57"/>
      <c r="C4800" s="56"/>
      <c r="D4800" s="56"/>
      <c r="E4800" s="56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ht="16" x14ac:dyDescent="0.2">
      <c r="B4801" s="57"/>
      <c r="C4801" s="56"/>
      <c r="D4801" s="56"/>
      <c r="E4801" s="56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ht="16" x14ac:dyDescent="0.2">
      <c r="B4802" s="57"/>
      <c r="C4802" s="56"/>
      <c r="D4802" s="56"/>
      <c r="E4802" s="56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ht="16" x14ac:dyDescent="0.2">
      <c r="B4803" s="57"/>
      <c r="C4803" s="56"/>
      <c r="D4803" s="56"/>
      <c r="E4803" s="56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ht="16" x14ac:dyDescent="0.2">
      <c r="B4804" s="57"/>
      <c r="C4804" s="56"/>
      <c r="D4804" s="56"/>
      <c r="E4804" s="56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ht="16" x14ac:dyDescent="0.2">
      <c r="B4805" s="57"/>
      <c r="C4805" s="56"/>
      <c r="D4805" s="56"/>
      <c r="E4805" s="56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ht="16" x14ac:dyDescent="0.2">
      <c r="B4806" s="57"/>
      <c r="C4806" s="56"/>
      <c r="D4806" s="56"/>
      <c r="E4806" s="56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ht="16" x14ac:dyDescent="0.2">
      <c r="B4807" s="57"/>
      <c r="C4807" s="56"/>
      <c r="D4807" s="56"/>
      <c r="E4807" s="56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ht="16" x14ac:dyDescent="0.2">
      <c r="B4808" s="57"/>
      <c r="C4808" s="56"/>
      <c r="D4808" s="56"/>
      <c r="E4808" s="56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ht="16" x14ac:dyDescent="0.2">
      <c r="B4809" s="57"/>
      <c r="C4809" s="56"/>
      <c r="D4809" s="56"/>
      <c r="E4809" s="56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ht="16" x14ac:dyDescent="0.2">
      <c r="B4810" s="57"/>
      <c r="C4810" s="56"/>
      <c r="D4810" s="56"/>
      <c r="E4810" s="56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ht="16" x14ac:dyDescent="0.2">
      <c r="B4811" s="57"/>
      <c r="C4811" s="56"/>
      <c r="D4811" s="56"/>
      <c r="E4811" s="56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ht="16" x14ac:dyDescent="0.2">
      <c r="B4812" s="57"/>
      <c r="C4812" s="56"/>
      <c r="D4812" s="56"/>
      <c r="E4812" s="56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ht="16" x14ac:dyDescent="0.2">
      <c r="B4813" s="57"/>
      <c r="C4813" s="56"/>
      <c r="D4813" s="56"/>
      <c r="E4813" s="56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ht="16" x14ac:dyDescent="0.2">
      <c r="B4814" s="57"/>
      <c r="C4814" s="56"/>
      <c r="D4814" s="56"/>
      <c r="E4814" s="56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ht="16" x14ac:dyDescent="0.2">
      <c r="B4815" s="57"/>
      <c r="C4815" s="56"/>
      <c r="D4815" s="56"/>
      <c r="E4815" s="56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ht="16" x14ac:dyDescent="0.2">
      <c r="B4816" s="57"/>
      <c r="C4816" s="56"/>
      <c r="D4816" s="56"/>
      <c r="E4816" s="56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ht="16" x14ac:dyDescent="0.2">
      <c r="B4817" s="57"/>
      <c r="C4817" s="56"/>
      <c r="D4817" s="56"/>
      <c r="E4817" s="56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ht="16" x14ac:dyDescent="0.2">
      <c r="B4818" s="57"/>
      <c r="C4818" s="56"/>
      <c r="D4818" s="56"/>
      <c r="E4818" s="56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ht="16" x14ac:dyDescent="0.2">
      <c r="B4819" s="57"/>
      <c r="C4819" s="56"/>
      <c r="D4819" s="56"/>
      <c r="E4819" s="56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ht="16" x14ac:dyDescent="0.2">
      <c r="B4820" s="57"/>
      <c r="C4820" s="56"/>
      <c r="D4820" s="56"/>
      <c r="E4820" s="56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ht="16" x14ac:dyDescent="0.2">
      <c r="B4821" s="57"/>
      <c r="C4821" s="56"/>
      <c r="D4821" s="56"/>
      <c r="E4821" s="56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ht="16" x14ac:dyDescent="0.2">
      <c r="B4822" s="57"/>
      <c r="C4822" s="56"/>
      <c r="D4822" s="56"/>
      <c r="E4822" s="56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ht="16" x14ac:dyDescent="0.2">
      <c r="B4823" s="57"/>
      <c r="C4823" s="56"/>
      <c r="D4823" s="56"/>
      <c r="E4823" s="56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ht="16" x14ac:dyDescent="0.2">
      <c r="B4824" s="57"/>
      <c r="C4824" s="56"/>
      <c r="D4824" s="56"/>
      <c r="E4824" s="56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ht="16" x14ac:dyDescent="0.2">
      <c r="B4825" s="57"/>
      <c r="C4825" s="56"/>
      <c r="D4825" s="56"/>
      <c r="E4825" s="56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ht="16" x14ac:dyDescent="0.2">
      <c r="B4826" s="57"/>
      <c r="C4826" s="56"/>
      <c r="D4826" s="56"/>
      <c r="E4826" s="56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ht="16" x14ac:dyDescent="0.2">
      <c r="B4827" s="57"/>
      <c r="C4827" s="56"/>
      <c r="D4827" s="56"/>
      <c r="E4827" s="56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ht="16" x14ac:dyDescent="0.2">
      <c r="B4828" s="57"/>
      <c r="C4828" s="56"/>
      <c r="D4828" s="56"/>
      <c r="E4828" s="56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ht="16" x14ac:dyDescent="0.2">
      <c r="B4829" s="57"/>
      <c r="C4829" s="56"/>
      <c r="D4829" s="56"/>
      <c r="E4829" s="56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ht="16" x14ac:dyDescent="0.2">
      <c r="B4830" s="57"/>
      <c r="C4830" s="56"/>
      <c r="D4830" s="56"/>
      <c r="E4830" s="56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ht="16" x14ac:dyDescent="0.2">
      <c r="B4831" s="57"/>
      <c r="C4831" s="56"/>
      <c r="D4831" s="56"/>
      <c r="E4831" s="56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ht="16" x14ac:dyDescent="0.2">
      <c r="B4832" s="57"/>
      <c r="C4832" s="56"/>
      <c r="D4832" s="56"/>
      <c r="E4832" s="56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ht="16" x14ac:dyDescent="0.2">
      <c r="B4833" s="57"/>
      <c r="C4833" s="56"/>
      <c r="D4833" s="56"/>
      <c r="E4833" s="56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ht="16" x14ac:dyDescent="0.2">
      <c r="B4834" s="57"/>
      <c r="C4834" s="56"/>
      <c r="D4834" s="56"/>
      <c r="E4834" s="56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ht="16" x14ac:dyDescent="0.2">
      <c r="B4835" s="57"/>
      <c r="C4835" s="56"/>
      <c r="D4835" s="56"/>
      <c r="E4835" s="56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ht="16" x14ac:dyDescent="0.2">
      <c r="B4836" s="57"/>
      <c r="C4836" s="56"/>
      <c r="D4836" s="56"/>
      <c r="E4836" s="56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ht="16" x14ac:dyDescent="0.2">
      <c r="B4837" s="57"/>
      <c r="C4837" s="56"/>
      <c r="D4837" s="56"/>
      <c r="E4837" s="56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ht="16" x14ac:dyDescent="0.2">
      <c r="B4838" s="57"/>
      <c r="C4838" s="56"/>
      <c r="D4838" s="56"/>
      <c r="E4838" s="56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ht="16" x14ac:dyDescent="0.2">
      <c r="B4839" s="57"/>
      <c r="C4839" s="56"/>
      <c r="D4839" s="56"/>
      <c r="E4839" s="56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ht="16" x14ac:dyDescent="0.2">
      <c r="B4840" s="57"/>
      <c r="C4840" s="56"/>
      <c r="D4840" s="56"/>
      <c r="E4840" s="56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ht="16" x14ac:dyDescent="0.2">
      <c r="B4841" s="57"/>
      <c r="C4841" s="56"/>
      <c r="D4841" s="56"/>
      <c r="E4841" s="56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ht="16" x14ac:dyDescent="0.2">
      <c r="B4842" s="57"/>
      <c r="C4842" s="56"/>
      <c r="D4842" s="56"/>
      <c r="E4842" s="56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ht="16" x14ac:dyDescent="0.2">
      <c r="B4843" s="57"/>
      <c r="C4843" s="56"/>
      <c r="D4843" s="56"/>
      <c r="E4843" s="56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ht="16" x14ac:dyDescent="0.2">
      <c r="B4844" s="57"/>
      <c r="C4844" s="56"/>
      <c r="D4844" s="56"/>
      <c r="E4844" s="56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ht="16" x14ac:dyDescent="0.2">
      <c r="B4845" s="57"/>
      <c r="C4845" s="56"/>
      <c r="D4845" s="56"/>
      <c r="E4845" s="56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ht="16" x14ac:dyDescent="0.2">
      <c r="B4846" s="57"/>
      <c r="C4846" s="56"/>
      <c r="D4846" s="56"/>
      <c r="E4846" s="56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ht="16" x14ac:dyDescent="0.2">
      <c r="B4847" s="57"/>
      <c r="C4847" s="56"/>
      <c r="D4847" s="56"/>
      <c r="E4847" s="56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ht="16" x14ac:dyDescent="0.2">
      <c r="B4848" s="57"/>
      <c r="C4848" s="56"/>
      <c r="D4848" s="56"/>
      <c r="E4848" s="56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ht="16" x14ac:dyDescent="0.2">
      <c r="B4849" s="57"/>
      <c r="C4849" s="56"/>
      <c r="D4849" s="56"/>
      <c r="E4849" s="56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ht="16" x14ac:dyDescent="0.2">
      <c r="B4850" s="57"/>
      <c r="C4850" s="56"/>
      <c r="D4850" s="56"/>
      <c r="E4850" s="56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ht="16" x14ac:dyDescent="0.2">
      <c r="B4851" s="57"/>
      <c r="C4851" s="56"/>
      <c r="D4851" s="56"/>
      <c r="E4851" s="56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ht="16" x14ac:dyDescent="0.2">
      <c r="B4852" s="57"/>
      <c r="C4852" s="56"/>
      <c r="D4852" s="56"/>
      <c r="E4852" s="56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ht="16" x14ac:dyDescent="0.2">
      <c r="B4853" s="57"/>
      <c r="C4853" s="56"/>
      <c r="D4853" s="56"/>
      <c r="E4853" s="56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ht="16" x14ac:dyDescent="0.2">
      <c r="B4854" s="57"/>
      <c r="C4854" s="56"/>
      <c r="D4854" s="56"/>
      <c r="E4854" s="56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ht="16" x14ac:dyDescent="0.2">
      <c r="B4855" s="57"/>
      <c r="C4855" s="56"/>
      <c r="D4855" s="56"/>
      <c r="E4855" s="56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ht="16" x14ac:dyDescent="0.2">
      <c r="B4856" s="57"/>
      <c r="C4856" s="56"/>
      <c r="D4856" s="56"/>
      <c r="E4856" s="56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ht="16" x14ac:dyDescent="0.2">
      <c r="B4857" s="57"/>
      <c r="C4857" s="56"/>
      <c r="D4857" s="56"/>
      <c r="E4857" s="56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ht="16" x14ac:dyDescent="0.2">
      <c r="B4858" s="57"/>
      <c r="C4858" s="56"/>
      <c r="D4858" s="56"/>
      <c r="E4858" s="56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ht="16" x14ac:dyDescent="0.2">
      <c r="B4859" s="57"/>
      <c r="C4859" s="56"/>
      <c r="D4859" s="56"/>
      <c r="E4859" s="56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ht="16" x14ac:dyDescent="0.2">
      <c r="B4860" s="57"/>
      <c r="C4860" s="56"/>
      <c r="D4860" s="56"/>
      <c r="E4860" s="56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ht="16" x14ac:dyDescent="0.2">
      <c r="B4861" s="57"/>
      <c r="C4861" s="56"/>
      <c r="D4861" s="56"/>
      <c r="E4861" s="56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ht="16" x14ac:dyDescent="0.2">
      <c r="B4862" s="57"/>
      <c r="C4862" s="56"/>
      <c r="D4862" s="56"/>
      <c r="E4862" s="56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ht="16" x14ac:dyDescent="0.2">
      <c r="B4863" s="57"/>
      <c r="C4863" s="56"/>
      <c r="D4863" s="56"/>
      <c r="E4863" s="56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ht="16" x14ac:dyDescent="0.2">
      <c r="B4864" s="57"/>
      <c r="C4864" s="56"/>
      <c r="D4864" s="56"/>
      <c r="E4864" s="56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ht="16" x14ac:dyDescent="0.2">
      <c r="B4865" s="57"/>
      <c r="C4865" s="56"/>
      <c r="D4865" s="56"/>
      <c r="E4865" s="56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ht="16" x14ac:dyDescent="0.2">
      <c r="B4866" s="57"/>
      <c r="C4866" s="56"/>
      <c r="D4866" s="56"/>
      <c r="E4866" s="56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ht="16" x14ac:dyDescent="0.2">
      <c r="B4867" s="57"/>
      <c r="C4867" s="56"/>
      <c r="D4867" s="56"/>
      <c r="E4867" s="56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ht="16" x14ac:dyDescent="0.2">
      <c r="B4868" s="57"/>
      <c r="C4868" s="56"/>
      <c r="D4868" s="56"/>
      <c r="E4868" s="56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ht="16" x14ac:dyDescent="0.2">
      <c r="B4869" s="57"/>
      <c r="C4869" s="56"/>
      <c r="D4869" s="56"/>
      <c r="E4869" s="56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ht="16" x14ac:dyDescent="0.2">
      <c r="B4870" s="57"/>
      <c r="C4870" s="56"/>
      <c r="D4870" s="56"/>
      <c r="E4870" s="56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ht="16" x14ac:dyDescent="0.2">
      <c r="B4871" s="57"/>
      <c r="C4871" s="56"/>
      <c r="D4871" s="56"/>
      <c r="E4871" s="56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ht="16" x14ac:dyDescent="0.2">
      <c r="B4872" s="57"/>
      <c r="C4872" s="56"/>
      <c r="D4872" s="56"/>
      <c r="E4872" s="56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ht="16" x14ac:dyDescent="0.2">
      <c r="B4873" s="57"/>
      <c r="C4873" s="56"/>
      <c r="D4873" s="56"/>
      <c r="E4873" s="56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ht="16" x14ac:dyDescent="0.2">
      <c r="B4874" s="57"/>
      <c r="C4874" s="56"/>
      <c r="D4874" s="56"/>
      <c r="E4874" s="56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ht="16" x14ac:dyDescent="0.2">
      <c r="B4875" s="57"/>
      <c r="C4875" s="56"/>
      <c r="D4875" s="56"/>
      <c r="E4875" s="56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ht="16" x14ac:dyDescent="0.2">
      <c r="B4876" s="57"/>
      <c r="C4876" s="56"/>
      <c r="D4876" s="56"/>
      <c r="E4876" s="56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ht="16" x14ac:dyDescent="0.2">
      <c r="B4877" s="57"/>
      <c r="C4877" s="56"/>
      <c r="D4877" s="56"/>
      <c r="E4877" s="56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ht="16" x14ac:dyDescent="0.2">
      <c r="B4878" s="57"/>
      <c r="C4878" s="56"/>
      <c r="D4878" s="56"/>
      <c r="E4878" s="56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ht="16" x14ac:dyDescent="0.2">
      <c r="B4879" s="57"/>
      <c r="C4879" s="56"/>
      <c r="D4879" s="56"/>
      <c r="E4879" s="56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ht="16" x14ac:dyDescent="0.2">
      <c r="B4880" s="57"/>
      <c r="C4880" s="56"/>
      <c r="D4880" s="56"/>
      <c r="E4880" s="56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ht="16" x14ac:dyDescent="0.2">
      <c r="B4881" s="57"/>
      <c r="C4881" s="56"/>
      <c r="D4881" s="56"/>
      <c r="E4881" s="56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ht="16" x14ac:dyDescent="0.2">
      <c r="B4882" s="57"/>
      <c r="C4882" s="56"/>
      <c r="D4882" s="56"/>
      <c r="E4882" s="56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ht="16" x14ac:dyDescent="0.2">
      <c r="B4883" s="57"/>
      <c r="C4883" s="56"/>
      <c r="D4883" s="56"/>
      <c r="E4883" s="56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ht="16" x14ac:dyDescent="0.2">
      <c r="B4884" s="57"/>
      <c r="C4884" s="56"/>
      <c r="D4884" s="56"/>
      <c r="E4884" s="56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ht="16" x14ac:dyDescent="0.2">
      <c r="B4885" s="57"/>
      <c r="C4885" s="56"/>
      <c r="D4885" s="56"/>
      <c r="E4885" s="56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ht="16" x14ac:dyDescent="0.2">
      <c r="B4886" s="57"/>
      <c r="C4886" s="56"/>
      <c r="D4886" s="56"/>
      <c r="E4886" s="56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ht="16" x14ac:dyDescent="0.2">
      <c r="B4887" s="57"/>
      <c r="C4887" s="56"/>
      <c r="D4887" s="56"/>
      <c r="E4887" s="56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ht="16" x14ac:dyDescent="0.2">
      <c r="B4888" s="57"/>
      <c r="C4888" s="56"/>
      <c r="D4888" s="56"/>
      <c r="E4888" s="56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ht="16" x14ac:dyDescent="0.2">
      <c r="B4889" s="57"/>
      <c r="C4889" s="56"/>
      <c r="D4889" s="56"/>
      <c r="E4889" s="56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ht="16" x14ac:dyDescent="0.2">
      <c r="B4890" s="57"/>
      <c r="C4890" s="56"/>
      <c r="D4890" s="56"/>
      <c r="E4890" s="56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ht="16" x14ac:dyDescent="0.2">
      <c r="B4891" s="57"/>
      <c r="C4891" s="56"/>
      <c r="D4891" s="56"/>
      <c r="E4891" s="56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ht="16" x14ac:dyDescent="0.2">
      <c r="B4892" s="57"/>
      <c r="C4892" s="56"/>
      <c r="D4892" s="56"/>
      <c r="E4892" s="56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ht="16" x14ac:dyDescent="0.2">
      <c r="B4893" s="57"/>
      <c r="C4893" s="56"/>
      <c r="D4893" s="56"/>
      <c r="E4893" s="56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ht="16" x14ac:dyDescent="0.2">
      <c r="B4894" s="57"/>
      <c r="C4894" s="56"/>
      <c r="D4894" s="56"/>
      <c r="E4894" s="56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ht="16" x14ac:dyDescent="0.2">
      <c r="B4895" s="57"/>
      <c r="C4895" s="56"/>
      <c r="D4895" s="56"/>
      <c r="E4895" s="56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ht="16" x14ac:dyDescent="0.2">
      <c r="B4896" s="57"/>
      <c r="C4896" s="56"/>
      <c r="D4896" s="56"/>
      <c r="E4896" s="56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ht="16" x14ac:dyDescent="0.2">
      <c r="B4897" s="57"/>
      <c r="C4897" s="56"/>
      <c r="D4897" s="56"/>
      <c r="E4897" s="56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ht="16" x14ac:dyDescent="0.2">
      <c r="B4898" s="57"/>
      <c r="C4898" s="56"/>
      <c r="D4898" s="56"/>
      <c r="E4898" s="56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ht="16" x14ac:dyDescent="0.2">
      <c r="B4899" s="57"/>
      <c r="C4899" s="56"/>
      <c r="D4899" s="56"/>
      <c r="E4899" s="56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ht="16" x14ac:dyDescent="0.2">
      <c r="B4900" s="57"/>
      <c r="C4900" s="56"/>
      <c r="D4900" s="56"/>
      <c r="E4900" s="56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ht="16" x14ac:dyDescent="0.2">
      <c r="B4901" s="57"/>
      <c r="C4901" s="56"/>
      <c r="D4901" s="56"/>
      <c r="E4901" s="56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ht="16" x14ac:dyDescent="0.2">
      <c r="B4902" s="57"/>
      <c r="C4902" s="56"/>
      <c r="D4902" s="56"/>
      <c r="E4902" s="56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ht="16" x14ac:dyDescent="0.2">
      <c r="B4903" s="57"/>
      <c r="C4903" s="56"/>
      <c r="D4903" s="56"/>
      <c r="E4903" s="56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ht="16" x14ac:dyDescent="0.2">
      <c r="B4904" s="57"/>
      <c r="C4904" s="56"/>
      <c r="D4904" s="56"/>
      <c r="E4904" s="56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ht="16" x14ac:dyDescent="0.2">
      <c r="B4905" s="57"/>
      <c r="C4905" s="56"/>
      <c r="D4905" s="56"/>
      <c r="E4905" s="56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ht="16" x14ac:dyDescent="0.2">
      <c r="B4906" s="57"/>
      <c r="C4906" s="56"/>
      <c r="D4906" s="56"/>
      <c r="E4906" s="56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ht="16" x14ac:dyDescent="0.2">
      <c r="B4907" s="57"/>
      <c r="C4907" s="56"/>
      <c r="D4907" s="56"/>
      <c r="E4907" s="56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ht="16" x14ac:dyDescent="0.2">
      <c r="B4908" s="57"/>
      <c r="C4908" s="56"/>
      <c r="D4908" s="56"/>
      <c r="E4908" s="56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ht="16" x14ac:dyDescent="0.2">
      <c r="B4909" s="57"/>
      <c r="C4909" s="56"/>
      <c r="D4909" s="56"/>
      <c r="E4909" s="56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ht="16" x14ac:dyDescent="0.2">
      <c r="B4910" s="57"/>
      <c r="C4910" s="56"/>
      <c r="D4910" s="56"/>
      <c r="E4910" s="56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ht="16" x14ac:dyDescent="0.2">
      <c r="B4911" s="57"/>
      <c r="C4911" s="56"/>
      <c r="D4911" s="56"/>
      <c r="E4911" s="56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ht="16" x14ac:dyDescent="0.2">
      <c r="B4912" s="57"/>
      <c r="C4912" s="56"/>
      <c r="D4912" s="56"/>
      <c r="E4912" s="56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ht="16" x14ac:dyDescent="0.2">
      <c r="B4913" s="57"/>
      <c r="C4913" s="56"/>
      <c r="D4913" s="56"/>
      <c r="E4913" s="56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ht="16" x14ac:dyDescent="0.2">
      <c r="B4914" s="57"/>
      <c r="C4914" s="56"/>
      <c r="D4914" s="56"/>
      <c r="E4914" s="56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ht="16" x14ac:dyDescent="0.2">
      <c r="B4915" s="57"/>
      <c r="C4915" s="56"/>
      <c r="D4915" s="56"/>
      <c r="E4915" s="56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ht="16" x14ac:dyDescent="0.2">
      <c r="B4916" s="57"/>
      <c r="C4916" s="56"/>
      <c r="D4916" s="56"/>
      <c r="E4916" s="56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ht="16" x14ac:dyDescent="0.2">
      <c r="B4917" s="57"/>
      <c r="C4917" s="56"/>
      <c r="D4917" s="56"/>
      <c r="E4917" s="56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ht="16" x14ac:dyDescent="0.2">
      <c r="B4918" s="57"/>
      <c r="C4918" s="56"/>
      <c r="D4918" s="56"/>
      <c r="E4918" s="56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ht="16" x14ac:dyDescent="0.2">
      <c r="B4919" s="57"/>
      <c r="C4919" s="56"/>
      <c r="D4919" s="56"/>
      <c r="E4919" s="56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ht="16" x14ac:dyDescent="0.2">
      <c r="B4920" s="57"/>
      <c r="C4920" s="56"/>
      <c r="D4920" s="56"/>
      <c r="E4920" s="56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ht="16" x14ac:dyDescent="0.2">
      <c r="B4921" s="57"/>
      <c r="C4921" s="56"/>
      <c r="D4921" s="56"/>
      <c r="E4921" s="56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ht="16" x14ac:dyDescent="0.2">
      <c r="B4922" s="57"/>
      <c r="C4922" s="56"/>
      <c r="D4922" s="56"/>
      <c r="E4922" s="56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ht="16" x14ac:dyDescent="0.2">
      <c r="B4923" s="57"/>
      <c r="C4923" s="56"/>
      <c r="D4923" s="56"/>
      <c r="E4923" s="56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ht="16" x14ac:dyDescent="0.2">
      <c r="B4924" s="57"/>
      <c r="C4924" s="56"/>
      <c r="D4924" s="56"/>
      <c r="E4924" s="56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ht="16" x14ac:dyDescent="0.2">
      <c r="B4925" s="57"/>
      <c r="C4925" s="56"/>
      <c r="D4925" s="56"/>
      <c r="E4925" s="56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ht="16" x14ac:dyDescent="0.2">
      <c r="B4926" s="57"/>
      <c r="C4926" s="56"/>
      <c r="D4926" s="56"/>
      <c r="E4926" s="56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ht="16" x14ac:dyDescent="0.2">
      <c r="B4927" s="57"/>
      <c r="C4927" s="56"/>
      <c r="D4927" s="56"/>
      <c r="E4927" s="56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ht="16" x14ac:dyDescent="0.2">
      <c r="B4928" s="57"/>
      <c r="C4928" s="56"/>
      <c r="D4928" s="56"/>
      <c r="E4928" s="56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ht="16" x14ac:dyDescent="0.2">
      <c r="B4929" s="57"/>
      <c r="C4929" s="56"/>
      <c r="D4929" s="56"/>
      <c r="E4929" s="56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ht="16" x14ac:dyDescent="0.2">
      <c r="B4930" s="57"/>
      <c r="C4930" s="56"/>
      <c r="D4930" s="56"/>
      <c r="E4930" s="56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ht="16" x14ac:dyDescent="0.2">
      <c r="B4931" s="57"/>
      <c r="C4931" s="56"/>
      <c r="D4931" s="56"/>
      <c r="E4931" s="56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ht="16" x14ac:dyDescent="0.2">
      <c r="B4932" s="57"/>
      <c r="C4932" s="56"/>
      <c r="D4932" s="56"/>
      <c r="E4932" s="56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ht="16" x14ac:dyDescent="0.2">
      <c r="B4933" s="57"/>
      <c r="C4933" s="56"/>
      <c r="D4933" s="56"/>
      <c r="E4933" s="56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ht="16" x14ac:dyDescent="0.2">
      <c r="B4934" s="57"/>
      <c r="C4934" s="56"/>
      <c r="D4934" s="56"/>
      <c r="E4934" s="56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ht="16" x14ac:dyDescent="0.2">
      <c r="B4935" s="57"/>
      <c r="C4935" s="56"/>
      <c r="D4935" s="56"/>
      <c r="E4935" s="56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ht="16" x14ac:dyDescent="0.2">
      <c r="B4936" s="57"/>
      <c r="C4936" s="56"/>
      <c r="D4936" s="56"/>
      <c r="E4936" s="56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ht="16" x14ac:dyDescent="0.2">
      <c r="B4937" s="57"/>
      <c r="C4937" s="56"/>
      <c r="D4937" s="56"/>
      <c r="E4937" s="56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ht="16" x14ac:dyDescent="0.2">
      <c r="B4938" s="57"/>
      <c r="C4938" s="56"/>
      <c r="D4938" s="56"/>
      <c r="E4938" s="56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ht="16" x14ac:dyDescent="0.2">
      <c r="B4939" s="57"/>
      <c r="C4939" s="56"/>
      <c r="D4939" s="56"/>
      <c r="E4939" s="56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ht="16" x14ac:dyDescent="0.2">
      <c r="B4940" s="57"/>
      <c r="C4940" s="56"/>
      <c r="D4940" s="56"/>
      <c r="E4940" s="56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ht="16" x14ac:dyDescent="0.2">
      <c r="B4941" s="57"/>
      <c r="C4941" s="56"/>
      <c r="D4941" s="56"/>
      <c r="E4941" s="56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ht="16" x14ac:dyDescent="0.2">
      <c r="B4942" s="57"/>
      <c r="C4942" s="56"/>
      <c r="D4942" s="56"/>
      <c r="E4942" s="56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ht="16" x14ac:dyDescent="0.2">
      <c r="B4943" s="57"/>
      <c r="C4943" s="56"/>
      <c r="D4943" s="56"/>
      <c r="E4943" s="56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ht="16" x14ac:dyDescent="0.2">
      <c r="B4944" s="57"/>
      <c r="C4944" s="56"/>
      <c r="D4944" s="56"/>
      <c r="E4944" s="56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ht="16" x14ac:dyDescent="0.2">
      <c r="B4945" s="57"/>
      <c r="C4945" s="56"/>
      <c r="D4945" s="56"/>
      <c r="E4945" s="56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ht="16" x14ac:dyDescent="0.2">
      <c r="B4946" s="57"/>
      <c r="C4946" s="56"/>
      <c r="D4946" s="56"/>
      <c r="E4946" s="56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ht="16" x14ac:dyDescent="0.2">
      <c r="B4947" s="57"/>
      <c r="C4947" s="56"/>
      <c r="D4947" s="56"/>
      <c r="E4947" s="56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ht="16" x14ac:dyDescent="0.2">
      <c r="B4948" s="57"/>
      <c r="C4948" s="56"/>
      <c r="D4948" s="56"/>
      <c r="E4948" s="56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ht="16" x14ac:dyDescent="0.2">
      <c r="B4949" s="57"/>
      <c r="C4949" s="56"/>
      <c r="D4949" s="56"/>
      <c r="E4949" s="56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ht="16" x14ac:dyDescent="0.2">
      <c r="B4950" s="57"/>
      <c r="C4950" s="56"/>
      <c r="D4950" s="56"/>
      <c r="E4950" s="56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ht="16" x14ac:dyDescent="0.2">
      <c r="B4951" s="57"/>
      <c r="C4951" s="56"/>
      <c r="D4951" s="56"/>
      <c r="E4951" s="56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ht="16" x14ac:dyDescent="0.2">
      <c r="B4952" s="57"/>
      <c r="C4952" s="56"/>
      <c r="D4952" s="56"/>
      <c r="E4952" s="56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ht="16" x14ac:dyDescent="0.2">
      <c r="B4953" s="57"/>
      <c r="C4953" s="56"/>
      <c r="D4953" s="56"/>
      <c r="E4953" s="56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ht="16" x14ac:dyDescent="0.2">
      <c r="B4954" s="57"/>
      <c r="C4954" s="56"/>
      <c r="D4954" s="56"/>
      <c r="E4954" s="56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ht="16" x14ac:dyDescent="0.2">
      <c r="B4955" s="57"/>
      <c r="C4955" s="56"/>
      <c r="D4955" s="56"/>
      <c r="E4955" s="56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ht="16" x14ac:dyDescent="0.2">
      <c r="B4956" s="57"/>
      <c r="C4956" s="56"/>
      <c r="D4956" s="56"/>
      <c r="E4956" s="56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ht="16" x14ac:dyDescent="0.2">
      <c r="B4957" s="57"/>
      <c r="C4957" s="56"/>
      <c r="D4957" s="56"/>
      <c r="E4957" s="56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ht="16" x14ac:dyDescent="0.2">
      <c r="B4958" s="57"/>
      <c r="C4958" s="56"/>
      <c r="D4958" s="56"/>
      <c r="E4958" s="56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ht="16" x14ac:dyDescent="0.2">
      <c r="B4959" s="57"/>
      <c r="C4959" s="56"/>
      <c r="D4959" s="56"/>
      <c r="E4959" s="56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ht="16" x14ac:dyDescent="0.2">
      <c r="B4960" s="57"/>
      <c r="C4960" s="56"/>
      <c r="D4960" s="56"/>
      <c r="E4960" s="56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ht="16" x14ac:dyDescent="0.2">
      <c r="B4961" s="57"/>
      <c r="C4961" s="56"/>
      <c r="D4961" s="56"/>
      <c r="E4961" s="56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ht="16" x14ac:dyDescent="0.2">
      <c r="B4962" s="57"/>
      <c r="C4962" s="56"/>
      <c r="D4962" s="56"/>
      <c r="E4962" s="56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ht="16" x14ac:dyDescent="0.2">
      <c r="B4963" s="57"/>
      <c r="C4963" s="56"/>
      <c r="D4963" s="56"/>
      <c r="E4963" s="56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ht="16" x14ac:dyDescent="0.2">
      <c r="B4964" s="57"/>
      <c r="C4964" s="56"/>
      <c r="D4964" s="56"/>
      <c r="E4964" s="56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ht="16" x14ac:dyDescent="0.2">
      <c r="B4965" s="57"/>
      <c r="C4965" s="56"/>
      <c r="D4965" s="56"/>
      <c r="E4965" s="56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ht="16" x14ac:dyDescent="0.2">
      <c r="B4966" s="57"/>
      <c r="C4966" s="56"/>
      <c r="D4966" s="56"/>
      <c r="E4966" s="56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ht="16" x14ac:dyDescent="0.2">
      <c r="B4967" s="57"/>
      <c r="C4967" s="56"/>
      <c r="D4967" s="56"/>
      <c r="E4967" s="56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ht="16" x14ac:dyDescent="0.2">
      <c r="B4968" s="57"/>
      <c r="C4968" s="56"/>
      <c r="D4968" s="56"/>
      <c r="E4968" s="56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ht="16" x14ac:dyDescent="0.2">
      <c r="B4969" s="57"/>
      <c r="C4969" s="56"/>
      <c r="D4969" s="56"/>
      <c r="E4969" s="56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ht="16" x14ac:dyDescent="0.2">
      <c r="B4970" s="57"/>
      <c r="C4970" s="56"/>
      <c r="D4970" s="56"/>
      <c r="E4970" s="56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ht="16" x14ac:dyDescent="0.2">
      <c r="B4971" s="57"/>
      <c r="C4971" s="56"/>
      <c r="D4971" s="56"/>
      <c r="E4971" s="56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ht="16" x14ac:dyDescent="0.2">
      <c r="B4972" s="57"/>
      <c r="C4972" s="56"/>
      <c r="D4972" s="56"/>
      <c r="E4972" s="56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ht="16" x14ac:dyDescent="0.2">
      <c r="B4973" s="57"/>
      <c r="C4973" s="56"/>
      <c r="D4973" s="56"/>
      <c r="E4973" s="56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ht="16" x14ac:dyDescent="0.2">
      <c r="B4974" s="57"/>
      <c r="C4974" s="56"/>
      <c r="D4974" s="56"/>
      <c r="E4974" s="56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ht="16" x14ac:dyDescent="0.2">
      <c r="B4975" s="57"/>
      <c r="C4975" s="56"/>
      <c r="D4975" s="56"/>
      <c r="E4975" s="56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ht="16" x14ac:dyDescent="0.2">
      <c r="B4976" s="57"/>
      <c r="C4976" s="56"/>
      <c r="D4976" s="56"/>
      <c r="E4976" s="56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ht="16" x14ac:dyDescent="0.2">
      <c r="B4977" s="57"/>
      <c r="C4977" s="56"/>
      <c r="D4977" s="56"/>
      <c r="E4977" s="56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ht="16" x14ac:dyDescent="0.2">
      <c r="B4978" s="57"/>
      <c r="C4978" s="56"/>
      <c r="D4978" s="56"/>
      <c r="E4978" s="56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ht="16" x14ac:dyDescent="0.2">
      <c r="B4979" s="57"/>
      <c r="C4979" s="56"/>
      <c r="D4979" s="56"/>
      <c r="E4979" s="56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ht="16" x14ac:dyDescent="0.2">
      <c r="B4980" s="57"/>
      <c r="C4980" s="56"/>
      <c r="D4980" s="56"/>
      <c r="E4980" s="56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ht="16" x14ac:dyDescent="0.2">
      <c r="B4981" s="57"/>
      <c r="C4981" s="56"/>
      <c r="D4981" s="56"/>
      <c r="E4981" s="56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ht="16" x14ac:dyDescent="0.2">
      <c r="B4982" s="57"/>
      <c r="C4982" s="56"/>
      <c r="D4982" s="56"/>
      <c r="E4982" s="56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ht="16" x14ac:dyDescent="0.2">
      <c r="B4983" s="57"/>
      <c r="C4983" s="56"/>
      <c r="D4983" s="56"/>
      <c r="E4983" s="56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ht="16" x14ac:dyDescent="0.2">
      <c r="B4984" s="57"/>
      <c r="C4984" s="56"/>
      <c r="D4984" s="56"/>
      <c r="E4984" s="56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ht="16" x14ac:dyDescent="0.2">
      <c r="B4985" s="57"/>
      <c r="C4985" s="56"/>
      <c r="D4985" s="56"/>
      <c r="E4985" s="56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ht="16" x14ac:dyDescent="0.2">
      <c r="B4986" s="57"/>
      <c r="C4986" s="56"/>
      <c r="D4986" s="56"/>
      <c r="E4986" s="56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ht="16" x14ac:dyDescent="0.2">
      <c r="B4987" s="57"/>
      <c r="C4987" s="56"/>
      <c r="D4987" s="56"/>
      <c r="E4987" s="56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ht="16" x14ac:dyDescent="0.2">
      <c r="B4988" s="57"/>
      <c r="C4988" s="56"/>
      <c r="D4988" s="56"/>
      <c r="E4988" s="56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ht="16" x14ac:dyDescent="0.2">
      <c r="B4989" s="57"/>
      <c r="C4989" s="56"/>
      <c r="D4989" s="56"/>
      <c r="E4989" s="56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ht="16" x14ac:dyDescent="0.2">
      <c r="B4990" s="57"/>
      <c r="C4990" s="56"/>
      <c r="D4990" s="56"/>
      <c r="E4990" s="56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ht="16" x14ac:dyDescent="0.2">
      <c r="B4991" s="57"/>
      <c r="C4991" s="56"/>
      <c r="D4991" s="56"/>
      <c r="E4991" s="56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ht="16" x14ac:dyDescent="0.2">
      <c r="B4992" s="57"/>
      <c r="C4992" s="56"/>
      <c r="D4992" s="56"/>
      <c r="E4992" s="56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ht="16" x14ac:dyDescent="0.2">
      <c r="B4993" s="57"/>
      <c r="C4993" s="56"/>
      <c r="D4993" s="56"/>
      <c r="E4993" s="56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ht="16" x14ac:dyDescent="0.2">
      <c r="B4994" s="57"/>
      <c r="C4994" s="56"/>
      <c r="D4994" s="56"/>
      <c r="E4994" s="56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ht="16" x14ac:dyDescent="0.2">
      <c r="B4995" s="57"/>
      <c r="C4995" s="56"/>
      <c r="D4995" s="56"/>
      <c r="E4995" s="56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ht="16" x14ac:dyDescent="0.2">
      <c r="B4996" s="57"/>
      <c r="C4996" s="56"/>
      <c r="D4996" s="56"/>
      <c r="E4996" s="56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ht="16" x14ac:dyDescent="0.2">
      <c r="B4997" s="57"/>
      <c r="C4997" s="56"/>
      <c r="D4997" s="56"/>
      <c r="E4997" s="56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ht="16" x14ac:dyDescent="0.2">
      <c r="B4998" s="57"/>
      <c r="C4998" s="56"/>
      <c r="D4998" s="56"/>
      <c r="E4998" s="56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ht="16" x14ac:dyDescent="0.2">
      <c r="B4999" s="57"/>
      <c r="C4999" s="56"/>
      <c r="D4999" s="56"/>
      <c r="E4999" s="56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ht="16" x14ac:dyDescent="0.2">
      <c r="B5000" s="57"/>
      <c r="C5000" s="56"/>
      <c r="D5000" s="56"/>
      <c r="E5000" s="56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ht="16" x14ac:dyDescent="0.2">
      <c r="B5001" s="57"/>
      <c r="C5001" s="56"/>
      <c r="D5001" s="56"/>
      <c r="E5001" s="56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ht="16" x14ac:dyDescent="0.2">
      <c r="B5002" s="57"/>
      <c r="C5002" s="56"/>
      <c r="D5002" s="56"/>
      <c r="E5002" s="56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ht="16" x14ac:dyDescent="0.2">
      <c r="B5003" s="57"/>
      <c r="C5003" s="56"/>
      <c r="D5003" s="56"/>
      <c r="E5003" s="56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ht="16" x14ac:dyDescent="0.2">
      <c r="B5004" s="57"/>
      <c r="C5004" s="56"/>
      <c r="D5004" s="56"/>
      <c r="E5004" s="56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ht="16" x14ac:dyDescent="0.2">
      <c r="B5005" s="57"/>
      <c r="C5005" s="56"/>
      <c r="D5005" s="56"/>
      <c r="E5005" s="56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ht="16" x14ac:dyDescent="0.2">
      <c r="B5006" s="57"/>
      <c r="C5006" s="56"/>
      <c r="D5006" s="56"/>
      <c r="E5006" s="56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ht="16" x14ac:dyDescent="0.2">
      <c r="B5007" s="57"/>
      <c r="C5007" s="56"/>
      <c r="D5007" s="56"/>
      <c r="E5007" s="56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ht="16" x14ac:dyDescent="0.2">
      <c r="B5008" s="57"/>
      <c r="C5008" s="56"/>
      <c r="D5008" s="56"/>
      <c r="E5008" s="56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ht="16" x14ac:dyDescent="0.2">
      <c r="B5009" s="57"/>
      <c r="C5009" s="56"/>
      <c r="D5009" s="56"/>
      <c r="E5009" s="56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ht="16" x14ac:dyDescent="0.2">
      <c r="B5010" s="57"/>
      <c r="C5010" s="56"/>
      <c r="D5010" s="56"/>
      <c r="E5010" s="56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ht="16" x14ac:dyDescent="0.2">
      <c r="B5011" s="57"/>
      <c r="C5011" s="56"/>
      <c r="D5011" s="56"/>
      <c r="E5011" s="56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ht="16" x14ac:dyDescent="0.2">
      <c r="B5012" s="57"/>
      <c r="C5012" s="56"/>
      <c r="D5012" s="56"/>
      <c r="E5012" s="56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ht="16" x14ac:dyDescent="0.2">
      <c r="B5013" s="57"/>
      <c r="C5013" s="56"/>
      <c r="D5013" s="56"/>
      <c r="E5013" s="56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ht="16" x14ac:dyDescent="0.2">
      <c r="B5014" s="57"/>
      <c r="C5014" s="56"/>
      <c r="D5014" s="56"/>
      <c r="E5014" s="56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ht="16" x14ac:dyDescent="0.2">
      <c r="B5015" s="57"/>
      <c r="C5015" s="56"/>
      <c r="D5015" s="56"/>
      <c r="E5015" s="56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ht="16" x14ac:dyDescent="0.2">
      <c r="B5016" s="57"/>
      <c r="C5016" s="56"/>
      <c r="D5016" s="56"/>
      <c r="E5016" s="56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ht="16" x14ac:dyDescent="0.2">
      <c r="B5017" s="57"/>
      <c r="C5017" s="56"/>
      <c r="D5017" s="56"/>
      <c r="E5017" s="56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ht="16" x14ac:dyDescent="0.2">
      <c r="B5018" s="57"/>
      <c r="C5018" s="56"/>
      <c r="D5018" s="56"/>
      <c r="E5018" s="56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ht="16" x14ac:dyDescent="0.2">
      <c r="B5019" s="57"/>
      <c r="C5019" s="56"/>
      <c r="D5019" s="56"/>
      <c r="E5019" s="56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ht="16" x14ac:dyDescent="0.2">
      <c r="B5020" s="57"/>
      <c r="C5020" s="56"/>
      <c r="D5020" s="56"/>
      <c r="E5020" s="56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ht="16" x14ac:dyDescent="0.2">
      <c r="B5021" s="57"/>
      <c r="C5021" s="56"/>
      <c r="D5021" s="56"/>
      <c r="E5021" s="56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ht="16" x14ac:dyDescent="0.2">
      <c r="B5022" s="57"/>
      <c r="C5022" s="56"/>
      <c r="D5022" s="56"/>
      <c r="E5022" s="56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ht="16" x14ac:dyDescent="0.2">
      <c r="B5023" s="57"/>
      <c r="C5023" s="56"/>
      <c r="D5023" s="56"/>
      <c r="E5023" s="56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ht="16" x14ac:dyDescent="0.2">
      <c r="B5024" s="57"/>
      <c r="C5024" s="56"/>
      <c r="D5024" s="56"/>
      <c r="E5024" s="56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ht="16" x14ac:dyDescent="0.2">
      <c r="B5025" s="57"/>
      <c r="C5025" s="56"/>
      <c r="D5025" s="56"/>
      <c r="E5025" s="56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ht="16" x14ac:dyDescent="0.2">
      <c r="B5026" s="57"/>
      <c r="C5026" s="56"/>
      <c r="D5026" s="56"/>
      <c r="E5026" s="56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ht="16" x14ac:dyDescent="0.2">
      <c r="B5027" s="57"/>
      <c r="C5027" s="56"/>
      <c r="D5027" s="56"/>
      <c r="E5027" s="56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ht="16" x14ac:dyDescent="0.2">
      <c r="B5028" s="57"/>
      <c r="C5028" s="56"/>
      <c r="D5028" s="56"/>
      <c r="E5028" s="56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ht="16" x14ac:dyDescent="0.2">
      <c r="B5029" s="57"/>
      <c r="C5029" s="56"/>
      <c r="D5029" s="56"/>
      <c r="E5029" s="56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ht="16" x14ac:dyDescent="0.2">
      <c r="B5030" s="57"/>
      <c r="C5030" s="56"/>
      <c r="D5030" s="56"/>
      <c r="E5030" s="56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ht="16" x14ac:dyDescent="0.2">
      <c r="B5031" s="57"/>
      <c r="C5031" s="56"/>
      <c r="D5031" s="56"/>
      <c r="E5031" s="56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ht="16" x14ac:dyDescent="0.2">
      <c r="B5032" s="57"/>
      <c r="C5032" s="56"/>
      <c r="D5032" s="56"/>
      <c r="E5032" s="56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ht="16" x14ac:dyDescent="0.2">
      <c r="B5033" s="57"/>
      <c r="C5033" s="56"/>
      <c r="D5033" s="56"/>
      <c r="E5033" s="56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ht="16" x14ac:dyDescent="0.2">
      <c r="B5034" s="57"/>
      <c r="C5034" s="56"/>
      <c r="D5034" s="56"/>
      <c r="E5034" s="56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ht="16" x14ac:dyDescent="0.2">
      <c r="B5035" s="57"/>
      <c r="C5035" s="56"/>
      <c r="D5035" s="56"/>
      <c r="E5035" s="56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ht="16" x14ac:dyDescent="0.2">
      <c r="B5036" s="57"/>
      <c r="C5036" s="56"/>
      <c r="D5036" s="56"/>
      <c r="E5036" s="56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ht="16" x14ac:dyDescent="0.2">
      <c r="B5037" s="57"/>
      <c r="C5037" s="56"/>
      <c r="D5037" s="56"/>
      <c r="E5037" s="56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ht="16" x14ac:dyDescent="0.2">
      <c r="B5038" s="57"/>
      <c r="C5038" s="56"/>
      <c r="D5038" s="56"/>
      <c r="E5038" s="56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ht="16" x14ac:dyDescent="0.2">
      <c r="B5039" s="57"/>
      <c r="C5039" s="56"/>
      <c r="D5039" s="56"/>
      <c r="E5039" s="56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ht="16" x14ac:dyDescent="0.2">
      <c r="B5040" s="57"/>
      <c r="C5040" s="56"/>
      <c r="D5040" s="56"/>
      <c r="E5040" s="56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ht="16" x14ac:dyDescent="0.2">
      <c r="B5041" s="57"/>
      <c r="C5041" s="56"/>
      <c r="D5041" s="56"/>
      <c r="E5041" s="56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ht="16" x14ac:dyDescent="0.2">
      <c r="B5042" s="57"/>
      <c r="C5042" s="56"/>
      <c r="D5042" s="56"/>
      <c r="E5042" s="56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ht="16" x14ac:dyDescent="0.2">
      <c r="B5043" s="57"/>
      <c r="C5043" s="56"/>
      <c r="D5043" s="56"/>
      <c r="E5043" s="56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ht="16" x14ac:dyDescent="0.2">
      <c r="B5044" s="57"/>
      <c r="C5044" s="56"/>
      <c r="D5044" s="56"/>
      <c r="E5044" s="56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ht="16" x14ac:dyDescent="0.2">
      <c r="B5045" s="57"/>
      <c r="C5045" s="56"/>
      <c r="D5045" s="56"/>
      <c r="E5045" s="56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ht="16" x14ac:dyDescent="0.2">
      <c r="B5046" s="57"/>
      <c r="C5046" s="56"/>
      <c r="D5046" s="56"/>
      <c r="E5046" s="56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ht="16" x14ac:dyDescent="0.2">
      <c r="B5047" s="57"/>
      <c r="C5047" s="56"/>
      <c r="D5047" s="56"/>
      <c r="E5047" s="56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ht="16" x14ac:dyDescent="0.2">
      <c r="B5048" s="57"/>
      <c r="C5048" s="56"/>
      <c r="D5048" s="56"/>
      <c r="E5048" s="56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ht="16" x14ac:dyDescent="0.2">
      <c r="B5049" s="57"/>
      <c r="C5049" s="56"/>
      <c r="D5049" s="56"/>
      <c r="E5049" s="56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ht="16" x14ac:dyDescent="0.2">
      <c r="B5050" s="57"/>
      <c r="C5050" s="56"/>
      <c r="D5050" s="56"/>
      <c r="E5050" s="56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ht="16" x14ac:dyDescent="0.2">
      <c r="B5051" s="57"/>
      <c r="C5051" s="56"/>
      <c r="D5051" s="56"/>
      <c r="E5051" s="56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ht="16" x14ac:dyDescent="0.2">
      <c r="B5052" s="57"/>
      <c r="C5052" s="56"/>
      <c r="D5052" s="56"/>
      <c r="E5052" s="56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ht="16" x14ac:dyDescent="0.2">
      <c r="B5053" s="57"/>
      <c r="C5053" s="56"/>
      <c r="D5053" s="56"/>
      <c r="E5053" s="56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ht="16" x14ac:dyDescent="0.2">
      <c r="B5054" s="57"/>
      <c r="C5054" s="56"/>
      <c r="D5054" s="56"/>
      <c r="E5054" s="56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ht="16" x14ac:dyDescent="0.2">
      <c r="B5055" s="57"/>
      <c r="C5055" s="56"/>
      <c r="D5055" s="56"/>
      <c r="E5055" s="56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ht="16" x14ac:dyDescent="0.2">
      <c r="B5056" s="57"/>
      <c r="C5056" s="56"/>
      <c r="D5056" s="56"/>
      <c r="E5056" s="56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ht="16" x14ac:dyDescent="0.2">
      <c r="B5057" s="57"/>
      <c r="C5057" s="56"/>
      <c r="D5057" s="56"/>
      <c r="E5057" s="56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ht="16" x14ac:dyDescent="0.2">
      <c r="B5058" s="57"/>
      <c r="C5058" s="56"/>
      <c r="D5058" s="56"/>
      <c r="E5058" s="56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ht="16" x14ac:dyDescent="0.2">
      <c r="B5059" s="57"/>
      <c r="C5059" s="56"/>
      <c r="D5059" s="56"/>
      <c r="E5059" s="56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ht="16" x14ac:dyDescent="0.2">
      <c r="B5060" s="57"/>
      <c r="C5060" s="56"/>
      <c r="D5060" s="56"/>
      <c r="E5060" s="56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ht="16" x14ac:dyDescent="0.2">
      <c r="B5061" s="57"/>
      <c r="C5061" s="56"/>
      <c r="D5061" s="56"/>
      <c r="E5061" s="56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ht="16" x14ac:dyDescent="0.2">
      <c r="B5062" s="57"/>
      <c r="C5062" s="56"/>
      <c r="D5062" s="56"/>
      <c r="E5062" s="56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ht="16" x14ac:dyDescent="0.2">
      <c r="B5063" s="57"/>
      <c r="C5063" s="56"/>
      <c r="D5063" s="56"/>
      <c r="E5063" s="56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ht="16" x14ac:dyDescent="0.2">
      <c r="B5064" s="57"/>
      <c r="C5064" s="56"/>
      <c r="D5064" s="56"/>
      <c r="E5064" s="56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ht="16" x14ac:dyDescent="0.2">
      <c r="B5065" s="57"/>
      <c r="C5065" s="56"/>
      <c r="D5065" s="56"/>
      <c r="E5065" s="56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ht="16" x14ac:dyDescent="0.2">
      <c r="B5066" s="57"/>
      <c r="C5066" s="56"/>
      <c r="D5066" s="56"/>
      <c r="E5066" s="56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ht="16" x14ac:dyDescent="0.2">
      <c r="B5067" s="57"/>
      <c r="C5067" s="56"/>
      <c r="D5067" s="56"/>
      <c r="E5067" s="56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ht="16" x14ac:dyDescent="0.2">
      <c r="B5068" s="57"/>
      <c r="C5068" s="56"/>
      <c r="D5068" s="56"/>
      <c r="E5068" s="56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ht="16" x14ac:dyDescent="0.2">
      <c r="B5069" s="57"/>
      <c r="C5069" s="56"/>
      <c r="D5069" s="56"/>
      <c r="E5069" s="56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ht="16" x14ac:dyDescent="0.2">
      <c r="B5070" s="57"/>
      <c r="C5070" s="56"/>
      <c r="D5070" s="56"/>
      <c r="E5070" s="56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ht="16" x14ac:dyDescent="0.2">
      <c r="B5071" s="57"/>
      <c r="C5071" s="56"/>
      <c r="D5071" s="56"/>
      <c r="E5071" s="56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ht="16" x14ac:dyDescent="0.2">
      <c r="B5072" s="57"/>
      <c r="C5072" s="56"/>
      <c r="D5072" s="56"/>
      <c r="E5072" s="56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ht="16" x14ac:dyDescent="0.2">
      <c r="B5073" s="57"/>
      <c r="C5073" s="56"/>
      <c r="D5073" s="56"/>
      <c r="E5073" s="56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ht="16" x14ac:dyDescent="0.2">
      <c r="B5074" s="57"/>
      <c r="C5074" s="56"/>
      <c r="D5074" s="56"/>
      <c r="E5074" s="56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ht="16" x14ac:dyDescent="0.2">
      <c r="B5075" s="57"/>
      <c r="C5075" s="56"/>
      <c r="D5075" s="56"/>
      <c r="E5075" s="56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ht="16" x14ac:dyDescent="0.2">
      <c r="B5076" s="57"/>
      <c r="C5076" s="56"/>
      <c r="D5076" s="56"/>
      <c r="E5076" s="56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ht="16" x14ac:dyDescent="0.2">
      <c r="B5077" s="57"/>
      <c r="C5077" s="56"/>
      <c r="D5077" s="56"/>
      <c r="E5077" s="56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ht="16" x14ac:dyDescent="0.2">
      <c r="B5078" s="57"/>
      <c r="C5078" s="56"/>
      <c r="D5078" s="56"/>
      <c r="E5078" s="56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ht="16" x14ac:dyDescent="0.2">
      <c r="B5079" s="57"/>
      <c r="C5079" s="56"/>
      <c r="D5079" s="56"/>
      <c r="E5079" s="56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ht="16" x14ac:dyDescent="0.2">
      <c r="B5080" s="57"/>
      <c r="C5080" s="56"/>
      <c r="D5080" s="56"/>
      <c r="E5080" s="56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ht="16" x14ac:dyDescent="0.2">
      <c r="B5081" s="57"/>
      <c r="C5081" s="56"/>
      <c r="D5081" s="56"/>
      <c r="E5081" s="56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ht="16" x14ac:dyDescent="0.2">
      <c r="B5082" s="57"/>
      <c r="C5082" s="56"/>
      <c r="D5082" s="56"/>
      <c r="E5082" s="56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ht="16" x14ac:dyDescent="0.2">
      <c r="B5083" s="57"/>
      <c r="C5083" s="56"/>
      <c r="D5083" s="56"/>
      <c r="E5083" s="56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ht="16" x14ac:dyDescent="0.2">
      <c r="B5084" s="57"/>
      <c r="C5084" s="56"/>
      <c r="D5084" s="56"/>
      <c r="E5084" s="56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ht="16" x14ac:dyDescent="0.2">
      <c r="B5085" s="57"/>
      <c r="C5085" s="56"/>
      <c r="D5085" s="56"/>
      <c r="E5085" s="56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ht="16" x14ac:dyDescent="0.2">
      <c r="B5086" s="57"/>
      <c r="C5086" s="56"/>
      <c r="D5086" s="56"/>
      <c r="E5086" s="56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ht="16" x14ac:dyDescent="0.2">
      <c r="B5087" s="57"/>
      <c r="C5087" s="56"/>
      <c r="D5087" s="56"/>
      <c r="E5087" s="56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ht="16" x14ac:dyDescent="0.2">
      <c r="B5088" s="57"/>
      <c r="C5088" s="56"/>
      <c r="D5088" s="56"/>
      <c r="E5088" s="56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ht="16" x14ac:dyDescent="0.2">
      <c r="B5089" s="57"/>
      <c r="C5089" s="56"/>
      <c r="D5089" s="56"/>
      <c r="E5089" s="56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ht="16" x14ac:dyDescent="0.2">
      <c r="B5090" s="57"/>
      <c r="C5090" s="56"/>
      <c r="D5090" s="56"/>
      <c r="E5090" s="56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ht="16" x14ac:dyDescent="0.2">
      <c r="B5091" s="57"/>
      <c r="C5091" s="56"/>
      <c r="D5091" s="56"/>
      <c r="E5091" s="56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ht="16" x14ac:dyDescent="0.2">
      <c r="B5092" s="57"/>
      <c r="C5092" s="56"/>
      <c r="D5092" s="56"/>
      <c r="E5092" s="56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ht="16" x14ac:dyDescent="0.2">
      <c r="B5093" s="57"/>
      <c r="C5093" s="56"/>
      <c r="D5093" s="56"/>
      <c r="E5093" s="56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ht="16" x14ac:dyDescent="0.2">
      <c r="B5094" s="57"/>
      <c r="C5094" s="56"/>
      <c r="D5094" s="56"/>
      <c r="E5094" s="56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ht="16" x14ac:dyDescent="0.2">
      <c r="B5095" s="57"/>
      <c r="C5095" s="56"/>
      <c r="D5095" s="56"/>
      <c r="E5095" s="56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ht="16" x14ac:dyDescent="0.2">
      <c r="B5096" s="57"/>
      <c r="C5096" s="56"/>
      <c r="D5096" s="56"/>
      <c r="E5096" s="56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ht="16" x14ac:dyDescent="0.2">
      <c r="B5097" s="57"/>
      <c r="C5097" s="56"/>
      <c r="D5097" s="56"/>
      <c r="E5097" s="56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ht="16" x14ac:dyDescent="0.2">
      <c r="B5098" s="57"/>
      <c r="C5098" s="56"/>
      <c r="D5098" s="56"/>
      <c r="E5098" s="56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ht="16" x14ac:dyDescent="0.2">
      <c r="B5099" s="57"/>
      <c r="C5099" s="56"/>
      <c r="D5099" s="56"/>
      <c r="E5099" s="56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ht="16" x14ac:dyDescent="0.2">
      <c r="B5100" s="57"/>
      <c r="C5100" s="56"/>
      <c r="D5100" s="56"/>
      <c r="E5100" s="56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ht="16" x14ac:dyDescent="0.2">
      <c r="B5101" s="57"/>
      <c r="C5101" s="56"/>
      <c r="D5101" s="56"/>
      <c r="E5101" s="56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ht="16" x14ac:dyDescent="0.2">
      <c r="B5102" s="57"/>
      <c r="C5102" s="56"/>
      <c r="D5102" s="56"/>
      <c r="E5102" s="56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ht="16" x14ac:dyDescent="0.2">
      <c r="B5103" s="57"/>
      <c r="C5103" s="56"/>
      <c r="D5103" s="56"/>
      <c r="E5103" s="56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ht="16" x14ac:dyDescent="0.2">
      <c r="B5104" s="57"/>
      <c r="C5104" s="56"/>
      <c r="D5104" s="56"/>
      <c r="E5104" s="56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ht="16" x14ac:dyDescent="0.2">
      <c r="B5105" s="57"/>
      <c r="C5105" s="56"/>
      <c r="D5105" s="56"/>
      <c r="E5105" s="56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ht="16" x14ac:dyDescent="0.2">
      <c r="B5106" s="57"/>
      <c r="C5106" s="56"/>
      <c r="D5106" s="56"/>
      <c r="E5106" s="56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ht="16" x14ac:dyDescent="0.2">
      <c r="B5107" s="57"/>
      <c r="C5107" s="56"/>
      <c r="D5107" s="56"/>
      <c r="E5107" s="56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ht="16" x14ac:dyDescent="0.2">
      <c r="B5108" s="57"/>
      <c r="C5108" s="56"/>
      <c r="D5108" s="56"/>
      <c r="E5108" s="56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ht="16" x14ac:dyDescent="0.2">
      <c r="B5109" s="57"/>
      <c r="C5109" s="56"/>
      <c r="D5109" s="56"/>
      <c r="E5109" s="56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ht="16" x14ac:dyDescent="0.2">
      <c r="B5110" s="57"/>
      <c r="C5110" s="56"/>
      <c r="D5110" s="56"/>
      <c r="E5110" s="56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ht="16" x14ac:dyDescent="0.2">
      <c r="B5111" s="57"/>
      <c r="C5111" s="56"/>
      <c r="D5111" s="56"/>
      <c r="E5111" s="56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ht="16" x14ac:dyDescent="0.2">
      <c r="B5112" s="57"/>
      <c r="C5112" s="56"/>
      <c r="D5112" s="56"/>
      <c r="E5112" s="56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ht="16" x14ac:dyDescent="0.2">
      <c r="B5113" s="57"/>
      <c r="C5113" s="56"/>
      <c r="D5113" s="56"/>
      <c r="E5113" s="56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ht="16" x14ac:dyDescent="0.2">
      <c r="B5114" s="57"/>
      <c r="C5114" s="56"/>
      <c r="D5114" s="56"/>
      <c r="E5114" s="56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ht="16" x14ac:dyDescent="0.2">
      <c r="B5115" s="57"/>
      <c r="C5115" s="56"/>
      <c r="D5115" s="56"/>
      <c r="E5115" s="56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ht="16" x14ac:dyDescent="0.2">
      <c r="B5116" s="57"/>
      <c r="C5116" s="56"/>
      <c r="D5116" s="56"/>
      <c r="E5116" s="56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ht="16" x14ac:dyDescent="0.2">
      <c r="B5117" s="57"/>
      <c r="C5117" s="56"/>
      <c r="D5117" s="56"/>
      <c r="E5117" s="56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ht="16" x14ac:dyDescent="0.2">
      <c r="B5118" s="57"/>
      <c r="C5118" s="56"/>
      <c r="D5118" s="56"/>
      <c r="E5118" s="56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ht="16" x14ac:dyDescent="0.2">
      <c r="B5119" s="57"/>
      <c r="C5119" s="56"/>
      <c r="D5119" s="56"/>
      <c r="E5119" s="56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ht="16" x14ac:dyDescent="0.2">
      <c r="B5120" s="57"/>
      <c r="C5120" s="56"/>
      <c r="D5120" s="56"/>
      <c r="E5120" s="56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ht="16" x14ac:dyDescent="0.2">
      <c r="B5121" s="57"/>
      <c r="C5121" s="56"/>
      <c r="D5121" s="56"/>
      <c r="E5121" s="56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ht="16" x14ac:dyDescent="0.2">
      <c r="B5122" s="57"/>
      <c r="C5122" s="56"/>
      <c r="D5122" s="56"/>
      <c r="E5122" s="56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ht="16" x14ac:dyDescent="0.2">
      <c r="B5123" s="57"/>
      <c r="C5123" s="56"/>
      <c r="D5123" s="56"/>
      <c r="E5123" s="56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ht="16" x14ac:dyDescent="0.2">
      <c r="B5124" s="57"/>
      <c r="C5124" s="56"/>
      <c r="D5124" s="56"/>
      <c r="E5124" s="56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ht="16" x14ac:dyDescent="0.2">
      <c r="B5125" s="57"/>
      <c r="C5125" s="56"/>
      <c r="D5125" s="56"/>
      <c r="E5125" s="56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ht="16" x14ac:dyDescent="0.2">
      <c r="B5126" s="57"/>
      <c r="C5126" s="56"/>
      <c r="D5126" s="56"/>
      <c r="E5126" s="56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ht="16" x14ac:dyDescent="0.2">
      <c r="B5127" s="57"/>
      <c r="C5127" s="56"/>
      <c r="D5127" s="56"/>
      <c r="E5127" s="56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ht="16" x14ac:dyDescent="0.2">
      <c r="B5128" s="57"/>
      <c r="C5128" s="56"/>
      <c r="D5128" s="56"/>
      <c r="E5128" s="56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ht="16" x14ac:dyDescent="0.2">
      <c r="B5129" s="57"/>
      <c r="C5129" s="56"/>
      <c r="D5129" s="56"/>
      <c r="E5129" s="56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ht="16" x14ac:dyDescent="0.2">
      <c r="B5130" s="57"/>
      <c r="C5130" s="56"/>
      <c r="D5130" s="56"/>
      <c r="E5130" s="56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ht="16" x14ac:dyDescent="0.2">
      <c r="B5131" s="57"/>
      <c r="C5131" s="56"/>
      <c r="D5131" s="56"/>
      <c r="E5131" s="56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ht="16" x14ac:dyDescent="0.2">
      <c r="B5132" s="57"/>
      <c r="C5132" s="56"/>
      <c r="D5132" s="56"/>
      <c r="E5132" s="56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ht="16" x14ac:dyDescent="0.2">
      <c r="B5133" s="57"/>
      <c r="C5133" s="56"/>
      <c r="D5133" s="56"/>
      <c r="E5133" s="56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ht="16" x14ac:dyDescent="0.2">
      <c r="B5134" s="57"/>
      <c r="C5134" s="56"/>
      <c r="D5134" s="56"/>
      <c r="E5134" s="56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ht="16" x14ac:dyDescent="0.2">
      <c r="B5135" s="57"/>
      <c r="C5135" s="56"/>
      <c r="D5135" s="56"/>
      <c r="E5135" s="56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ht="16" x14ac:dyDescent="0.2">
      <c r="B5136" s="57"/>
      <c r="C5136" s="56"/>
      <c r="D5136" s="56"/>
      <c r="E5136" s="56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ht="16" x14ac:dyDescent="0.2">
      <c r="B5137" s="57"/>
      <c r="C5137" s="56"/>
      <c r="D5137" s="56"/>
      <c r="E5137" s="56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ht="16" x14ac:dyDescent="0.2">
      <c r="B5138" s="57"/>
      <c r="C5138" s="56"/>
      <c r="D5138" s="56"/>
      <c r="E5138" s="56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ht="16" x14ac:dyDescent="0.2">
      <c r="B5139" s="57"/>
      <c r="C5139" s="56"/>
      <c r="D5139" s="56"/>
      <c r="E5139" s="56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ht="16" x14ac:dyDescent="0.2">
      <c r="B5140" s="57"/>
      <c r="C5140" s="56"/>
      <c r="D5140" s="56"/>
      <c r="E5140" s="56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ht="16" x14ac:dyDescent="0.2">
      <c r="B5141" s="57"/>
      <c r="C5141" s="56"/>
      <c r="D5141" s="56"/>
      <c r="E5141" s="56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ht="16" x14ac:dyDescent="0.2">
      <c r="B5142" s="57"/>
      <c r="C5142" s="56"/>
      <c r="D5142" s="56"/>
      <c r="E5142" s="56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ht="16" x14ac:dyDescent="0.2">
      <c r="B5143" s="57"/>
      <c r="C5143" s="56"/>
      <c r="D5143" s="56"/>
      <c r="E5143" s="56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ht="16" x14ac:dyDescent="0.2">
      <c r="B5144" s="57"/>
      <c r="C5144" s="56"/>
      <c r="D5144" s="56"/>
      <c r="E5144" s="56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ht="16" x14ac:dyDescent="0.2">
      <c r="B5145" s="57"/>
      <c r="C5145" s="56"/>
      <c r="D5145" s="56"/>
      <c r="E5145" s="56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ht="16" x14ac:dyDescent="0.2">
      <c r="B5146" s="57"/>
      <c r="C5146" s="56"/>
      <c r="D5146" s="56"/>
      <c r="E5146" s="56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ht="16" x14ac:dyDescent="0.2">
      <c r="B5147" s="57"/>
      <c r="C5147" s="56"/>
      <c r="D5147" s="56"/>
      <c r="E5147" s="56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ht="16" x14ac:dyDescent="0.2">
      <c r="B5148" s="57"/>
      <c r="C5148" s="56"/>
      <c r="D5148" s="56"/>
      <c r="E5148" s="56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ht="16" x14ac:dyDescent="0.2">
      <c r="B5149" s="57"/>
      <c r="C5149" s="56"/>
      <c r="D5149" s="56"/>
      <c r="E5149" s="56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ht="16" x14ac:dyDescent="0.2">
      <c r="B5150" s="57"/>
      <c r="C5150" s="56"/>
      <c r="D5150" s="56"/>
      <c r="E5150" s="56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ht="16" x14ac:dyDescent="0.2">
      <c r="B5151" s="57"/>
      <c r="C5151" s="56"/>
      <c r="D5151" s="56"/>
      <c r="E5151" s="56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ht="16" x14ac:dyDescent="0.2">
      <c r="B5152" s="57"/>
      <c r="C5152" s="56"/>
      <c r="D5152" s="56"/>
      <c r="E5152" s="56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ht="16" x14ac:dyDescent="0.2">
      <c r="B5153" s="57"/>
      <c r="C5153" s="56"/>
      <c r="D5153" s="56"/>
      <c r="E5153" s="56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ht="16" x14ac:dyDescent="0.2">
      <c r="B5154" s="57"/>
      <c r="C5154" s="56"/>
      <c r="D5154" s="56"/>
      <c r="E5154" s="56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ht="16" x14ac:dyDescent="0.2">
      <c r="B5155" s="57"/>
      <c r="C5155" s="56"/>
      <c r="D5155" s="56"/>
      <c r="E5155" s="56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ht="16" x14ac:dyDescent="0.2">
      <c r="B5156" s="57"/>
      <c r="C5156" s="56"/>
      <c r="D5156" s="56"/>
      <c r="E5156" s="56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ht="16" x14ac:dyDescent="0.2">
      <c r="B5157" s="57"/>
      <c r="C5157" s="56"/>
      <c r="D5157" s="56"/>
      <c r="E5157" s="56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ht="16" x14ac:dyDescent="0.2">
      <c r="B5158" s="57"/>
      <c r="C5158" s="56"/>
      <c r="D5158" s="56"/>
      <c r="E5158" s="56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ht="16" x14ac:dyDescent="0.2">
      <c r="B5159" s="57"/>
      <c r="C5159" s="56"/>
      <c r="D5159" s="56"/>
      <c r="E5159" s="56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ht="16" x14ac:dyDescent="0.2">
      <c r="B5160" s="57"/>
      <c r="C5160" s="56"/>
      <c r="D5160" s="56"/>
      <c r="E5160" s="56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ht="16" x14ac:dyDescent="0.2">
      <c r="B5161" s="57"/>
      <c r="C5161" s="56"/>
      <c r="D5161" s="56"/>
      <c r="E5161" s="56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ht="16" x14ac:dyDescent="0.2">
      <c r="B5162" s="57"/>
      <c r="C5162" s="56"/>
      <c r="D5162" s="56"/>
      <c r="E5162" s="56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ht="16" x14ac:dyDescent="0.2">
      <c r="B5163" s="57"/>
      <c r="C5163" s="56"/>
      <c r="D5163" s="56"/>
      <c r="E5163" s="56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ht="16" x14ac:dyDescent="0.2">
      <c r="B5164" s="57"/>
      <c r="C5164" s="56"/>
      <c r="D5164" s="56"/>
      <c r="E5164" s="56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ht="16" x14ac:dyDescent="0.2">
      <c r="B5165" s="57"/>
      <c r="C5165" s="56"/>
      <c r="D5165" s="56"/>
      <c r="E5165" s="56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ht="16" x14ac:dyDescent="0.2">
      <c r="B5166" s="57"/>
      <c r="C5166" s="56"/>
      <c r="D5166" s="56"/>
      <c r="E5166" s="56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ht="16" x14ac:dyDescent="0.2">
      <c r="B5167" s="57"/>
      <c r="C5167" s="56"/>
      <c r="D5167" s="56"/>
      <c r="E5167" s="56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ht="16" x14ac:dyDescent="0.2">
      <c r="B5168" s="57"/>
      <c r="C5168" s="56"/>
      <c r="D5168" s="56"/>
      <c r="E5168" s="56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ht="16" x14ac:dyDescent="0.2">
      <c r="B5169" s="57"/>
      <c r="C5169" s="56"/>
      <c r="D5169" s="56"/>
      <c r="E5169" s="56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ht="16" x14ac:dyDescent="0.2">
      <c r="B5170" s="57"/>
      <c r="C5170" s="56"/>
      <c r="D5170" s="56"/>
      <c r="E5170" s="56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ht="16" x14ac:dyDescent="0.2">
      <c r="B5171" s="57"/>
      <c r="C5171" s="56"/>
      <c r="D5171" s="56"/>
      <c r="E5171" s="56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ht="16" x14ac:dyDescent="0.2">
      <c r="B5172" s="57"/>
      <c r="C5172" s="56"/>
      <c r="D5172" s="56"/>
      <c r="E5172" s="56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ht="16" x14ac:dyDescent="0.2">
      <c r="B5173" s="57"/>
      <c r="C5173" s="56"/>
      <c r="D5173" s="56"/>
      <c r="E5173" s="56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ht="16" x14ac:dyDescent="0.2">
      <c r="B5174" s="57"/>
      <c r="C5174" s="56"/>
      <c r="D5174" s="56"/>
      <c r="E5174" s="56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ht="16" x14ac:dyDescent="0.2">
      <c r="B5175" s="57"/>
      <c r="C5175" s="56"/>
      <c r="D5175" s="56"/>
      <c r="E5175" s="56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ht="16" x14ac:dyDescent="0.2">
      <c r="B5176" s="57"/>
      <c r="C5176" s="56"/>
      <c r="D5176" s="56"/>
      <c r="E5176" s="56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ht="16" x14ac:dyDescent="0.2">
      <c r="B5177" s="57"/>
      <c r="C5177" s="56"/>
      <c r="D5177" s="56"/>
      <c r="E5177" s="56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ht="16" x14ac:dyDescent="0.2">
      <c r="B5178" s="57"/>
      <c r="C5178" s="56"/>
      <c r="D5178" s="56"/>
      <c r="E5178" s="56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ht="16" x14ac:dyDescent="0.2">
      <c r="B5179" s="57"/>
      <c r="C5179" s="56"/>
      <c r="D5179" s="56"/>
      <c r="E5179" s="56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ht="16" x14ac:dyDescent="0.2">
      <c r="B5180" s="57"/>
      <c r="C5180" s="56"/>
      <c r="D5180" s="56"/>
      <c r="E5180" s="56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ht="16" x14ac:dyDescent="0.2">
      <c r="B5181" s="57"/>
      <c r="C5181" s="56"/>
      <c r="D5181" s="56"/>
      <c r="E5181" s="56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ht="16" x14ac:dyDescent="0.2">
      <c r="B5182" s="57"/>
      <c r="C5182" s="56"/>
      <c r="D5182" s="56"/>
      <c r="E5182" s="56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ht="16" x14ac:dyDescent="0.2">
      <c r="B5183" s="57"/>
      <c r="C5183" s="56"/>
      <c r="D5183" s="56"/>
      <c r="E5183" s="56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ht="16" x14ac:dyDescent="0.2">
      <c r="B5184" s="57"/>
      <c r="C5184" s="56"/>
      <c r="D5184" s="56"/>
      <c r="E5184" s="56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ht="16" x14ac:dyDescent="0.2">
      <c r="B5185" s="57"/>
      <c r="C5185" s="56"/>
      <c r="D5185" s="56"/>
      <c r="E5185" s="56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ht="16" x14ac:dyDescent="0.2">
      <c r="B5186" s="57"/>
      <c r="C5186" s="56"/>
      <c r="D5186" s="56"/>
      <c r="E5186" s="56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ht="16" x14ac:dyDescent="0.2">
      <c r="B5187" s="57"/>
      <c r="C5187" s="56"/>
      <c r="D5187" s="56"/>
      <c r="E5187" s="56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ht="16" x14ac:dyDescent="0.2">
      <c r="B5188" s="57"/>
      <c r="C5188" s="56"/>
      <c r="D5188" s="56"/>
      <c r="E5188" s="56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ht="16" x14ac:dyDescent="0.2">
      <c r="B5189" s="57"/>
      <c r="C5189" s="56"/>
      <c r="D5189" s="56"/>
      <c r="E5189" s="56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ht="16" x14ac:dyDescent="0.2">
      <c r="B5190" s="57"/>
      <c r="C5190" s="56"/>
      <c r="D5190" s="56"/>
      <c r="E5190" s="56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ht="16" x14ac:dyDescent="0.2">
      <c r="B5191" s="57"/>
      <c r="C5191" s="56"/>
      <c r="D5191" s="56"/>
      <c r="E5191" s="56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ht="16" x14ac:dyDescent="0.2">
      <c r="B5192" s="57"/>
      <c r="C5192" s="56"/>
      <c r="D5192" s="56"/>
      <c r="E5192" s="56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ht="16" x14ac:dyDescent="0.2">
      <c r="B5193" s="57"/>
      <c r="C5193" s="56"/>
      <c r="D5193" s="56"/>
      <c r="E5193" s="56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ht="16" x14ac:dyDescent="0.2">
      <c r="B5194" s="57"/>
      <c r="C5194" s="56"/>
      <c r="D5194" s="56"/>
      <c r="E5194" s="56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ht="16" x14ac:dyDescent="0.2">
      <c r="B5195" s="57"/>
      <c r="C5195" s="56"/>
      <c r="D5195" s="56"/>
      <c r="E5195" s="56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ht="16" x14ac:dyDescent="0.2">
      <c r="B5196" s="57"/>
      <c r="C5196" s="56"/>
      <c r="D5196" s="56"/>
      <c r="E5196" s="56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ht="16" x14ac:dyDescent="0.2">
      <c r="B5197" s="57"/>
      <c r="C5197" s="56"/>
      <c r="D5197" s="56"/>
      <c r="E5197" s="56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ht="16" x14ac:dyDescent="0.2">
      <c r="B5198" s="57"/>
      <c r="C5198" s="56"/>
      <c r="D5198" s="56"/>
      <c r="E5198" s="56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ht="16" x14ac:dyDescent="0.2">
      <c r="B5199" s="57"/>
      <c r="C5199" s="56"/>
      <c r="D5199" s="56"/>
      <c r="E5199" s="56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ht="16" x14ac:dyDescent="0.2">
      <c r="B5200" s="57"/>
      <c r="C5200" s="56"/>
      <c r="D5200" s="56"/>
      <c r="E5200" s="56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ht="16" x14ac:dyDescent="0.2">
      <c r="B5201" s="57"/>
      <c r="C5201" s="56"/>
      <c r="D5201" s="56"/>
      <c r="E5201" s="56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ht="16" x14ac:dyDescent="0.2">
      <c r="B5202" s="57"/>
      <c r="C5202" s="56"/>
      <c r="D5202" s="56"/>
      <c r="E5202" s="56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ht="16" x14ac:dyDescent="0.2">
      <c r="B5203" s="57"/>
      <c r="C5203" s="56"/>
      <c r="D5203" s="56"/>
      <c r="E5203" s="56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ht="16" x14ac:dyDescent="0.2">
      <c r="B5204" s="57"/>
      <c r="C5204" s="56"/>
      <c r="D5204" s="56"/>
      <c r="E5204" s="56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ht="16" x14ac:dyDescent="0.2">
      <c r="B5205" s="57"/>
      <c r="C5205" s="56"/>
      <c r="D5205" s="56"/>
      <c r="E5205" s="56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ht="16" x14ac:dyDescent="0.2">
      <c r="B5206" s="57"/>
      <c r="C5206" s="56"/>
      <c r="D5206" s="56"/>
      <c r="E5206" s="56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ht="16" x14ac:dyDescent="0.2">
      <c r="B5207" s="57"/>
      <c r="C5207" s="56"/>
      <c r="D5207" s="56"/>
      <c r="E5207" s="56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ht="16" x14ac:dyDescent="0.2">
      <c r="B5208" s="57"/>
      <c r="C5208" s="56"/>
      <c r="D5208" s="56"/>
      <c r="E5208" s="56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ht="16" x14ac:dyDescent="0.2">
      <c r="B5209" s="57"/>
      <c r="C5209" s="56"/>
      <c r="D5209" s="56"/>
      <c r="E5209" s="56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ht="16" x14ac:dyDescent="0.2">
      <c r="B5210" s="57"/>
      <c r="C5210" s="56"/>
      <c r="D5210" s="56"/>
      <c r="E5210" s="56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ht="16" x14ac:dyDescent="0.2">
      <c r="B5211" s="57"/>
      <c r="C5211" s="56"/>
      <c r="D5211" s="56"/>
      <c r="E5211" s="56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ht="16" x14ac:dyDescent="0.2">
      <c r="B5212" s="57"/>
      <c r="C5212" s="56"/>
      <c r="D5212" s="56"/>
      <c r="E5212" s="56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ht="16" x14ac:dyDescent="0.2">
      <c r="B5213" s="57"/>
      <c r="C5213" s="56"/>
      <c r="D5213" s="56"/>
      <c r="E5213" s="56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ht="16" x14ac:dyDescent="0.2">
      <c r="B5214" s="57"/>
      <c r="C5214" s="56"/>
      <c r="D5214" s="56"/>
      <c r="E5214" s="56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ht="16" x14ac:dyDescent="0.2">
      <c r="B5215" s="57"/>
      <c r="C5215" s="56"/>
      <c r="D5215" s="56"/>
      <c r="E5215" s="56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ht="16" x14ac:dyDescent="0.2">
      <c r="B5216" s="57"/>
      <c r="C5216" s="56"/>
      <c r="D5216" s="56"/>
      <c r="E5216" s="56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ht="16" x14ac:dyDescent="0.2">
      <c r="B5217" s="57"/>
      <c r="C5217" s="56"/>
      <c r="D5217" s="56"/>
      <c r="E5217" s="56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ht="16" x14ac:dyDescent="0.2">
      <c r="B5218" s="57"/>
      <c r="C5218" s="56"/>
      <c r="D5218" s="56"/>
      <c r="E5218" s="56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ht="16" x14ac:dyDescent="0.2">
      <c r="B5219" s="57"/>
      <c r="C5219" s="56"/>
      <c r="D5219" s="56"/>
      <c r="E5219" s="56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ht="16" x14ac:dyDescent="0.2">
      <c r="B5220" s="57"/>
      <c r="C5220" s="56"/>
      <c r="D5220" s="56"/>
      <c r="E5220" s="56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ht="16" x14ac:dyDescent="0.2">
      <c r="B5221" s="57"/>
      <c r="C5221" s="56"/>
      <c r="D5221" s="56"/>
      <c r="E5221" s="56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ht="16" x14ac:dyDescent="0.2">
      <c r="B5222" s="57"/>
      <c r="C5222" s="56"/>
      <c r="D5222" s="56"/>
      <c r="E5222" s="56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ht="16" x14ac:dyDescent="0.2">
      <c r="B5223" s="57"/>
      <c r="C5223" s="56"/>
      <c r="D5223" s="56"/>
      <c r="E5223" s="56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ht="16" x14ac:dyDescent="0.2">
      <c r="B5224" s="57"/>
      <c r="C5224" s="56"/>
      <c r="D5224" s="56"/>
      <c r="E5224" s="56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ht="16" x14ac:dyDescent="0.2">
      <c r="B5225" s="57"/>
      <c r="C5225" s="56"/>
      <c r="D5225" s="56"/>
      <c r="E5225" s="56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ht="16" x14ac:dyDescent="0.2">
      <c r="B5226" s="57"/>
      <c r="C5226" s="56"/>
      <c r="D5226" s="56"/>
      <c r="E5226" s="56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ht="16" x14ac:dyDescent="0.2">
      <c r="B5227" s="57"/>
      <c r="C5227" s="56"/>
      <c r="D5227" s="56"/>
      <c r="E5227" s="56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ht="16" x14ac:dyDescent="0.2">
      <c r="B5228" s="57"/>
      <c r="C5228" s="56"/>
      <c r="D5228" s="56"/>
      <c r="E5228" s="56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ht="16" x14ac:dyDescent="0.2">
      <c r="B5229" s="57"/>
      <c r="C5229" s="56"/>
      <c r="D5229" s="56"/>
      <c r="E5229" s="56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ht="16" x14ac:dyDescent="0.2">
      <c r="B5230" s="57"/>
      <c r="C5230" s="56"/>
      <c r="D5230" s="56"/>
      <c r="E5230" s="56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ht="16" x14ac:dyDescent="0.2">
      <c r="B5231" s="57"/>
      <c r="C5231" s="56"/>
      <c r="D5231" s="56"/>
      <c r="E5231" s="56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ht="16" x14ac:dyDescent="0.2">
      <c r="B5232" s="57"/>
      <c r="C5232" s="56"/>
      <c r="D5232" s="56"/>
      <c r="E5232" s="56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ht="16" x14ac:dyDescent="0.2">
      <c r="B5233" s="57"/>
      <c r="C5233" s="56"/>
      <c r="D5233" s="56"/>
      <c r="E5233" s="56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ht="16" x14ac:dyDescent="0.2">
      <c r="B5234" s="57"/>
      <c r="C5234" s="56"/>
      <c r="D5234" s="56"/>
      <c r="E5234" s="56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ht="16" x14ac:dyDescent="0.2">
      <c r="B5235" s="57"/>
      <c r="C5235" s="56"/>
      <c r="D5235" s="56"/>
      <c r="E5235" s="56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ht="16" x14ac:dyDescent="0.2">
      <c r="B5236" s="57"/>
      <c r="C5236" s="56"/>
      <c r="D5236" s="56"/>
      <c r="E5236" s="56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ht="16" x14ac:dyDescent="0.2">
      <c r="B5237" s="57"/>
      <c r="C5237" s="56"/>
      <c r="D5237" s="56"/>
      <c r="E5237" s="56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ht="16" x14ac:dyDescent="0.2">
      <c r="B5238" s="57"/>
      <c r="C5238" s="56"/>
      <c r="D5238" s="56"/>
      <c r="E5238" s="56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ht="16" x14ac:dyDescent="0.2">
      <c r="B5239" s="57"/>
      <c r="C5239" s="56"/>
      <c r="D5239" s="56"/>
      <c r="E5239" s="56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ht="16" x14ac:dyDescent="0.2">
      <c r="B5240" s="57"/>
      <c r="C5240" s="56"/>
      <c r="D5240" s="56"/>
      <c r="E5240" s="56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ht="16" x14ac:dyDescent="0.2">
      <c r="B5241" s="57"/>
      <c r="C5241" s="56"/>
      <c r="D5241" s="56"/>
      <c r="E5241" s="56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ht="16" x14ac:dyDescent="0.2">
      <c r="B5242" s="57"/>
      <c r="C5242" s="56"/>
      <c r="D5242" s="56"/>
      <c r="E5242" s="56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ht="16" x14ac:dyDescent="0.2">
      <c r="B5243" s="57"/>
      <c r="C5243" s="56"/>
      <c r="D5243" s="56"/>
      <c r="E5243" s="56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ht="16" x14ac:dyDescent="0.2">
      <c r="B5244" s="57"/>
      <c r="C5244" s="56"/>
      <c r="D5244" s="56"/>
      <c r="E5244" s="56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ht="16" x14ac:dyDescent="0.2">
      <c r="B5245" s="57"/>
      <c r="C5245" s="56"/>
      <c r="D5245" s="56"/>
      <c r="E5245" s="56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ht="16" x14ac:dyDescent="0.2">
      <c r="B5246" s="57"/>
      <c r="C5246" s="56"/>
      <c r="D5246" s="56"/>
      <c r="E5246" s="56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ht="16" x14ac:dyDescent="0.2">
      <c r="B5247" s="57"/>
      <c r="C5247" s="56"/>
      <c r="D5247" s="56"/>
      <c r="E5247" s="56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ht="16" x14ac:dyDescent="0.2">
      <c r="B5248" s="57"/>
      <c r="C5248" s="56"/>
      <c r="D5248" s="56"/>
      <c r="E5248" s="56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ht="16" x14ac:dyDescent="0.2">
      <c r="B5249" s="57"/>
      <c r="C5249" s="56"/>
      <c r="D5249" s="56"/>
      <c r="E5249" s="56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ht="16" x14ac:dyDescent="0.2">
      <c r="B5250" s="57"/>
      <c r="C5250" s="56"/>
      <c r="D5250" s="56"/>
      <c r="E5250" s="56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ht="16" x14ac:dyDescent="0.2">
      <c r="B5251" s="57"/>
      <c r="C5251" s="56"/>
      <c r="D5251" s="56"/>
      <c r="E5251" s="56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ht="16" x14ac:dyDescent="0.2">
      <c r="B5252" s="57"/>
      <c r="C5252" s="56"/>
      <c r="D5252" s="56"/>
      <c r="E5252" s="56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ht="16" x14ac:dyDescent="0.2">
      <c r="B5253" s="57"/>
      <c r="C5253" s="56"/>
      <c r="D5253" s="56"/>
      <c r="E5253" s="56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ht="16" x14ac:dyDescent="0.2">
      <c r="B5254" s="57"/>
      <c r="C5254" s="56"/>
      <c r="D5254" s="56"/>
      <c r="E5254" s="56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ht="16" x14ac:dyDescent="0.2">
      <c r="B5255" s="57"/>
      <c r="C5255" s="56"/>
      <c r="D5255" s="56"/>
      <c r="E5255" s="56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ht="16" x14ac:dyDescent="0.2">
      <c r="B5256" s="57"/>
      <c r="C5256" s="56"/>
      <c r="D5256" s="56"/>
      <c r="E5256" s="56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ht="16" x14ac:dyDescent="0.2">
      <c r="B5257" s="57"/>
      <c r="C5257" s="56"/>
      <c r="D5257" s="56"/>
      <c r="E5257" s="56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ht="16" x14ac:dyDescent="0.2">
      <c r="B5258" s="57"/>
      <c r="C5258" s="56"/>
      <c r="D5258" s="56"/>
      <c r="E5258" s="56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ht="16" x14ac:dyDescent="0.2">
      <c r="B5259" s="57"/>
      <c r="C5259" s="56"/>
      <c r="D5259" s="56"/>
      <c r="E5259" s="56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ht="16" x14ac:dyDescent="0.2">
      <c r="B5260" s="57"/>
      <c r="C5260" s="56"/>
      <c r="D5260" s="56"/>
      <c r="E5260" s="56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ht="16" x14ac:dyDescent="0.2">
      <c r="B5261" s="57"/>
      <c r="C5261" s="56"/>
      <c r="D5261" s="56"/>
      <c r="E5261" s="56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ht="16" x14ac:dyDescent="0.2">
      <c r="B5262" s="57"/>
      <c r="C5262" s="56"/>
      <c r="D5262" s="56"/>
      <c r="E5262" s="56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ht="16" x14ac:dyDescent="0.2">
      <c r="B5263" s="57"/>
      <c r="C5263" s="56"/>
      <c r="D5263" s="56"/>
      <c r="E5263" s="56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ht="16" x14ac:dyDescent="0.2">
      <c r="B5264" s="57"/>
      <c r="C5264" s="56"/>
      <c r="D5264" s="56"/>
      <c r="E5264" s="56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ht="16" x14ac:dyDescent="0.2">
      <c r="B5265" s="57"/>
      <c r="C5265" s="56"/>
      <c r="D5265" s="56"/>
      <c r="E5265" s="56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ht="16" x14ac:dyDescent="0.2">
      <c r="B5266" s="57"/>
      <c r="C5266" s="56"/>
      <c r="D5266" s="56"/>
      <c r="E5266" s="56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ht="16" x14ac:dyDescent="0.2">
      <c r="B5267" s="57"/>
      <c r="C5267" s="56"/>
      <c r="D5267" s="56"/>
      <c r="E5267" s="56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ht="16" x14ac:dyDescent="0.2">
      <c r="B5268" s="57"/>
      <c r="C5268" s="56"/>
      <c r="D5268" s="56"/>
      <c r="E5268" s="56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ht="16" x14ac:dyDescent="0.2">
      <c r="B5269" s="57"/>
      <c r="C5269" s="56"/>
      <c r="D5269" s="56"/>
      <c r="E5269" s="56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ht="16" x14ac:dyDescent="0.2">
      <c r="B5270" s="57"/>
      <c r="C5270" s="56"/>
      <c r="D5270" s="56"/>
      <c r="E5270" s="56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ht="16" x14ac:dyDescent="0.2">
      <c r="B5271" s="57"/>
      <c r="C5271" s="56"/>
      <c r="D5271" s="56"/>
      <c r="E5271" s="56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ht="16" x14ac:dyDescent="0.2">
      <c r="B5272" s="57"/>
      <c r="C5272" s="56"/>
      <c r="D5272" s="56"/>
      <c r="E5272" s="56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ht="16" x14ac:dyDescent="0.2">
      <c r="B5273" s="57"/>
      <c r="C5273" s="56"/>
      <c r="D5273" s="56"/>
      <c r="E5273" s="56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ht="16" x14ac:dyDescent="0.2">
      <c r="B5274" s="57"/>
      <c r="C5274" s="56"/>
      <c r="D5274" s="56"/>
      <c r="E5274" s="56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ht="16" x14ac:dyDescent="0.2">
      <c r="B5275" s="57"/>
      <c r="C5275" s="56"/>
      <c r="D5275" s="56"/>
      <c r="E5275" s="56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ht="16" x14ac:dyDescent="0.2">
      <c r="B5276" s="57"/>
      <c r="C5276" s="56"/>
      <c r="D5276" s="56"/>
      <c r="E5276" s="56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ht="16" x14ac:dyDescent="0.2">
      <c r="B5277" s="57"/>
      <c r="C5277" s="56"/>
      <c r="D5277" s="56"/>
      <c r="E5277" s="56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ht="16" x14ac:dyDescent="0.2">
      <c r="B5278" s="57"/>
      <c r="C5278" s="56"/>
      <c r="D5278" s="56"/>
      <c r="E5278" s="56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ht="16" x14ac:dyDescent="0.2">
      <c r="B5279" s="57"/>
      <c r="C5279" s="56"/>
      <c r="D5279" s="56"/>
      <c r="E5279" s="56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ht="16" x14ac:dyDescent="0.2">
      <c r="B5280" s="57"/>
      <c r="C5280" s="56"/>
      <c r="D5280" s="56"/>
      <c r="E5280" s="56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ht="16" x14ac:dyDescent="0.2">
      <c r="B5281" s="57"/>
      <c r="C5281" s="56"/>
      <c r="D5281" s="56"/>
      <c r="E5281" s="56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ht="16" x14ac:dyDescent="0.2">
      <c r="B5282" s="57"/>
      <c r="C5282" s="56"/>
      <c r="D5282" s="56"/>
      <c r="E5282" s="56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ht="16" x14ac:dyDescent="0.2">
      <c r="B5283" s="57"/>
      <c r="C5283" s="56"/>
      <c r="D5283" s="56"/>
      <c r="E5283" s="56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ht="16" x14ac:dyDescent="0.2">
      <c r="B5284" s="57"/>
      <c r="C5284" s="56"/>
      <c r="D5284" s="56"/>
      <c r="E5284" s="56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ht="16" x14ac:dyDescent="0.2">
      <c r="B5285" s="57"/>
      <c r="C5285" s="56"/>
      <c r="D5285" s="56"/>
      <c r="E5285" s="56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ht="16" x14ac:dyDescent="0.2">
      <c r="B5286" s="57"/>
      <c r="C5286" s="56"/>
      <c r="D5286" s="56"/>
      <c r="E5286" s="56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ht="16" x14ac:dyDescent="0.2">
      <c r="B5287" s="57"/>
      <c r="C5287" s="56"/>
      <c r="D5287" s="56"/>
      <c r="E5287" s="56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ht="16" x14ac:dyDescent="0.2">
      <c r="B5288" s="57"/>
      <c r="C5288" s="56"/>
      <c r="D5288" s="56"/>
      <c r="E5288" s="56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ht="16" x14ac:dyDescent="0.2">
      <c r="B5289" s="57"/>
      <c r="C5289" s="56"/>
      <c r="D5289" s="56"/>
      <c r="E5289" s="56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ht="16" x14ac:dyDescent="0.2">
      <c r="B5290" s="57"/>
      <c r="C5290" s="56"/>
      <c r="D5290" s="56"/>
      <c r="E5290" s="56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ht="16" x14ac:dyDescent="0.2">
      <c r="B5291" s="57"/>
      <c r="C5291" s="56"/>
      <c r="D5291" s="56"/>
      <c r="E5291" s="56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ht="16" x14ac:dyDescent="0.2">
      <c r="B5292" s="57"/>
      <c r="C5292" s="56"/>
      <c r="D5292" s="56"/>
      <c r="E5292" s="56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ht="16" x14ac:dyDescent="0.2">
      <c r="B5293" s="57"/>
      <c r="C5293" s="56"/>
      <c r="D5293" s="56"/>
      <c r="E5293" s="56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ht="16" x14ac:dyDescent="0.2">
      <c r="B5294" s="57"/>
      <c r="C5294" s="56"/>
      <c r="D5294" s="56"/>
      <c r="E5294" s="56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ht="16" x14ac:dyDescent="0.2">
      <c r="B5295" s="57"/>
      <c r="C5295" s="56"/>
      <c r="D5295" s="56"/>
      <c r="E5295" s="56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ht="16" x14ac:dyDescent="0.2">
      <c r="B5296" s="57"/>
      <c r="C5296" s="56"/>
      <c r="D5296" s="56"/>
      <c r="E5296" s="56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ht="16" x14ac:dyDescent="0.2">
      <c r="B5297" s="57"/>
      <c r="C5297" s="56"/>
      <c r="D5297" s="56"/>
      <c r="E5297" s="56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ht="16" x14ac:dyDescent="0.2">
      <c r="B5298" s="57"/>
      <c r="C5298" s="56"/>
      <c r="D5298" s="56"/>
      <c r="E5298" s="56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ht="16" x14ac:dyDescent="0.2">
      <c r="B5299" s="57"/>
      <c r="C5299" s="56"/>
      <c r="D5299" s="56"/>
      <c r="E5299" s="56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ht="16" x14ac:dyDescent="0.2">
      <c r="B5300" s="57"/>
      <c r="C5300" s="56"/>
      <c r="D5300" s="56"/>
      <c r="E5300" s="56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ht="16" x14ac:dyDescent="0.2">
      <c r="B5301" s="57"/>
      <c r="C5301" s="56"/>
      <c r="D5301" s="56"/>
      <c r="E5301" s="56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ht="16" x14ac:dyDescent="0.2">
      <c r="B5302" s="57"/>
      <c r="C5302" s="56"/>
      <c r="D5302" s="56"/>
      <c r="E5302" s="56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ht="16" x14ac:dyDescent="0.2">
      <c r="B5303" s="57"/>
      <c r="C5303" s="56"/>
      <c r="D5303" s="56"/>
      <c r="E5303" s="56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ht="16" x14ac:dyDescent="0.2">
      <c r="B5304" s="57"/>
      <c r="C5304" s="56"/>
      <c r="D5304" s="56"/>
      <c r="E5304" s="56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ht="16" x14ac:dyDescent="0.2">
      <c r="B5305" s="57"/>
      <c r="C5305" s="56"/>
      <c r="D5305" s="56"/>
      <c r="E5305" s="56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ht="16" x14ac:dyDescent="0.2">
      <c r="B5306" s="57"/>
      <c r="C5306" s="56"/>
      <c r="D5306" s="56"/>
      <c r="E5306" s="56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ht="16" x14ac:dyDescent="0.2">
      <c r="B5307" s="57"/>
      <c r="C5307" s="56"/>
      <c r="D5307" s="56"/>
      <c r="E5307" s="56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ht="16" x14ac:dyDescent="0.2">
      <c r="B5308" s="57"/>
      <c r="C5308" s="56"/>
      <c r="D5308" s="56"/>
      <c r="E5308" s="56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ht="16" x14ac:dyDescent="0.2">
      <c r="B5309" s="57"/>
      <c r="C5309" s="56"/>
      <c r="D5309" s="56"/>
      <c r="E5309" s="56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ht="16" x14ac:dyDescent="0.2">
      <c r="B5310" s="57"/>
      <c r="C5310" s="56"/>
      <c r="D5310" s="56"/>
      <c r="E5310" s="56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ht="16" x14ac:dyDescent="0.2">
      <c r="B5311" s="57"/>
      <c r="C5311" s="56"/>
      <c r="D5311" s="56"/>
      <c r="E5311" s="56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ht="16" x14ac:dyDescent="0.2">
      <c r="B5312" s="57"/>
      <c r="C5312" s="56"/>
      <c r="D5312" s="56"/>
      <c r="E5312" s="56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ht="16" x14ac:dyDescent="0.2">
      <c r="B5313" s="57"/>
      <c r="C5313" s="56"/>
      <c r="D5313" s="56"/>
      <c r="E5313" s="56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ht="16" x14ac:dyDescent="0.2">
      <c r="B5314" s="57"/>
      <c r="C5314" s="56"/>
      <c r="D5314" s="56"/>
      <c r="E5314" s="56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ht="16" x14ac:dyDescent="0.2">
      <c r="B5315" s="57"/>
      <c r="C5315" s="56"/>
      <c r="D5315" s="56"/>
      <c r="E5315" s="56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ht="16" x14ac:dyDescent="0.2">
      <c r="B5316" s="57"/>
      <c r="C5316" s="56"/>
      <c r="D5316" s="56"/>
      <c r="E5316" s="56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ht="16" x14ac:dyDescent="0.2">
      <c r="B5317" s="57"/>
      <c r="C5317" s="56"/>
      <c r="D5317" s="56"/>
      <c r="E5317" s="56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ht="16" x14ac:dyDescent="0.2">
      <c r="B5318" s="57"/>
      <c r="C5318" s="56"/>
      <c r="D5318" s="56"/>
      <c r="E5318" s="56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ht="16" x14ac:dyDescent="0.2">
      <c r="B5319" s="57"/>
      <c r="C5319" s="56"/>
      <c r="D5319" s="56"/>
      <c r="E5319" s="56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ht="16" x14ac:dyDescent="0.2">
      <c r="B5320" s="57"/>
      <c r="C5320" s="56"/>
      <c r="D5320" s="56"/>
      <c r="E5320" s="56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ht="16" x14ac:dyDescent="0.2">
      <c r="B5321" s="57"/>
      <c r="C5321" s="56"/>
      <c r="D5321" s="56"/>
      <c r="E5321" s="56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ht="16" x14ac:dyDescent="0.2">
      <c r="B5322" s="57"/>
      <c r="C5322" s="56"/>
      <c r="D5322" s="56"/>
      <c r="E5322" s="56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ht="16" x14ac:dyDescent="0.2">
      <c r="B5323" s="57"/>
      <c r="C5323" s="56"/>
      <c r="D5323" s="56"/>
      <c r="E5323" s="56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ht="16" x14ac:dyDescent="0.2">
      <c r="B5324" s="57"/>
      <c r="C5324" s="56"/>
      <c r="D5324" s="56"/>
      <c r="E5324" s="56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ht="16" x14ac:dyDescent="0.2">
      <c r="B5325" s="57"/>
      <c r="C5325" s="56"/>
      <c r="D5325" s="56"/>
      <c r="E5325" s="56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ht="16" x14ac:dyDescent="0.2">
      <c r="B5326" s="57"/>
      <c r="C5326" s="56"/>
      <c r="D5326" s="56"/>
      <c r="E5326" s="56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ht="16" x14ac:dyDescent="0.2">
      <c r="B5327" s="57"/>
      <c r="C5327" s="56"/>
      <c r="D5327" s="56"/>
      <c r="E5327" s="56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ht="16" x14ac:dyDescent="0.2">
      <c r="B5328" s="57"/>
      <c r="C5328" s="56"/>
      <c r="D5328" s="56"/>
      <c r="E5328" s="56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ht="16" x14ac:dyDescent="0.2">
      <c r="B5329" s="57"/>
      <c r="C5329" s="56"/>
      <c r="D5329" s="56"/>
      <c r="E5329" s="56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ht="16" x14ac:dyDescent="0.2">
      <c r="B5330" s="57"/>
      <c r="C5330" s="56"/>
      <c r="D5330" s="56"/>
      <c r="E5330" s="56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ht="16" x14ac:dyDescent="0.2">
      <c r="B5331" s="57"/>
      <c r="C5331" s="56"/>
      <c r="D5331" s="56"/>
      <c r="E5331" s="56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ht="16" x14ac:dyDescent="0.2">
      <c r="B5332" s="57"/>
      <c r="C5332" s="56"/>
      <c r="D5332" s="56"/>
      <c r="E5332" s="56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ht="16" x14ac:dyDescent="0.2">
      <c r="B5333" s="57"/>
      <c r="C5333" s="56"/>
      <c r="D5333" s="56"/>
      <c r="E5333" s="56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ht="16" x14ac:dyDescent="0.2">
      <c r="B5334" s="57"/>
      <c r="C5334" s="56"/>
      <c r="D5334" s="56"/>
      <c r="E5334" s="56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ht="16" x14ac:dyDescent="0.2">
      <c r="B5335" s="57"/>
      <c r="C5335" s="56"/>
      <c r="D5335" s="56"/>
      <c r="E5335" s="56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ht="16" x14ac:dyDescent="0.2">
      <c r="B5336" s="57"/>
      <c r="C5336" s="56"/>
      <c r="D5336" s="56"/>
      <c r="E5336" s="56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ht="16" x14ac:dyDescent="0.2">
      <c r="B5337" s="57"/>
      <c r="C5337" s="56"/>
      <c r="D5337" s="56"/>
      <c r="E5337" s="56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ht="16" x14ac:dyDescent="0.2">
      <c r="B5338" s="57"/>
      <c r="C5338" s="56"/>
      <c r="D5338" s="56"/>
      <c r="E5338" s="56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ht="16" x14ac:dyDescent="0.2">
      <c r="B5339" s="57"/>
      <c r="C5339" s="56"/>
      <c r="D5339" s="56"/>
      <c r="E5339" s="56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ht="16" x14ac:dyDescent="0.2">
      <c r="B5340" s="57"/>
      <c r="C5340" s="56"/>
      <c r="D5340" s="56"/>
      <c r="E5340" s="56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ht="16" x14ac:dyDescent="0.2">
      <c r="B5341" s="57"/>
      <c r="C5341" s="56"/>
      <c r="D5341" s="56"/>
      <c r="E5341" s="56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ht="16" x14ac:dyDescent="0.2">
      <c r="B5342" s="57"/>
      <c r="C5342" s="56"/>
      <c r="D5342" s="56"/>
      <c r="E5342" s="56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ht="16" x14ac:dyDescent="0.2">
      <c r="B5343" s="57"/>
      <c r="C5343" s="56"/>
      <c r="D5343" s="56"/>
      <c r="E5343" s="56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ht="16" x14ac:dyDescent="0.2">
      <c r="B5344" s="57"/>
      <c r="C5344" s="56"/>
      <c r="D5344" s="56"/>
      <c r="E5344" s="56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ht="16" x14ac:dyDescent="0.2">
      <c r="B5345" s="57"/>
      <c r="C5345" s="56"/>
      <c r="D5345" s="56"/>
      <c r="E5345" s="56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ht="16" x14ac:dyDescent="0.2">
      <c r="B5346" s="57"/>
      <c r="C5346" s="56"/>
      <c r="D5346" s="56"/>
      <c r="E5346" s="56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ht="16" x14ac:dyDescent="0.2">
      <c r="B5347" s="57"/>
      <c r="C5347" s="56"/>
      <c r="D5347" s="56"/>
      <c r="E5347" s="56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ht="16" x14ac:dyDescent="0.2">
      <c r="B5348" s="57"/>
      <c r="C5348" s="56"/>
      <c r="D5348" s="56"/>
      <c r="E5348" s="56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ht="16" x14ac:dyDescent="0.2">
      <c r="B5349" s="57"/>
      <c r="C5349" s="56"/>
      <c r="D5349" s="56"/>
      <c r="E5349" s="56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ht="16" x14ac:dyDescent="0.2">
      <c r="B5350" s="57"/>
      <c r="C5350" s="56"/>
      <c r="D5350" s="56"/>
      <c r="E5350" s="56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ht="16" x14ac:dyDescent="0.2">
      <c r="B5351" s="57"/>
      <c r="C5351" s="56"/>
      <c r="D5351" s="56"/>
      <c r="E5351" s="56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ht="16" x14ac:dyDescent="0.2">
      <c r="B5352" s="57"/>
      <c r="C5352" s="56"/>
      <c r="D5352" s="56"/>
      <c r="E5352" s="56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ht="16" x14ac:dyDescent="0.2">
      <c r="B5353" s="57"/>
      <c r="C5353" s="56"/>
      <c r="D5353" s="56"/>
      <c r="E5353" s="56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ht="16" x14ac:dyDescent="0.2">
      <c r="B5354" s="57"/>
      <c r="C5354" s="56"/>
      <c r="D5354" s="56"/>
      <c r="E5354" s="56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ht="16" x14ac:dyDescent="0.2">
      <c r="B5355" s="57"/>
      <c r="C5355" s="56"/>
      <c r="D5355" s="56"/>
      <c r="E5355" s="56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ht="16" x14ac:dyDescent="0.2">
      <c r="B5356" s="57"/>
      <c r="C5356" s="56"/>
      <c r="D5356" s="56"/>
      <c r="E5356" s="56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ht="16" x14ac:dyDescent="0.2">
      <c r="B5357" s="57"/>
      <c r="C5357" s="56"/>
      <c r="D5357" s="56"/>
      <c r="E5357" s="56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ht="16" x14ac:dyDescent="0.2">
      <c r="B5358" s="57"/>
      <c r="C5358" s="56"/>
      <c r="D5358" s="56"/>
      <c r="E5358" s="56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ht="16" x14ac:dyDescent="0.2">
      <c r="B5359" s="57"/>
      <c r="C5359" s="56"/>
      <c r="D5359" s="56"/>
      <c r="E5359" s="56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ht="16" x14ac:dyDescent="0.2">
      <c r="B5360" s="57"/>
      <c r="C5360" s="56"/>
      <c r="D5360" s="56"/>
      <c r="E5360" s="56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ht="16" x14ac:dyDescent="0.2">
      <c r="B5361" s="57"/>
      <c r="C5361" s="56"/>
      <c r="D5361" s="56"/>
      <c r="E5361" s="56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ht="16" x14ac:dyDescent="0.2">
      <c r="B5362" s="57"/>
      <c r="C5362" s="56"/>
      <c r="D5362" s="56"/>
      <c r="E5362" s="56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ht="16" x14ac:dyDescent="0.2">
      <c r="B5363" s="57"/>
      <c r="C5363" s="56"/>
      <c r="D5363" s="56"/>
      <c r="E5363" s="56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ht="16" x14ac:dyDescent="0.2">
      <c r="B5364" s="57"/>
      <c r="C5364" s="56"/>
      <c r="D5364" s="56"/>
      <c r="E5364" s="56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ht="16" x14ac:dyDescent="0.2">
      <c r="B5365" s="57"/>
      <c r="C5365" s="56"/>
      <c r="D5365" s="56"/>
      <c r="E5365" s="56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ht="16" x14ac:dyDescent="0.2">
      <c r="B5366" s="57"/>
      <c r="C5366" s="56"/>
      <c r="D5366" s="56"/>
      <c r="E5366" s="56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ht="16" x14ac:dyDescent="0.2">
      <c r="B5367" s="57"/>
      <c r="C5367" s="56"/>
      <c r="D5367" s="56"/>
      <c r="E5367" s="56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ht="16" x14ac:dyDescent="0.2">
      <c r="B5368" s="57"/>
      <c r="C5368" s="56"/>
      <c r="D5368" s="56"/>
      <c r="E5368" s="56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ht="16" x14ac:dyDescent="0.2">
      <c r="B5369" s="57"/>
      <c r="C5369" s="56"/>
      <c r="D5369" s="56"/>
      <c r="E5369" s="56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ht="16" x14ac:dyDescent="0.2">
      <c r="B5370" s="57"/>
      <c r="C5370" s="56"/>
      <c r="D5370" s="56"/>
      <c r="E5370" s="56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ht="16" x14ac:dyDescent="0.2">
      <c r="B5371" s="57"/>
      <c r="C5371" s="56"/>
      <c r="D5371" s="56"/>
      <c r="E5371" s="56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ht="16" x14ac:dyDescent="0.2">
      <c r="B5372" s="57"/>
      <c r="C5372" s="56"/>
      <c r="D5372" s="56"/>
      <c r="E5372" s="56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ht="16" x14ac:dyDescent="0.2">
      <c r="B5373" s="57"/>
      <c r="C5373" s="56"/>
      <c r="D5373" s="56"/>
      <c r="E5373" s="56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ht="16" x14ac:dyDescent="0.2">
      <c r="B5374" s="57"/>
      <c r="C5374" s="56"/>
      <c r="D5374" s="56"/>
      <c r="E5374" s="56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ht="16" x14ac:dyDescent="0.2">
      <c r="B5375" s="57"/>
      <c r="C5375" s="56"/>
      <c r="D5375" s="56"/>
      <c r="E5375" s="56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ht="16" x14ac:dyDescent="0.2">
      <c r="B5376" s="57"/>
      <c r="C5376" s="56"/>
      <c r="D5376" s="56"/>
      <c r="E5376" s="56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ht="16" x14ac:dyDescent="0.2">
      <c r="B5377" s="57"/>
      <c r="C5377" s="56"/>
      <c r="D5377" s="56"/>
      <c r="E5377" s="56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ht="16" x14ac:dyDescent="0.2">
      <c r="B5378" s="57"/>
      <c r="C5378" s="56"/>
      <c r="D5378" s="56"/>
      <c r="E5378" s="56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ht="16" x14ac:dyDescent="0.2">
      <c r="B5379" s="57"/>
      <c r="C5379" s="56"/>
      <c r="D5379" s="56"/>
      <c r="E5379" s="56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ht="16" x14ac:dyDescent="0.2">
      <c r="B5380" s="57"/>
      <c r="C5380" s="56"/>
      <c r="D5380" s="56"/>
      <c r="E5380" s="56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ht="16" x14ac:dyDescent="0.2">
      <c r="B5381" s="57"/>
      <c r="C5381" s="56"/>
      <c r="D5381" s="56"/>
      <c r="E5381" s="56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ht="16" x14ac:dyDescent="0.2">
      <c r="B5382" s="57"/>
      <c r="C5382" s="56"/>
      <c r="D5382" s="56"/>
      <c r="E5382" s="56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ht="16" x14ac:dyDescent="0.2">
      <c r="B5383" s="57"/>
      <c r="C5383" s="56"/>
      <c r="D5383" s="56"/>
      <c r="E5383" s="56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ht="16" x14ac:dyDescent="0.2">
      <c r="B5384" s="57"/>
      <c r="C5384" s="56"/>
      <c r="D5384" s="56"/>
      <c r="E5384" s="56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ht="16" x14ac:dyDescent="0.2">
      <c r="B5385" s="57"/>
      <c r="C5385" s="56"/>
      <c r="D5385" s="56"/>
      <c r="E5385" s="56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ht="16" x14ac:dyDescent="0.2">
      <c r="B5386" s="57"/>
      <c r="C5386" s="56"/>
      <c r="D5386" s="56"/>
      <c r="E5386" s="56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ht="16" x14ac:dyDescent="0.2">
      <c r="B5387" s="57"/>
      <c r="C5387" s="56"/>
      <c r="D5387" s="56"/>
      <c r="E5387" s="56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ht="16" x14ac:dyDescent="0.2">
      <c r="B5388" s="57"/>
      <c r="C5388" s="56"/>
      <c r="D5388" s="56"/>
      <c r="E5388" s="56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ht="16" x14ac:dyDescent="0.2">
      <c r="B5389" s="57"/>
      <c r="C5389" s="56"/>
      <c r="D5389" s="56"/>
      <c r="E5389" s="56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ht="16" x14ac:dyDescent="0.2">
      <c r="B5390" s="57"/>
      <c r="C5390" s="56"/>
      <c r="D5390" s="56"/>
      <c r="E5390" s="56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ht="16" x14ac:dyDescent="0.2">
      <c r="B5391" s="57"/>
      <c r="C5391" s="56"/>
      <c r="D5391" s="56"/>
      <c r="E5391" s="56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ht="16" x14ac:dyDescent="0.2">
      <c r="B5392" s="57"/>
      <c r="C5392" s="56"/>
      <c r="D5392" s="56"/>
      <c r="E5392" s="56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ht="16" x14ac:dyDescent="0.2">
      <c r="B5393" s="57"/>
      <c r="C5393" s="56"/>
      <c r="D5393" s="56"/>
      <c r="E5393" s="56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ht="16" x14ac:dyDescent="0.2">
      <c r="B5394" s="57"/>
      <c r="C5394" s="56"/>
      <c r="D5394" s="56"/>
      <c r="E5394" s="56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ht="16" x14ac:dyDescent="0.2">
      <c r="B5395" s="57"/>
      <c r="C5395" s="56"/>
      <c r="D5395" s="56"/>
      <c r="E5395" s="56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ht="16" x14ac:dyDescent="0.2">
      <c r="B5396" s="57"/>
      <c r="C5396" s="56"/>
      <c r="D5396" s="56"/>
      <c r="E5396" s="56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ht="16" x14ac:dyDescent="0.2">
      <c r="B5397" s="57"/>
      <c r="C5397" s="56"/>
      <c r="D5397" s="56"/>
      <c r="E5397" s="56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ht="16" x14ac:dyDescent="0.2">
      <c r="B5398" s="57"/>
      <c r="C5398" s="56"/>
      <c r="D5398" s="56"/>
      <c r="E5398" s="56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ht="16" x14ac:dyDescent="0.2">
      <c r="B5399" s="57"/>
      <c r="C5399" s="56"/>
      <c r="D5399" s="56"/>
      <c r="E5399" s="56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ht="16" x14ac:dyDescent="0.2">
      <c r="B5400" s="57"/>
      <c r="C5400" s="56"/>
      <c r="D5400" s="56"/>
      <c r="E5400" s="56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ht="16" x14ac:dyDescent="0.2">
      <c r="B5401" s="57"/>
      <c r="C5401" s="56"/>
      <c r="D5401" s="56"/>
      <c r="E5401" s="56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ht="16" x14ac:dyDescent="0.2">
      <c r="B5402" s="57"/>
      <c r="C5402" s="56"/>
      <c r="D5402" s="56"/>
      <c r="E5402" s="56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ht="16" x14ac:dyDescent="0.2">
      <c r="B5403" s="57"/>
      <c r="C5403" s="56"/>
      <c r="D5403" s="56"/>
      <c r="E5403" s="56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ht="16" x14ac:dyDescent="0.2">
      <c r="B5404" s="57"/>
      <c r="C5404" s="56"/>
      <c r="D5404" s="56"/>
      <c r="E5404" s="56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ht="16" x14ac:dyDescent="0.2">
      <c r="B5405" s="57"/>
      <c r="C5405" s="56"/>
      <c r="D5405" s="56"/>
      <c r="E5405" s="56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ht="16" x14ac:dyDescent="0.2">
      <c r="B5406" s="57"/>
      <c r="C5406" s="56"/>
      <c r="D5406" s="56"/>
      <c r="E5406" s="56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ht="16" x14ac:dyDescent="0.2">
      <c r="B5407" s="57"/>
      <c r="C5407" s="56"/>
      <c r="D5407" s="56"/>
      <c r="E5407" s="56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ht="16" x14ac:dyDescent="0.2">
      <c r="B5408" s="57"/>
      <c r="C5408" s="56"/>
      <c r="D5408" s="56"/>
      <c r="E5408" s="56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ht="16" x14ac:dyDescent="0.2">
      <c r="B5409" s="57"/>
      <c r="C5409" s="56"/>
      <c r="D5409" s="56"/>
      <c r="E5409" s="56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ht="16" x14ac:dyDescent="0.2">
      <c r="B5410" s="57"/>
      <c r="C5410" s="56"/>
      <c r="D5410" s="56"/>
      <c r="E5410" s="56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ht="16" x14ac:dyDescent="0.2">
      <c r="B5411" s="57"/>
      <c r="C5411" s="56"/>
      <c r="D5411" s="56"/>
      <c r="E5411" s="56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ht="16" x14ac:dyDescent="0.2">
      <c r="B5412" s="57"/>
      <c r="C5412" s="56"/>
      <c r="D5412" s="56"/>
      <c r="E5412" s="56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ht="16" x14ac:dyDescent="0.2">
      <c r="B5413" s="57"/>
      <c r="C5413" s="56"/>
      <c r="D5413" s="56"/>
      <c r="E5413" s="56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ht="16" x14ac:dyDescent="0.2">
      <c r="B5414" s="57"/>
      <c r="C5414" s="56"/>
      <c r="D5414" s="56"/>
      <c r="E5414" s="56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ht="16" x14ac:dyDescent="0.2">
      <c r="B5415" s="57"/>
      <c r="C5415" s="56"/>
      <c r="D5415" s="56"/>
      <c r="E5415" s="56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ht="16" x14ac:dyDescent="0.2">
      <c r="B5416" s="57"/>
      <c r="C5416" s="56"/>
      <c r="D5416" s="56"/>
      <c r="E5416" s="56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ht="16" x14ac:dyDescent="0.2">
      <c r="B5417" s="57"/>
      <c r="C5417" s="56"/>
      <c r="D5417" s="56"/>
      <c r="E5417" s="56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ht="16" x14ac:dyDescent="0.2">
      <c r="B5418" s="57"/>
      <c r="C5418" s="56"/>
      <c r="D5418" s="56"/>
      <c r="E5418" s="56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ht="16" x14ac:dyDescent="0.2">
      <c r="B5419" s="57"/>
      <c r="C5419" s="56"/>
      <c r="D5419" s="56"/>
      <c r="E5419" s="56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ht="16" x14ac:dyDescent="0.2">
      <c r="B5420" s="57"/>
      <c r="C5420" s="56"/>
      <c r="D5420" s="56"/>
      <c r="E5420" s="56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ht="16" x14ac:dyDescent="0.2">
      <c r="B5421" s="57"/>
      <c r="C5421" s="56"/>
      <c r="D5421" s="56"/>
      <c r="E5421" s="56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ht="16" x14ac:dyDescent="0.2">
      <c r="B5422" s="57"/>
      <c r="C5422" s="56"/>
      <c r="D5422" s="56"/>
      <c r="E5422" s="56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ht="16" x14ac:dyDescent="0.2">
      <c r="B5423" s="57"/>
      <c r="C5423" s="56"/>
      <c r="D5423" s="56"/>
      <c r="E5423" s="56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ht="16" x14ac:dyDescent="0.2">
      <c r="B5424" s="57"/>
      <c r="C5424" s="56"/>
      <c r="D5424" s="56"/>
      <c r="E5424" s="56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ht="16" x14ac:dyDescent="0.2">
      <c r="B5425" s="57"/>
      <c r="C5425" s="56"/>
      <c r="D5425" s="56"/>
      <c r="E5425" s="56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ht="16" x14ac:dyDescent="0.2">
      <c r="B5426" s="57"/>
      <c r="C5426" s="56"/>
      <c r="D5426" s="56"/>
      <c r="E5426" s="56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ht="16" x14ac:dyDescent="0.2">
      <c r="B5427" s="57"/>
      <c r="C5427" s="56"/>
      <c r="D5427" s="56"/>
      <c r="E5427" s="56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ht="16" x14ac:dyDescent="0.2">
      <c r="B5428" s="57"/>
      <c r="C5428" s="56"/>
      <c r="D5428" s="56"/>
      <c r="E5428" s="56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ht="16" x14ac:dyDescent="0.2">
      <c r="B5429" s="57"/>
      <c r="C5429" s="56"/>
      <c r="D5429" s="56"/>
      <c r="E5429" s="56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ht="16" x14ac:dyDescent="0.2">
      <c r="B5430" s="57"/>
      <c r="C5430" s="56"/>
      <c r="D5430" s="56"/>
      <c r="E5430" s="56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ht="16" x14ac:dyDescent="0.2">
      <c r="B5431" s="57"/>
      <c r="C5431" s="56"/>
      <c r="D5431" s="56"/>
      <c r="E5431" s="56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ht="16" x14ac:dyDescent="0.2">
      <c r="B5432" s="57"/>
      <c r="C5432" s="56"/>
      <c r="D5432" s="56"/>
      <c r="E5432" s="56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ht="16" x14ac:dyDescent="0.2">
      <c r="B5433" s="57"/>
      <c r="C5433" s="56"/>
      <c r="D5433" s="56"/>
      <c r="E5433" s="56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ht="16" x14ac:dyDescent="0.2">
      <c r="B5434" s="57"/>
      <c r="C5434" s="56"/>
      <c r="D5434" s="56"/>
      <c r="E5434" s="56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ht="16" x14ac:dyDescent="0.2">
      <c r="B5435" s="57"/>
      <c r="C5435" s="56"/>
      <c r="D5435" s="56"/>
      <c r="E5435" s="56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ht="16" x14ac:dyDescent="0.2">
      <c r="B5436" s="57"/>
      <c r="C5436" s="56"/>
      <c r="D5436" s="56"/>
      <c r="E5436" s="56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ht="16" x14ac:dyDescent="0.2">
      <c r="B5437" s="57"/>
      <c r="C5437" s="56"/>
      <c r="D5437" s="56"/>
      <c r="E5437" s="56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ht="16" x14ac:dyDescent="0.2">
      <c r="B5438" s="57"/>
      <c r="C5438" s="56"/>
      <c r="D5438" s="56"/>
      <c r="E5438" s="56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ht="16" x14ac:dyDescent="0.2">
      <c r="B5439" s="57"/>
      <c r="C5439" s="56"/>
      <c r="D5439" s="56"/>
      <c r="E5439" s="56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ht="16" x14ac:dyDescent="0.2">
      <c r="B5440" s="57"/>
      <c r="C5440" s="56"/>
      <c r="D5440" s="56"/>
      <c r="E5440" s="56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ht="16" x14ac:dyDescent="0.2">
      <c r="B5441" s="57"/>
      <c r="C5441" s="56"/>
      <c r="D5441" s="56"/>
      <c r="E5441" s="56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ht="16" x14ac:dyDescent="0.2">
      <c r="B5442" s="57"/>
      <c r="C5442" s="56"/>
      <c r="D5442" s="56"/>
      <c r="E5442" s="56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ht="16" x14ac:dyDescent="0.2">
      <c r="B5443" s="57"/>
      <c r="C5443" s="56"/>
      <c r="D5443" s="56"/>
      <c r="E5443" s="56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ht="16" x14ac:dyDescent="0.2">
      <c r="B5444" s="57"/>
      <c r="C5444" s="56"/>
      <c r="D5444" s="56"/>
      <c r="E5444" s="56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ht="16" x14ac:dyDescent="0.2">
      <c r="B5445" s="57"/>
      <c r="C5445" s="56"/>
      <c r="D5445" s="56"/>
      <c r="E5445" s="56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ht="16" x14ac:dyDescent="0.2">
      <c r="B5446" s="57"/>
      <c r="C5446" s="56"/>
      <c r="D5446" s="56"/>
      <c r="E5446" s="56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ht="16" x14ac:dyDescent="0.2">
      <c r="B5447" s="57"/>
      <c r="C5447" s="56"/>
      <c r="D5447" s="56"/>
      <c r="E5447" s="56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ht="16" x14ac:dyDescent="0.2">
      <c r="B5448" s="57"/>
      <c r="C5448" s="56"/>
      <c r="D5448" s="56"/>
      <c r="E5448" s="56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ht="16" x14ac:dyDescent="0.2">
      <c r="B5449" s="57"/>
      <c r="C5449" s="56"/>
      <c r="D5449" s="56"/>
      <c r="E5449" s="56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ht="16" x14ac:dyDescent="0.2">
      <c r="B5450" s="57"/>
      <c r="C5450" s="56"/>
      <c r="D5450" s="56"/>
      <c r="E5450" s="56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ht="16" x14ac:dyDescent="0.2">
      <c r="B5451" s="57"/>
      <c r="C5451" s="56"/>
      <c r="D5451" s="56"/>
      <c r="E5451" s="56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ht="16" x14ac:dyDescent="0.2">
      <c r="B5452" s="57"/>
      <c r="C5452" s="56"/>
      <c r="D5452" s="56"/>
      <c r="E5452" s="56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ht="16" x14ac:dyDescent="0.2">
      <c r="B5453" s="57"/>
      <c r="C5453" s="56"/>
      <c r="D5453" s="56"/>
      <c r="E5453" s="56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ht="16" x14ac:dyDescent="0.2">
      <c r="B5454" s="57"/>
      <c r="C5454" s="56"/>
      <c r="D5454" s="56"/>
      <c r="E5454" s="56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ht="16" x14ac:dyDescent="0.2">
      <c r="B5455" s="57"/>
      <c r="C5455" s="56"/>
      <c r="D5455" s="56"/>
      <c r="E5455" s="56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ht="16" x14ac:dyDescent="0.2">
      <c r="B5456" s="57"/>
      <c r="C5456" s="56"/>
      <c r="D5456" s="56"/>
      <c r="E5456" s="56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ht="16" x14ac:dyDescent="0.2">
      <c r="B5457" s="57"/>
      <c r="C5457" s="56"/>
      <c r="D5457" s="56"/>
      <c r="E5457" s="56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ht="16" x14ac:dyDescent="0.2">
      <c r="B5458" s="57"/>
      <c r="C5458" s="56"/>
      <c r="D5458" s="56"/>
      <c r="E5458" s="56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ht="16" x14ac:dyDescent="0.2">
      <c r="B5459" s="57"/>
      <c r="C5459" s="56"/>
      <c r="D5459" s="56"/>
      <c r="E5459" s="56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ht="16" x14ac:dyDescent="0.2">
      <c r="B5460" s="57"/>
      <c r="C5460" s="56"/>
      <c r="D5460" s="56"/>
      <c r="E5460" s="56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ht="16" x14ac:dyDescent="0.2">
      <c r="B5461" s="57"/>
      <c r="C5461" s="56"/>
      <c r="D5461" s="56"/>
      <c r="E5461" s="56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ht="16" x14ac:dyDescent="0.2">
      <c r="B5462" s="57"/>
      <c r="C5462" s="56"/>
      <c r="D5462" s="56"/>
      <c r="E5462" s="56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ht="16" x14ac:dyDescent="0.2">
      <c r="B5463" s="57"/>
      <c r="C5463" s="56"/>
      <c r="D5463" s="56"/>
      <c r="E5463" s="56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ht="16" x14ac:dyDescent="0.2">
      <c r="B5464" s="57"/>
      <c r="C5464" s="56"/>
      <c r="D5464" s="56"/>
      <c r="E5464" s="56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ht="16" x14ac:dyDescent="0.2">
      <c r="B5465" s="57"/>
      <c r="C5465" s="56"/>
      <c r="D5465" s="56"/>
      <c r="E5465" s="56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ht="16" x14ac:dyDescent="0.2">
      <c r="B5466" s="57"/>
      <c r="C5466" s="56"/>
      <c r="D5466" s="56"/>
      <c r="E5466" s="56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ht="16" x14ac:dyDescent="0.2">
      <c r="B5467" s="57"/>
      <c r="C5467" s="56"/>
      <c r="D5467" s="56"/>
      <c r="E5467" s="56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ht="16" x14ac:dyDescent="0.2">
      <c r="B5468" s="57"/>
      <c r="C5468" s="56"/>
      <c r="D5468" s="56"/>
      <c r="E5468" s="56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ht="16" x14ac:dyDescent="0.2">
      <c r="B5469" s="57"/>
      <c r="C5469" s="56"/>
      <c r="D5469" s="56"/>
      <c r="E5469" s="56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ht="16" x14ac:dyDescent="0.2">
      <c r="B5470" s="57"/>
      <c r="C5470" s="56"/>
      <c r="D5470" s="56"/>
      <c r="E5470" s="56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ht="16" x14ac:dyDescent="0.2">
      <c r="B5471" s="57"/>
      <c r="C5471" s="56"/>
      <c r="D5471" s="56"/>
      <c r="E5471" s="56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ht="16" x14ac:dyDescent="0.2">
      <c r="B5472" s="57"/>
      <c r="C5472" s="56"/>
      <c r="D5472" s="56"/>
      <c r="E5472" s="56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ht="16" x14ac:dyDescent="0.2">
      <c r="B5473" s="57"/>
      <c r="C5473" s="56"/>
      <c r="D5473" s="56"/>
      <c r="E5473" s="56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ht="16" x14ac:dyDescent="0.2">
      <c r="B5474" s="57"/>
      <c r="C5474" s="56"/>
      <c r="D5474" s="56"/>
      <c r="E5474" s="56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ht="16" x14ac:dyDescent="0.2">
      <c r="B5475" s="57"/>
      <c r="C5475" s="56"/>
      <c r="D5475" s="56"/>
      <c r="E5475" s="56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ht="16" x14ac:dyDescent="0.2">
      <c r="B5476" s="57"/>
      <c r="C5476" s="56"/>
      <c r="D5476" s="56"/>
      <c r="E5476" s="56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ht="16" x14ac:dyDescent="0.2">
      <c r="B5477" s="57"/>
      <c r="C5477" s="56"/>
      <c r="D5477" s="56"/>
      <c r="E5477" s="56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ht="16" x14ac:dyDescent="0.2">
      <c r="B5478" s="57"/>
      <c r="C5478" s="56"/>
      <c r="D5478" s="56"/>
      <c r="E5478" s="56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ht="16" x14ac:dyDescent="0.2">
      <c r="B5479" s="57"/>
      <c r="C5479" s="56"/>
      <c r="D5479" s="56"/>
      <c r="E5479" s="56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ht="16" x14ac:dyDescent="0.2">
      <c r="B5480" s="57"/>
      <c r="C5480" s="56"/>
      <c r="D5480" s="56"/>
      <c r="E5480" s="56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ht="16" x14ac:dyDescent="0.2">
      <c r="B5481" s="57"/>
      <c r="C5481" s="56"/>
      <c r="D5481" s="56"/>
      <c r="E5481" s="56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ht="16" x14ac:dyDescent="0.2">
      <c r="B5482" s="57"/>
      <c r="C5482" s="56"/>
      <c r="D5482" s="56"/>
      <c r="E5482" s="56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ht="16" x14ac:dyDescent="0.2">
      <c r="B5483" s="57"/>
      <c r="C5483" s="56"/>
      <c r="D5483" s="56"/>
      <c r="E5483" s="56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ht="16" x14ac:dyDescent="0.2">
      <c r="B5484" s="57"/>
      <c r="C5484" s="56"/>
      <c r="D5484" s="56"/>
      <c r="E5484" s="56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ht="16" x14ac:dyDescent="0.2">
      <c r="B5485" s="57"/>
      <c r="C5485" s="56"/>
      <c r="D5485" s="56"/>
      <c r="E5485" s="56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ht="16" x14ac:dyDescent="0.2">
      <c r="B5486" s="57"/>
      <c r="C5486" s="56"/>
      <c r="D5486" s="56"/>
      <c r="E5486" s="56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ht="16" x14ac:dyDescent="0.2">
      <c r="B5487" s="57"/>
      <c r="C5487" s="56"/>
      <c r="D5487" s="56"/>
      <c r="E5487" s="56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ht="16" x14ac:dyDescent="0.2">
      <c r="B5488" s="57"/>
      <c r="C5488" s="56"/>
      <c r="D5488" s="56"/>
      <c r="E5488" s="56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ht="16" x14ac:dyDescent="0.2">
      <c r="B5489" s="57"/>
      <c r="C5489" s="56"/>
      <c r="D5489" s="56"/>
      <c r="E5489" s="56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ht="16" x14ac:dyDescent="0.2">
      <c r="B5490" s="57"/>
      <c r="C5490" s="56"/>
      <c r="D5490" s="56"/>
      <c r="E5490" s="56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ht="16" x14ac:dyDescent="0.2">
      <c r="B5491" s="57"/>
      <c r="C5491" s="56"/>
      <c r="D5491" s="56"/>
      <c r="E5491" s="56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ht="16" x14ac:dyDescent="0.2">
      <c r="B5492" s="57"/>
      <c r="C5492" s="56"/>
      <c r="D5492" s="56"/>
      <c r="E5492" s="56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ht="16" x14ac:dyDescent="0.2">
      <c r="B5493" s="57"/>
      <c r="C5493" s="56"/>
      <c r="D5493" s="56"/>
      <c r="E5493" s="56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ht="16" x14ac:dyDescent="0.2">
      <c r="B5494" s="57"/>
      <c r="C5494" s="56"/>
      <c r="D5494" s="56"/>
      <c r="E5494" s="56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ht="16" x14ac:dyDescent="0.2">
      <c r="B5495" s="57"/>
      <c r="C5495" s="56"/>
      <c r="D5495" s="56"/>
      <c r="E5495" s="56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ht="16" x14ac:dyDescent="0.2">
      <c r="B5496" s="57"/>
      <c r="C5496" s="56"/>
      <c r="D5496" s="56"/>
      <c r="E5496" s="56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ht="16" x14ac:dyDescent="0.2">
      <c r="B5497" s="57"/>
      <c r="C5497" s="56"/>
      <c r="D5497" s="56"/>
      <c r="E5497" s="56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ht="16" x14ac:dyDescent="0.2">
      <c r="B5498" s="57"/>
      <c r="C5498" s="56"/>
      <c r="D5498" s="56"/>
      <c r="E5498" s="56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ht="16" x14ac:dyDescent="0.2">
      <c r="B5499" s="57"/>
      <c r="C5499" s="56"/>
      <c r="D5499" s="56"/>
      <c r="E5499" s="56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ht="16" x14ac:dyDescent="0.2">
      <c r="B5500" s="57"/>
      <c r="C5500" s="56"/>
      <c r="D5500" s="56"/>
      <c r="E5500" s="56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ht="16" x14ac:dyDescent="0.2">
      <c r="B5501" s="57"/>
      <c r="C5501" s="56"/>
      <c r="D5501" s="56"/>
      <c r="E5501" s="56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ht="16" x14ac:dyDescent="0.2">
      <c r="B5502" s="57"/>
      <c r="C5502" s="56"/>
      <c r="D5502" s="56"/>
      <c r="E5502" s="56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ht="16" x14ac:dyDescent="0.2">
      <c r="B5503" s="57"/>
      <c r="C5503" s="56"/>
      <c r="D5503" s="56"/>
      <c r="E5503" s="56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ht="16" x14ac:dyDescent="0.2">
      <c r="B5504" s="57"/>
      <c r="C5504" s="56"/>
      <c r="D5504" s="56"/>
      <c r="E5504" s="56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ht="16" x14ac:dyDescent="0.2">
      <c r="B5505" s="57"/>
      <c r="C5505" s="56"/>
      <c r="D5505" s="56"/>
      <c r="E5505" s="56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ht="16" x14ac:dyDescent="0.2">
      <c r="B5506" s="57"/>
      <c r="C5506" s="56"/>
      <c r="D5506" s="56"/>
      <c r="E5506" s="56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ht="16" x14ac:dyDescent="0.2">
      <c r="B5507" s="57"/>
      <c r="C5507" s="56"/>
      <c r="D5507" s="56"/>
      <c r="E5507" s="56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ht="16" x14ac:dyDescent="0.2">
      <c r="B5508" s="57"/>
      <c r="C5508" s="56"/>
      <c r="D5508" s="56"/>
      <c r="E5508" s="56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ht="16" x14ac:dyDescent="0.2">
      <c r="B5509" s="57"/>
      <c r="C5509" s="56"/>
      <c r="D5509" s="56"/>
      <c r="E5509" s="56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ht="16" x14ac:dyDescent="0.2">
      <c r="B5510" s="57"/>
      <c r="C5510" s="56"/>
      <c r="D5510" s="56"/>
      <c r="E5510" s="56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ht="16" x14ac:dyDescent="0.2">
      <c r="B5511" s="57"/>
      <c r="C5511" s="56"/>
      <c r="D5511" s="56"/>
      <c r="E5511" s="56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ht="16" x14ac:dyDescent="0.2">
      <c r="B5512" s="57"/>
      <c r="C5512" s="56"/>
      <c r="D5512" s="56"/>
      <c r="E5512" s="56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ht="16" x14ac:dyDescent="0.2">
      <c r="B5513" s="57"/>
      <c r="C5513" s="56"/>
      <c r="D5513" s="56"/>
      <c r="E5513" s="56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ht="16" x14ac:dyDescent="0.2">
      <c r="B5514" s="57"/>
      <c r="C5514" s="56"/>
      <c r="D5514" s="56"/>
      <c r="E5514" s="56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ht="16" x14ac:dyDescent="0.2">
      <c r="B5515" s="57"/>
      <c r="C5515" s="56"/>
      <c r="D5515" s="56"/>
      <c r="E5515" s="56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ht="16" x14ac:dyDescent="0.2">
      <c r="B5516" s="57"/>
      <c r="C5516" s="56"/>
      <c r="D5516" s="56"/>
      <c r="E5516" s="56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ht="16" x14ac:dyDescent="0.2">
      <c r="B5517" s="57"/>
      <c r="C5517" s="56"/>
      <c r="D5517" s="56"/>
      <c r="E5517" s="56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ht="16" x14ac:dyDescent="0.2">
      <c r="B5518" s="57"/>
      <c r="C5518" s="56"/>
      <c r="D5518" s="56"/>
      <c r="E5518" s="56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ht="16" x14ac:dyDescent="0.2">
      <c r="B5519" s="57"/>
      <c r="C5519" s="56"/>
      <c r="D5519" s="56"/>
      <c r="E5519" s="56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ht="16" x14ac:dyDescent="0.2">
      <c r="B5520" s="57"/>
      <c r="C5520" s="56"/>
      <c r="D5520" s="56"/>
      <c r="E5520" s="56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ht="16" x14ac:dyDescent="0.2">
      <c r="B5521" s="57"/>
      <c r="C5521" s="56"/>
      <c r="D5521" s="56"/>
      <c r="E5521" s="56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ht="16" x14ac:dyDescent="0.2">
      <c r="B5522" s="57"/>
      <c r="C5522" s="56"/>
      <c r="D5522" s="56"/>
      <c r="E5522" s="56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ht="16" x14ac:dyDescent="0.2">
      <c r="B5523" s="57"/>
      <c r="C5523" s="56"/>
      <c r="D5523" s="56"/>
      <c r="E5523" s="56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ht="16" x14ac:dyDescent="0.2">
      <c r="B5524" s="57"/>
      <c r="C5524" s="56"/>
      <c r="D5524" s="56"/>
      <c r="E5524" s="56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ht="16" x14ac:dyDescent="0.2">
      <c r="B5525" s="57"/>
      <c r="C5525" s="56"/>
      <c r="D5525" s="56"/>
      <c r="E5525" s="56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ht="16" x14ac:dyDescent="0.2">
      <c r="B5526" s="57"/>
      <c r="C5526" s="56"/>
      <c r="D5526" s="56"/>
      <c r="E5526" s="56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ht="16" x14ac:dyDescent="0.2">
      <c r="B5527" s="57"/>
      <c r="C5527" s="56"/>
      <c r="D5527" s="56"/>
      <c r="E5527" s="56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ht="16" x14ac:dyDescent="0.2">
      <c r="B5528" s="57"/>
      <c r="C5528" s="56"/>
      <c r="D5528" s="56"/>
      <c r="E5528" s="56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ht="16" x14ac:dyDescent="0.2">
      <c r="B5529" s="57"/>
      <c r="C5529" s="56"/>
      <c r="D5529" s="56"/>
      <c r="E5529" s="56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ht="16" x14ac:dyDescent="0.2">
      <c r="B5530" s="57"/>
      <c r="C5530" s="56"/>
      <c r="D5530" s="56"/>
      <c r="E5530" s="56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ht="16" x14ac:dyDescent="0.2">
      <c r="B5531" s="57"/>
      <c r="C5531" s="56"/>
      <c r="D5531" s="56"/>
      <c r="E5531" s="56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ht="16" x14ac:dyDescent="0.2">
      <c r="B5532" s="57"/>
      <c r="C5532" s="56"/>
      <c r="D5532" s="56"/>
      <c r="E5532" s="56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ht="16" x14ac:dyDescent="0.2">
      <c r="B5533" s="57"/>
      <c r="C5533" s="56"/>
      <c r="D5533" s="56"/>
      <c r="E5533" s="56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ht="16" x14ac:dyDescent="0.2">
      <c r="B5534" s="57"/>
      <c r="C5534" s="56"/>
      <c r="D5534" s="56"/>
      <c r="E5534" s="56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ht="16" x14ac:dyDescent="0.2">
      <c r="B5535" s="57"/>
      <c r="C5535" s="56"/>
      <c r="D5535" s="56"/>
      <c r="E5535" s="56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ht="16" x14ac:dyDescent="0.2">
      <c r="B5536" s="57"/>
      <c r="C5536" s="56"/>
      <c r="D5536" s="56"/>
      <c r="E5536" s="56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ht="16" x14ac:dyDescent="0.2">
      <c r="B5537" s="57"/>
      <c r="C5537" s="56"/>
      <c r="D5537" s="56"/>
      <c r="E5537" s="56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ht="16" x14ac:dyDescent="0.2">
      <c r="B5538" s="57"/>
      <c r="C5538" s="56"/>
      <c r="D5538" s="56"/>
      <c r="E5538" s="56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ht="16" x14ac:dyDescent="0.2">
      <c r="B5539" s="57"/>
      <c r="C5539" s="56"/>
      <c r="D5539" s="56"/>
      <c r="E5539" s="56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ht="16" x14ac:dyDescent="0.2">
      <c r="B5540" s="57"/>
      <c r="C5540" s="56"/>
      <c r="D5540" s="56"/>
      <c r="E5540" s="56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ht="16" x14ac:dyDescent="0.2">
      <c r="B5541" s="57"/>
      <c r="C5541" s="56"/>
      <c r="D5541" s="56"/>
      <c r="E5541" s="56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ht="16" x14ac:dyDescent="0.2">
      <c r="B5542" s="57"/>
      <c r="C5542" s="56"/>
      <c r="D5542" s="56"/>
      <c r="E5542" s="56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ht="16" x14ac:dyDescent="0.2">
      <c r="B5543" s="57"/>
      <c r="C5543" s="56"/>
      <c r="D5543" s="56"/>
      <c r="E5543" s="56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ht="16" x14ac:dyDescent="0.2">
      <c r="B5544" s="57"/>
      <c r="C5544" s="56"/>
      <c r="D5544" s="56"/>
      <c r="E5544" s="56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ht="16" x14ac:dyDescent="0.2">
      <c r="B5545" s="57"/>
      <c r="C5545" s="56"/>
      <c r="D5545" s="56"/>
      <c r="E5545" s="56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ht="16" x14ac:dyDescent="0.2">
      <c r="B5546" s="57"/>
      <c r="C5546" s="56"/>
      <c r="D5546" s="56"/>
      <c r="E5546" s="56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ht="16" x14ac:dyDescent="0.2">
      <c r="B5547" s="57"/>
      <c r="C5547" s="56"/>
      <c r="D5547" s="56"/>
      <c r="E5547" s="56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ht="16" x14ac:dyDescent="0.2">
      <c r="B5548" s="57"/>
      <c r="C5548" s="56"/>
      <c r="D5548" s="56"/>
      <c r="E5548" s="56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ht="16" x14ac:dyDescent="0.2">
      <c r="B5549" s="57"/>
      <c r="C5549" s="56"/>
      <c r="D5549" s="56"/>
      <c r="E5549" s="56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ht="16" x14ac:dyDescent="0.2">
      <c r="B5550" s="57"/>
      <c r="C5550" s="56"/>
      <c r="D5550" s="56"/>
      <c r="E5550" s="56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ht="16" x14ac:dyDescent="0.2">
      <c r="B5551" s="57"/>
      <c r="C5551" s="56"/>
      <c r="D5551" s="56"/>
      <c r="E5551" s="56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ht="16" x14ac:dyDescent="0.2">
      <c r="B5552" s="57"/>
      <c r="C5552" s="56"/>
      <c r="D5552" s="56"/>
      <c r="E5552" s="56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ht="16" x14ac:dyDescent="0.2">
      <c r="B5553" s="57"/>
      <c r="C5553" s="56"/>
      <c r="D5553" s="56"/>
      <c r="E5553" s="56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ht="16" x14ac:dyDescent="0.2">
      <c r="B5554" s="57"/>
      <c r="C5554" s="56"/>
      <c r="D5554" s="56"/>
      <c r="E5554" s="56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ht="16" x14ac:dyDescent="0.2">
      <c r="B5555" s="57"/>
      <c r="C5555" s="56"/>
      <c r="D5555" s="56"/>
      <c r="E5555" s="56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ht="16" x14ac:dyDescent="0.2">
      <c r="B5556" s="57"/>
      <c r="C5556" s="56"/>
      <c r="D5556" s="56"/>
      <c r="E5556" s="56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ht="16" x14ac:dyDescent="0.2">
      <c r="B5557" s="57"/>
      <c r="C5557" s="56"/>
      <c r="D5557" s="56"/>
      <c r="E5557" s="56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ht="16" x14ac:dyDescent="0.2">
      <c r="B5558" s="57"/>
      <c r="C5558" s="56"/>
      <c r="D5558" s="56"/>
      <c r="E5558" s="56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ht="16" x14ac:dyDescent="0.2">
      <c r="B5559" s="57"/>
      <c r="C5559" s="56"/>
      <c r="D5559" s="56"/>
      <c r="E5559" s="56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ht="16" x14ac:dyDescent="0.2">
      <c r="B5560" s="57"/>
      <c r="C5560" s="56"/>
      <c r="D5560" s="56"/>
      <c r="E5560" s="56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ht="16" x14ac:dyDescent="0.2">
      <c r="B5561" s="57"/>
      <c r="C5561" s="56"/>
      <c r="D5561" s="56"/>
      <c r="E5561" s="56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ht="16" x14ac:dyDescent="0.2">
      <c r="B5562" s="57"/>
      <c r="C5562" s="56"/>
      <c r="D5562" s="56"/>
      <c r="E5562" s="56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ht="16" x14ac:dyDescent="0.2">
      <c r="B5563" s="57"/>
      <c r="C5563" s="56"/>
      <c r="D5563" s="56"/>
      <c r="E5563" s="56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ht="16" x14ac:dyDescent="0.2">
      <c r="B5564" s="57"/>
      <c r="C5564" s="56"/>
      <c r="D5564" s="56"/>
      <c r="E5564" s="56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ht="16" x14ac:dyDescent="0.2">
      <c r="B5565" s="57"/>
      <c r="C5565" s="56"/>
      <c r="D5565" s="56"/>
      <c r="E5565" s="56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ht="16" x14ac:dyDescent="0.2">
      <c r="B5566" s="57"/>
      <c r="C5566" s="56"/>
      <c r="D5566" s="56"/>
      <c r="E5566" s="56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ht="16" x14ac:dyDescent="0.2">
      <c r="B5567" s="57"/>
      <c r="C5567" s="56"/>
      <c r="D5567" s="56"/>
      <c r="E5567" s="56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ht="16" x14ac:dyDescent="0.2">
      <c r="B5568" s="57"/>
      <c r="C5568" s="56"/>
      <c r="D5568" s="56"/>
      <c r="E5568" s="56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ht="16" x14ac:dyDescent="0.2">
      <c r="B5569" s="57"/>
      <c r="C5569" s="56"/>
      <c r="D5569" s="56"/>
      <c r="E5569" s="56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ht="16" x14ac:dyDescent="0.2">
      <c r="B5570" s="57"/>
      <c r="C5570" s="56"/>
      <c r="D5570" s="56"/>
      <c r="E5570" s="56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ht="16" x14ac:dyDescent="0.2">
      <c r="B5571" s="57"/>
      <c r="C5571" s="56"/>
      <c r="D5571" s="56"/>
      <c r="E5571" s="56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ht="16" x14ac:dyDescent="0.2">
      <c r="B5572" s="57"/>
      <c r="C5572" s="56"/>
      <c r="D5572" s="56"/>
      <c r="E5572" s="56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ht="16" x14ac:dyDescent="0.2">
      <c r="B5573" s="57"/>
      <c r="C5573" s="56"/>
      <c r="D5573" s="56"/>
      <c r="E5573" s="56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ht="16" x14ac:dyDescent="0.2">
      <c r="B5574" s="57"/>
      <c r="C5574" s="56"/>
      <c r="D5574" s="56"/>
      <c r="E5574" s="56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ht="16" x14ac:dyDescent="0.2">
      <c r="B5575" s="57"/>
      <c r="C5575" s="56"/>
      <c r="D5575" s="56"/>
      <c r="E5575" s="56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ht="16" x14ac:dyDescent="0.2">
      <c r="B5576" s="57"/>
      <c r="C5576" s="56"/>
      <c r="D5576" s="56"/>
      <c r="E5576" s="56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ht="16" x14ac:dyDescent="0.2">
      <c r="B5577" s="57"/>
      <c r="C5577" s="56"/>
      <c r="D5577" s="56"/>
      <c r="E5577" s="56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ht="16" x14ac:dyDescent="0.2">
      <c r="B5578" s="57"/>
      <c r="C5578" s="56"/>
      <c r="D5578" s="56"/>
      <c r="E5578" s="56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ht="16" x14ac:dyDescent="0.2">
      <c r="B5579" s="57"/>
      <c r="C5579" s="56"/>
      <c r="D5579" s="56"/>
      <c r="E5579" s="56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ht="16" x14ac:dyDescent="0.2">
      <c r="B5580" s="57"/>
      <c r="C5580" s="56"/>
      <c r="D5580" s="56"/>
      <c r="E5580" s="56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ht="16" x14ac:dyDescent="0.2">
      <c r="B5581" s="57"/>
      <c r="C5581" s="56"/>
      <c r="D5581" s="56"/>
      <c r="E5581" s="56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ht="16" x14ac:dyDescent="0.2">
      <c r="B5582" s="57"/>
      <c r="C5582" s="56"/>
      <c r="D5582" s="56"/>
      <c r="E5582" s="56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ht="16" x14ac:dyDescent="0.2">
      <c r="B5583" s="57"/>
      <c r="C5583" s="56"/>
      <c r="D5583" s="56"/>
      <c r="E5583" s="56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ht="16" x14ac:dyDescent="0.2">
      <c r="B5584" s="57"/>
      <c r="C5584" s="56"/>
      <c r="D5584" s="56"/>
      <c r="E5584" s="56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ht="16" x14ac:dyDescent="0.2">
      <c r="B5585" s="57"/>
      <c r="C5585" s="56"/>
      <c r="D5585" s="56"/>
      <c r="E5585" s="56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ht="16" x14ac:dyDescent="0.2">
      <c r="B5586" s="57"/>
      <c r="C5586" s="56"/>
      <c r="D5586" s="56"/>
      <c r="E5586" s="56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ht="16" x14ac:dyDescent="0.2">
      <c r="B5587" s="57"/>
      <c r="C5587" s="56"/>
      <c r="D5587" s="56"/>
      <c r="E5587" s="56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ht="16" x14ac:dyDescent="0.2">
      <c r="B5588" s="57"/>
      <c r="C5588" s="56"/>
      <c r="D5588" s="56"/>
      <c r="E5588" s="56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ht="16" x14ac:dyDescent="0.2">
      <c r="B5589" s="57"/>
      <c r="C5589" s="56"/>
      <c r="D5589" s="56"/>
      <c r="E5589" s="56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ht="16" x14ac:dyDescent="0.2">
      <c r="B5590" s="57"/>
      <c r="C5590" s="56"/>
      <c r="D5590" s="56"/>
      <c r="E5590" s="56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ht="16" x14ac:dyDescent="0.2">
      <c r="B5591" s="57"/>
      <c r="C5591" s="56"/>
      <c r="D5591" s="56"/>
      <c r="E5591" s="56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ht="16" x14ac:dyDescent="0.2">
      <c r="B5592" s="57"/>
      <c r="C5592" s="56"/>
      <c r="D5592" s="56"/>
      <c r="E5592" s="56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ht="16" x14ac:dyDescent="0.2">
      <c r="B5593" s="57"/>
      <c r="C5593" s="56"/>
      <c r="D5593" s="56"/>
      <c r="E5593" s="56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ht="16" x14ac:dyDescent="0.2">
      <c r="B5594" s="57"/>
      <c r="C5594" s="56"/>
      <c r="D5594" s="56"/>
      <c r="E5594" s="56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ht="16" x14ac:dyDescent="0.2">
      <c r="B5595" s="57"/>
      <c r="C5595" s="56"/>
      <c r="D5595" s="56"/>
      <c r="E5595" s="56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ht="16" x14ac:dyDescent="0.2">
      <c r="B5596" s="57"/>
      <c r="C5596" s="56"/>
      <c r="D5596" s="56"/>
      <c r="E5596" s="56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ht="16" x14ac:dyDescent="0.2">
      <c r="B5597" s="57"/>
      <c r="C5597" s="56"/>
      <c r="D5597" s="56"/>
      <c r="E5597" s="56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ht="16" x14ac:dyDescent="0.2">
      <c r="B5598" s="57"/>
      <c r="C5598" s="56"/>
      <c r="D5598" s="56"/>
      <c r="E5598" s="56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ht="16" x14ac:dyDescent="0.2">
      <c r="B5599" s="57"/>
      <c r="C5599" s="56"/>
      <c r="D5599" s="56"/>
      <c r="E5599" s="56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ht="16" x14ac:dyDescent="0.2">
      <c r="B5600" s="57"/>
      <c r="C5600" s="56"/>
      <c r="D5600" s="56"/>
      <c r="E5600" s="56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ht="16" x14ac:dyDescent="0.2">
      <c r="B5601" s="57"/>
      <c r="C5601" s="56"/>
      <c r="D5601" s="56"/>
      <c r="E5601" s="56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ht="16" x14ac:dyDescent="0.2">
      <c r="B5602" s="57"/>
      <c r="C5602" s="56"/>
      <c r="D5602" s="56"/>
      <c r="E5602" s="56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ht="16" x14ac:dyDescent="0.2">
      <c r="B5603" s="57"/>
      <c r="C5603" s="56"/>
      <c r="D5603" s="56"/>
      <c r="E5603" s="56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ht="16" x14ac:dyDescent="0.2">
      <c r="B5604" s="57"/>
      <c r="C5604" s="56"/>
      <c r="D5604" s="56"/>
      <c r="E5604" s="56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ht="16" x14ac:dyDescent="0.2">
      <c r="B5605" s="57"/>
      <c r="C5605" s="56"/>
      <c r="D5605" s="56"/>
      <c r="E5605" s="56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ht="16" x14ac:dyDescent="0.2">
      <c r="B5606" s="57"/>
      <c r="C5606" s="56"/>
      <c r="D5606" s="56"/>
      <c r="E5606" s="56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ht="16" x14ac:dyDescent="0.2">
      <c r="B5607" s="57"/>
      <c r="C5607" s="56"/>
      <c r="D5607" s="56"/>
      <c r="E5607" s="56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ht="16" x14ac:dyDescent="0.2">
      <c r="B5608" s="57"/>
      <c r="C5608" s="56"/>
      <c r="D5608" s="56"/>
      <c r="E5608" s="56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ht="16" x14ac:dyDescent="0.2">
      <c r="B5609" s="57"/>
      <c r="C5609" s="56"/>
      <c r="D5609" s="56"/>
      <c r="E5609" s="56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ht="16" x14ac:dyDescent="0.2">
      <c r="B5610" s="57"/>
      <c r="C5610" s="56"/>
      <c r="D5610" s="56"/>
      <c r="E5610" s="56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ht="16" x14ac:dyDescent="0.2">
      <c r="B5611" s="57"/>
      <c r="C5611" s="56"/>
      <c r="D5611" s="56"/>
      <c r="E5611" s="56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ht="16" x14ac:dyDescent="0.2">
      <c r="B5612" s="57"/>
      <c r="C5612" s="56"/>
      <c r="D5612" s="56"/>
      <c r="E5612" s="56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ht="16" x14ac:dyDescent="0.2">
      <c r="B5613" s="57"/>
      <c r="C5613" s="56"/>
      <c r="D5613" s="56"/>
      <c r="E5613" s="56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ht="16" x14ac:dyDescent="0.2">
      <c r="B5614" s="57"/>
      <c r="C5614" s="56"/>
      <c r="D5614" s="56"/>
      <c r="E5614" s="56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ht="16" x14ac:dyDescent="0.2">
      <c r="B5615" s="57"/>
      <c r="C5615" s="56"/>
      <c r="D5615" s="56"/>
      <c r="E5615" s="56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ht="16" x14ac:dyDescent="0.2">
      <c r="B5616" s="57"/>
      <c r="C5616" s="56"/>
      <c r="D5616" s="56"/>
      <c r="E5616" s="56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ht="16" x14ac:dyDescent="0.2">
      <c r="B5617" s="57"/>
      <c r="C5617" s="56"/>
      <c r="D5617" s="56"/>
      <c r="E5617" s="56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ht="16" x14ac:dyDescent="0.2">
      <c r="B5618" s="57"/>
      <c r="C5618" s="56"/>
      <c r="D5618" s="56"/>
      <c r="E5618" s="56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ht="16" x14ac:dyDescent="0.2">
      <c r="B5619" s="57"/>
      <c r="C5619" s="56"/>
      <c r="D5619" s="56"/>
      <c r="E5619" s="56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ht="16" x14ac:dyDescent="0.2">
      <c r="B5620" s="57"/>
      <c r="C5620" s="56"/>
      <c r="D5620" s="56"/>
      <c r="E5620" s="56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ht="16" x14ac:dyDescent="0.2">
      <c r="B5621" s="57"/>
      <c r="C5621" s="56"/>
      <c r="D5621" s="56"/>
      <c r="E5621" s="56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ht="16" x14ac:dyDescent="0.2">
      <c r="B5622" s="57"/>
      <c r="C5622" s="56"/>
      <c r="D5622" s="56"/>
      <c r="E5622" s="56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ht="16" x14ac:dyDescent="0.2">
      <c r="B5623" s="57"/>
      <c r="C5623" s="56"/>
      <c r="D5623" s="56"/>
      <c r="E5623" s="56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ht="16" x14ac:dyDescent="0.2">
      <c r="B5624" s="57"/>
      <c r="C5624" s="56"/>
      <c r="D5624" s="56"/>
      <c r="E5624" s="56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ht="16" x14ac:dyDescent="0.2">
      <c r="B5625" s="57"/>
      <c r="C5625" s="56"/>
      <c r="D5625" s="56"/>
      <c r="E5625" s="56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ht="16" x14ac:dyDescent="0.2">
      <c r="B5626" s="57"/>
      <c r="C5626" s="56"/>
      <c r="D5626" s="56"/>
      <c r="E5626" s="56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ht="16" x14ac:dyDescent="0.2">
      <c r="B5627" s="57"/>
      <c r="C5627" s="56"/>
      <c r="D5627" s="56"/>
      <c r="E5627" s="56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ht="16" x14ac:dyDescent="0.2">
      <c r="B5628" s="57"/>
      <c r="C5628" s="56"/>
      <c r="D5628" s="56"/>
      <c r="E5628" s="56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ht="16" x14ac:dyDescent="0.2">
      <c r="B5629" s="57"/>
      <c r="C5629" s="56"/>
      <c r="D5629" s="56"/>
      <c r="E5629" s="56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ht="16" x14ac:dyDescent="0.2">
      <c r="B5630" s="57"/>
      <c r="C5630" s="56"/>
      <c r="D5630" s="56"/>
      <c r="E5630" s="56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ht="16" x14ac:dyDescent="0.2">
      <c r="B5631" s="57"/>
      <c r="C5631" s="56"/>
      <c r="D5631" s="56"/>
      <c r="E5631" s="56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ht="16" x14ac:dyDescent="0.2">
      <c r="B5632" s="57"/>
      <c r="C5632" s="56"/>
      <c r="D5632" s="56"/>
      <c r="E5632" s="56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ht="16" x14ac:dyDescent="0.2">
      <c r="B5633" s="57"/>
      <c r="C5633" s="56"/>
      <c r="D5633" s="56"/>
      <c r="E5633" s="56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ht="16" x14ac:dyDescent="0.2">
      <c r="B5634" s="57"/>
      <c r="C5634" s="56"/>
      <c r="D5634" s="56"/>
      <c r="E5634" s="56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ht="16" x14ac:dyDescent="0.2">
      <c r="B5635" s="57"/>
      <c r="C5635" s="56"/>
      <c r="D5635" s="56"/>
      <c r="E5635" s="56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ht="16" x14ac:dyDescent="0.2">
      <c r="B5636" s="57"/>
      <c r="C5636" s="56"/>
      <c r="D5636" s="56"/>
      <c r="E5636" s="56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ht="16" x14ac:dyDescent="0.2">
      <c r="B5637" s="57"/>
      <c r="C5637" s="56"/>
      <c r="D5637" s="56"/>
      <c r="E5637" s="56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ht="16" x14ac:dyDescent="0.2">
      <c r="B5638" s="57"/>
      <c r="C5638" s="56"/>
      <c r="D5638" s="56"/>
      <c r="E5638" s="56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ht="16" x14ac:dyDescent="0.2">
      <c r="B5639" s="57"/>
      <c r="C5639" s="56"/>
      <c r="D5639" s="56"/>
      <c r="E5639" s="56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ht="16" x14ac:dyDescent="0.2">
      <c r="B5640" s="57"/>
      <c r="C5640" s="56"/>
      <c r="D5640" s="56"/>
      <c r="E5640" s="56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ht="16" x14ac:dyDescent="0.2">
      <c r="B5641" s="57"/>
      <c r="C5641" s="56"/>
      <c r="D5641" s="56"/>
      <c r="E5641" s="56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ht="16" x14ac:dyDescent="0.2">
      <c r="B5642" s="57"/>
      <c r="C5642" s="56"/>
      <c r="D5642" s="56"/>
      <c r="E5642" s="56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ht="16" x14ac:dyDescent="0.2">
      <c r="B5643" s="57"/>
      <c r="C5643" s="56"/>
      <c r="D5643" s="56"/>
      <c r="E5643" s="56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ht="16" x14ac:dyDescent="0.2">
      <c r="B5644" s="57"/>
      <c r="C5644" s="56"/>
      <c r="D5644" s="56"/>
      <c r="E5644" s="56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ht="16" x14ac:dyDescent="0.2">
      <c r="B5645" s="57"/>
      <c r="C5645" s="56"/>
      <c r="D5645" s="56"/>
      <c r="E5645" s="56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ht="16" x14ac:dyDescent="0.2">
      <c r="B5646" s="57"/>
      <c r="C5646" s="56"/>
      <c r="D5646" s="56"/>
      <c r="E5646" s="56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ht="16" x14ac:dyDescent="0.2">
      <c r="B5647" s="57"/>
      <c r="C5647" s="56"/>
      <c r="D5647" s="56"/>
      <c r="E5647" s="56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ht="16" x14ac:dyDescent="0.2">
      <c r="B5648" s="57"/>
      <c r="C5648" s="56"/>
      <c r="D5648" s="56"/>
      <c r="E5648" s="56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ht="16" x14ac:dyDescent="0.2">
      <c r="B5649" s="57"/>
      <c r="C5649" s="56"/>
      <c r="D5649" s="56"/>
      <c r="E5649" s="56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ht="16" x14ac:dyDescent="0.2">
      <c r="B5650" s="57"/>
      <c r="C5650" s="56"/>
      <c r="D5650" s="56"/>
      <c r="E5650" s="56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ht="16" x14ac:dyDescent="0.2">
      <c r="B5651" s="57"/>
      <c r="C5651" s="56"/>
      <c r="D5651" s="56"/>
      <c r="E5651" s="56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ht="16" x14ac:dyDescent="0.2">
      <c r="B5652" s="57"/>
      <c r="C5652" s="56"/>
      <c r="D5652" s="56"/>
      <c r="E5652" s="56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ht="16" x14ac:dyDescent="0.2">
      <c r="B5653" s="57"/>
      <c r="C5653" s="56"/>
      <c r="D5653" s="56"/>
      <c r="E5653" s="56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ht="16" x14ac:dyDescent="0.2">
      <c r="B5654" s="57"/>
      <c r="C5654" s="56"/>
      <c r="D5654" s="56"/>
      <c r="E5654" s="56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ht="16" x14ac:dyDescent="0.2">
      <c r="B5655" s="57"/>
      <c r="C5655" s="56"/>
      <c r="D5655" s="56"/>
      <c r="E5655" s="56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ht="16" x14ac:dyDescent="0.2">
      <c r="B5656" s="57"/>
      <c r="C5656" s="56"/>
      <c r="D5656" s="56"/>
      <c r="E5656" s="56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ht="16" x14ac:dyDescent="0.2">
      <c r="B5657" s="57"/>
      <c r="C5657" s="56"/>
      <c r="D5657" s="56"/>
      <c r="E5657" s="56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ht="16" x14ac:dyDescent="0.2">
      <c r="B5658" s="57"/>
      <c r="C5658" s="56"/>
      <c r="D5658" s="56"/>
      <c r="E5658" s="56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ht="16" x14ac:dyDescent="0.2">
      <c r="B5659" s="57"/>
      <c r="C5659" s="56"/>
      <c r="D5659" s="56"/>
      <c r="E5659" s="56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ht="16" x14ac:dyDescent="0.2">
      <c r="B5660" s="57"/>
      <c r="C5660" s="56"/>
      <c r="D5660" s="56"/>
      <c r="E5660" s="56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ht="16" x14ac:dyDescent="0.2">
      <c r="B5661" s="57"/>
      <c r="C5661" s="56"/>
      <c r="D5661" s="56"/>
      <c r="E5661" s="56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ht="16" x14ac:dyDescent="0.2">
      <c r="B5662" s="57"/>
      <c r="C5662" s="56"/>
      <c r="D5662" s="56"/>
      <c r="E5662" s="56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ht="16" x14ac:dyDescent="0.2">
      <c r="B5663" s="57"/>
      <c r="C5663" s="56"/>
      <c r="D5663" s="56"/>
      <c r="E5663" s="56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ht="16" x14ac:dyDescent="0.2">
      <c r="B5664" s="57"/>
      <c r="C5664" s="56"/>
      <c r="D5664" s="56"/>
      <c r="E5664" s="56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ht="16" x14ac:dyDescent="0.2">
      <c r="B5665" s="57"/>
      <c r="C5665" s="56"/>
      <c r="D5665" s="56"/>
      <c r="E5665" s="56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ht="16" x14ac:dyDescent="0.2">
      <c r="B5666" s="57"/>
      <c r="C5666" s="56"/>
      <c r="D5666" s="56"/>
      <c r="E5666" s="56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ht="16" x14ac:dyDescent="0.2">
      <c r="B5667" s="57"/>
      <c r="C5667" s="56"/>
      <c r="D5667" s="56"/>
      <c r="E5667" s="56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ht="16" x14ac:dyDescent="0.2">
      <c r="B5668" s="57"/>
      <c r="C5668" s="56"/>
      <c r="D5668" s="56"/>
      <c r="E5668" s="56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ht="16" x14ac:dyDescent="0.2">
      <c r="B5669" s="57"/>
      <c r="C5669" s="56"/>
      <c r="D5669" s="56"/>
      <c r="E5669" s="56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ht="16" x14ac:dyDescent="0.2">
      <c r="B5670" s="57"/>
      <c r="C5670" s="56"/>
      <c r="D5670" s="56"/>
      <c r="E5670" s="56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ht="16" x14ac:dyDescent="0.2">
      <c r="B5671" s="57"/>
      <c r="C5671" s="56"/>
      <c r="D5671" s="56"/>
      <c r="E5671" s="56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ht="16" x14ac:dyDescent="0.2">
      <c r="B5672" s="57"/>
      <c r="C5672" s="56"/>
      <c r="D5672" s="56"/>
      <c r="E5672" s="56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ht="16" x14ac:dyDescent="0.2">
      <c r="B5673" s="57"/>
      <c r="C5673" s="56"/>
      <c r="D5673" s="56"/>
      <c r="E5673" s="56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ht="16" x14ac:dyDescent="0.2">
      <c r="B5674" s="57"/>
      <c r="C5674" s="56"/>
      <c r="D5674" s="56"/>
      <c r="E5674" s="56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ht="16" x14ac:dyDescent="0.2">
      <c r="B5675" s="57"/>
      <c r="C5675" s="56"/>
      <c r="D5675" s="56"/>
      <c r="E5675" s="56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ht="16" x14ac:dyDescent="0.2">
      <c r="B5676" s="57"/>
      <c r="C5676" s="56"/>
      <c r="D5676" s="56"/>
      <c r="E5676" s="56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ht="16" x14ac:dyDescent="0.2">
      <c r="B5677" s="57"/>
      <c r="C5677" s="56"/>
      <c r="D5677" s="56"/>
      <c r="E5677" s="56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ht="16" x14ac:dyDescent="0.2">
      <c r="B5678" s="57"/>
      <c r="C5678" s="56"/>
      <c r="D5678" s="56"/>
      <c r="E5678" s="56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ht="16" x14ac:dyDescent="0.2">
      <c r="B5679" s="57"/>
      <c r="C5679" s="56"/>
      <c r="D5679" s="56"/>
      <c r="E5679" s="56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ht="16" x14ac:dyDescent="0.2">
      <c r="B5680" s="57"/>
      <c r="C5680" s="56"/>
      <c r="D5680" s="56"/>
      <c r="E5680" s="56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ht="16" x14ac:dyDescent="0.2">
      <c r="B5681" s="57"/>
      <c r="C5681" s="56"/>
      <c r="D5681" s="56"/>
      <c r="E5681" s="56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ht="16" x14ac:dyDescent="0.2">
      <c r="B5682" s="57"/>
      <c r="C5682" s="56"/>
      <c r="D5682" s="56"/>
      <c r="E5682" s="56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ht="16" x14ac:dyDescent="0.2">
      <c r="B5683" s="57"/>
      <c r="C5683" s="56"/>
      <c r="D5683" s="56"/>
      <c r="E5683" s="56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ht="16" x14ac:dyDescent="0.2">
      <c r="B5684" s="57"/>
      <c r="C5684" s="56"/>
      <c r="D5684" s="56"/>
      <c r="E5684" s="56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ht="16" x14ac:dyDescent="0.2">
      <c r="B5685" s="57"/>
      <c r="C5685" s="56"/>
      <c r="D5685" s="56"/>
      <c r="E5685" s="56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ht="16" x14ac:dyDescent="0.2">
      <c r="B5686" s="57"/>
      <c r="C5686" s="56"/>
      <c r="D5686" s="56"/>
      <c r="E5686" s="56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ht="16" x14ac:dyDescent="0.2">
      <c r="B5687" s="57"/>
      <c r="C5687" s="56"/>
      <c r="D5687" s="56"/>
      <c r="E5687" s="56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ht="16" x14ac:dyDescent="0.2">
      <c r="B5688" s="57"/>
      <c r="C5688" s="56"/>
      <c r="D5688" s="56"/>
      <c r="E5688" s="56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ht="16" x14ac:dyDescent="0.2">
      <c r="B5689" s="57"/>
      <c r="C5689" s="56"/>
      <c r="D5689" s="56"/>
      <c r="E5689" s="56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ht="16" x14ac:dyDescent="0.2">
      <c r="B5690" s="57"/>
      <c r="C5690" s="56"/>
      <c r="D5690" s="56"/>
      <c r="E5690" s="56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ht="16" x14ac:dyDescent="0.2">
      <c r="B5691" s="57"/>
      <c r="C5691" s="56"/>
      <c r="D5691" s="56"/>
      <c r="E5691" s="56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ht="16" x14ac:dyDescent="0.2">
      <c r="B5692" s="57"/>
      <c r="C5692" s="56"/>
      <c r="D5692" s="56"/>
      <c r="E5692" s="56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ht="16" x14ac:dyDescent="0.2">
      <c r="B5693" s="57"/>
      <c r="C5693" s="56"/>
      <c r="D5693" s="56"/>
      <c r="E5693" s="56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ht="16" x14ac:dyDescent="0.2">
      <c r="B5694" s="57"/>
      <c r="C5694" s="56"/>
      <c r="D5694" s="56"/>
      <c r="E5694" s="56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ht="16" x14ac:dyDescent="0.2">
      <c r="B5695" s="57"/>
      <c r="C5695" s="56"/>
      <c r="D5695" s="56"/>
      <c r="E5695" s="56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ht="16" x14ac:dyDescent="0.2">
      <c r="B5696" s="57"/>
      <c r="C5696" s="56"/>
      <c r="D5696" s="56"/>
      <c r="E5696" s="56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ht="16" x14ac:dyDescent="0.2">
      <c r="B5697" s="57"/>
      <c r="C5697" s="56"/>
      <c r="D5697" s="56"/>
      <c r="E5697" s="56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ht="16" x14ac:dyDescent="0.2">
      <c r="B5698" s="57"/>
      <c r="C5698" s="56"/>
      <c r="D5698" s="56"/>
      <c r="E5698" s="56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ht="16" x14ac:dyDescent="0.2">
      <c r="B5699" s="57"/>
      <c r="C5699" s="56"/>
      <c r="D5699" s="56"/>
      <c r="E5699" s="56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ht="16" x14ac:dyDescent="0.2">
      <c r="B5700" s="57"/>
      <c r="C5700" s="56"/>
      <c r="D5700" s="56"/>
      <c r="E5700" s="56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ht="16" x14ac:dyDescent="0.2">
      <c r="B5701" s="57"/>
      <c r="C5701" s="56"/>
      <c r="D5701" s="56"/>
      <c r="E5701" s="56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ht="16" x14ac:dyDescent="0.2">
      <c r="B5702" s="57"/>
      <c r="C5702" s="56"/>
      <c r="D5702" s="56"/>
      <c r="E5702" s="56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ht="16" x14ac:dyDescent="0.2">
      <c r="B5703" s="57"/>
      <c r="C5703" s="56"/>
      <c r="D5703" s="56"/>
      <c r="E5703" s="56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ht="16" x14ac:dyDescent="0.2">
      <c r="B5704" s="57"/>
      <c r="C5704" s="56"/>
      <c r="D5704" s="56"/>
      <c r="E5704" s="56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ht="16" x14ac:dyDescent="0.2">
      <c r="B5705" s="57"/>
      <c r="C5705" s="56"/>
      <c r="D5705" s="56"/>
      <c r="E5705" s="56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ht="16" x14ac:dyDescent="0.2">
      <c r="B5706" s="57"/>
      <c r="C5706" s="56"/>
      <c r="D5706" s="56"/>
      <c r="E5706" s="56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ht="16" x14ac:dyDescent="0.2">
      <c r="B5707" s="57"/>
      <c r="C5707" s="56"/>
      <c r="D5707" s="56"/>
      <c r="E5707" s="56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ht="16" x14ac:dyDescent="0.2">
      <c r="B5708" s="57"/>
      <c r="C5708" s="56"/>
      <c r="D5708" s="56"/>
      <c r="E5708" s="56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ht="16" x14ac:dyDescent="0.2">
      <c r="B5709" s="57"/>
      <c r="C5709" s="56"/>
      <c r="D5709" s="56"/>
      <c r="E5709" s="56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ht="16" x14ac:dyDescent="0.2">
      <c r="B5710" s="57"/>
      <c r="C5710" s="56"/>
      <c r="D5710" s="56"/>
      <c r="E5710" s="56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ht="16" x14ac:dyDescent="0.2">
      <c r="B5711" s="57"/>
      <c r="C5711" s="56"/>
      <c r="D5711" s="56"/>
      <c r="E5711" s="56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ht="16" x14ac:dyDescent="0.2">
      <c r="B5712" s="57"/>
      <c r="C5712" s="56"/>
      <c r="D5712" s="56"/>
      <c r="E5712" s="56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ht="16" x14ac:dyDescent="0.2">
      <c r="B5713" s="57"/>
      <c r="C5713" s="56"/>
      <c r="D5713" s="56"/>
      <c r="E5713" s="56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ht="16" x14ac:dyDescent="0.2">
      <c r="B5714" s="57"/>
      <c r="C5714" s="56"/>
      <c r="D5714" s="56"/>
      <c r="E5714" s="56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ht="16" x14ac:dyDescent="0.2">
      <c r="B5715" s="57"/>
      <c r="C5715" s="56"/>
      <c r="D5715" s="56"/>
      <c r="E5715" s="56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ht="16" x14ac:dyDescent="0.2">
      <c r="B5716" s="57"/>
      <c r="C5716" s="56"/>
      <c r="D5716" s="56"/>
      <c r="E5716" s="56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ht="16" x14ac:dyDescent="0.2">
      <c r="B5717" s="57"/>
      <c r="C5717" s="56"/>
      <c r="D5717" s="56"/>
      <c r="E5717" s="56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ht="16" x14ac:dyDescent="0.2">
      <c r="B5718" s="57"/>
      <c r="C5718" s="56"/>
      <c r="D5718" s="56"/>
      <c r="E5718" s="56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ht="16" x14ac:dyDescent="0.2">
      <c r="B5719" s="57"/>
      <c r="C5719" s="56"/>
      <c r="D5719" s="56"/>
      <c r="E5719" s="56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ht="16" x14ac:dyDescent="0.2">
      <c r="B5720" s="57"/>
      <c r="C5720" s="56"/>
      <c r="D5720" s="56"/>
      <c r="E5720" s="56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ht="16" x14ac:dyDescent="0.2">
      <c r="B5721" s="57"/>
      <c r="C5721" s="56"/>
      <c r="D5721" s="56"/>
      <c r="E5721" s="56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ht="16" x14ac:dyDescent="0.2">
      <c r="B5722" s="57"/>
      <c r="C5722" s="56"/>
      <c r="D5722" s="56"/>
      <c r="E5722" s="56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ht="16" x14ac:dyDescent="0.2">
      <c r="B5723" s="57"/>
      <c r="C5723" s="56"/>
      <c r="D5723" s="56"/>
      <c r="E5723" s="56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ht="16" x14ac:dyDescent="0.2">
      <c r="B5724" s="57"/>
      <c r="C5724" s="56"/>
      <c r="D5724" s="56"/>
      <c r="E5724" s="56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ht="16" x14ac:dyDescent="0.2">
      <c r="B5725" s="57"/>
      <c r="C5725" s="56"/>
      <c r="D5725" s="56"/>
      <c r="E5725" s="56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ht="16" x14ac:dyDescent="0.2">
      <c r="B5726" s="57"/>
      <c r="C5726" s="56"/>
      <c r="D5726" s="56"/>
      <c r="E5726" s="56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ht="16" x14ac:dyDescent="0.2">
      <c r="B5727" s="57"/>
      <c r="C5727" s="56"/>
      <c r="D5727" s="56"/>
      <c r="E5727" s="56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ht="16" x14ac:dyDescent="0.2">
      <c r="B5728" s="57"/>
      <c r="C5728" s="56"/>
      <c r="D5728" s="56"/>
      <c r="E5728" s="56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ht="16" x14ac:dyDescent="0.2">
      <c r="B5729" s="57"/>
      <c r="C5729" s="56"/>
      <c r="D5729" s="56"/>
      <c r="E5729" s="56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ht="16" x14ac:dyDescent="0.2">
      <c r="B5730" s="57"/>
      <c r="C5730" s="56"/>
      <c r="D5730" s="56"/>
      <c r="E5730" s="56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ht="16" x14ac:dyDescent="0.2">
      <c r="B5731" s="57"/>
      <c r="C5731" s="56"/>
      <c r="D5731" s="56"/>
      <c r="E5731" s="56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ht="16" x14ac:dyDescent="0.2">
      <c r="B5732" s="57"/>
      <c r="C5732" s="56"/>
      <c r="D5732" s="56"/>
      <c r="E5732" s="56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ht="16" x14ac:dyDescent="0.2">
      <c r="B5733" s="57"/>
      <c r="C5733" s="56"/>
      <c r="D5733" s="56"/>
      <c r="E5733" s="56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ht="16" x14ac:dyDescent="0.2">
      <c r="B5734" s="57"/>
      <c r="C5734" s="56"/>
      <c r="D5734" s="56"/>
      <c r="E5734" s="56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ht="16" x14ac:dyDescent="0.2">
      <c r="B5735" s="57"/>
      <c r="C5735" s="56"/>
      <c r="D5735" s="56"/>
      <c r="E5735" s="56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ht="16" x14ac:dyDescent="0.2">
      <c r="B5736" s="57"/>
      <c r="C5736" s="56"/>
      <c r="D5736" s="56"/>
      <c r="E5736" s="56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ht="16" x14ac:dyDescent="0.2">
      <c r="B5737" s="57"/>
      <c r="C5737" s="56"/>
      <c r="D5737" s="56"/>
      <c r="E5737" s="56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ht="16" x14ac:dyDescent="0.2">
      <c r="B5738" s="57"/>
      <c r="C5738" s="56"/>
      <c r="D5738" s="56"/>
      <c r="E5738" s="56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ht="16" x14ac:dyDescent="0.2">
      <c r="B5739" s="57"/>
      <c r="C5739" s="56"/>
      <c r="D5739" s="56"/>
      <c r="E5739" s="56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ht="16" x14ac:dyDescent="0.2">
      <c r="B5740" s="57"/>
      <c r="C5740" s="56"/>
      <c r="D5740" s="56"/>
      <c r="E5740" s="56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ht="16" x14ac:dyDescent="0.2">
      <c r="B5741" s="57"/>
      <c r="C5741" s="56"/>
      <c r="D5741" s="56"/>
      <c r="E5741" s="56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ht="16" x14ac:dyDescent="0.2">
      <c r="B5742" s="57"/>
      <c r="C5742" s="56"/>
      <c r="D5742" s="56"/>
      <c r="E5742" s="56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ht="16" x14ac:dyDescent="0.2">
      <c r="B5743" s="57"/>
      <c r="C5743" s="56"/>
      <c r="D5743" s="56"/>
      <c r="E5743" s="56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ht="16" x14ac:dyDescent="0.2">
      <c r="B5744" s="57"/>
      <c r="C5744" s="56"/>
      <c r="D5744" s="56"/>
      <c r="E5744" s="56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ht="16" x14ac:dyDescent="0.2">
      <c r="B5745" s="57"/>
      <c r="C5745" s="56"/>
      <c r="D5745" s="56"/>
      <c r="E5745" s="56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ht="16" x14ac:dyDescent="0.2">
      <c r="B5746" s="57"/>
      <c r="C5746" s="56"/>
      <c r="D5746" s="56"/>
      <c r="E5746" s="56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ht="16" x14ac:dyDescent="0.2">
      <c r="B5747" s="57"/>
      <c r="C5747" s="56"/>
      <c r="D5747" s="56"/>
      <c r="E5747" s="56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ht="16" x14ac:dyDescent="0.2">
      <c r="B5748" s="57"/>
      <c r="C5748" s="56"/>
      <c r="D5748" s="56"/>
      <c r="E5748" s="56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ht="16" x14ac:dyDescent="0.2">
      <c r="B5749" s="57"/>
      <c r="C5749" s="56"/>
      <c r="D5749" s="56"/>
      <c r="E5749" s="56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ht="16" x14ac:dyDescent="0.2">
      <c r="B5750" s="57"/>
      <c r="C5750" s="56"/>
      <c r="D5750" s="56"/>
      <c r="E5750" s="56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ht="16" x14ac:dyDescent="0.2">
      <c r="B5751" s="57"/>
      <c r="C5751" s="56"/>
      <c r="D5751" s="56"/>
      <c r="E5751" s="56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ht="16" x14ac:dyDescent="0.2">
      <c r="B5752" s="57"/>
      <c r="C5752" s="56"/>
      <c r="D5752" s="56"/>
      <c r="E5752" s="56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ht="16" x14ac:dyDescent="0.2">
      <c r="B5753" s="57"/>
      <c r="C5753" s="56"/>
      <c r="D5753" s="56"/>
      <c r="E5753" s="56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ht="16" x14ac:dyDescent="0.2">
      <c r="B5754" s="57"/>
      <c r="C5754" s="56"/>
      <c r="D5754" s="56"/>
      <c r="E5754" s="56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ht="16" x14ac:dyDescent="0.2">
      <c r="B5755" s="57"/>
      <c r="C5755" s="56"/>
      <c r="D5755" s="56"/>
      <c r="E5755" s="56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ht="16" x14ac:dyDescent="0.2">
      <c r="B5756" s="57"/>
      <c r="C5756" s="56"/>
      <c r="D5756" s="56"/>
      <c r="E5756" s="56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ht="16" x14ac:dyDescent="0.2">
      <c r="B5757" s="57"/>
      <c r="C5757" s="56"/>
      <c r="D5757" s="56"/>
      <c r="E5757" s="56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ht="16" x14ac:dyDescent="0.2">
      <c r="B5758" s="57"/>
      <c r="C5758" s="56"/>
      <c r="D5758" s="56"/>
      <c r="E5758" s="56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ht="16" x14ac:dyDescent="0.2">
      <c r="B5759" s="57"/>
      <c r="C5759" s="56"/>
      <c r="D5759" s="56"/>
      <c r="E5759" s="56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ht="16" x14ac:dyDescent="0.2">
      <c r="B5760" s="57"/>
      <c r="C5760" s="56"/>
      <c r="D5760" s="56"/>
      <c r="E5760" s="56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ht="16" x14ac:dyDescent="0.2">
      <c r="B5761" s="57"/>
      <c r="C5761" s="56"/>
      <c r="D5761" s="56"/>
      <c r="E5761" s="56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ht="16" x14ac:dyDescent="0.2">
      <c r="B5762" s="57"/>
      <c r="C5762" s="56"/>
      <c r="D5762" s="56"/>
      <c r="E5762" s="56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ht="16" x14ac:dyDescent="0.2">
      <c r="B5763" s="57"/>
      <c r="C5763" s="56"/>
      <c r="D5763" s="56"/>
      <c r="E5763" s="56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ht="16" x14ac:dyDescent="0.2">
      <c r="B5764" s="57"/>
      <c r="C5764" s="56"/>
      <c r="D5764" s="56"/>
      <c r="E5764" s="56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ht="16" x14ac:dyDescent="0.2">
      <c r="B5765" s="57"/>
      <c r="C5765" s="56"/>
      <c r="D5765" s="56"/>
      <c r="E5765" s="56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ht="16" x14ac:dyDescent="0.2">
      <c r="B5766" s="57"/>
      <c r="C5766" s="56"/>
      <c r="D5766" s="56"/>
      <c r="E5766" s="56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ht="16" x14ac:dyDescent="0.2">
      <c r="B5767" s="57"/>
      <c r="C5767" s="56"/>
      <c r="D5767" s="56"/>
      <c r="E5767" s="56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ht="16" x14ac:dyDescent="0.2">
      <c r="B5768" s="57"/>
      <c r="C5768" s="56"/>
      <c r="D5768" s="56"/>
      <c r="E5768" s="56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ht="16" x14ac:dyDescent="0.2">
      <c r="B5769" s="57"/>
      <c r="C5769" s="56"/>
      <c r="D5769" s="56"/>
      <c r="E5769" s="56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ht="16" x14ac:dyDescent="0.2">
      <c r="B5770" s="57"/>
      <c r="C5770" s="56"/>
      <c r="D5770" s="56"/>
      <c r="E5770" s="56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ht="16" x14ac:dyDescent="0.2">
      <c r="B5771" s="57"/>
      <c r="C5771" s="56"/>
      <c r="D5771" s="56"/>
      <c r="E5771" s="56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ht="16" x14ac:dyDescent="0.2">
      <c r="B5772" s="57"/>
      <c r="C5772" s="56"/>
      <c r="D5772" s="56"/>
      <c r="E5772" s="56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ht="16" x14ac:dyDescent="0.2">
      <c r="B5773" s="57"/>
      <c r="C5773" s="56"/>
      <c r="D5773" s="56"/>
      <c r="E5773" s="56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ht="16" x14ac:dyDescent="0.2">
      <c r="B5774" s="57"/>
      <c r="C5774" s="56"/>
      <c r="D5774" s="56"/>
      <c r="E5774" s="56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ht="16" x14ac:dyDescent="0.2">
      <c r="B5775" s="57"/>
      <c r="C5775" s="56"/>
      <c r="D5775" s="56"/>
      <c r="E5775" s="56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ht="16" x14ac:dyDescent="0.2">
      <c r="B5776" s="57"/>
      <c r="C5776" s="56"/>
      <c r="D5776" s="56"/>
      <c r="E5776" s="56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ht="16" x14ac:dyDescent="0.2">
      <c r="B5777" s="57"/>
      <c r="C5777" s="56"/>
      <c r="D5777" s="56"/>
      <c r="E5777" s="56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ht="16" x14ac:dyDescent="0.2">
      <c r="B5778" s="57"/>
      <c r="C5778" s="56"/>
      <c r="D5778" s="56"/>
      <c r="E5778" s="56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ht="16" x14ac:dyDescent="0.2">
      <c r="B5779" s="57"/>
      <c r="C5779" s="56"/>
      <c r="D5779" s="56"/>
      <c r="E5779" s="56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ht="16" x14ac:dyDescent="0.2">
      <c r="B5780" s="57"/>
      <c r="C5780" s="56"/>
      <c r="D5780" s="56"/>
      <c r="E5780" s="56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ht="16" x14ac:dyDescent="0.2">
      <c r="B5781" s="57"/>
      <c r="C5781" s="56"/>
      <c r="D5781" s="56"/>
      <c r="E5781" s="56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ht="16" x14ac:dyDescent="0.2">
      <c r="B5782" s="57"/>
      <c r="C5782" s="56"/>
      <c r="D5782" s="56"/>
      <c r="E5782" s="56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ht="16" x14ac:dyDescent="0.2">
      <c r="B5783" s="57"/>
      <c r="C5783" s="56"/>
      <c r="D5783" s="56"/>
      <c r="E5783" s="56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ht="16" x14ac:dyDescent="0.2">
      <c r="B5784" s="57"/>
      <c r="C5784" s="56"/>
      <c r="D5784" s="56"/>
      <c r="E5784" s="56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ht="16" x14ac:dyDescent="0.2">
      <c r="B5785" s="57"/>
      <c r="C5785" s="56"/>
      <c r="D5785" s="56"/>
      <c r="E5785" s="56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ht="16" x14ac:dyDescent="0.2">
      <c r="B5786" s="57"/>
      <c r="C5786" s="56"/>
      <c r="D5786" s="56"/>
      <c r="E5786" s="56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ht="16" x14ac:dyDescent="0.2">
      <c r="B5787" s="57"/>
      <c r="C5787" s="56"/>
      <c r="D5787" s="56"/>
      <c r="E5787" s="56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ht="16" x14ac:dyDescent="0.2">
      <c r="B5788" s="57"/>
      <c r="C5788" s="56"/>
      <c r="D5788" s="56"/>
      <c r="E5788" s="56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ht="16" x14ac:dyDescent="0.2">
      <c r="B5789" s="57"/>
      <c r="C5789" s="56"/>
      <c r="D5789" s="56"/>
      <c r="E5789" s="56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ht="16" x14ac:dyDescent="0.2">
      <c r="B5790" s="57"/>
      <c r="C5790" s="56"/>
      <c r="D5790" s="56"/>
      <c r="E5790" s="56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ht="16" x14ac:dyDescent="0.2">
      <c r="B5791" s="57"/>
      <c r="C5791" s="56"/>
      <c r="D5791" s="56"/>
      <c r="E5791" s="56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ht="16" x14ac:dyDescent="0.2">
      <c r="B5792" s="57"/>
      <c r="C5792" s="56"/>
      <c r="D5792" s="56"/>
      <c r="E5792" s="56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ht="16" x14ac:dyDescent="0.2">
      <c r="B5793" s="57"/>
      <c r="C5793" s="56"/>
      <c r="D5793" s="56"/>
      <c r="E5793" s="56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ht="16" x14ac:dyDescent="0.2">
      <c r="B5794" s="57"/>
      <c r="C5794" s="56"/>
      <c r="D5794" s="56"/>
      <c r="E5794" s="56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ht="16" x14ac:dyDescent="0.2">
      <c r="B5795" s="57"/>
      <c r="C5795" s="56"/>
      <c r="D5795" s="56"/>
      <c r="E5795" s="56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ht="16" x14ac:dyDescent="0.2">
      <c r="B5796" s="57"/>
      <c r="C5796" s="56"/>
      <c r="D5796" s="56"/>
      <c r="E5796" s="56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ht="16" x14ac:dyDescent="0.2">
      <c r="B5797" s="57"/>
      <c r="C5797" s="56"/>
      <c r="D5797" s="56"/>
      <c r="E5797" s="56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ht="16" x14ac:dyDescent="0.2">
      <c r="B5798" s="57"/>
      <c r="C5798" s="56"/>
      <c r="D5798" s="56"/>
      <c r="E5798" s="56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ht="16" x14ac:dyDescent="0.2">
      <c r="B5799" s="57"/>
      <c r="C5799" s="56"/>
      <c r="D5799" s="56"/>
      <c r="E5799" s="56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ht="16" x14ac:dyDescent="0.2">
      <c r="B5800" s="57"/>
      <c r="C5800" s="56"/>
      <c r="D5800" s="56"/>
      <c r="E5800" s="56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ht="16" x14ac:dyDescent="0.2">
      <c r="B5801" s="57"/>
      <c r="C5801" s="56"/>
      <c r="D5801" s="56"/>
      <c r="E5801" s="56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ht="16" x14ac:dyDescent="0.2">
      <c r="B5802" s="57"/>
      <c r="C5802" s="56"/>
      <c r="D5802" s="56"/>
      <c r="E5802" s="56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ht="16" x14ac:dyDescent="0.2">
      <c r="B5803" s="57"/>
      <c r="C5803" s="56"/>
      <c r="D5803" s="56"/>
      <c r="E5803" s="56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ht="16" x14ac:dyDescent="0.2">
      <c r="B5804" s="57"/>
      <c r="C5804" s="56"/>
      <c r="D5804" s="56"/>
      <c r="E5804" s="56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ht="16" x14ac:dyDescent="0.2">
      <c r="B5805" s="57"/>
      <c r="C5805" s="56"/>
      <c r="D5805" s="56"/>
      <c r="E5805" s="56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ht="16" x14ac:dyDescent="0.2">
      <c r="B5806" s="57"/>
      <c r="C5806" s="56"/>
      <c r="D5806" s="56"/>
      <c r="E5806" s="56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ht="16" x14ac:dyDescent="0.2">
      <c r="B5807" s="57"/>
      <c r="C5807" s="56"/>
      <c r="D5807" s="56"/>
      <c r="E5807" s="56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ht="16" x14ac:dyDescent="0.2">
      <c r="B5808" s="57"/>
      <c r="C5808" s="56"/>
      <c r="D5808" s="56"/>
      <c r="E5808" s="56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ht="16" x14ac:dyDescent="0.2">
      <c r="B5809" s="57"/>
      <c r="C5809" s="56"/>
      <c r="D5809" s="56"/>
      <c r="E5809" s="56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ht="16" x14ac:dyDescent="0.2">
      <c r="B5810" s="57"/>
      <c r="C5810" s="56"/>
      <c r="D5810" s="56"/>
      <c r="E5810" s="56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ht="16" x14ac:dyDescent="0.2">
      <c r="B5811" s="57"/>
      <c r="C5811" s="56"/>
      <c r="D5811" s="56"/>
      <c r="E5811" s="56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ht="16" x14ac:dyDescent="0.2">
      <c r="B5812" s="57"/>
      <c r="C5812" s="56"/>
      <c r="D5812" s="56"/>
      <c r="E5812" s="56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ht="16" x14ac:dyDescent="0.2">
      <c r="B5813" s="57"/>
      <c r="C5813" s="56"/>
      <c r="D5813" s="56"/>
      <c r="E5813" s="56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ht="16" x14ac:dyDescent="0.2">
      <c r="B5814" s="57"/>
      <c r="C5814" s="56"/>
      <c r="D5814" s="56"/>
      <c r="E5814" s="56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ht="16" x14ac:dyDescent="0.2">
      <c r="B5815" s="57"/>
      <c r="C5815" s="56"/>
      <c r="D5815" s="56"/>
      <c r="E5815" s="56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ht="16" x14ac:dyDescent="0.2">
      <c r="B5816" s="57"/>
      <c r="C5816" s="56"/>
      <c r="D5816" s="56"/>
      <c r="E5816" s="56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ht="16" x14ac:dyDescent="0.2">
      <c r="B5817" s="57"/>
      <c r="C5817" s="56"/>
      <c r="D5817" s="56"/>
      <c r="E5817" s="56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ht="16" x14ac:dyDescent="0.2">
      <c r="B5818" s="57"/>
      <c r="C5818" s="56"/>
      <c r="D5818" s="56"/>
      <c r="E5818" s="56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ht="16" x14ac:dyDescent="0.2">
      <c r="B5819" s="57"/>
      <c r="C5819" s="56"/>
      <c r="D5819" s="56"/>
      <c r="E5819" s="56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ht="16" x14ac:dyDescent="0.2">
      <c r="B5820" s="57"/>
      <c r="C5820" s="56"/>
      <c r="D5820" s="56"/>
      <c r="E5820" s="56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ht="16" x14ac:dyDescent="0.2">
      <c r="B5821" s="57"/>
      <c r="C5821" s="56"/>
      <c r="D5821" s="56"/>
      <c r="E5821" s="56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ht="16" x14ac:dyDescent="0.2">
      <c r="B5822" s="57"/>
      <c r="C5822" s="56"/>
      <c r="D5822" s="56"/>
      <c r="E5822" s="56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ht="16" x14ac:dyDescent="0.2">
      <c r="B5823" s="57"/>
      <c r="C5823" s="56"/>
      <c r="D5823" s="56"/>
      <c r="E5823" s="56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ht="16" x14ac:dyDescent="0.2">
      <c r="B5824" s="57"/>
      <c r="C5824" s="56"/>
      <c r="D5824" s="56"/>
      <c r="E5824" s="56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ht="16" x14ac:dyDescent="0.2">
      <c r="B5825" s="57"/>
      <c r="C5825" s="56"/>
      <c r="D5825" s="56"/>
      <c r="E5825" s="56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ht="16" x14ac:dyDescent="0.2">
      <c r="B5826" s="57"/>
      <c r="C5826" s="56"/>
      <c r="D5826" s="56"/>
      <c r="E5826" s="56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ht="16" x14ac:dyDescent="0.2">
      <c r="B5827" s="57"/>
      <c r="C5827" s="56"/>
      <c r="D5827" s="56"/>
      <c r="E5827" s="56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ht="16" x14ac:dyDescent="0.2">
      <c r="B5828" s="57"/>
      <c r="C5828" s="56"/>
      <c r="D5828" s="56"/>
      <c r="E5828" s="56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ht="16" x14ac:dyDescent="0.2">
      <c r="B5829" s="57"/>
      <c r="C5829" s="56"/>
      <c r="D5829" s="56"/>
      <c r="E5829" s="56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ht="16" x14ac:dyDescent="0.2">
      <c r="B5830" s="57"/>
      <c r="C5830" s="56"/>
      <c r="D5830" s="56"/>
      <c r="E5830" s="56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ht="16" x14ac:dyDescent="0.2">
      <c r="B5831" s="57"/>
      <c r="C5831" s="56"/>
      <c r="D5831" s="56"/>
      <c r="E5831" s="56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ht="16" x14ac:dyDescent="0.2">
      <c r="B5832" s="57"/>
      <c r="C5832" s="56"/>
      <c r="D5832" s="56"/>
      <c r="E5832" s="56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ht="16" x14ac:dyDescent="0.2">
      <c r="B5833" s="57"/>
      <c r="C5833" s="56"/>
      <c r="D5833" s="56"/>
      <c r="E5833" s="56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ht="16" x14ac:dyDescent="0.2">
      <c r="B5834" s="57"/>
      <c r="C5834" s="56"/>
      <c r="D5834" s="56"/>
      <c r="E5834" s="56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ht="16" x14ac:dyDescent="0.2">
      <c r="B5835" s="57"/>
      <c r="C5835" s="56"/>
      <c r="D5835" s="56"/>
      <c r="E5835" s="56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ht="16" x14ac:dyDescent="0.2">
      <c r="B5836" s="57"/>
      <c r="C5836" s="56"/>
      <c r="D5836" s="56"/>
      <c r="E5836" s="56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ht="16" x14ac:dyDescent="0.2">
      <c r="B5837" s="57"/>
      <c r="C5837" s="56"/>
      <c r="D5837" s="56"/>
      <c r="E5837" s="56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ht="16" x14ac:dyDescent="0.2">
      <c r="B5838" s="57"/>
      <c r="C5838" s="56"/>
      <c r="D5838" s="56"/>
      <c r="E5838" s="56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ht="16" x14ac:dyDescent="0.2">
      <c r="B5839" s="57"/>
      <c r="C5839" s="56"/>
      <c r="D5839" s="56"/>
      <c r="E5839" s="56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ht="16" x14ac:dyDescent="0.2">
      <c r="B5840" s="57"/>
      <c r="C5840" s="56"/>
      <c r="D5840" s="56"/>
      <c r="E5840" s="56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ht="16" x14ac:dyDescent="0.2">
      <c r="B5841" s="57"/>
      <c r="C5841" s="56"/>
      <c r="D5841" s="56"/>
      <c r="E5841" s="56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ht="16" x14ac:dyDescent="0.2">
      <c r="B5842" s="57"/>
      <c r="C5842" s="56"/>
      <c r="D5842" s="56"/>
      <c r="E5842" s="56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ht="16" x14ac:dyDescent="0.2">
      <c r="B5843" s="57"/>
      <c r="C5843" s="56"/>
      <c r="D5843" s="56"/>
      <c r="E5843" s="56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ht="16" x14ac:dyDescent="0.2">
      <c r="B5844" s="57"/>
      <c r="C5844" s="56"/>
      <c r="D5844" s="56"/>
      <c r="E5844" s="56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ht="16" x14ac:dyDescent="0.2">
      <c r="B5845" s="57"/>
      <c r="C5845" s="56"/>
      <c r="D5845" s="56"/>
      <c r="E5845" s="56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ht="16" x14ac:dyDescent="0.2">
      <c r="B5846" s="57"/>
      <c r="C5846" s="56"/>
      <c r="D5846" s="56"/>
      <c r="E5846" s="56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ht="16" x14ac:dyDescent="0.2">
      <c r="B5847" s="57"/>
      <c r="C5847" s="56"/>
      <c r="D5847" s="56"/>
      <c r="E5847" s="56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ht="16" x14ac:dyDescent="0.2">
      <c r="B5848" s="57"/>
      <c r="C5848" s="56"/>
      <c r="D5848" s="56"/>
      <c r="E5848" s="56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ht="16" x14ac:dyDescent="0.2">
      <c r="B5849" s="57"/>
      <c r="C5849" s="56"/>
      <c r="D5849" s="56"/>
      <c r="E5849" s="56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ht="16" x14ac:dyDescent="0.2">
      <c r="B5850" s="57"/>
      <c r="C5850" s="56"/>
      <c r="D5850" s="56"/>
      <c r="E5850" s="56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ht="16" x14ac:dyDescent="0.2">
      <c r="B5851" s="57"/>
      <c r="C5851" s="56"/>
      <c r="D5851" s="56"/>
      <c r="E5851" s="56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ht="16" x14ac:dyDescent="0.2">
      <c r="B5852" s="57"/>
      <c r="C5852" s="56"/>
      <c r="D5852" s="56"/>
      <c r="E5852" s="56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ht="16" x14ac:dyDescent="0.2">
      <c r="B5853" s="57"/>
      <c r="C5853" s="56"/>
      <c r="D5853" s="56"/>
      <c r="E5853" s="56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ht="16" x14ac:dyDescent="0.2">
      <c r="B5854" s="57"/>
      <c r="C5854" s="56"/>
      <c r="D5854" s="56"/>
      <c r="E5854" s="56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ht="16" x14ac:dyDescent="0.2">
      <c r="B5855" s="57"/>
      <c r="C5855" s="56"/>
      <c r="D5855" s="56"/>
      <c r="E5855" s="56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ht="16" x14ac:dyDescent="0.2">
      <c r="B5856" s="57"/>
      <c r="C5856" s="56"/>
      <c r="D5856" s="56"/>
      <c r="E5856" s="56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ht="16" x14ac:dyDescent="0.2">
      <c r="B5857" s="57"/>
      <c r="C5857" s="56"/>
      <c r="D5857" s="56"/>
      <c r="E5857" s="56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ht="16" x14ac:dyDescent="0.2">
      <c r="B5858" s="57"/>
      <c r="C5858" s="56"/>
      <c r="D5858" s="56"/>
      <c r="E5858" s="56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ht="16" x14ac:dyDescent="0.2">
      <c r="B5859" s="57"/>
      <c r="C5859" s="56"/>
      <c r="D5859" s="56"/>
      <c r="E5859" s="56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ht="16" x14ac:dyDescent="0.2">
      <c r="B5860" s="57"/>
      <c r="C5860" s="56"/>
      <c r="D5860" s="56"/>
      <c r="E5860" s="56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ht="16" x14ac:dyDescent="0.2">
      <c r="B5861" s="57"/>
      <c r="C5861" s="56"/>
      <c r="D5861" s="56"/>
      <c r="E5861" s="56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ht="16" x14ac:dyDescent="0.2">
      <c r="B5862" s="57"/>
      <c r="C5862" s="56"/>
      <c r="D5862" s="56"/>
      <c r="E5862" s="56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ht="16" x14ac:dyDescent="0.2">
      <c r="B5863" s="57"/>
      <c r="C5863" s="56"/>
      <c r="D5863" s="56"/>
      <c r="E5863" s="56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ht="16" x14ac:dyDescent="0.2">
      <c r="B5864" s="57"/>
      <c r="C5864" s="56"/>
      <c r="D5864" s="56"/>
      <c r="E5864" s="56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ht="16" x14ac:dyDescent="0.2">
      <c r="B5865" s="57"/>
      <c r="C5865" s="56"/>
      <c r="D5865" s="56"/>
      <c r="E5865" s="56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ht="16" x14ac:dyDescent="0.2">
      <c r="B5866" s="57"/>
      <c r="C5866" s="56"/>
      <c r="D5866" s="56"/>
      <c r="E5866" s="56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ht="16" x14ac:dyDescent="0.2">
      <c r="B5867" s="57"/>
      <c r="C5867" s="56"/>
      <c r="D5867" s="56"/>
      <c r="E5867" s="56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ht="16" x14ac:dyDescent="0.2">
      <c r="B5868" s="57"/>
      <c r="C5868" s="56"/>
      <c r="D5868" s="56"/>
      <c r="E5868" s="56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ht="16" x14ac:dyDescent="0.2">
      <c r="B5869" s="57"/>
      <c r="C5869" s="56"/>
      <c r="D5869" s="56"/>
      <c r="E5869" s="56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ht="16" x14ac:dyDescent="0.2">
      <c r="B5870" s="57"/>
      <c r="C5870" s="56"/>
      <c r="D5870" s="56"/>
      <c r="E5870" s="56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ht="16" x14ac:dyDescent="0.2">
      <c r="B5871" s="57"/>
      <c r="C5871" s="56"/>
      <c r="D5871" s="56"/>
      <c r="E5871" s="56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ht="16" x14ac:dyDescent="0.2">
      <c r="B5872" s="57"/>
      <c r="C5872" s="56"/>
      <c r="D5872" s="56"/>
      <c r="E5872" s="56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ht="16" x14ac:dyDescent="0.2">
      <c r="B5873" s="57"/>
      <c r="C5873" s="56"/>
      <c r="D5873" s="56"/>
      <c r="E5873" s="56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ht="16" x14ac:dyDescent="0.2">
      <c r="B5874" s="57"/>
      <c r="C5874" s="56"/>
      <c r="D5874" s="56"/>
      <c r="E5874" s="56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ht="16" x14ac:dyDescent="0.2">
      <c r="B5875" s="57"/>
      <c r="C5875" s="56"/>
      <c r="D5875" s="56"/>
      <c r="E5875" s="56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ht="16" x14ac:dyDescent="0.2">
      <c r="B5876" s="57"/>
      <c r="C5876" s="56"/>
      <c r="D5876" s="56"/>
      <c r="E5876" s="56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ht="16" x14ac:dyDescent="0.2">
      <c r="B5877" s="57"/>
      <c r="C5877" s="56"/>
      <c r="D5877" s="56"/>
      <c r="E5877" s="56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ht="16" x14ac:dyDescent="0.2">
      <c r="B5878" s="57"/>
      <c r="C5878" s="56"/>
      <c r="D5878" s="56"/>
      <c r="E5878" s="56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ht="16" x14ac:dyDescent="0.2">
      <c r="B5879" s="57"/>
      <c r="C5879" s="56"/>
      <c r="D5879" s="56"/>
      <c r="E5879" s="56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ht="16" x14ac:dyDescent="0.2">
      <c r="B5880" s="57"/>
      <c r="C5880" s="56"/>
      <c r="D5880" s="56"/>
      <c r="E5880" s="56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ht="16" x14ac:dyDescent="0.2">
      <c r="B5881" s="57"/>
      <c r="C5881" s="56"/>
      <c r="D5881" s="56"/>
      <c r="E5881" s="56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ht="16" x14ac:dyDescent="0.2">
      <c r="B5882" s="57"/>
      <c r="C5882" s="56"/>
      <c r="D5882" s="56"/>
      <c r="E5882" s="56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ht="16" x14ac:dyDescent="0.2">
      <c r="B5883" s="57"/>
      <c r="C5883" s="56"/>
      <c r="D5883" s="56"/>
      <c r="E5883" s="56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ht="16" x14ac:dyDescent="0.2">
      <c r="B5884" s="57"/>
      <c r="C5884" s="56"/>
      <c r="D5884" s="56"/>
      <c r="E5884" s="56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ht="16" x14ac:dyDescent="0.2">
      <c r="B5885" s="57"/>
      <c r="C5885" s="56"/>
      <c r="D5885" s="56"/>
      <c r="E5885" s="56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ht="16" x14ac:dyDescent="0.2">
      <c r="B5886" s="57"/>
      <c r="C5886" s="56"/>
      <c r="D5886" s="56"/>
      <c r="E5886" s="56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ht="16" x14ac:dyDescent="0.2">
      <c r="B5887" s="57"/>
      <c r="C5887" s="56"/>
      <c r="D5887" s="56"/>
      <c r="E5887" s="56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ht="16" x14ac:dyDescent="0.2">
      <c r="B5888" s="57"/>
      <c r="C5888" s="56"/>
      <c r="D5888" s="56"/>
      <c r="E5888" s="56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ht="16" x14ac:dyDescent="0.2">
      <c r="B5889" s="57"/>
      <c r="C5889" s="56"/>
      <c r="D5889" s="56"/>
      <c r="E5889" s="56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ht="16" x14ac:dyDescent="0.2">
      <c r="B5890" s="57"/>
      <c r="C5890" s="56"/>
      <c r="D5890" s="56"/>
      <c r="E5890" s="56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ht="16" x14ac:dyDescent="0.2">
      <c r="B5891" s="57"/>
      <c r="C5891" s="56"/>
      <c r="D5891" s="56"/>
      <c r="E5891" s="56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ht="16" x14ac:dyDescent="0.2">
      <c r="B5892" s="57"/>
      <c r="C5892" s="56"/>
      <c r="D5892" s="56"/>
      <c r="E5892" s="56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ht="16" x14ac:dyDescent="0.2">
      <c r="B5893" s="57"/>
      <c r="C5893" s="56"/>
      <c r="D5893" s="56"/>
      <c r="E5893" s="56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ht="16" x14ac:dyDescent="0.2">
      <c r="B5894" s="57"/>
      <c r="C5894" s="56"/>
      <c r="D5894" s="56"/>
      <c r="E5894" s="56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ht="16" x14ac:dyDescent="0.2">
      <c r="B5895" s="57"/>
      <c r="C5895" s="56"/>
      <c r="D5895" s="56"/>
      <c r="E5895" s="56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ht="16" x14ac:dyDescent="0.2">
      <c r="B5896" s="57"/>
      <c r="C5896" s="56"/>
      <c r="D5896" s="56"/>
      <c r="E5896" s="56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ht="16" x14ac:dyDescent="0.2">
      <c r="B5897" s="57"/>
      <c r="C5897" s="56"/>
      <c r="D5897" s="56"/>
      <c r="E5897" s="56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ht="16" x14ac:dyDescent="0.2">
      <c r="B5898" s="57"/>
      <c r="C5898" s="56"/>
      <c r="D5898" s="56"/>
      <c r="E5898" s="56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ht="16" x14ac:dyDescent="0.2">
      <c r="B5899" s="57"/>
      <c r="C5899" s="56"/>
      <c r="D5899" s="56"/>
      <c r="E5899" s="56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ht="16" x14ac:dyDescent="0.2">
      <c r="B5900" s="57"/>
      <c r="C5900" s="56"/>
      <c r="D5900" s="56"/>
      <c r="E5900" s="56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ht="16" x14ac:dyDescent="0.2">
      <c r="B5901" s="57"/>
      <c r="C5901" s="56"/>
      <c r="D5901" s="56"/>
      <c r="E5901" s="56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ht="16" x14ac:dyDescent="0.2">
      <c r="B5902" s="57"/>
      <c r="C5902" s="56"/>
      <c r="D5902" s="56"/>
      <c r="E5902" s="56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ht="16" x14ac:dyDescent="0.2">
      <c r="B5903" s="57"/>
      <c r="C5903" s="56"/>
      <c r="D5903" s="56"/>
      <c r="E5903" s="56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ht="16" x14ac:dyDescent="0.2">
      <c r="B5904" s="57"/>
      <c r="C5904" s="56"/>
      <c r="D5904" s="56"/>
      <c r="E5904" s="56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ht="16" x14ac:dyDescent="0.2">
      <c r="B5905" s="57"/>
      <c r="C5905" s="56"/>
      <c r="D5905" s="56"/>
      <c r="E5905" s="56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ht="16" x14ac:dyDescent="0.2">
      <c r="B5906" s="57"/>
      <c r="C5906" s="56"/>
      <c r="D5906" s="56"/>
      <c r="E5906" s="56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ht="16" x14ac:dyDescent="0.2">
      <c r="B5907" s="57"/>
      <c r="C5907" s="56"/>
      <c r="D5907" s="56"/>
      <c r="E5907" s="56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ht="16" x14ac:dyDescent="0.2">
      <c r="B5908" s="57"/>
      <c r="C5908" s="56"/>
      <c r="D5908" s="56"/>
      <c r="E5908" s="56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ht="16" x14ac:dyDescent="0.2">
      <c r="B5909" s="57"/>
      <c r="C5909" s="56"/>
      <c r="D5909" s="56"/>
      <c r="E5909" s="56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ht="16" x14ac:dyDescent="0.2">
      <c r="B5910" s="57"/>
      <c r="C5910" s="56"/>
      <c r="D5910" s="56"/>
      <c r="E5910" s="56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ht="16" x14ac:dyDescent="0.2">
      <c r="B5911" s="57"/>
      <c r="C5911" s="56"/>
      <c r="D5911" s="56"/>
      <c r="E5911" s="56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ht="16" x14ac:dyDescent="0.2">
      <c r="B5912" s="57"/>
      <c r="C5912" s="56"/>
      <c r="D5912" s="56"/>
      <c r="E5912" s="56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ht="16" x14ac:dyDescent="0.2">
      <c r="B5913" s="57"/>
      <c r="C5913" s="56"/>
      <c r="D5913" s="56"/>
      <c r="E5913" s="56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ht="16" x14ac:dyDescent="0.2">
      <c r="B5914" s="57"/>
      <c r="C5914" s="56"/>
      <c r="D5914" s="56"/>
      <c r="E5914" s="56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ht="16" x14ac:dyDescent="0.2">
      <c r="B5915" s="57"/>
      <c r="C5915" s="56"/>
      <c r="D5915" s="56"/>
      <c r="E5915" s="56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ht="16" x14ac:dyDescent="0.2">
      <c r="B5916" s="57"/>
      <c r="C5916" s="56"/>
      <c r="D5916" s="56"/>
      <c r="E5916" s="56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ht="16" x14ac:dyDescent="0.2">
      <c r="B5917" s="57"/>
      <c r="C5917" s="56"/>
      <c r="D5917" s="56"/>
      <c r="E5917" s="56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ht="16" x14ac:dyDescent="0.2">
      <c r="B5918" s="57"/>
      <c r="C5918" s="56"/>
      <c r="D5918" s="56"/>
      <c r="E5918" s="56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ht="16" x14ac:dyDescent="0.2">
      <c r="B5919" s="57"/>
      <c r="C5919" s="56"/>
      <c r="D5919" s="56"/>
      <c r="E5919" s="56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ht="16" x14ac:dyDescent="0.2">
      <c r="B5920" s="57"/>
      <c r="C5920" s="56"/>
      <c r="D5920" s="56"/>
      <c r="E5920" s="56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ht="16" x14ac:dyDescent="0.2">
      <c r="B5921" s="57"/>
      <c r="C5921" s="56"/>
      <c r="D5921" s="56"/>
      <c r="E5921" s="56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ht="16" x14ac:dyDescent="0.2">
      <c r="B5922" s="57"/>
      <c r="C5922" s="56"/>
      <c r="D5922" s="56"/>
      <c r="E5922" s="56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ht="16" x14ac:dyDescent="0.2">
      <c r="B5923" s="57"/>
      <c r="C5923" s="56"/>
      <c r="D5923" s="56"/>
      <c r="E5923" s="56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ht="16" x14ac:dyDescent="0.2">
      <c r="B5924" s="57"/>
      <c r="C5924" s="56"/>
      <c r="D5924" s="56"/>
      <c r="E5924" s="56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ht="16" x14ac:dyDescent="0.2">
      <c r="B5925" s="57"/>
      <c r="C5925" s="56"/>
      <c r="D5925" s="56"/>
      <c r="E5925" s="56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ht="16" x14ac:dyDescent="0.2">
      <c r="B5926" s="57"/>
      <c r="C5926" s="56"/>
      <c r="D5926" s="56"/>
      <c r="E5926" s="56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ht="16" x14ac:dyDescent="0.2">
      <c r="B5927" s="57"/>
      <c r="C5927" s="56"/>
      <c r="D5927" s="56"/>
      <c r="E5927" s="56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ht="16" x14ac:dyDescent="0.2">
      <c r="B5928" s="57"/>
      <c r="C5928" s="56"/>
      <c r="D5928" s="56"/>
      <c r="E5928" s="56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ht="16" x14ac:dyDescent="0.2">
      <c r="B5929" s="57"/>
      <c r="C5929" s="56"/>
      <c r="D5929" s="56"/>
      <c r="E5929" s="56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ht="16" x14ac:dyDescent="0.2">
      <c r="B5930" s="57"/>
      <c r="C5930" s="56"/>
      <c r="D5930" s="56"/>
      <c r="E5930" s="56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ht="16" x14ac:dyDescent="0.2">
      <c r="B5931" s="57"/>
      <c r="C5931" s="56"/>
      <c r="D5931" s="56"/>
      <c r="E5931" s="56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ht="16" x14ac:dyDescent="0.2">
      <c r="B5932" s="57"/>
      <c r="C5932" s="56"/>
      <c r="D5932" s="56"/>
      <c r="E5932" s="56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ht="16" x14ac:dyDescent="0.2">
      <c r="B5933" s="57"/>
      <c r="C5933" s="56"/>
      <c r="D5933" s="56"/>
      <c r="E5933" s="56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ht="16" x14ac:dyDescent="0.2">
      <c r="B5934" s="57"/>
      <c r="C5934" s="56"/>
      <c r="D5934" s="56"/>
      <c r="E5934" s="56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ht="16" x14ac:dyDescent="0.2">
      <c r="B5935" s="57"/>
      <c r="C5935" s="56"/>
      <c r="D5935" s="56"/>
      <c r="E5935" s="56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ht="16" x14ac:dyDescent="0.2">
      <c r="B5936" s="57"/>
      <c r="C5936" s="56"/>
      <c r="D5936" s="56"/>
      <c r="E5936" s="56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ht="16" x14ac:dyDescent="0.2">
      <c r="B5937" s="57"/>
      <c r="C5937" s="56"/>
      <c r="D5937" s="56"/>
      <c r="E5937" s="56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ht="16" x14ac:dyDescent="0.2">
      <c r="B5938" s="57"/>
      <c r="C5938" s="56"/>
      <c r="D5938" s="56"/>
      <c r="E5938" s="56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ht="16" x14ac:dyDescent="0.2">
      <c r="B5939" s="57"/>
      <c r="C5939" s="56"/>
      <c r="D5939" s="56"/>
      <c r="E5939" s="56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ht="16" x14ac:dyDescent="0.2">
      <c r="B5940" s="57"/>
      <c r="C5940" s="56"/>
      <c r="D5940" s="56"/>
      <c r="E5940" s="56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ht="16" x14ac:dyDescent="0.2">
      <c r="B5941" s="57"/>
      <c r="C5941" s="56"/>
      <c r="D5941" s="56"/>
      <c r="E5941" s="56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ht="16" x14ac:dyDescent="0.2">
      <c r="B5942" s="57"/>
      <c r="C5942" s="56"/>
      <c r="D5942" s="56"/>
      <c r="E5942" s="56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ht="16" x14ac:dyDescent="0.2">
      <c r="B5943" s="57"/>
      <c r="C5943" s="56"/>
      <c r="D5943" s="56"/>
      <c r="E5943" s="56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ht="16" x14ac:dyDescent="0.2">
      <c r="B5944" s="57"/>
      <c r="C5944" s="56"/>
      <c r="D5944" s="56"/>
      <c r="E5944" s="56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ht="16" x14ac:dyDescent="0.2">
      <c r="B5945" s="57"/>
      <c r="C5945" s="56"/>
      <c r="D5945" s="56"/>
      <c r="E5945" s="56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ht="16" x14ac:dyDescent="0.2">
      <c r="B5946" s="57"/>
      <c r="C5946" s="56"/>
      <c r="D5946" s="56"/>
      <c r="E5946" s="56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ht="16" x14ac:dyDescent="0.2">
      <c r="B5947" s="57"/>
      <c r="C5947" s="56"/>
      <c r="D5947" s="56"/>
      <c r="E5947" s="56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ht="16" x14ac:dyDescent="0.2">
      <c r="B5948" s="57"/>
      <c r="C5948" s="56"/>
      <c r="D5948" s="56"/>
      <c r="E5948" s="56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ht="16" x14ac:dyDescent="0.2">
      <c r="B5949" s="57"/>
      <c r="C5949" s="56"/>
      <c r="D5949" s="56"/>
      <c r="E5949" s="56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ht="16" x14ac:dyDescent="0.2">
      <c r="B5950" s="57"/>
      <c r="C5950" s="56"/>
      <c r="D5950" s="56"/>
      <c r="E5950" s="56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ht="16" x14ac:dyDescent="0.2">
      <c r="B5951" s="57"/>
      <c r="C5951" s="56"/>
      <c r="D5951" s="56"/>
      <c r="E5951" s="56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ht="16" x14ac:dyDescent="0.2">
      <c r="B5952" s="57"/>
      <c r="C5952" s="56"/>
      <c r="D5952" s="56"/>
      <c r="E5952" s="56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ht="16" x14ac:dyDescent="0.2">
      <c r="B5953" s="57"/>
      <c r="C5953" s="56"/>
      <c r="D5953" s="56"/>
      <c r="E5953" s="56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ht="16" x14ac:dyDescent="0.2">
      <c r="B5954" s="57"/>
      <c r="C5954" s="56"/>
      <c r="D5954" s="56"/>
      <c r="E5954" s="56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ht="16" x14ac:dyDescent="0.2">
      <c r="B5955" s="57"/>
      <c r="C5955" s="56"/>
      <c r="D5955" s="56"/>
      <c r="E5955" s="56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ht="16" x14ac:dyDescent="0.2">
      <c r="B5956" s="57"/>
      <c r="C5956" s="56"/>
      <c r="D5956" s="56"/>
      <c r="E5956" s="56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ht="16" x14ac:dyDescent="0.2">
      <c r="B5957" s="57"/>
      <c r="C5957" s="56"/>
      <c r="D5957" s="56"/>
      <c r="E5957" s="56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ht="16" x14ac:dyDescent="0.2">
      <c r="B5958" s="57"/>
      <c r="C5958" s="56"/>
      <c r="D5958" s="56"/>
      <c r="E5958" s="56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ht="16" x14ac:dyDescent="0.2">
      <c r="B5959" s="57"/>
      <c r="C5959" s="56"/>
      <c r="D5959" s="56"/>
      <c r="E5959" s="56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ht="16" x14ac:dyDescent="0.2">
      <c r="B5960" s="57"/>
      <c r="C5960" s="56"/>
      <c r="D5960" s="56"/>
      <c r="E5960" s="56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ht="16" x14ac:dyDescent="0.2">
      <c r="B5961" s="57"/>
      <c r="C5961" s="56"/>
      <c r="D5961" s="56"/>
      <c r="E5961" s="56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ht="16" x14ac:dyDescent="0.2">
      <c r="B5962" s="57"/>
      <c r="C5962" s="56"/>
      <c r="D5962" s="56"/>
      <c r="E5962" s="56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ht="16" x14ac:dyDescent="0.2">
      <c r="B5963" s="57"/>
      <c r="C5963" s="56"/>
      <c r="D5963" s="56"/>
      <c r="E5963" s="56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ht="16" x14ac:dyDescent="0.2">
      <c r="B5964" s="57"/>
      <c r="C5964" s="56"/>
      <c r="D5964" s="56"/>
      <c r="E5964" s="56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ht="16" x14ac:dyDescent="0.2">
      <c r="B5965" s="57"/>
      <c r="C5965" s="56"/>
      <c r="D5965" s="56"/>
      <c r="E5965" s="56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ht="16" x14ac:dyDescent="0.2">
      <c r="B5966" s="57"/>
      <c r="C5966" s="56"/>
      <c r="D5966" s="56"/>
      <c r="E5966" s="56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ht="16" x14ac:dyDescent="0.2">
      <c r="B5967" s="57"/>
      <c r="C5967" s="56"/>
      <c r="D5967" s="56"/>
      <c r="E5967" s="56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ht="16" x14ac:dyDescent="0.2">
      <c r="B5968" s="57"/>
      <c r="C5968" s="56"/>
      <c r="D5968" s="56"/>
      <c r="E5968" s="56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ht="16" x14ac:dyDescent="0.2">
      <c r="B5969" s="57"/>
      <c r="C5969" s="56"/>
      <c r="D5969" s="56"/>
      <c r="E5969" s="56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ht="16" x14ac:dyDescent="0.2">
      <c r="B5970" s="57"/>
      <c r="C5970" s="56"/>
      <c r="D5970" s="56"/>
      <c r="E5970" s="56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ht="16" x14ac:dyDescent="0.2">
      <c r="B5971" s="57"/>
      <c r="C5971" s="56"/>
      <c r="D5971" s="56"/>
      <c r="E5971" s="56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ht="16" x14ac:dyDescent="0.2">
      <c r="B5972" s="57"/>
      <c r="C5972" s="56"/>
      <c r="D5972" s="56"/>
      <c r="E5972" s="56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ht="16" x14ac:dyDescent="0.2">
      <c r="B5973" s="57"/>
      <c r="C5973" s="56"/>
      <c r="D5973" s="56"/>
      <c r="E5973" s="56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ht="16" x14ac:dyDescent="0.2">
      <c r="B5974" s="57"/>
      <c r="C5974" s="56"/>
      <c r="D5974" s="56"/>
      <c r="E5974" s="56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ht="16" x14ac:dyDescent="0.2">
      <c r="B5975" s="57"/>
      <c r="C5975" s="56"/>
      <c r="D5975" s="56"/>
      <c r="E5975" s="56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ht="16" x14ac:dyDescent="0.2">
      <c r="B5976" s="57"/>
      <c r="C5976" s="56"/>
      <c r="D5976" s="56"/>
      <c r="E5976" s="56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ht="16" x14ac:dyDescent="0.2">
      <c r="B5977" s="57"/>
      <c r="C5977" s="56"/>
      <c r="D5977" s="56"/>
      <c r="E5977" s="56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ht="16" x14ac:dyDescent="0.2">
      <c r="B5978" s="57"/>
      <c r="C5978" s="56"/>
      <c r="D5978" s="56"/>
      <c r="E5978" s="56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ht="16" x14ac:dyDescent="0.2">
      <c r="B5979" s="57"/>
      <c r="C5979" s="56"/>
      <c r="D5979" s="56"/>
      <c r="E5979" s="56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ht="16" x14ac:dyDescent="0.2">
      <c r="B5980" s="57"/>
      <c r="C5980" s="56"/>
      <c r="D5980" s="56"/>
      <c r="E5980" s="56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ht="16" x14ac:dyDescent="0.2">
      <c r="B5981" s="57"/>
      <c r="C5981" s="56"/>
      <c r="D5981" s="56"/>
      <c r="E5981" s="56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ht="16" x14ac:dyDescent="0.2">
      <c r="B5982" s="57"/>
      <c r="C5982" s="56"/>
      <c r="D5982" s="56"/>
      <c r="E5982" s="56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ht="16" x14ac:dyDescent="0.2">
      <c r="B5983" s="57"/>
      <c r="C5983" s="56"/>
      <c r="D5983" s="56"/>
      <c r="E5983" s="56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ht="16" x14ac:dyDescent="0.2">
      <c r="B5984" s="57"/>
      <c r="C5984" s="56"/>
      <c r="D5984" s="56"/>
      <c r="E5984" s="56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ht="16" x14ac:dyDescent="0.2">
      <c r="B5985" s="57"/>
      <c r="C5985" s="56"/>
      <c r="D5985" s="56"/>
      <c r="E5985" s="56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ht="16" x14ac:dyDescent="0.2">
      <c r="B5986" s="57"/>
      <c r="C5986" s="56"/>
      <c r="D5986" s="56"/>
      <c r="E5986" s="56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ht="16" x14ac:dyDescent="0.2">
      <c r="B5987" s="57"/>
      <c r="C5987" s="56"/>
      <c r="D5987" s="56"/>
      <c r="E5987" s="56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ht="16" x14ac:dyDescent="0.2">
      <c r="B5988" s="57"/>
      <c r="C5988" s="56"/>
      <c r="D5988" s="56"/>
      <c r="E5988" s="56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ht="16" x14ac:dyDescent="0.2">
      <c r="B5989" s="57"/>
      <c r="C5989" s="56"/>
      <c r="D5989" s="56"/>
      <c r="E5989" s="56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ht="16" x14ac:dyDescent="0.2">
      <c r="B5990" s="57"/>
      <c r="C5990" s="56"/>
      <c r="D5990" s="56"/>
      <c r="E5990" s="56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ht="16" x14ac:dyDescent="0.2">
      <c r="B5991" s="57"/>
      <c r="C5991" s="56"/>
      <c r="D5991" s="56"/>
      <c r="E5991" s="56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ht="16" x14ac:dyDescent="0.2">
      <c r="B5992" s="57"/>
      <c r="C5992" s="56"/>
      <c r="D5992" s="56"/>
      <c r="E5992" s="56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ht="16" x14ac:dyDescent="0.2">
      <c r="B5993" s="57"/>
      <c r="C5993" s="56"/>
      <c r="D5993" s="56"/>
      <c r="E5993" s="56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ht="16" x14ac:dyDescent="0.2">
      <c r="B5994" s="57"/>
      <c r="C5994" s="56"/>
      <c r="D5994" s="56"/>
      <c r="E5994" s="56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ht="16" x14ac:dyDescent="0.2">
      <c r="B5995" s="57"/>
      <c r="C5995" s="56"/>
      <c r="D5995" s="56"/>
      <c r="E5995" s="56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ht="16" x14ac:dyDescent="0.2">
      <c r="B5996" s="57"/>
      <c r="C5996" s="56"/>
      <c r="D5996" s="56"/>
      <c r="E5996" s="56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ht="16" x14ac:dyDescent="0.2">
      <c r="B5997" s="57"/>
      <c r="C5997" s="56"/>
      <c r="D5997" s="56"/>
      <c r="E5997" s="56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ht="16" x14ac:dyDescent="0.2">
      <c r="B5998" s="57"/>
      <c r="C5998" s="56"/>
      <c r="D5998" s="56"/>
      <c r="E5998" s="56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ht="16" x14ac:dyDescent="0.2">
      <c r="B5999" s="57"/>
      <c r="C5999" s="56"/>
      <c r="D5999" s="56"/>
      <c r="E5999" s="56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ht="16" x14ac:dyDescent="0.2">
      <c r="B6000" s="57"/>
      <c r="C6000" s="56"/>
      <c r="D6000" s="56"/>
      <c r="E6000" s="56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ht="16" x14ac:dyDescent="0.2">
      <c r="B6001" s="57"/>
      <c r="C6001" s="56"/>
      <c r="D6001" s="56"/>
      <c r="E6001" s="56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ht="16" x14ac:dyDescent="0.2">
      <c r="B6002" s="57"/>
      <c r="C6002" s="56"/>
      <c r="D6002" s="56"/>
      <c r="E6002" s="56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ht="16" x14ac:dyDescent="0.2">
      <c r="B6003" s="57"/>
      <c r="C6003" s="56"/>
      <c r="D6003" s="56"/>
      <c r="E6003" s="56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ht="16" x14ac:dyDescent="0.2">
      <c r="B6004" s="57"/>
      <c r="C6004" s="56"/>
      <c r="D6004" s="56"/>
      <c r="E6004" s="56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ht="16" x14ac:dyDescent="0.2">
      <c r="B6005" s="57"/>
      <c r="C6005" s="56"/>
      <c r="D6005" s="56"/>
      <c r="E6005" s="56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ht="16" x14ac:dyDescent="0.2">
      <c r="B6006" s="57"/>
      <c r="C6006" s="56"/>
      <c r="D6006" s="56"/>
      <c r="E6006" s="56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ht="16" x14ac:dyDescent="0.2">
      <c r="B6007" s="57"/>
      <c r="C6007" s="56"/>
      <c r="D6007" s="56"/>
      <c r="E6007" s="56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ht="16" x14ac:dyDescent="0.2">
      <c r="B6008" s="57"/>
      <c r="C6008" s="56"/>
      <c r="D6008" s="56"/>
      <c r="E6008" s="56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ht="16" x14ac:dyDescent="0.2">
      <c r="B6009" s="57"/>
      <c r="C6009" s="56"/>
      <c r="D6009" s="56"/>
      <c r="E6009" s="56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ht="16" x14ac:dyDescent="0.2">
      <c r="B6010" s="57"/>
      <c r="C6010" s="56"/>
      <c r="D6010" s="56"/>
      <c r="E6010" s="56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ht="16" x14ac:dyDescent="0.2">
      <c r="B6011" s="57"/>
      <c r="C6011" s="56"/>
      <c r="D6011" s="56"/>
      <c r="E6011" s="56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ht="16" x14ac:dyDescent="0.2">
      <c r="B6012" s="57"/>
      <c r="C6012" s="56"/>
      <c r="D6012" s="56"/>
      <c r="E6012" s="56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ht="16" x14ac:dyDescent="0.2">
      <c r="B6013" s="57"/>
      <c r="C6013" s="56"/>
      <c r="D6013" s="56"/>
      <c r="E6013" s="56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ht="16" x14ac:dyDescent="0.2">
      <c r="B6014" s="57"/>
      <c r="C6014" s="56"/>
      <c r="D6014" s="56"/>
      <c r="E6014" s="56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ht="16" x14ac:dyDescent="0.2">
      <c r="B6015" s="57"/>
      <c r="C6015" s="56"/>
      <c r="D6015" s="56"/>
      <c r="E6015" s="56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ht="16" x14ac:dyDescent="0.2">
      <c r="B6016" s="57"/>
      <c r="C6016" s="56"/>
      <c r="D6016" s="56"/>
      <c r="E6016" s="56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ht="16" x14ac:dyDescent="0.2">
      <c r="B6017" s="57"/>
      <c r="C6017" s="56"/>
      <c r="D6017" s="56"/>
      <c r="E6017" s="56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ht="16" x14ac:dyDescent="0.2">
      <c r="B6018" s="57"/>
      <c r="C6018" s="56"/>
      <c r="D6018" s="56"/>
      <c r="E6018" s="56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ht="16" x14ac:dyDescent="0.2">
      <c r="B6019" s="57"/>
      <c r="C6019" s="56"/>
      <c r="D6019" s="56"/>
      <c r="E6019" s="56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ht="16" x14ac:dyDescent="0.2">
      <c r="B6020" s="57"/>
      <c r="C6020" s="56"/>
      <c r="D6020" s="56"/>
      <c r="E6020" s="56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ht="16" x14ac:dyDescent="0.2">
      <c r="B6021" s="57"/>
      <c r="C6021" s="56"/>
      <c r="D6021" s="56"/>
      <c r="E6021" s="56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ht="16" x14ac:dyDescent="0.2">
      <c r="B6022" s="57"/>
      <c r="C6022" s="56"/>
      <c r="D6022" s="56"/>
      <c r="E6022" s="56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ht="16" x14ac:dyDescent="0.2">
      <c r="B6023" s="57"/>
      <c r="C6023" s="56"/>
      <c r="D6023" s="56"/>
      <c r="E6023" s="56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ht="16" x14ac:dyDescent="0.2">
      <c r="B6024" s="57"/>
      <c r="C6024" s="56"/>
      <c r="D6024" s="56"/>
      <c r="E6024" s="56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ht="16" x14ac:dyDescent="0.2">
      <c r="B6025" s="57"/>
      <c r="C6025" s="56"/>
      <c r="D6025" s="56"/>
      <c r="E6025" s="56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ht="16" x14ac:dyDescent="0.2">
      <c r="B6026" s="57"/>
      <c r="C6026" s="56"/>
      <c r="D6026" s="56"/>
      <c r="E6026" s="56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ht="16" x14ac:dyDescent="0.2">
      <c r="B6027" s="57"/>
      <c r="C6027" s="56"/>
      <c r="D6027" s="56"/>
      <c r="E6027" s="56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ht="16" x14ac:dyDescent="0.2">
      <c r="B6028" s="57"/>
      <c r="C6028" s="56"/>
      <c r="D6028" s="56"/>
      <c r="E6028" s="56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ht="16" x14ac:dyDescent="0.2">
      <c r="B6029" s="57"/>
      <c r="C6029" s="56"/>
      <c r="D6029" s="56"/>
      <c r="E6029" s="56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ht="16" x14ac:dyDescent="0.2">
      <c r="B6030" s="57"/>
      <c r="C6030" s="56"/>
      <c r="D6030" s="56"/>
      <c r="E6030" s="56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ht="16" x14ac:dyDescent="0.2">
      <c r="B6031" s="57"/>
      <c r="C6031" s="56"/>
      <c r="D6031" s="56"/>
      <c r="E6031" s="56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ht="16" x14ac:dyDescent="0.2">
      <c r="B6032" s="57"/>
      <c r="C6032" s="56"/>
      <c r="D6032" s="56"/>
      <c r="E6032" s="56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ht="16" x14ac:dyDescent="0.2">
      <c r="B6033" s="57"/>
      <c r="C6033" s="56"/>
      <c r="D6033" s="56"/>
      <c r="E6033" s="56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ht="16" x14ac:dyDescent="0.2">
      <c r="B6034" s="57"/>
      <c r="C6034" s="56"/>
      <c r="D6034" s="56"/>
      <c r="E6034" s="56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ht="16" x14ac:dyDescent="0.2">
      <c r="B6035" s="57"/>
      <c r="C6035" s="56"/>
      <c r="D6035" s="56"/>
      <c r="E6035" s="56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ht="16" x14ac:dyDescent="0.2">
      <c r="B6036" s="57"/>
      <c r="C6036" s="56"/>
      <c r="D6036" s="56"/>
      <c r="E6036" s="56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ht="16" x14ac:dyDescent="0.2">
      <c r="B6037" s="57"/>
      <c r="C6037" s="56"/>
      <c r="D6037" s="56"/>
      <c r="E6037" s="56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ht="16" x14ac:dyDescent="0.2">
      <c r="B6038" s="57"/>
      <c r="C6038" s="56"/>
      <c r="D6038" s="56"/>
      <c r="E6038" s="56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ht="16" x14ac:dyDescent="0.2">
      <c r="B6039" s="57"/>
      <c r="C6039" s="56"/>
      <c r="D6039" s="56"/>
      <c r="E6039" s="56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ht="16" x14ac:dyDescent="0.2">
      <c r="B6040" s="57"/>
      <c r="C6040" s="56"/>
      <c r="D6040" s="56"/>
      <c r="E6040" s="56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ht="16" x14ac:dyDescent="0.2">
      <c r="B6041" s="57"/>
      <c r="C6041" s="56"/>
      <c r="D6041" s="56"/>
      <c r="E6041" s="56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ht="16" x14ac:dyDescent="0.2">
      <c r="B6042" s="57"/>
      <c r="C6042" s="56"/>
      <c r="D6042" s="56"/>
      <c r="E6042" s="56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ht="16" x14ac:dyDescent="0.2">
      <c r="B6043" s="57"/>
      <c r="C6043" s="56"/>
      <c r="D6043" s="56"/>
      <c r="E6043" s="56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ht="16" x14ac:dyDescent="0.2">
      <c r="B6044" s="57"/>
      <c r="C6044" s="56"/>
      <c r="D6044" s="56"/>
      <c r="E6044" s="56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ht="16" x14ac:dyDescent="0.2">
      <c r="B6045" s="57"/>
      <c r="C6045" s="56"/>
      <c r="D6045" s="56"/>
      <c r="E6045" s="56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ht="16" x14ac:dyDescent="0.2">
      <c r="B6046" s="57"/>
      <c r="C6046" s="56"/>
      <c r="D6046" s="56"/>
      <c r="E6046" s="56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ht="16" x14ac:dyDescent="0.2">
      <c r="B6047" s="57"/>
      <c r="C6047" s="56"/>
      <c r="D6047" s="56"/>
      <c r="E6047" s="56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ht="16" x14ac:dyDescent="0.2">
      <c r="B6048" s="57"/>
      <c r="C6048" s="56"/>
      <c r="D6048" s="56"/>
      <c r="E6048" s="56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ht="16" x14ac:dyDescent="0.2">
      <c r="B6049" s="57"/>
      <c r="C6049" s="56"/>
      <c r="D6049" s="56"/>
      <c r="E6049" s="56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ht="16" x14ac:dyDescent="0.2">
      <c r="B6050" s="57"/>
      <c r="C6050" s="56"/>
      <c r="D6050" s="56"/>
      <c r="E6050" s="56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ht="16" x14ac:dyDescent="0.2">
      <c r="B6051" s="57"/>
      <c r="C6051" s="56"/>
      <c r="D6051" s="56"/>
      <c r="E6051" s="56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ht="16" x14ac:dyDescent="0.2">
      <c r="B6052" s="57"/>
      <c r="C6052" s="56"/>
      <c r="D6052" s="56"/>
      <c r="E6052" s="56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ht="16" x14ac:dyDescent="0.2">
      <c r="B6053" s="57"/>
      <c r="C6053" s="56"/>
      <c r="D6053" s="56"/>
      <c r="E6053" s="56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ht="16" x14ac:dyDescent="0.2">
      <c r="B6054" s="57"/>
      <c r="C6054" s="56"/>
      <c r="D6054" s="56"/>
      <c r="E6054" s="56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ht="16" x14ac:dyDescent="0.2">
      <c r="B6055" s="57"/>
      <c r="C6055" s="56"/>
      <c r="D6055" s="56"/>
      <c r="E6055" s="56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ht="16" x14ac:dyDescent="0.2">
      <c r="B6056" s="57"/>
      <c r="C6056" s="56"/>
      <c r="D6056" s="56"/>
      <c r="E6056" s="56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ht="16" x14ac:dyDescent="0.2">
      <c r="B6057" s="57"/>
      <c r="C6057" s="56"/>
      <c r="D6057" s="56"/>
      <c r="E6057" s="56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ht="16" x14ac:dyDescent="0.2">
      <c r="B6058" s="57"/>
      <c r="C6058" s="56"/>
      <c r="D6058" s="56"/>
      <c r="E6058" s="56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ht="16" x14ac:dyDescent="0.2">
      <c r="B6059" s="57"/>
      <c r="C6059" s="56"/>
      <c r="D6059" s="56"/>
      <c r="E6059" s="56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ht="16" x14ac:dyDescent="0.2">
      <c r="B6060" s="57"/>
      <c r="C6060" s="56"/>
      <c r="D6060" s="56"/>
      <c r="E6060" s="56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ht="16" x14ac:dyDescent="0.2">
      <c r="B6061" s="57"/>
      <c r="C6061" s="56"/>
      <c r="D6061" s="56"/>
      <c r="E6061" s="56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ht="16" x14ac:dyDescent="0.2">
      <c r="B6062" s="57"/>
      <c r="C6062" s="56"/>
      <c r="D6062" s="56"/>
      <c r="E6062" s="56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ht="16" x14ac:dyDescent="0.2">
      <c r="B6063" s="57"/>
      <c r="C6063" s="56"/>
      <c r="D6063" s="56"/>
      <c r="E6063" s="56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ht="16" x14ac:dyDescent="0.2">
      <c r="B6064" s="57"/>
      <c r="C6064" s="56"/>
      <c r="D6064" s="56"/>
      <c r="E6064" s="56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ht="16" x14ac:dyDescent="0.2">
      <c r="B6065" s="57"/>
      <c r="C6065" s="56"/>
      <c r="D6065" s="56"/>
      <c r="E6065" s="56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ht="16" x14ac:dyDescent="0.2">
      <c r="B6066" s="57"/>
      <c r="C6066" s="56"/>
      <c r="D6066" s="56"/>
      <c r="E6066" s="56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ht="16" x14ac:dyDescent="0.2">
      <c r="B6067" s="57"/>
      <c r="C6067" s="56"/>
      <c r="D6067" s="56"/>
      <c r="E6067" s="56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ht="16" x14ac:dyDescent="0.2">
      <c r="B6068" s="57"/>
      <c r="C6068" s="56"/>
      <c r="D6068" s="56"/>
      <c r="E6068" s="56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ht="16" x14ac:dyDescent="0.2">
      <c r="B6069" s="57"/>
      <c r="C6069" s="56"/>
      <c r="D6069" s="56"/>
      <c r="E6069" s="56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ht="16" x14ac:dyDescent="0.2">
      <c r="B6070" s="57"/>
      <c r="C6070" s="56"/>
      <c r="D6070" s="56"/>
      <c r="E6070" s="56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ht="16" x14ac:dyDescent="0.2">
      <c r="B6071" s="57"/>
      <c r="C6071" s="56"/>
      <c r="D6071" s="56"/>
      <c r="E6071" s="56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ht="16" x14ac:dyDescent="0.2">
      <c r="B6072" s="57"/>
      <c r="C6072" s="56"/>
      <c r="D6072" s="56"/>
      <c r="E6072" s="56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ht="16" x14ac:dyDescent="0.2">
      <c r="B6073" s="57"/>
      <c r="C6073" s="56"/>
      <c r="D6073" s="56"/>
      <c r="E6073" s="56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ht="16" x14ac:dyDescent="0.2">
      <c r="B6074" s="57"/>
      <c r="C6074" s="56"/>
      <c r="D6074" s="56"/>
      <c r="E6074" s="56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ht="16" x14ac:dyDescent="0.2">
      <c r="B6075" s="57"/>
      <c r="C6075" s="56"/>
      <c r="D6075" s="56"/>
      <c r="E6075" s="56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ht="16" x14ac:dyDescent="0.2">
      <c r="B6076" s="57"/>
      <c r="C6076" s="56"/>
      <c r="D6076" s="56"/>
      <c r="E6076" s="56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ht="16" x14ac:dyDescent="0.2">
      <c r="B6077" s="57"/>
      <c r="C6077" s="56"/>
      <c r="D6077" s="56"/>
      <c r="E6077" s="56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ht="16" x14ac:dyDescent="0.2">
      <c r="B6078" s="57"/>
      <c r="C6078" s="56"/>
      <c r="D6078" s="56"/>
      <c r="E6078" s="56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ht="16" x14ac:dyDescent="0.2">
      <c r="B6079" s="57"/>
      <c r="C6079" s="56"/>
      <c r="D6079" s="56"/>
      <c r="E6079" s="56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ht="16" x14ac:dyDescent="0.2">
      <c r="B6080" s="57"/>
      <c r="C6080" s="56"/>
      <c r="D6080" s="56"/>
      <c r="E6080" s="56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ht="16" x14ac:dyDescent="0.2">
      <c r="B6081" s="57"/>
      <c r="C6081" s="56"/>
      <c r="D6081" s="56"/>
      <c r="E6081" s="56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ht="16" x14ac:dyDescent="0.2">
      <c r="B6082" s="57"/>
      <c r="C6082" s="56"/>
      <c r="D6082" s="56"/>
      <c r="E6082" s="56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ht="16" x14ac:dyDescent="0.2">
      <c r="B6083" s="57"/>
      <c r="C6083" s="56"/>
      <c r="D6083" s="56"/>
      <c r="E6083" s="56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ht="16" x14ac:dyDescent="0.2">
      <c r="B6084" s="57"/>
      <c r="C6084" s="56"/>
      <c r="D6084" s="56"/>
      <c r="E6084" s="56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ht="16" x14ac:dyDescent="0.2">
      <c r="B6085" s="57"/>
      <c r="C6085" s="56"/>
      <c r="D6085" s="56"/>
      <c r="E6085" s="56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ht="16" x14ac:dyDescent="0.2">
      <c r="B6086" s="57"/>
      <c r="C6086" s="56"/>
      <c r="D6086" s="56"/>
      <c r="E6086" s="56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ht="16" x14ac:dyDescent="0.2">
      <c r="B6087" s="57"/>
      <c r="C6087" s="56"/>
      <c r="D6087" s="56"/>
      <c r="E6087" s="56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ht="16" x14ac:dyDescent="0.2">
      <c r="B6088" s="57"/>
      <c r="C6088" s="56"/>
      <c r="D6088" s="56"/>
      <c r="E6088" s="56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ht="16" x14ac:dyDescent="0.2">
      <c r="B6089" s="57"/>
      <c r="C6089" s="56"/>
      <c r="D6089" s="56"/>
      <c r="E6089" s="56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ht="16" x14ac:dyDescent="0.2">
      <c r="B6090" s="57"/>
      <c r="C6090" s="56"/>
      <c r="D6090" s="56"/>
      <c r="E6090" s="56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ht="16" x14ac:dyDescent="0.2">
      <c r="B6091" s="57"/>
      <c r="C6091" s="56"/>
      <c r="D6091" s="56"/>
      <c r="E6091" s="56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ht="16" x14ac:dyDescent="0.2">
      <c r="B6092" s="57"/>
      <c r="C6092" s="56"/>
      <c r="D6092" s="56"/>
      <c r="E6092" s="56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ht="16" x14ac:dyDescent="0.2">
      <c r="B6093" s="57"/>
      <c r="C6093" s="56"/>
      <c r="D6093" s="56"/>
      <c r="E6093" s="56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ht="16" x14ac:dyDescent="0.2">
      <c r="B6094" s="57"/>
      <c r="C6094" s="56"/>
      <c r="D6094" s="56"/>
      <c r="E6094" s="56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ht="16" x14ac:dyDescent="0.2">
      <c r="B6095" s="57"/>
      <c r="C6095" s="56"/>
      <c r="D6095" s="56"/>
      <c r="E6095" s="56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ht="16" x14ac:dyDescent="0.2">
      <c r="B6096" s="57"/>
      <c r="C6096" s="56"/>
      <c r="D6096" s="56"/>
      <c r="E6096" s="56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ht="16" x14ac:dyDescent="0.2">
      <c r="B6097" s="57"/>
      <c r="C6097" s="56"/>
      <c r="D6097" s="56"/>
      <c r="E6097" s="56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ht="16" x14ac:dyDescent="0.2">
      <c r="B6098" s="57"/>
      <c r="C6098" s="56"/>
      <c r="D6098" s="56"/>
      <c r="E6098" s="56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ht="16" x14ac:dyDescent="0.2">
      <c r="B6099" s="57"/>
      <c r="C6099" s="56"/>
      <c r="D6099" s="56"/>
      <c r="E6099" s="56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ht="16" x14ac:dyDescent="0.2">
      <c r="B6100" s="57"/>
      <c r="C6100" s="56"/>
      <c r="D6100" s="56"/>
      <c r="E6100" s="56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ht="16" x14ac:dyDescent="0.2">
      <c r="B6101" s="57"/>
      <c r="C6101" s="56"/>
      <c r="D6101" s="56"/>
      <c r="E6101" s="56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ht="16" x14ac:dyDescent="0.2">
      <c r="B6102" s="57"/>
      <c r="C6102" s="56"/>
      <c r="D6102" s="56"/>
      <c r="E6102" s="56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ht="16" x14ac:dyDescent="0.2">
      <c r="B6103" s="57"/>
      <c r="C6103" s="56"/>
      <c r="D6103" s="56"/>
      <c r="E6103" s="56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ht="16" x14ac:dyDescent="0.2">
      <c r="B6104" s="57"/>
      <c r="C6104" s="56"/>
      <c r="D6104" s="56"/>
      <c r="E6104" s="56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ht="16" x14ac:dyDescent="0.2">
      <c r="B6105" s="57"/>
      <c r="C6105" s="56"/>
      <c r="D6105" s="56"/>
      <c r="E6105" s="56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ht="16" x14ac:dyDescent="0.2">
      <c r="B6106" s="57"/>
      <c r="C6106" s="56"/>
      <c r="D6106" s="56"/>
      <c r="E6106" s="56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ht="16" x14ac:dyDescent="0.2">
      <c r="B6107" s="57"/>
      <c r="C6107" s="56"/>
      <c r="D6107" s="56"/>
      <c r="E6107" s="56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ht="16" x14ac:dyDescent="0.2">
      <c r="B6108" s="57"/>
      <c r="C6108" s="56"/>
      <c r="D6108" s="56"/>
      <c r="E6108" s="56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ht="16" x14ac:dyDescent="0.2">
      <c r="B6109" s="57"/>
      <c r="C6109" s="56"/>
      <c r="D6109" s="56"/>
      <c r="E6109" s="56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ht="16" x14ac:dyDescent="0.2">
      <c r="B6110" s="57"/>
      <c r="C6110" s="56"/>
      <c r="D6110" s="56"/>
      <c r="E6110" s="56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ht="16" x14ac:dyDescent="0.2">
      <c r="B6111" s="57"/>
      <c r="C6111" s="56"/>
      <c r="D6111" s="56"/>
      <c r="E6111" s="56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ht="16" x14ac:dyDescent="0.2">
      <c r="B6112" s="57"/>
      <c r="C6112" s="56"/>
      <c r="D6112" s="56"/>
      <c r="E6112" s="56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ht="16" x14ac:dyDescent="0.2">
      <c r="B6113" s="57"/>
      <c r="C6113" s="56"/>
      <c r="D6113" s="56"/>
      <c r="E6113" s="56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ht="16" x14ac:dyDescent="0.2">
      <c r="B6114" s="57"/>
      <c r="C6114" s="56"/>
      <c r="D6114" s="56"/>
      <c r="E6114" s="56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ht="16" x14ac:dyDescent="0.2">
      <c r="B6115" s="57"/>
      <c r="C6115" s="56"/>
      <c r="D6115" s="56"/>
      <c r="E6115" s="56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ht="16" x14ac:dyDescent="0.2">
      <c r="B6116" s="57"/>
      <c r="C6116" s="56"/>
      <c r="D6116" s="56"/>
      <c r="E6116" s="56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ht="16" x14ac:dyDescent="0.2">
      <c r="B6117" s="57"/>
      <c r="C6117" s="56"/>
      <c r="D6117" s="56"/>
      <c r="E6117" s="56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ht="16" x14ac:dyDescent="0.2">
      <c r="B6118" s="57"/>
      <c r="C6118" s="56"/>
      <c r="D6118" s="56"/>
      <c r="E6118" s="56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ht="16" x14ac:dyDescent="0.2">
      <c r="B6119" s="57"/>
      <c r="C6119" s="56"/>
      <c r="D6119" s="56"/>
      <c r="E6119" s="56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ht="16" x14ac:dyDescent="0.2">
      <c r="B6120" s="57"/>
      <c r="C6120" s="56"/>
      <c r="D6120" s="56"/>
      <c r="E6120" s="56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ht="16" x14ac:dyDescent="0.2">
      <c r="B6121" s="57"/>
      <c r="C6121" s="56"/>
      <c r="D6121" s="56"/>
      <c r="E6121" s="56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ht="16" x14ac:dyDescent="0.2">
      <c r="B6122" s="57"/>
      <c r="C6122" s="56"/>
      <c r="D6122" s="56"/>
      <c r="E6122" s="56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ht="16" x14ac:dyDescent="0.2">
      <c r="B6123" s="57"/>
      <c r="C6123" s="56"/>
      <c r="D6123" s="56"/>
      <c r="E6123" s="56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ht="16" x14ac:dyDescent="0.2">
      <c r="B6124" s="57"/>
      <c r="C6124" s="56"/>
      <c r="D6124" s="56"/>
      <c r="E6124" s="56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ht="16" x14ac:dyDescent="0.2">
      <c r="B6125" s="57"/>
      <c r="C6125" s="56"/>
      <c r="D6125" s="56"/>
      <c r="E6125" s="56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ht="16" x14ac:dyDescent="0.2">
      <c r="B6126" s="57"/>
      <c r="C6126" s="56"/>
      <c r="D6126" s="56"/>
      <c r="E6126" s="56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ht="16" x14ac:dyDescent="0.2">
      <c r="B6127" s="57"/>
      <c r="C6127" s="56"/>
      <c r="D6127" s="56"/>
      <c r="E6127" s="56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ht="16" x14ac:dyDescent="0.2">
      <c r="B6128" s="57"/>
      <c r="C6128" s="56"/>
      <c r="D6128" s="56"/>
      <c r="E6128" s="56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ht="16" x14ac:dyDescent="0.2">
      <c r="B6129" s="57"/>
      <c r="C6129" s="56"/>
      <c r="D6129" s="56"/>
      <c r="E6129" s="56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ht="16" x14ac:dyDescent="0.2">
      <c r="B6130" s="57"/>
      <c r="C6130" s="56"/>
      <c r="D6130" s="56"/>
      <c r="E6130" s="56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ht="16" x14ac:dyDescent="0.2">
      <c r="B6131" s="57"/>
      <c r="C6131" s="56"/>
      <c r="D6131" s="56"/>
      <c r="E6131" s="56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ht="16" x14ac:dyDescent="0.2">
      <c r="B6132" s="57"/>
      <c r="C6132" s="56"/>
      <c r="D6132" s="56"/>
      <c r="E6132" s="56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ht="16" x14ac:dyDescent="0.2">
      <c r="B6133" s="57"/>
      <c r="C6133" s="56"/>
      <c r="D6133" s="56"/>
      <c r="E6133" s="56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ht="16" x14ac:dyDescent="0.2">
      <c r="B6134" s="57"/>
      <c r="C6134" s="56"/>
      <c r="D6134" s="56"/>
      <c r="E6134" s="56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ht="16" x14ac:dyDescent="0.2">
      <c r="B6135" s="57"/>
      <c r="C6135" s="56"/>
      <c r="D6135" s="56"/>
      <c r="E6135" s="56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ht="16" x14ac:dyDescent="0.2">
      <c r="B6136" s="57"/>
      <c r="C6136" s="56"/>
      <c r="D6136" s="56"/>
      <c r="E6136" s="56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ht="16" x14ac:dyDescent="0.2">
      <c r="B6137" s="57"/>
      <c r="C6137" s="56"/>
      <c r="D6137" s="56"/>
      <c r="E6137" s="56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ht="16" x14ac:dyDescent="0.2">
      <c r="B6138" s="57"/>
      <c r="C6138" s="56"/>
      <c r="D6138" s="56"/>
      <c r="E6138" s="56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ht="16" x14ac:dyDescent="0.2">
      <c r="B6139" s="57"/>
      <c r="C6139" s="56"/>
      <c r="D6139" s="56"/>
      <c r="E6139" s="56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ht="16" x14ac:dyDescent="0.2">
      <c r="B6140" s="57"/>
      <c r="C6140" s="56"/>
      <c r="D6140" s="56"/>
      <c r="E6140" s="56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ht="16" x14ac:dyDescent="0.2">
      <c r="B6141" s="57"/>
      <c r="C6141" s="56"/>
      <c r="D6141" s="56"/>
      <c r="E6141" s="56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ht="16" x14ac:dyDescent="0.2">
      <c r="B6142" s="57"/>
      <c r="C6142" s="56"/>
      <c r="D6142" s="56"/>
      <c r="E6142" s="56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ht="16" x14ac:dyDescent="0.2">
      <c r="B6143" s="57"/>
      <c r="C6143" s="56"/>
      <c r="D6143" s="56"/>
      <c r="E6143" s="56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ht="16" x14ac:dyDescent="0.2">
      <c r="B6144" s="57"/>
      <c r="C6144" s="56"/>
      <c r="D6144" s="56"/>
      <c r="E6144" s="56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ht="16" x14ac:dyDescent="0.2">
      <c r="B6145" s="57"/>
      <c r="C6145" s="56"/>
      <c r="D6145" s="56"/>
      <c r="E6145" s="56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ht="16" x14ac:dyDescent="0.2">
      <c r="B6146" s="57"/>
      <c r="C6146" s="56"/>
      <c r="D6146" s="56"/>
      <c r="E6146" s="56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ht="16" x14ac:dyDescent="0.2">
      <c r="B6147" s="57"/>
      <c r="C6147" s="56"/>
      <c r="D6147" s="56"/>
      <c r="E6147" s="56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ht="16" x14ac:dyDescent="0.2">
      <c r="B6148" s="57"/>
      <c r="C6148" s="56"/>
      <c r="D6148" s="56"/>
      <c r="E6148" s="56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ht="16" x14ac:dyDescent="0.2">
      <c r="B6149" s="57"/>
      <c r="C6149" s="56"/>
      <c r="D6149" s="56"/>
      <c r="E6149" s="56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ht="16" x14ac:dyDescent="0.2">
      <c r="B6150" s="57"/>
      <c r="C6150" s="56"/>
      <c r="D6150" s="56"/>
      <c r="E6150" s="56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ht="16" x14ac:dyDescent="0.2">
      <c r="B6151" s="57"/>
      <c r="C6151" s="56"/>
      <c r="D6151" s="56"/>
      <c r="E6151" s="56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ht="16" x14ac:dyDescent="0.2">
      <c r="B6152" s="57"/>
      <c r="C6152" s="56"/>
      <c r="D6152" s="56"/>
      <c r="E6152" s="56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ht="16" x14ac:dyDescent="0.2">
      <c r="B6153" s="57"/>
      <c r="C6153" s="56"/>
      <c r="D6153" s="56"/>
      <c r="E6153" s="56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ht="16" x14ac:dyDescent="0.2">
      <c r="B6154" s="57"/>
      <c r="C6154" s="56"/>
      <c r="D6154" s="56"/>
      <c r="E6154" s="56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ht="16" x14ac:dyDescent="0.2">
      <c r="B6155" s="57"/>
      <c r="C6155" s="56"/>
      <c r="D6155" s="56"/>
      <c r="E6155" s="56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ht="16" x14ac:dyDescent="0.2">
      <c r="B6156" s="57"/>
      <c r="C6156" s="56"/>
      <c r="D6156" s="56"/>
      <c r="E6156" s="56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ht="16" x14ac:dyDescent="0.2">
      <c r="B6157" s="57"/>
      <c r="C6157" s="56"/>
      <c r="D6157" s="56"/>
      <c r="E6157" s="56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ht="16" x14ac:dyDescent="0.2">
      <c r="B6158" s="57"/>
      <c r="C6158" s="56"/>
      <c r="D6158" s="56"/>
      <c r="E6158" s="56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ht="16" x14ac:dyDescent="0.2">
      <c r="B6159" s="57"/>
      <c r="C6159" s="56"/>
      <c r="D6159" s="56"/>
      <c r="E6159" s="56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ht="16" x14ac:dyDescent="0.2">
      <c r="B6160" s="57"/>
      <c r="C6160" s="56"/>
      <c r="D6160" s="56"/>
      <c r="E6160" s="56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ht="16" x14ac:dyDescent="0.2">
      <c r="B6161" s="57"/>
      <c r="C6161" s="56"/>
      <c r="D6161" s="56"/>
      <c r="E6161" s="56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ht="16" x14ac:dyDescent="0.2">
      <c r="B6162" s="57"/>
      <c r="C6162" s="56"/>
      <c r="D6162" s="56"/>
      <c r="E6162" s="56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ht="16" x14ac:dyDescent="0.2">
      <c r="B6163" s="57"/>
      <c r="C6163" s="56"/>
      <c r="D6163" s="56"/>
      <c r="E6163" s="56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ht="16" x14ac:dyDescent="0.2">
      <c r="B6164" s="57"/>
      <c r="C6164" s="56"/>
      <c r="D6164" s="56"/>
      <c r="E6164" s="56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ht="16" x14ac:dyDescent="0.2">
      <c r="B6165" s="57"/>
      <c r="C6165" s="56"/>
      <c r="D6165" s="56"/>
      <c r="E6165" s="56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ht="16" x14ac:dyDescent="0.2">
      <c r="B6166" s="57"/>
      <c r="C6166" s="56"/>
      <c r="D6166" s="56"/>
      <c r="E6166" s="56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ht="16" x14ac:dyDescent="0.2">
      <c r="B6167" s="57"/>
      <c r="C6167" s="56"/>
      <c r="D6167" s="56"/>
      <c r="E6167" s="56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ht="16" x14ac:dyDescent="0.2">
      <c r="B6168" s="57"/>
      <c r="C6168" s="56"/>
      <c r="D6168" s="56"/>
      <c r="E6168" s="56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ht="16" x14ac:dyDescent="0.2">
      <c r="B6169" s="57"/>
      <c r="C6169" s="56"/>
      <c r="D6169" s="56"/>
      <c r="E6169" s="56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ht="16" x14ac:dyDescent="0.2">
      <c r="B6170" s="57"/>
      <c r="C6170" s="56"/>
      <c r="D6170" s="56"/>
      <c r="E6170" s="56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ht="16" x14ac:dyDescent="0.2">
      <c r="B6171" s="57"/>
      <c r="C6171" s="56"/>
      <c r="D6171" s="56"/>
      <c r="E6171" s="56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ht="16" x14ac:dyDescent="0.2">
      <c r="B6172" s="57"/>
      <c r="C6172" s="56"/>
      <c r="D6172" s="56"/>
      <c r="E6172" s="56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ht="16" x14ac:dyDescent="0.2">
      <c r="B6173" s="57"/>
      <c r="C6173" s="56"/>
      <c r="D6173" s="56"/>
      <c r="E6173" s="56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ht="16" x14ac:dyDescent="0.2">
      <c r="B6174" s="57"/>
      <c r="C6174" s="56"/>
      <c r="D6174" s="56"/>
      <c r="E6174" s="56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ht="16" x14ac:dyDescent="0.2">
      <c r="B6175" s="57"/>
      <c r="C6175" s="56"/>
      <c r="D6175" s="56"/>
      <c r="E6175" s="56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ht="16" x14ac:dyDescent="0.2">
      <c r="B6176" s="57"/>
      <c r="C6176" s="56"/>
      <c r="D6176" s="56"/>
      <c r="E6176" s="56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ht="16" x14ac:dyDescent="0.2">
      <c r="B6177" s="57"/>
      <c r="C6177" s="56"/>
      <c r="D6177" s="56"/>
      <c r="E6177" s="56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ht="16" x14ac:dyDescent="0.2">
      <c r="B6178" s="57"/>
      <c r="C6178" s="56"/>
      <c r="D6178" s="56"/>
      <c r="E6178" s="56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ht="16" x14ac:dyDescent="0.2">
      <c r="B6179" s="57"/>
      <c r="C6179" s="56"/>
      <c r="D6179" s="56"/>
      <c r="E6179" s="56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ht="16" x14ac:dyDescent="0.2">
      <c r="B6180" s="57"/>
      <c r="C6180" s="56"/>
      <c r="D6180" s="56"/>
      <c r="E6180" s="56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ht="16" x14ac:dyDescent="0.2">
      <c r="B6181" s="57"/>
      <c r="C6181" s="56"/>
      <c r="D6181" s="56"/>
      <c r="E6181" s="56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ht="16" x14ac:dyDescent="0.2">
      <c r="B6182" s="57"/>
      <c r="C6182" s="56"/>
      <c r="D6182" s="56"/>
      <c r="E6182" s="56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ht="16" x14ac:dyDescent="0.2">
      <c r="B6183" s="57"/>
      <c r="C6183" s="56"/>
      <c r="D6183" s="56"/>
      <c r="E6183" s="56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ht="16" x14ac:dyDescent="0.2">
      <c r="B6184" s="57"/>
      <c r="C6184" s="56"/>
      <c r="D6184" s="56"/>
      <c r="E6184" s="56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ht="16" x14ac:dyDescent="0.2">
      <c r="B6185" s="57"/>
      <c r="C6185" s="56"/>
      <c r="D6185" s="56"/>
      <c r="E6185" s="56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ht="16" x14ac:dyDescent="0.2">
      <c r="B6186" s="57"/>
      <c r="C6186" s="56"/>
      <c r="D6186" s="56"/>
      <c r="E6186" s="56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ht="16" x14ac:dyDescent="0.2">
      <c r="B6187" s="57"/>
      <c r="C6187" s="56"/>
      <c r="D6187" s="56"/>
      <c r="E6187" s="56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ht="16" x14ac:dyDescent="0.2">
      <c r="B6188" s="57"/>
      <c r="C6188" s="56"/>
      <c r="D6188" s="56"/>
      <c r="E6188" s="56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ht="16" x14ac:dyDescent="0.2">
      <c r="B6189" s="57"/>
      <c r="C6189" s="56"/>
      <c r="D6189" s="56"/>
      <c r="E6189" s="56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ht="16" x14ac:dyDescent="0.2">
      <c r="B6190" s="57"/>
      <c r="C6190" s="56"/>
      <c r="D6190" s="56"/>
      <c r="E6190" s="56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ht="16" x14ac:dyDescent="0.2">
      <c r="B6191" s="57"/>
      <c r="C6191" s="56"/>
      <c r="D6191" s="56"/>
      <c r="E6191" s="56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ht="16" x14ac:dyDescent="0.2">
      <c r="B6192" s="57"/>
      <c r="C6192" s="56"/>
      <c r="D6192" s="56"/>
      <c r="E6192" s="56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ht="16" x14ac:dyDescent="0.2">
      <c r="B6193" s="57"/>
      <c r="C6193" s="56"/>
      <c r="D6193" s="56"/>
      <c r="E6193" s="56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ht="16" x14ac:dyDescent="0.2">
      <c r="B6194" s="57"/>
      <c r="C6194" s="56"/>
      <c r="D6194" s="56"/>
      <c r="E6194" s="56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ht="16" x14ac:dyDescent="0.2">
      <c r="B6195" s="57"/>
      <c r="C6195" s="56"/>
      <c r="D6195" s="56"/>
      <c r="E6195" s="56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ht="16" x14ac:dyDescent="0.2">
      <c r="B6196" s="57"/>
      <c r="C6196" s="56"/>
      <c r="D6196" s="56"/>
      <c r="E6196" s="56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ht="16" x14ac:dyDescent="0.2">
      <c r="B6197" s="57"/>
      <c r="C6197" s="56"/>
      <c r="D6197" s="56"/>
      <c r="E6197" s="56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ht="16" x14ac:dyDescent="0.2">
      <c r="B6198" s="57"/>
      <c r="C6198" s="56"/>
      <c r="D6198" s="56"/>
      <c r="E6198" s="56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ht="16" x14ac:dyDescent="0.2">
      <c r="B6199" s="57"/>
      <c r="C6199" s="56"/>
      <c r="D6199" s="56"/>
      <c r="E6199" s="56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ht="16" x14ac:dyDescent="0.2">
      <c r="B6200" s="57"/>
      <c r="C6200" s="56"/>
      <c r="D6200" s="56"/>
      <c r="E6200" s="56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ht="16" x14ac:dyDescent="0.2">
      <c r="B6201" s="57"/>
      <c r="C6201" s="56"/>
      <c r="D6201" s="56"/>
      <c r="E6201" s="56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ht="16" x14ac:dyDescent="0.2">
      <c r="B6202" s="57"/>
      <c r="C6202" s="56"/>
      <c r="D6202" s="56"/>
      <c r="E6202" s="56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ht="16" x14ac:dyDescent="0.2">
      <c r="B6203" s="57"/>
      <c r="C6203" s="56"/>
      <c r="D6203" s="56"/>
      <c r="E6203" s="56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ht="16" x14ac:dyDescent="0.2">
      <c r="B6204" s="57"/>
      <c r="C6204" s="56"/>
      <c r="D6204" s="56"/>
      <c r="E6204" s="56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ht="16" x14ac:dyDescent="0.2">
      <c r="B6205" s="57"/>
      <c r="C6205" s="56"/>
      <c r="D6205" s="56"/>
      <c r="E6205" s="56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ht="16" x14ac:dyDescent="0.2">
      <c r="B6206" s="57"/>
      <c r="C6206" s="56"/>
      <c r="D6206" s="56"/>
      <c r="E6206" s="56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ht="16" x14ac:dyDescent="0.2">
      <c r="B6207" s="57"/>
      <c r="C6207" s="56"/>
      <c r="D6207" s="56"/>
      <c r="E6207" s="56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ht="16" x14ac:dyDescent="0.2">
      <c r="B6208" s="57"/>
      <c r="C6208" s="56"/>
      <c r="D6208" s="56"/>
      <c r="E6208" s="56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ht="16" x14ac:dyDescent="0.2">
      <c r="B6209" s="57"/>
      <c r="C6209" s="56"/>
      <c r="D6209" s="56"/>
      <c r="E6209" s="56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ht="16" x14ac:dyDescent="0.2">
      <c r="B6210" s="57"/>
      <c r="C6210" s="56"/>
      <c r="D6210" s="56"/>
      <c r="E6210" s="56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ht="16" x14ac:dyDescent="0.2">
      <c r="B6211" s="57"/>
      <c r="C6211" s="56"/>
      <c r="D6211" s="56"/>
      <c r="E6211" s="56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ht="16" x14ac:dyDescent="0.2">
      <c r="B6212" s="57"/>
      <c r="C6212" s="56"/>
      <c r="D6212" s="56"/>
      <c r="E6212" s="56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ht="16" x14ac:dyDescent="0.2">
      <c r="B6213" s="57"/>
      <c r="C6213" s="56"/>
      <c r="D6213" s="56"/>
      <c r="E6213" s="56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ht="16" x14ac:dyDescent="0.2">
      <c r="B6214" s="57"/>
      <c r="C6214" s="56"/>
      <c r="D6214" s="56"/>
      <c r="E6214" s="56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ht="16" x14ac:dyDescent="0.2">
      <c r="B6215" s="57"/>
      <c r="C6215" s="56"/>
      <c r="D6215" s="56"/>
      <c r="E6215" s="56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ht="16" x14ac:dyDescent="0.2">
      <c r="B6216" s="57"/>
      <c r="C6216" s="56"/>
      <c r="D6216" s="56"/>
      <c r="E6216" s="56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ht="16" x14ac:dyDescent="0.2">
      <c r="B6217" s="57"/>
      <c r="C6217" s="56"/>
      <c r="D6217" s="56"/>
      <c r="E6217" s="56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ht="16" x14ac:dyDescent="0.2">
      <c r="B6218" s="57"/>
      <c r="C6218" s="56"/>
      <c r="D6218" s="56"/>
      <c r="E6218" s="56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ht="16" x14ac:dyDescent="0.2">
      <c r="B6219" s="57"/>
      <c r="C6219" s="56"/>
      <c r="D6219" s="56"/>
      <c r="E6219" s="56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ht="16" x14ac:dyDescent="0.2">
      <c r="B6220" s="57"/>
      <c r="C6220" s="56"/>
      <c r="D6220" s="56"/>
      <c r="E6220" s="56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ht="16" x14ac:dyDescent="0.2">
      <c r="B6221" s="57"/>
      <c r="C6221" s="56"/>
      <c r="D6221" s="56"/>
      <c r="E6221" s="56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ht="16" x14ac:dyDescent="0.2">
      <c r="B6222" s="57"/>
      <c r="C6222" s="56"/>
      <c r="D6222" s="56"/>
      <c r="E6222" s="56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ht="16" x14ac:dyDescent="0.2">
      <c r="B6223" s="57"/>
      <c r="C6223" s="56"/>
      <c r="D6223" s="56"/>
      <c r="E6223" s="56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ht="16" x14ac:dyDescent="0.2">
      <c r="B6224" s="57"/>
      <c r="C6224" s="56"/>
      <c r="D6224" s="56"/>
      <c r="E6224" s="56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ht="16" x14ac:dyDescent="0.2">
      <c r="B6225" s="57"/>
      <c r="C6225" s="56"/>
      <c r="D6225" s="56"/>
      <c r="E6225" s="56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ht="16" x14ac:dyDescent="0.2">
      <c r="B6226" s="57"/>
      <c r="C6226" s="56"/>
      <c r="D6226" s="56"/>
      <c r="E6226" s="56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ht="16" x14ac:dyDescent="0.2">
      <c r="B6227" s="57"/>
      <c r="C6227" s="56"/>
      <c r="D6227" s="56"/>
      <c r="E6227" s="56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ht="16" x14ac:dyDescent="0.2">
      <c r="B6228" s="57"/>
      <c r="C6228" s="56"/>
      <c r="D6228" s="56"/>
      <c r="E6228" s="56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ht="16" x14ac:dyDescent="0.2">
      <c r="B6229" s="57"/>
      <c r="C6229" s="56"/>
      <c r="D6229" s="56"/>
      <c r="E6229" s="56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ht="16" x14ac:dyDescent="0.2">
      <c r="B6230" s="57"/>
      <c r="C6230" s="56"/>
      <c r="D6230" s="56"/>
      <c r="E6230" s="56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ht="16" x14ac:dyDescent="0.2">
      <c r="B6231" s="57"/>
      <c r="C6231" s="56"/>
      <c r="D6231" s="56"/>
      <c r="E6231" s="56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ht="16" x14ac:dyDescent="0.2">
      <c r="B6232" s="57"/>
      <c r="C6232" s="56"/>
      <c r="D6232" s="56"/>
      <c r="E6232" s="56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ht="16" x14ac:dyDescent="0.2">
      <c r="B6233" s="57"/>
      <c r="C6233" s="56"/>
      <c r="D6233" s="56"/>
      <c r="E6233" s="56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ht="16" x14ac:dyDescent="0.2">
      <c r="B6234" s="57"/>
      <c r="C6234" s="56"/>
      <c r="D6234" s="56"/>
      <c r="E6234" s="56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ht="16" x14ac:dyDescent="0.2">
      <c r="B6235" s="57"/>
      <c r="C6235" s="56"/>
      <c r="D6235" s="56"/>
      <c r="E6235" s="56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ht="16" x14ac:dyDescent="0.2">
      <c r="B6236" s="57"/>
      <c r="C6236" s="56"/>
      <c r="D6236" s="56"/>
      <c r="E6236" s="56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ht="16" x14ac:dyDescent="0.2">
      <c r="B6237" s="57"/>
      <c r="C6237" s="56"/>
      <c r="D6237" s="56"/>
      <c r="E6237" s="56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ht="16" x14ac:dyDescent="0.2">
      <c r="B6238" s="57"/>
      <c r="C6238" s="56"/>
      <c r="D6238" s="56"/>
      <c r="E6238" s="56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ht="16" x14ac:dyDescent="0.2">
      <c r="B6239" s="57"/>
      <c r="C6239" s="56"/>
      <c r="D6239" s="56"/>
      <c r="E6239" s="56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ht="16" x14ac:dyDescent="0.2">
      <c r="B6240" s="57"/>
      <c r="C6240" s="56"/>
      <c r="D6240" s="56"/>
      <c r="E6240" s="56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ht="16" x14ac:dyDescent="0.2">
      <c r="B6241" s="57"/>
      <c r="C6241" s="56"/>
      <c r="D6241" s="56"/>
      <c r="E6241" s="56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ht="16" x14ac:dyDescent="0.2">
      <c r="B6242" s="57"/>
      <c r="C6242" s="56"/>
      <c r="D6242" s="56"/>
      <c r="E6242" s="56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ht="16" x14ac:dyDescent="0.2">
      <c r="B6243" s="57"/>
      <c r="C6243" s="56"/>
      <c r="D6243" s="56"/>
      <c r="E6243" s="56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ht="16" x14ac:dyDescent="0.2">
      <c r="B6244" s="57"/>
      <c r="C6244" s="56"/>
      <c r="D6244" s="56"/>
      <c r="E6244" s="56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ht="16" x14ac:dyDescent="0.2">
      <c r="B6245" s="57"/>
      <c r="C6245" s="56"/>
      <c r="D6245" s="56"/>
      <c r="E6245" s="56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ht="16" x14ac:dyDescent="0.2">
      <c r="B6246" s="57"/>
      <c r="C6246" s="56"/>
      <c r="D6246" s="56"/>
      <c r="E6246" s="56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ht="16" x14ac:dyDescent="0.2">
      <c r="B6247" s="57"/>
      <c r="C6247" s="56"/>
      <c r="D6247" s="56"/>
      <c r="E6247" s="56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ht="16" x14ac:dyDescent="0.2">
      <c r="B6248" s="57"/>
      <c r="C6248" s="56"/>
      <c r="D6248" s="56"/>
      <c r="E6248" s="56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ht="16" x14ac:dyDescent="0.2">
      <c r="B6249" s="57"/>
      <c r="C6249" s="56"/>
      <c r="D6249" s="56"/>
      <c r="E6249" s="56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ht="16" x14ac:dyDescent="0.2">
      <c r="B6250" s="57"/>
      <c r="C6250" s="56"/>
      <c r="D6250" s="56"/>
      <c r="E6250" s="56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ht="16" x14ac:dyDescent="0.2">
      <c r="B6251" s="57"/>
      <c r="C6251" s="56"/>
      <c r="D6251" s="56"/>
      <c r="E6251" s="56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ht="16" x14ac:dyDescent="0.2">
      <c r="B6252" s="57"/>
      <c r="C6252" s="56"/>
      <c r="D6252" s="56"/>
      <c r="E6252" s="56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ht="16" x14ac:dyDescent="0.2">
      <c r="B6253" s="57"/>
      <c r="C6253" s="56"/>
      <c r="D6253" s="56"/>
      <c r="E6253" s="56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ht="16" x14ac:dyDescent="0.2">
      <c r="B6254" s="57"/>
      <c r="C6254" s="56"/>
      <c r="D6254" s="56"/>
      <c r="E6254" s="56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ht="16" x14ac:dyDescent="0.2">
      <c r="B6255" s="57"/>
      <c r="C6255" s="56"/>
      <c r="D6255" s="56"/>
      <c r="E6255" s="56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ht="16" x14ac:dyDescent="0.2">
      <c r="B6256" s="57"/>
      <c r="C6256" s="56"/>
      <c r="D6256" s="56"/>
      <c r="E6256" s="56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ht="16" x14ac:dyDescent="0.2">
      <c r="B6257" s="57"/>
      <c r="C6257" s="56"/>
      <c r="D6257" s="56"/>
      <c r="E6257" s="56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ht="16" x14ac:dyDescent="0.2">
      <c r="B6258" s="57"/>
      <c r="C6258" s="56"/>
      <c r="D6258" s="56"/>
      <c r="E6258" s="56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ht="16" x14ac:dyDescent="0.2">
      <c r="B6259" s="57"/>
      <c r="C6259" s="56"/>
      <c r="D6259" s="56"/>
      <c r="E6259" s="56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ht="16" x14ac:dyDescent="0.2">
      <c r="B6260" s="57"/>
      <c r="C6260" s="56"/>
      <c r="D6260" s="56"/>
      <c r="E6260" s="56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ht="16" x14ac:dyDescent="0.2">
      <c r="B6261" s="57"/>
      <c r="C6261" s="56"/>
      <c r="D6261" s="56"/>
      <c r="E6261" s="56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ht="16" x14ac:dyDescent="0.2">
      <c r="B6262" s="57"/>
      <c r="C6262" s="56"/>
      <c r="D6262" s="56"/>
      <c r="E6262" s="56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ht="16" x14ac:dyDescent="0.2">
      <c r="B6263" s="57"/>
      <c r="C6263" s="56"/>
      <c r="D6263" s="56"/>
      <c r="E6263" s="56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ht="16" x14ac:dyDescent="0.2">
      <c r="B6264" s="57"/>
      <c r="C6264" s="56"/>
      <c r="D6264" s="56"/>
      <c r="E6264" s="56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ht="16" x14ac:dyDescent="0.2">
      <c r="B6265" s="57"/>
      <c r="C6265" s="56"/>
      <c r="D6265" s="56"/>
      <c r="E6265" s="56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ht="16" x14ac:dyDescent="0.2">
      <c r="B6266" s="57"/>
      <c r="C6266" s="56"/>
      <c r="D6266" s="56"/>
      <c r="E6266" s="56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ht="16" x14ac:dyDescent="0.2">
      <c r="B6267" s="57"/>
      <c r="C6267" s="56"/>
      <c r="D6267" s="56"/>
      <c r="E6267" s="56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ht="16" x14ac:dyDescent="0.2">
      <c r="B6268" s="57"/>
      <c r="C6268" s="56"/>
      <c r="D6268" s="56"/>
      <c r="E6268" s="56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ht="16" x14ac:dyDescent="0.2">
      <c r="B6269" s="57"/>
      <c r="C6269" s="56"/>
      <c r="D6269" s="56"/>
      <c r="E6269" s="56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ht="16" x14ac:dyDescent="0.2">
      <c r="B6270" s="57"/>
      <c r="C6270" s="56"/>
      <c r="D6270" s="56"/>
      <c r="E6270" s="56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ht="16" x14ac:dyDescent="0.2">
      <c r="B6271" s="57"/>
      <c r="C6271" s="56"/>
      <c r="D6271" s="56"/>
      <c r="E6271" s="56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ht="16" x14ac:dyDescent="0.2">
      <c r="B6272" s="57"/>
      <c r="C6272" s="56"/>
      <c r="D6272" s="56"/>
      <c r="E6272" s="56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ht="16" x14ac:dyDescent="0.2">
      <c r="B6273" s="57"/>
      <c r="C6273" s="56"/>
      <c r="D6273" s="56"/>
      <c r="E6273" s="56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ht="16" x14ac:dyDescent="0.2">
      <c r="B6274" s="57"/>
      <c r="C6274" s="56"/>
      <c r="D6274" s="56"/>
      <c r="E6274" s="56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ht="16" x14ac:dyDescent="0.2">
      <c r="B6275" s="57"/>
      <c r="C6275" s="56"/>
      <c r="D6275" s="56"/>
      <c r="E6275" s="56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ht="16" x14ac:dyDescent="0.2">
      <c r="B6276" s="57"/>
      <c r="C6276" s="56"/>
      <c r="D6276" s="56"/>
      <c r="E6276" s="56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ht="16" x14ac:dyDescent="0.2">
      <c r="B6277" s="57"/>
      <c r="C6277" s="56"/>
      <c r="D6277" s="56"/>
      <c r="E6277" s="56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ht="16" x14ac:dyDescent="0.2">
      <c r="B6278" s="57"/>
      <c r="C6278" s="56"/>
      <c r="D6278" s="56"/>
      <c r="E6278" s="56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ht="16" x14ac:dyDescent="0.2">
      <c r="B6279" s="57"/>
      <c r="C6279" s="56"/>
      <c r="D6279" s="56"/>
      <c r="E6279" s="56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ht="16" x14ac:dyDescent="0.2">
      <c r="B6280" s="57"/>
      <c r="C6280" s="56"/>
      <c r="D6280" s="56"/>
      <c r="E6280" s="56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ht="16" x14ac:dyDescent="0.2">
      <c r="B6281" s="57"/>
      <c r="C6281" s="56"/>
      <c r="D6281" s="56"/>
      <c r="E6281" s="56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ht="16" x14ac:dyDescent="0.2">
      <c r="B6282" s="57"/>
      <c r="C6282" s="56"/>
      <c r="D6282" s="56"/>
      <c r="E6282" s="56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ht="16" x14ac:dyDescent="0.2">
      <c r="B6283" s="57"/>
      <c r="C6283" s="56"/>
      <c r="D6283" s="56"/>
      <c r="E6283" s="56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ht="16" x14ac:dyDescent="0.2">
      <c r="B6284" s="57"/>
      <c r="C6284" s="56"/>
      <c r="D6284" s="56"/>
      <c r="E6284" s="56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ht="16" x14ac:dyDescent="0.2">
      <c r="B6285" s="57"/>
      <c r="C6285" s="56"/>
      <c r="D6285" s="56"/>
      <c r="E6285" s="56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ht="16" x14ac:dyDescent="0.2">
      <c r="B6286" s="57"/>
      <c r="C6286" s="56"/>
      <c r="D6286" s="56"/>
      <c r="E6286" s="56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ht="16" x14ac:dyDescent="0.2">
      <c r="B6287" s="57"/>
      <c r="C6287" s="56"/>
      <c r="D6287" s="56"/>
      <c r="E6287" s="56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ht="16" x14ac:dyDescent="0.2">
      <c r="B6288" s="57"/>
      <c r="C6288" s="56"/>
      <c r="D6288" s="56"/>
      <c r="E6288" s="56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ht="16" x14ac:dyDescent="0.2">
      <c r="B6289" s="57"/>
      <c r="C6289" s="56"/>
      <c r="D6289" s="56"/>
      <c r="E6289" s="56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ht="16" x14ac:dyDescent="0.2">
      <c r="B6290" s="57"/>
      <c r="C6290" s="56"/>
      <c r="D6290" s="56"/>
      <c r="E6290" s="56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ht="16" x14ac:dyDescent="0.2">
      <c r="B6291" s="57"/>
      <c r="C6291" s="56"/>
      <c r="D6291" s="56"/>
      <c r="E6291" s="56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ht="16" x14ac:dyDescent="0.2">
      <c r="B6292" s="57"/>
      <c r="C6292" s="56"/>
      <c r="D6292" s="56"/>
      <c r="E6292" s="56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ht="16" x14ac:dyDescent="0.2">
      <c r="B6293" s="57"/>
      <c r="C6293" s="56"/>
      <c r="D6293" s="56"/>
      <c r="E6293" s="56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ht="16" x14ac:dyDescent="0.2">
      <c r="B6294" s="57"/>
      <c r="C6294" s="56"/>
      <c r="D6294" s="56"/>
      <c r="E6294" s="56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ht="16" x14ac:dyDescent="0.2">
      <c r="B6295" s="57"/>
      <c r="C6295" s="56"/>
      <c r="D6295" s="56"/>
      <c r="E6295" s="56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ht="16" x14ac:dyDescent="0.2">
      <c r="B6296" s="57"/>
      <c r="C6296" s="56"/>
      <c r="D6296" s="56"/>
      <c r="E6296" s="56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ht="16" x14ac:dyDescent="0.2">
      <c r="B6297" s="57"/>
      <c r="C6297" s="56"/>
      <c r="D6297" s="56"/>
      <c r="E6297" s="56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ht="16" x14ac:dyDescent="0.2">
      <c r="B6298" s="57"/>
      <c r="C6298" s="56"/>
      <c r="D6298" s="56"/>
      <c r="E6298" s="56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ht="16" x14ac:dyDescent="0.2">
      <c r="B6299" s="57"/>
      <c r="C6299" s="56"/>
      <c r="D6299" s="56"/>
      <c r="E6299" s="56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ht="16" x14ac:dyDescent="0.2">
      <c r="B6300" s="57"/>
      <c r="C6300" s="56"/>
      <c r="D6300" s="56"/>
      <c r="E6300" s="56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ht="16" x14ac:dyDescent="0.2">
      <c r="B6301" s="57"/>
      <c r="C6301" s="56"/>
      <c r="D6301" s="56"/>
      <c r="E6301" s="56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ht="16" x14ac:dyDescent="0.2">
      <c r="B6302" s="57"/>
      <c r="C6302" s="56"/>
      <c r="D6302" s="56"/>
      <c r="E6302" s="56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ht="16" x14ac:dyDescent="0.2">
      <c r="B6303" s="57"/>
      <c r="C6303" s="56"/>
      <c r="D6303" s="56"/>
      <c r="E6303" s="56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ht="16" x14ac:dyDescent="0.2">
      <c r="B6304" s="57"/>
      <c r="C6304" s="56"/>
      <c r="D6304" s="56"/>
      <c r="E6304" s="56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ht="16" x14ac:dyDescent="0.2">
      <c r="B6305" s="57"/>
      <c r="C6305" s="56"/>
      <c r="D6305" s="56"/>
      <c r="E6305" s="56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ht="16" x14ac:dyDescent="0.2">
      <c r="B6306" s="57"/>
      <c r="C6306" s="56"/>
      <c r="D6306" s="56"/>
      <c r="E6306" s="56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ht="16" x14ac:dyDescent="0.2">
      <c r="B6307" s="57"/>
      <c r="C6307" s="56"/>
      <c r="D6307" s="56"/>
      <c r="E6307" s="56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ht="16" x14ac:dyDescent="0.2">
      <c r="B6308" s="57"/>
      <c r="C6308" s="56"/>
      <c r="D6308" s="56"/>
      <c r="E6308" s="56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ht="16" x14ac:dyDescent="0.2">
      <c r="B6309" s="57"/>
      <c r="C6309" s="56"/>
      <c r="D6309" s="56"/>
      <c r="E6309" s="56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ht="16" x14ac:dyDescent="0.2">
      <c r="B6310" s="57"/>
      <c r="C6310" s="56"/>
      <c r="D6310" s="56"/>
      <c r="E6310" s="56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ht="16" x14ac:dyDescent="0.2">
      <c r="B6311" s="57"/>
      <c r="C6311" s="56"/>
      <c r="D6311" s="56"/>
      <c r="E6311" s="56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ht="16" x14ac:dyDescent="0.2">
      <c r="B6312" s="57"/>
      <c r="C6312" s="56"/>
      <c r="D6312" s="56"/>
      <c r="E6312" s="56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ht="16" x14ac:dyDescent="0.2">
      <c r="B6313" s="57"/>
      <c r="C6313" s="56"/>
      <c r="D6313" s="56"/>
      <c r="E6313" s="56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ht="16" x14ac:dyDescent="0.2">
      <c r="B6314" s="57"/>
      <c r="C6314" s="56"/>
      <c r="D6314" s="56"/>
      <c r="E6314" s="56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ht="16" x14ac:dyDescent="0.2">
      <c r="B6315" s="57"/>
      <c r="C6315" s="56"/>
      <c r="D6315" s="56"/>
      <c r="E6315" s="56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ht="16" x14ac:dyDescent="0.2">
      <c r="B6316" s="57"/>
      <c r="C6316" s="56"/>
      <c r="D6316" s="56"/>
      <c r="E6316" s="56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ht="16" x14ac:dyDescent="0.2">
      <c r="B6317" s="57"/>
      <c r="C6317" s="56"/>
      <c r="D6317" s="56"/>
      <c r="E6317" s="56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ht="16" x14ac:dyDescent="0.2">
      <c r="B6318" s="57"/>
      <c r="C6318" s="56"/>
      <c r="D6318" s="56"/>
      <c r="E6318" s="56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ht="16" x14ac:dyDescent="0.2">
      <c r="B6319" s="57"/>
      <c r="C6319" s="56"/>
      <c r="D6319" s="56"/>
      <c r="E6319" s="56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ht="16" x14ac:dyDescent="0.2">
      <c r="B6320" s="57"/>
      <c r="C6320" s="56"/>
      <c r="D6320" s="56"/>
      <c r="E6320" s="56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ht="16" x14ac:dyDescent="0.2">
      <c r="B6321" s="57"/>
      <c r="C6321" s="56"/>
      <c r="D6321" s="56"/>
      <c r="E6321" s="56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ht="16" x14ac:dyDescent="0.2">
      <c r="B6322" s="57"/>
      <c r="C6322" s="56"/>
      <c r="D6322" s="56"/>
      <c r="E6322" s="56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ht="16" x14ac:dyDescent="0.2">
      <c r="B6323" s="57"/>
      <c r="C6323" s="56"/>
      <c r="D6323" s="56"/>
      <c r="E6323" s="56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ht="16" x14ac:dyDescent="0.2">
      <c r="B6324" s="57"/>
      <c r="C6324" s="56"/>
      <c r="D6324" s="56"/>
      <c r="E6324" s="56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ht="16" x14ac:dyDescent="0.2">
      <c r="B6325" s="57"/>
      <c r="C6325" s="56"/>
      <c r="D6325" s="56"/>
      <c r="E6325" s="56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ht="16" x14ac:dyDescent="0.2">
      <c r="B6326" s="57"/>
      <c r="C6326" s="56"/>
      <c r="D6326" s="56"/>
      <c r="E6326" s="56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ht="16" x14ac:dyDescent="0.2">
      <c r="B6327" s="57"/>
      <c r="C6327" s="56"/>
      <c r="D6327" s="56"/>
      <c r="E6327" s="56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ht="16" x14ac:dyDescent="0.2">
      <c r="B6328" s="57"/>
      <c r="C6328" s="56"/>
      <c r="D6328" s="56"/>
      <c r="E6328" s="56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ht="16" x14ac:dyDescent="0.2">
      <c r="B6329" s="57"/>
      <c r="C6329" s="56"/>
      <c r="D6329" s="56"/>
      <c r="E6329" s="56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ht="16" x14ac:dyDescent="0.2">
      <c r="B6330" s="57"/>
      <c r="C6330" s="56"/>
      <c r="D6330" s="56"/>
      <c r="E6330" s="56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ht="16" x14ac:dyDescent="0.2">
      <c r="B6331" s="57"/>
      <c r="C6331" s="56"/>
      <c r="D6331" s="56"/>
      <c r="E6331" s="56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ht="16" x14ac:dyDescent="0.2">
      <c r="B6332" s="57"/>
      <c r="C6332" s="56"/>
      <c r="D6332" s="56"/>
      <c r="E6332" s="56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ht="16" x14ac:dyDescent="0.2">
      <c r="B6333" s="57"/>
      <c r="C6333" s="56"/>
      <c r="D6333" s="56"/>
      <c r="E6333" s="56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ht="16" x14ac:dyDescent="0.2">
      <c r="B6334" s="57"/>
      <c r="C6334" s="56"/>
      <c r="D6334" s="56"/>
      <c r="E6334" s="56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ht="16" x14ac:dyDescent="0.2">
      <c r="B6335" s="57"/>
      <c r="C6335" s="56"/>
      <c r="D6335" s="56"/>
      <c r="E6335" s="56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ht="16" x14ac:dyDescent="0.2">
      <c r="B6336" s="57"/>
      <c r="C6336" s="56"/>
      <c r="D6336" s="56"/>
      <c r="E6336" s="56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ht="16" x14ac:dyDescent="0.2">
      <c r="B6337" s="57"/>
      <c r="C6337" s="56"/>
      <c r="D6337" s="56"/>
      <c r="E6337" s="56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ht="16" x14ac:dyDescent="0.2">
      <c r="B6338" s="57"/>
      <c r="C6338" s="56"/>
      <c r="D6338" s="56"/>
      <c r="E6338" s="56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ht="16" x14ac:dyDescent="0.2">
      <c r="B6339" s="57"/>
      <c r="C6339" s="56"/>
      <c r="D6339" s="56"/>
      <c r="E6339" s="56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ht="16" x14ac:dyDescent="0.2">
      <c r="B6340" s="57"/>
      <c r="C6340" s="56"/>
      <c r="D6340" s="56"/>
      <c r="E6340" s="56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ht="16" x14ac:dyDescent="0.2">
      <c r="B6341" s="57"/>
      <c r="C6341" s="56"/>
      <c r="D6341" s="56"/>
      <c r="E6341" s="56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ht="16" x14ac:dyDescent="0.2">
      <c r="B6342" s="57"/>
      <c r="C6342" s="56"/>
      <c r="D6342" s="56"/>
      <c r="E6342" s="56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ht="16" x14ac:dyDescent="0.2">
      <c r="B6343" s="57"/>
      <c r="C6343" s="56"/>
      <c r="D6343" s="56"/>
      <c r="E6343" s="56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ht="16" x14ac:dyDescent="0.2">
      <c r="B6344" s="57"/>
      <c r="C6344" s="56"/>
      <c r="D6344" s="56"/>
      <c r="E6344" s="56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ht="16" x14ac:dyDescent="0.2">
      <c r="B6345" s="57"/>
      <c r="C6345" s="56"/>
      <c r="D6345" s="56"/>
      <c r="E6345" s="56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ht="16" x14ac:dyDescent="0.2">
      <c r="B6346" s="57"/>
      <c r="C6346" s="56"/>
      <c r="D6346" s="56"/>
      <c r="E6346" s="56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ht="16" x14ac:dyDescent="0.2">
      <c r="B6347" s="57"/>
      <c r="C6347" s="56"/>
      <c r="D6347" s="56"/>
      <c r="E6347" s="56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ht="16" x14ac:dyDescent="0.2">
      <c r="B6348" s="57"/>
      <c r="C6348" s="56"/>
      <c r="D6348" s="56"/>
      <c r="E6348" s="56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ht="16" x14ac:dyDescent="0.2">
      <c r="B6349" s="57"/>
      <c r="C6349" s="56"/>
      <c r="D6349" s="56"/>
      <c r="E6349" s="56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ht="16" x14ac:dyDescent="0.2">
      <c r="B6350" s="57"/>
      <c r="C6350" s="56"/>
      <c r="D6350" s="56"/>
      <c r="E6350" s="56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ht="16" x14ac:dyDescent="0.2">
      <c r="B6351" s="57"/>
      <c r="C6351" s="56"/>
      <c r="D6351" s="56"/>
      <c r="E6351" s="56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ht="16" x14ac:dyDescent="0.2">
      <c r="B6352" s="57"/>
      <c r="C6352" s="56"/>
      <c r="D6352" s="56"/>
      <c r="E6352" s="56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ht="16" x14ac:dyDescent="0.2">
      <c r="B6353" s="57"/>
      <c r="C6353" s="56"/>
      <c r="D6353" s="56"/>
      <c r="E6353" s="56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ht="16" x14ac:dyDescent="0.2">
      <c r="B6354" s="57"/>
      <c r="C6354" s="56"/>
      <c r="D6354" s="56"/>
      <c r="E6354" s="56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ht="16" x14ac:dyDescent="0.2">
      <c r="B6355" s="57"/>
      <c r="C6355" s="56"/>
      <c r="D6355" s="56"/>
      <c r="E6355" s="56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ht="16" x14ac:dyDescent="0.2">
      <c r="B6356" s="57"/>
      <c r="C6356" s="56"/>
      <c r="D6356" s="56"/>
      <c r="E6356" s="56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ht="16" x14ac:dyDescent="0.2">
      <c r="B6357" s="57"/>
      <c r="C6357" s="56"/>
      <c r="D6357" s="56"/>
      <c r="E6357" s="56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ht="16" x14ac:dyDescent="0.2">
      <c r="B6358" s="57"/>
      <c r="C6358" s="56"/>
      <c r="D6358" s="56"/>
      <c r="E6358" s="56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ht="16" x14ac:dyDescent="0.2">
      <c r="B6359" s="57"/>
      <c r="C6359" s="56"/>
      <c r="D6359" s="56"/>
      <c r="E6359" s="56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ht="16" x14ac:dyDescent="0.2">
      <c r="B6360" s="57"/>
      <c r="C6360" s="56"/>
      <c r="D6360" s="56"/>
      <c r="E6360" s="56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ht="16" x14ac:dyDescent="0.2">
      <c r="B6361" s="57"/>
      <c r="C6361" s="56"/>
      <c r="D6361" s="56"/>
      <c r="E6361" s="56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ht="16" x14ac:dyDescent="0.2">
      <c r="B6362" s="57"/>
      <c r="C6362" s="56"/>
      <c r="D6362" s="56"/>
      <c r="E6362" s="56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ht="16" x14ac:dyDescent="0.2">
      <c r="B6363" s="57"/>
      <c r="C6363" s="56"/>
      <c r="D6363" s="56"/>
      <c r="E6363" s="56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ht="16" x14ac:dyDescent="0.2">
      <c r="B6364" s="57"/>
      <c r="C6364" s="56"/>
      <c r="D6364" s="56"/>
      <c r="E6364" s="56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ht="16" x14ac:dyDescent="0.2">
      <c r="B6365" s="57"/>
      <c r="C6365" s="56"/>
      <c r="D6365" s="56"/>
      <c r="E6365" s="56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ht="16" x14ac:dyDescent="0.2">
      <c r="B6366" s="57"/>
      <c r="C6366" s="56"/>
      <c r="D6366" s="56"/>
      <c r="E6366" s="56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ht="16" x14ac:dyDescent="0.2">
      <c r="B6367" s="57"/>
      <c r="C6367" s="56"/>
      <c r="D6367" s="56"/>
      <c r="E6367" s="56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ht="16" x14ac:dyDescent="0.2">
      <c r="B6368" s="57"/>
      <c r="C6368" s="56"/>
      <c r="D6368" s="56"/>
      <c r="E6368" s="56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ht="16" x14ac:dyDescent="0.2">
      <c r="B6369" s="57"/>
      <c r="C6369" s="56"/>
      <c r="D6369" s="56"/>
      <c r="E6369" s="56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ht="16" x14ac:dyDescent="0.2">
      <c r="B6370" s="57"/>
      <c r="C6370" s="56"/>
      <c r="D6370" s="56"/>
      <c r="E6370" s="56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ht="16" x14ac:dyDescent="0.2">
      <c r="B6371" s="57"/>
      <c r="C6371" s="56"/>
      <c r="D6371" s="56"/>
      <c r="E6371" s="56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ht="16" x14ac:dyDescent="0.2">
      <c r="B6372" s="57"/>
      <c r="C6372" s="56"/>
      <c r="D6372" s="56"/>
      <c r="E6372" s="56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ht="16" x14ac:dyDescent="0.2">
      <c r="B6373" s="57"/>
      <c r="C6373" s="56"/>
      <c r="D6373" s="56"/>
      <c r="E6373" s="56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ht="16" x14ac:dyDescent="0.2">
      <c r="B6374" s="57"/>
      <c r="C6374" s="56"/>
      <c r="D6374" s="56"/>
      <c r="E6374" s="56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ht="16" x14ac:dyDescent="0.2">
      <c r="B6375" s="57"/>
      <c r="C6375" s="56"/>
      <c r="D6375" s="56"/>
      <c r="E6375" s="56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ht="16" x14ac:dyDescent="0.2">
      <c r="B6376" s="57"/>
      <c r="C6376" s="56"/>
      <c r="D6376" s="56"/>
      <c r="E6376" s="56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ht="16" x14ac:dyDescent="0.2">
      <c r="B6377" s="57"/>
      <c r="C6377" s="56"/>
      <c r="D6377" s="56"/>
      <c r="E6377" s="56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ht="16" x14ac:dyDescent="0.2">
      <c r="B6378" s="57"/>
      <c r="C6378" s="56"/>
      <c r="D6378" s="56"/>
      <c r="E6378" s="56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ht="16" x14ac:dyDescent="0.2">
      <c r="B6379" s="57"/>
      <c r="C6379" s="56"/>
      <c r="D6379" s="56"/>
      <c r="E6379" s="56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ht="16" x14ac:dyDescent="0.2">
      <c r="B6380" s="57"/>
      <c r="C6380" s="56"/>
      <c r="D6380" s="56"/>
      <c r="E6380" s="56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ht="16" x14ac:dyDescent="0.2">
      <c r="B6381" s="57"/>
      <c r="C6381" s="56"/>
      <c r="D6381" s="56"/>
      <c r="E6381" s="56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ht="16" x14ac:dyDescent="0.2">
      <c r="B6382" s="57"/>
      <c r="C6382" s="56"/>
      <c r="D6382" s="56"/>
      <c r="E6382" s="56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ht="16" x14ac:dyDescent="0.2">
      <c r="B6383" s="57"/>
      <c r="C6383" s="56"/>
      <c r="D6383" s="56"/>
      <c r="E6383" s="56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ht="16" x14ac:dyDescent="0.2">
      <c r="B6384" s="57"/>
      <c r="C6384" s="56"/>
      <c r="D6384" s="56"/>
      <c r="E6384" s="56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ht="16" x14ac:dyDescent="0.2">
      <c r="B6385" s="57"/>
      <c r="C6385" s="56"/>
      <c r="D6385" s="56"/>
      <c r="E6385" s="56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ht="16" x14ac:dyDescent="0.2">
      <c r="B6386" s="57"/>
      <c r="C6386" s="56"/>
      <c r="D6386" s="56"/>
      <c r="E6386" s="56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ht="16" x14ac:dyDescent="0.2">
      <c r="B6387" s="57"/>
      <c r="C6387" s="56"/>
      <c r="D6387" s="56"/>
      <c r="E6387" s="56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ht="16" x14ac:dyDescent="0.2">
      <c r="B6388" s="57"/>
      <c r="C6388" s="56"/>
      <c r="D6388" s="56"/>
      <c r="E6388" s="56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ht="16" x14ac:dyDescent="0.2">
      <c r="B6389" s="57"/>
      <c r="C6389" s="56"/>
      <c r="D6389" s="56"/>
      <c r="E6389" s="56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ht="16" x14ac:dyDescent="0.2">
      <c r="B6390" s="57"/>
      <c r="C6390" s="56"/>
      <c r="D6390" s="56"/>
      <c r="E6390" s="56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ht="16" x14ac:dyDescent="0.2">
      <c r="B6391" s="57"/>
      <c r="C6391" s="56"/>
      <c r="D6391" s="56"/>
      <c r="E6391" s="56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ht="16" x14ac:dyDescent="0.2">
      <c r="B6392" s="57"/>
      <c r="C6392" s="56"/>
      <c r="D6392" s="56"/>
      <c r="E6392" s="56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ht="16" x14ac:dyDescent="0.2">
      <c r="B6393" s="57"/>
      <c r="C6393" s="56"/>
      <c r="D6393" s="56"/>
      <c r="E6393" s="56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ht="16" x14ac:dyDescent="0.2">
      <c r="B6394" s="57"/>
      <c r="C6394" s="56"/>
      <c r="D6394" s="56"/>
      <c r="E6394" s="56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ht="16" x14ac:dyDescent="0.2">
      <c r="B6395" s="57"/>
      <c r="C6395" s="56"/>
      <c r="D6395" s="56"/>
      <c r="E6395" s="56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ht="16" x14ac:dyDescent="0.2">
      <c r="B6396" s="57"/>
      <c r="C6396" s="56"/>
      <c r="D6396" s="56"/>
      <c r="E6396" s="56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ht="16" x14ac:dyDescent="0.2">
      <c r="B6397" s="57"/>
      <c r="C6397" s="56"/>
      <c r="D6397" s="56"/>
      <c r="E6397" s="56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ht="16" x14ac:dyDescent="0.2">
      <c r="B6398" s="57"/>
      <c r="C6398" s="56"/>
      <c r="D6398" s="56"/>
      <c r="E6398" s="56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ht="16" x14ac:dyDescent="0.2">
      <c r="B6399" s="57"/>
      <c r="C6399" s="56"/>
      <c r="D6399" s="56"/>
      <c r="E6399" s="56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ht="16" x14ac:dyDescent="0.2">
      <c r="B6400" s="57"/>
      <c r="C6400" s="56"/>
      <c r="D6400" s="56"/>
      <c r="E6400" s="56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ht="16" x14ac:dyDescent="0.2">
      <c r="B6401" s="57"/>
      <c r="C6401" s="56"/>
      <c r="D6401" s="56"/>
      <c r="E6401" s="56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ht="16" x14ac:dyDescent="0.2">
      <c r="B6402" s="57"/>
      <c r="C6402" s="56"/>
      <c r="D6402" s="56"/>
      <c r="E6402" s="56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ht="16" x14ac:dyDescent="0.2">
      <c r="B6403" s="57"/>
      <c r="C6403" s="56"/>
      <c r="D6403" s="56"/>
      <c r="E6403" s="56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ht="16" x14ac:dyDescent="0.2">
      <c r="B6404" s="57"/>
      <c r="C6404" s="56"/>
      <c r="D6404" s="56"/>
      <c r="E6404" s="56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ht="16" x14ac:dyDescent="0.2">
      <c r="B6405" s="57"/>
      <c r="C6405" s="56"/>
      <c r="D6405" s="56"/>
      <c r="E6405" s="56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ht="16" x14ac:dyDescent="0.2">
      <c r="B6406" s="57"/>
      <c r="C6406" s="56"/>
      <c r="D6406" s="56"/>
      <c r="E6406" s="56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ht="16" x14ac:dyDescent="0.2">
      <c r="B6407" s="57"/>
      <c r="C6407" s="56"/>
      <c r="D6407" s="56"/>
      <c r="E6407" s="56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ht="16" x14ac:dyDescent="0.2">
      <c r="B6408" s="57"/>
      <c r="C6408" s="56"/>
      <c r="D6408" s="56"/>
      <c r="E6408" s="56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ht="16" x14ac:dyDescent="0.2">
      <c r="B6409" s="57"/>
      <c r="C6409" s="56"/>
      <c r="D6409" s="56"/>
      <c r="E6409" s="56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ht="16" x14ac:dyDescent="0.2">
      <c r="B6410" s="57"/>
      <c r="C6410" s="56"/>
      <c r="D6410" s="56"/>
      <c r="E6410" s="56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ht="16" x14ac:dyDescent="0.2">
      <c r="B6411" s="57"/>
      <c r="C6411" s="56"/>
      <c r="D6411" s="56"/>
      <c r="E6411" s="56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ht="16" x14ac:dyDescent="0.2">
      <c r="B6412" s="57"/>
      <c r="C6412" s="56"/>
      <c r="D6412" s="56"/>
      <c r="E6412" s="56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ht="16" x14ac:dyDescent="0.2">
      <c r="B6413" s="57"/>
      <c r="C6413" s="56"/>
      <c r="D6413" s="56"/>
      <c r="E6413" s="56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ht="16" x14ac:dyDescent="0.2">
      <c r="B6414" s="57"/>
      <c r="C6414" s="56"/>
      <c r="D6414" s="56"/>
      <c r="E6414" s="56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ht="16" x14ac:dyDescent="0.2">
      <c r="B6415" s="57"/>
      <c r="C6415" s="56"/>
      <c r="D6415" s="56"/>
      <c r="E6415" s="56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ht="16" x14ac:dyDescent="0.2">
      <c r="B6416" s="57"/>
      <c r="C6416" s="56"/>
      <c r="D6416" s="56"/>
      <c r="E6416" s="56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ht="16" x14ac:dyDescent="0.2">
      <c r="B6417" s="57"/>
      <c r="C6417" s="56"/>
      <c r="D6417" s="56"/>
      <c r="E6417" s="56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ht="16" x14ac:dyDescent="0.2">
      <c r="B6418" s="57"/>
      <c r="C6418" s="56"/>
      <c r="D6418" s="56"/>
      <c r="E6418" s="56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ht="16" x14ac:dyDescent="0.2">
      <c r="B6419" s="57"/>
      <c r="C6419" s="56"/>
      <c r="D6419" s="56"/>
      <c r="E6419" s="56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ht="16" x14ac:dyDescent="0.2">
      <c r="B6420" s="57"/>
      <c r="C6420" s="56"/>
      <c r="D6420" s="56"/>
      <c r="E6420" s="56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ht="16" x14ac:dyDescent="0.2">
      <c r="B6421" s="57"/>
      <c r="C6421" s="56"/>
      <c r="D6421" s="56"/>
      <c r="E6421" s="56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ht="16" x14ac:dyDescent="0.2">
      <c r="B6422" s="57"/>
      <c r="C6422" s="56"/>
      <c r="D6422" s="56"/>
      <c r="E6422" s="56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ht="16" x14ac:dyDescent="0.2">
      <c r="B6423" s="57"/>
      <c r="C6423" s="56"/>
      <c r="D6423" s="56"/>
      <c r="E6423" s="56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ht="16" x14ac:dyDescent="0.2">
      <c r="B6424" s="57"/>
      <c r="C6424" s="56"/>
      <c r="D6424" s="56"/>
      <c r="E6424" s="56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ht="16" x14ac:dyDescent="0.2">
      <c r="B6425" s="57"/>
      <c r="C6425" s="56"/>
      <c r="D6425" s="56"/>
      <c r="E6425" s="56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ht="16" x14ac:dyDescent="0.2">
      <c r="B6426" s="57"/>
      <c r="C6426" s="56"/>
      <c r="D6426" s="56"/>
      <c r="E6426" s="56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ht="16" x14ac:dyDescent="0.2">
      <c r="B6427" s="57"/>
      <c r="C6427" s="56"/>
      <c r="D6427" s="56"/>
      <c r="E6427" s="56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ht="16" x14ac:dyDescent="0.2">
      <c r="B6428" s="57"/>
      <c r="C6428" s="56"/>
      <c r="D6428" s="56"/>
      <c r="E6428" s="56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ht="16" x14ac:dyDescent="0.2">
      <c r="B6429" s="57"/>
      <c r="C6429" s="56"/>
      <c r="D6429" s="56"/>
      <c r="E6429" s="56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ht="16" x14ac:dyDescent="0.2">
      <c r="B6430" s="57"/>
      <c r="C6430" s="56"/>
      <c r="D6430" s="56"/>
      <c r="E6430" s="56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ht="16" x14ac:dyDescent="0.2">
      <c r="B6431" s="57"/>
      <c r="C6431" s="56"/>
      <c r="D6431" s="56"/>
      <c r="E6431" s="56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ht="16" x14ac:dyDescent="0.2">
      <c r="B6432" s="57"/>
      <c r="C6432" s="56"/>
      <c r="D6432" s="56"/>
      <c r="E6432" s="56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ht="16" x14ac:dyDescent="0.2">
      <c r="B6433" s="57"/>
      <c r="C6433" s="56"/>
      <c r="D6433" s="56"/>
      <c r="E6433" s="56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ht="16" x14ac:dyDescent="0.2">
      <c r="B6434" s="57"/>
      <c r="C6434" s="56"/>
      <c r="D6434" s="56"/>
      <c r="E6434" s="56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ht="16" x14ac:dyDescent="0.2">
      <c r="B6435" s="57"/>
      <c r="C6435" s="56"/>
      <c r="D6435" s="56"/>
      <c r="E6435" s="56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ht="16" x14ac:dyDescent="0.2">
      <c r="B6436" s="57"/>
      <c r="C6436" s="56"/>
      <c r="D6436" s="56"/>
      <c r="E6436" s="56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ht="16" x14ac:dyDescent="0.2">
      <c r="B6437" s="57"/>
      <c r="C6437" s="56"/>
      <c r="D6437" s="56"/>
      <c r="E6437" s="56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ht="16" x14ac:dyDescent="0.2">
      <c r="B6438" s="57"/>
      <c r="C6438" s="56"/>
      <c r="D6438" s="56"/>
      <c r="E6438" s="56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ht="16" x14ac:dyDescent="0.2">
      <c r="B6439" s="57"/>
      <c r="C6439" s="56"/>
      <c r="D6439" s="56"/>
      <c r="E6439" s="56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ht="16" x14ac:dyDescent="0.2">
      <c r="B6440" s="57"/>
      <c r="C6440" s="56"/>
      <c r="D6440" s="56"/>
      <c r="E6440" s="56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ht="16" x14ac:dyDescent="0.2">
      <c r="B6441" s="57"/>
      <c r="C6441" s="56"/>
      <c r="D6441" s="56"/>
      <c r="E6441" s="56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ht="16" x14ac:dyDescent="0.2">
      <c r="B6442" s="57"/>
      <c r="C6442" s="56"/>
      <c r="D6442" s="56"/>
      <c r="E6442" s="56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ht="16" x14ac:dyDescent="0.2">
      <c r="B6443" s="57"/>
      <c r="C6443" s="56"/>
      <c r="D6443" s="56"/>
      <c r="E6443" s="56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ht="16" x14ac:dyDescent="0.2">
      <c r="B6444" s="57"/>
      <c r="C6444" s="56"/>
      <c r="D6444" s="56"/>
      <c r="E6444" s="56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ht="16" x14ac:dyDescent="0.2">
      <c r="B6445" s="57"/>
      <c r="C6445" s="56"/>
      <c r="D6445" s="56"/>
      <c r="E6445" s="56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ht="16" x14ac:dyDescent="0.2">
      <c r="B6446" s="57"/>
      <c r="C6446" s="56"/>
      <c r="D6446" s="56"/>
      <c r="E6446" s="56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ht="16" x14ac:dyDescent="0.2">
      <c r="B6447" s="57"/>
      <c r="C6447" s="56"/>
      <c r="D6447" s="56"/>
      <c r="E6447" s="56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ht="16" x14ac:dyDescent="0.2">
      <c r="B6448" s="57"/>
      <c r="C6448" s="56"/>
      <c r="D6448" s="56"/>
      <c r="E6448" s="56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ht="16" x14ac:dyDescent="0.2">
      <c r="B6449" s="57"/>
      <c r="C6449" s="56"/>
      <c r="D6449" s="56"/>
      <c r="E6449" s="56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ht="16" x14ac:dyDescent="0.2">
      <c r="B6450" s="57"/>
      <c r="C6450" s="56"/>
      <c r="D6450" s="56"/>
      <c r="E6450" s="56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ht="16" x14ac:dyDescent="0.2">
      <c r="B6451" s="57"/>
      <c r="C6451" s="56"/>
      <c r="D6451" s="56"/>
      <c r="E6451" s="56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ht="16" x14ac:dyDescent="0.2">
      <c r="B6452" s="57"/>
      <c r="C6452" s="56"/>
      <c r="D6452" s="56"/>
      <c r="E6452" s="56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ht="16" x14ac:dyDescent="0.2">
      <c r="B6453" s="57"/>
      <c r="C6453" s="56"/>
      <c r="D6453" s="56"/>
      <c r="E6453" s="56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ht="16" x14ac:dyDescent="0.2">
      <c r="B6454" s="57"/>
      <c r="C6454" s="56"/>
      <c r="D6454" s="56"/>
      <c r="E6454" s="56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ht="16" x14ac:dyDescent="0.2">
      <c r="B6455" s="57"/>
      <c r="C6455" s="56"/>
      <c r="D6455" s="56"/>
      <c r="E6455" s="56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ht="16" x14ac:dyDescent="0.2">
      <c r="B6456" s="57"/>
      <c r="C6456" s="56"/>
      <c r="D6456" s="56"/>
      <c r="E6456" s="56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ht="16" x14ac:dyDescent="0.2">
      <c r="B6457" s="57"/>
      <c r="C6457" s="56"/>
      <c r="D6457" s="56"/>
      <c r="E6457" s="56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ht="16" x14ac:dyDescent="0.2">
      <c r="B6458" s="57"/>
      <c r="C6458" s="56"/>
      <c r="D6458" s="56"/>
      <c r="E6458" s="56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ht="16" x14ac:dyDescent="0.2">
      <c r="B6459" s="57"/>
      <c r="C6459" s="56"/>
      <c r="D6459" s="56"/>
      <c r="E6459" s="56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ht="16" x14ac:dyDescent="0.2">
      <c r="B6460" s="57"/>
      <c r="C6460" s="56"/>
      <c r="D6460" s="56"/>
      <c r="E6460" s="56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ht="16" x14ac:dyDescent="0.2">
      <c r="B6461" s="57"/>
      <c r="C6461" s="56"/>
      <c r="D6461" s="56"/>
      <c r="E6461" s="56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ht="16" x14ac:dyDescent="0.2">
      <c r="B6462" s="57"/>
      <c r="C6462" s="56"/>
      <c r="D6462" s="56"/>
      <c r="E6462" s="56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ht="16" x14ac:dyDescent="0.2">
      <c r="B6463" s="57"/>
      <c r="C6463" s="56"/>
      <c r="D6463" s="56"/>
      <c r="E6463" s="56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ht="16" x14ac:dyDescent="0.2">
      <c r="B6464" s="57"/>
      <c r="C6464" s="56"/>
      <c r="D6464" s="56"/>
      <c r="E6464" s="56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ht="16" x14ac:dyDescent="0.2">
      <c r="B6465" s="57"/>
      <c r="C6465" s="56"/>
      <c r="D6465" s="56"/>
      <c r="E6465" s="56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ht="16" x14ac:dyDescent="0.2">
      <c r="B6466" s="57"/>
      <c r="C6466" s="56"/>
      <c r="D6466" s="56"/>
      <c r="E6466" s="56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ht="16" x14ac:dyDescent="0.2">
      <c r="B6467" s="57"/>
      <c r="C6467" s="56"/>
      <c r="D6467" s="56"/>
      <c r="E6467" s="56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ht="16" x14ac:dyDescent="0.2">
      <c r="B6468" s="57"/>
      <c r="C6468" s="56"/>
      <c r="D6468" s="56"/>
      <c r="E6468" s="56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ht="16" x14ac:dyDescent="0.2">
      <c r="B6469" s="57"/>
      <c r="C6469" s="56"/>
      <c r="D6469" s="56"/>
      <c r="E6469" s="56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ht="16" x14ac:dyDescent="0.2">
      <c r="B6470" s="57"/>
      <c r="C6470" s="56"/>
      <c r="D6470" s="56"/>
      <c r="E6470" s="56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ht="16" x14ac:dyDescent="0.2">
      <c r="B6471" s="57"/>
      <c r="C6471" s="56"/>
      <c r="D6471" s="56"/>
      <c r="E6471" s="56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ht="16" x14ac:dyDescent="0.2">
      <c r="B6472" s="57"/>
      <c r="C6472" s="56"/>
      <c r="D6472" s="56"/>
      <c r="E6472" s="56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ht="16" x14ac:dyDescent="0.2">
      <c r="B6473" s="57"/>
      <c r="C6473" s="56"/>
      <c r="D6473" s="56"/>
      <c r="E6473" s="56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ht="16" x14ac:dyDescent="0.2">
      <c r="B6474" s="57"/>
      <c r="C6474" s="56"/>
      <c r="D6474" s="56"/>
      <c r="E6474" s="56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ht="16" x14ac:dyDescent="0.2">
      <c r="B6475" s="57"/>
      <c r="C6475" s="56"/>
      <c r="D6475" s="56"/>
      <c r="E6475" s="56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ht="16" x14ac:dyDescent="0.2">
      <c r="B6476" s="57"/>
      <c r="C6476" s="56"/>
      <c r="D6476" s="56"/>
      <c r="E6476" s="56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ht="16" x14ac:dyDescent="0.2">
      <c r="B6477" s="57"/>
      <c r="C6477" s="56"/>
      <c r="D6477" s="56"/>
      <c r="E6477" s="56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ht="16" x14ac:dyDescent="0.2">
      <c r="B6478" s="57"/>
      <c r="C6478" s="56"/>
      <c r="D6478" s="56"/>
      <c r="E6478" s="56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ht="16" x14ac:dyDescent="0.2">
      <c r="B6479" s="57"/>
      <c r="C6479" s="56"/>
      <c r="D6479" s="56"/>
      <c r="E6479" s="56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ht="16" x14ac:dyDescent="0.2">
      <c r="B6480" s="57"/>
      <c r="C6480" s="56"/>
      <c r="D6480" s="56"/>
      <c r="E6480" s="56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ht="16" x14ac:dyDescent="0.2">
      <c r="B6481" s="57"/>
      <c r="C6481" s="56"/>
      <c r="D6481" s="56"/>
      <c r="E6481" s="56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ht="16" x14ac:dyDescent="0.2">
      <c r="B6482" s="57"/>
      <c r="C6482" s="56"/>
      <c r="D6482" s="56"/>
      <c r="E6482" s="56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ht="16" x14ac:dyDescent="0.2">
      <c r="B6483" s="57"/>
      <c r="C6483" s="56"/>
      <c r="D6483" s="56"/>
      <c r="E6483" s="56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ht="16" x14ac:dyDescent="0.2">
      <c r="B6484" s="57"/>
      <c r="C6484" s="56"/>
      <c r="D6484" s="56"/>
      <c r="E6484" s="56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ht="16" x14ac:dyDescent="0.2">
      <c r="B6485" s="57"/>
      <c r="C6485" s="56"/>
      <c r="D6485" s="56"/>
      <c r="E6485" s="56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ht="16" x14ac:dyDescent="0.2">
      <c r="B6486" s="57"/>
      <c r="C6486" s="56"/>
      <c r="D6486" s="56"/>
      <c r="E6486" s="56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ht="16" x14ac:dyDescent="0.2">
      <c r="B6487" s="57"/>
      <c r="C6487" s="56"/>
      <c r="D6487" s="56"/>
      <c r="E6487" s="56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ht="16" x14ac:dyDescent="0.2">
      <c r="B6488" s="57"/>
      <c r="C6488" s="56"/>
      <c r="D6488" s="56"/>
      <c r="E6488" s="56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ht="16" x14ac:dyDescent="0.2">
      <c r="B6489" s="57"/>
      <c r="C6489" s="56"/>
      <c r="D6489" s="56"/>
      <c r="E6489" s="56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ht="16" x14ac:dyDescent="0.2">
      <c r="B6490" s="57"/>
      <c r="C6490" s="56"/>
      <c r="D6490" s="56"/>
      <c r="E6490" s="56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ht="16" x14ac:dyDescent="0.2">
      <c r="B6491" s="57"/>
      <c r="C6491" s="56"/>
      <c r="D6491" s="56"/>
      <c r="E6491" s="56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ht="16" x14ac:dyDescent="0.2">
      <c r="B6492" s="57"/>
      <c r="C6492" s="56"/>
      <c r="D6492" s="56"/>
      <c r="E6492" s="56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ht="16" x14ac:dyDescent="0.2">
      <c r="B6493" s="57"/>
      <c r="C6493" s="56"/>
      <c r="D6493" s="56"/>
      <c r="E6493" s="56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ht="16" x14ac:dyDescent="0.2">
      <c r="B6494" s="57"/>
      <c r="C6494" s="56"/>
      <c r="D6494" s="56"/>
      <c r="E6494" s="56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ht="16" x14ac:dyDescent="0.2">
      <c r="B6495" s="57"/>
      <c r="C6495" s="56"/>
      <c r="D6495" s="56"/>
      <c r="E6495" s="56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ht="16" x14ac:dyDescent="0.2">
      <c r="B6496" s="57"/>
      <c r="C6496" s="56"/>
      <c r="D6496" s="56"/>
      <c r="E6496" s="56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ht="16" x14ac:dyDescent="0.2">
      <c r="B6497" s="57"/>
      <c r="C6497" s="56"/>
      <c r="D6497" s="56"/>
      <c r="E6497" s="56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ht="16" x14ac:dyDescent="0.2">
      <c r="B6498" s="57"/>
      <c r="C6498" s="56"/>
      <c r="D6498" s="56"/>
      <c r="E6498" s="56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ht="16" x14ac:dyDescent="0.2">
      <c r="B6499" s="57"/>
      <c r="C6499" s="56"/>
      <c r="D6499" s="56"/>
      <c r="E6499" s="56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ht="16" x14ac:dyDescent="0.2">
      <c r="B6500" s="57"/>
      <c r="C6500" s="56"/>
      <c r="D6500" s="56"/>
      <c r="E6500" s="56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ht="16" x14ac:dyDescent="0.2">
      <c r="B6501" s="57"/>
      <c r="C6501" s="56"/>
      <c r="D6501" s="56"/>
      <c r="E6501" s="56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ht="16" x14ac:dyDescent="0.2">
      <c r="B6502" s="57"/>
      <c r="C6502" s="56"/>
      <c r="D6502" s="56"/>
      <c r="E6502" s="56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ht="16" x14ac:dyDescent="0.2">
      <c r="B6503" s="57"/>
      <c r="C6503" s="56"/>
      <c r="D6503" s="56"/>
      <c r="E6503" s="56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ht="16" x14ac:dyDescent="0.2">
      <c r="B6504" s="57"/>
      <c r="C6504" s="56"/>
      <c r="D6504" s="56"/>
      <c r="E6504" s="56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ht="16" x14ac:dyDescent="0.2">
      <c r="B6505" s="57"/>
      <c r="C6505" s="56"/>
      <c r="D6505" s="56"/>
      <c r="E6505" s="56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ht="16" x14ac:dyDescent="0.2">
      <c r="B6506" s="57"/>
      <c r="C6506" s="56"/>
      <c r="D6506" s="56"/>
      <c r="E6506" s="56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ht="16" x14ac:dyDescent="0.2">
      <c r="B6507" s="57"/>
      <c r="C6507" s="56"/>
      <c r="D6507" s="56"/>
      <c r="E6507" s="56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ht="16" x14ac:dyDescent="0.2">
      <c r="B6508" s="57"/>
      <c r="C6508" s="56"/>
      <c r="D6508" s="56"/>
      <c r="E6508" s="56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ht="16" x14ac:dyDescent="0.2">
      <c r="B6509" s="57"/>
      <c r="C6509" s="56"/>
      <c r="D6509" s="56"/>
      <c r="E6509" s="56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ht="16" x14ac:dyDescent="0.2">
      <c r="B6510" s="57"/>
      <c r="C6510" s="56"/>
      <c r="D6510" s="56"/>
      <c r="E6510" s="56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ht="16" x14ac:dyDescent="0.2">
      <c r="B6511" s="57"/>
      <c r="C6511" s="56"/>
      <c r="D6511" s="56"/>
      <c r="E6511" s="56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ht="16" x14ac:dyDescent="0.2">
      <c r="B6512" s="57"/>
      <c r="C6512" s="56"/>
      <c r="D6512" s="56"/>
      <c r="E6512" s="56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ht="16" x14ac:dyDescent="0.2">
      <c r="B6513" s="57"/>
      <c r="C6513" s="56"/>
      <c r="D6513" s="56"/>
      <c r="E6513" s="56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ht="16" x14ac:dyDescent="0.2">
      <c r="B6514" s="57"/>
      <c r="C6514" s="56"/>
      <c r="D6514" s="56"/>
      <c r="E6514" s="56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ht="16" x14ac:dyDescent="0.2">
      <c r="B6515" s="57"/>
      <c r="C6515" s="56"/>
      <c r="D6515" s="56"/>
      <c r="E6515" s="56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ht="16" x14ac:dyDescent="0.2">
      <c r="B6516" s="57"/>
      <c r="C6516" s="56"/>
      <c r="D6516" s="56"/>
      <c r="E6516" s="56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ht="16" x14ac:dyDescent="0.2">
      <c r="B6517" s="57"/>
      <c r="C6517" s="56"/>
      <c r="D6517" s="56"/>
      <c r="E6517" s="56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ht="16" x14ac:dyDescent="0.2">
      <c r="B6518" s="57"/>
      <c r="C6518" s="56"/>
      <c r="D6518" s="56"/>
      <c r="E6518" s="56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ht="16" x14ac:dyDescent="0.2">
      <c r="B6519" s="57"/>
      <c r="C6519" s="56"/>
      <c r="D6519" s="56"/>
      <c r="E6519" s="56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ht="16" x14ac:dyDescent="0.2">
      <c r="B6520" s="57"/>
      <c r="C6520" s="56"/>
      <c r="D6520" s="56"/>
      <c r="E6520" s="56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ht="16" x14ac:dyDescent="0.2">
      <c r="B6521" s="57"/>
      <c r="C6521" s="56"/>
      <c r="D6521" s="56"/>
      <c r="E6521" s="56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ht="16" x14ac:dyDescent="0.2">
      <c r="B6522" s="57"/>
      <c r="C6522" s="56"/>
      <c r="D6522" s="56"/>
      <c r="E6522" s="56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ht="16" x14ac:dyDescent="0.2">
      <c r="B6523" s="57"/>
      <c r="C6523" s="56"/>
      <c r="D6523" s="56"/>
      <c r="E6523" s="56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ht="16" x14ac:dyDescent="0.2">
      <c r="B6524" s="57"/>
      <c r="C6524" s="56"/>
      <c r="D6524" s="56"/>
      <c r="E6524" s="56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ht="16" x14ac:dyDescent="0.2">
      <c r="B6525" s="57"/>
      <c r="C6525" s="56"/>
      <c r="D6525" s="56"/>
      <c r="E6525" s="56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ht="16" x14ac:dyDescent="0.2">
      <c r="B6526" s="57"/>
      <c r="C6526" s="56"/>
      <c r="D6526" s="56"/>
      <c r="E6526" s="56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ht="16" x14ac:dyDescent="0.2">
      <c r="B6527" s="57"/>
      <c r="C6527" s="56"/>
      <c r="D6527" s="56"/>
      <c r="E6527" s="56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ht="16" x14ac:dyDescent="0.2">
      <c r="B6528" s="57"/>
      <c r="C6528" s="56"/>
      <c r="D6528" s="56"/>
      <c r="E6528" s="56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ht="16" x14ac:dyDescent="0.2">
      <c r="B6529" s="57"/>
      <c r="C6529" s="56"/>
      <c r="D6529" s="56"/>
      <c r="E6529" s="56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ht="16" x14ac:dyDescent="0.2">
      <c r="B6530" s="57"/>
      <c r="C6530" s="56"/>
      <c r="D6530" s="56"/>
      <c r="E6530" s="56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ht="16" x14ac:dyDescent="0.2">
      <c r="B6531" s="57"/>
      <c r="C6531" s="56"/>
      <c r="D6531" s="56"/>
      <c r="E6531" s="56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ht="16" x14ac:dyDescent="0.2">
      <c r="B6532" s="57"/>
      <c r="C6532" s="56"/>
      <c r="D6532" s="56"/>
      <c r="E6532" s="56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ht="16" x14ac:dyDescent="0.2">
      <c r="B6533" s="57"/>
      <c r="C6533" s="56"/>
      <c r="D6533" s="56"/>
      <c r="E6533" s="56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ht="16" x14ac:dyDescent="0.2">
      <c r="B6534" s="57"/>
      <c r="C6534" s="56"/>
      <c r="D6534" s="56"/>
      <c r="E6534" s="56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ht="16" x14ac:dyDescent="0.2">
      <c r="B6535" s="57"/>
      <c r="C6535" s="56"/>
      <c r="D6535" s="56"/>
      <c r="E6535" s="56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ht="16" x14ac:dyDescent="0.2">
      <c r="B6536" s="57"/>
      <c r="C6536" s="56"/>
      <c r="D6536" s="56"/>
      <c r="E6536" s="56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ht="16" x14ac:dyDescent="0.2">
      <c r="B6537" s="57"/>
      <c r="C6537" s="56"/>
      <c r="D6537" s="56"/>
      <c r="E6537" s="56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ht="16" x14ac:dyDescent="0.2">
      <c r="B6538" s="57"/>
      <c r="C6538" s="56"/>
      <c r="D6538" s="56"/>
      <c r="E6538" s="56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ht="16" x14ac:dyDescent="0.2">
      <c r="B6539" s="57"/>
      <c r="C6539" s="56"/>
      <c r="D6539" s="56"/>
      <c r="E6539" s="56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ht="16" x14ac:dyDescent="0.2">
      <c r="B6540" s="57"/>
      <c r="C6540" s="56"/>
      <c r="D6540" s="56"/>
      <c r="E6540" s="56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ht="16" x14ac:dyDescent="0.2">
      <c r="B6541" s="57"/>
      <c r="C6541" s="56"/>
      <c r="D6541" s="56"/>
      <c r="E6541" s="56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ht="16" x14ac:dyDescent="0.2">
      <c r="B6542" s="57"/>
      <c r="C6542" s="56"/>
      <c r="D6542" s="56"/>
      <c r="E6542" s="56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ht="16" x14ac:dyDescent="0.2">
      <c r="B6543" s="57"/>
      <c r="C6543" s="56"/>
      <c r="D6543" s="56"/>
      <c r="E6543" s="56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ht="16" x14ac:dyDescent="0.2">
      <c r="B6544" s="57"/>
      <c r="C6544" s="56"/>
      <c r="D6544" s="56"/>
      <c r="E6544" s="56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ht="16" x14ac:dyDescent="0.2">
      <c r="B6545" s="57"/>
      <c r="C6545" s="56"/>
      <c r="D6545" s="56"/>
      <c r="E6545" s="56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ht="16" x14ac:dyDescent="0.2">
      <c r="B6546" s="57"/>
      <c r="C6546" s="56"/>
      <c r="D6546" s="56"/>
      <c r="E6546" s="56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ht="16" x14ac:dyDescent="0.2">
      <c r="B6547" s="57"/>
      <c r="C6547" s="56"/>
      <c r="D6547" s="56"/>
      <c r="E6547" s="56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ht="16" x14ac:dyDescent="0.2">
      <c r="B6548" s="57"/>
      <c r="C6548" s="56"/>
      <c r="D6548" s="56"/>
      <c r="E6548" s="56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ht="16" x14ac:dyDescent="0.2">
      <c r="B6549" s="57"/>
      <c r="C6549" s="56"/>
      <c r="D6549" s="56"/>
      <c r="E6549" s="56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ht="16" x14ac:dyDescent="0.2">
      <c r="B6550" s="57"/>
      <c r="C6550" s="56"/>
      <c r="D6550" s="56"/>
      <c r="E6550" s="56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ht="16" x14ac:dyDescent="0.2">
      <c r="B6551" s="57"/>
      <c r="C6551" s="56"/>
      <c r="D6551" s="56"/>
      <c r="E6551" s="56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ht="16" x14ac:dyDescent="0.2">
      <c r="B6552" s="57"/>
      <c r="C6552" s="56"/>
      <c r="D6552" s="56"/>
      <c r="E6552" s="56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ht="16" x14ac:dyDescent="0.2">
      <c r="B6553" s="57"/>
      <c r="C6553" s="56"/>
      <c r="D6553" s="56"/>
      <c r="E6553" s="56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ht="16" x14ac:dyDescent="0.2">
      <c r="B6554" s="57"/>
      <c r="C6554" s="56"/>
      <c r="D6554" s="56"/>
      <c r="E6554" s="56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ht="16" x14ac:dyDescent="0.2">
      <c r="B6555" s="57"/>
      <c r="C6555" s="56"/>
      <c r="D6555" s="56"/>
      <c r="E6555" s="56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ht="16" x14ac:dyDescent="0.2">
      <c r="B6556" s="57"/>
      <c r="C6556" s="56"/>
      <c r="D6556" s="56"/>
      <c r="E6556" s="56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ht="16" x14ac:dyDescent="0.2">
      <c r="B6557" s="57"/>
      <c r="C6557" s="56"/>
      <c r="D6557" s="56"/>
      <c r="E6557" s="56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ht="16" x14ac:dyDescent="0.2">
      <c r="B6558" s="57"/>
      <c r="C6558" s="56"/>
      <c r="D6558" s="56"/>
      <c r="E6558" s="56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ht="16" x14ac:dyDescent="0.2">
      <c r="B6559" s="57"/>
      <c r="C6559" s="56"/>
      <c r="D6559" s="56"/>
      <c r="E6559" s="56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ht="16" x14ac:dyDescent="0.2">
      <c r="B6560" s="57"/>
      <c r="C6560" s="56"/>
      <c r="D6560" s="56"/>
      <c r="E6560" s="56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ht="16" x14ac:dyDescent="0.2">
      <c r="B6561" s="57"/>
      <c r="C6561" s="56"/>
      <c r="D6561" s="56"/>
      <c r="E6561" s="56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ht="16" x14ac:dyDescent="0.2">
      <c r="B6562" s="57"/>
      <c r="C6562" s="56"/>
      <c r="D6562" s="56"/>
      <c r="E6562" s="56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ht="16" x14ac:dyDescent="0.2">
      <c r="B6563" s="57"/>
      <c r="C6563" s="56"/>
      <c r="D6563" s="56"/>
      <c r="E6563" s="56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ht="16" x14ac:dyDescent="0.2">
      <c r="B6564" s="57"/>
      <c r="C6564" s="56"/>
      <c r="D6564" s="56"/>
      <c r="E6564" s="56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ht="16" x14ac:dyDescent="0.2">
      <c r="B6565" s="57"/>
      <c r="C6565" s="56"/>
      <c r="D6565" s="56"/>
      <c r="E6565" s="56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ht="16" x14ac:dyDescent="0.2">
      <c r="B6566" s="57"/>
      <c r="C6566" s="56"/>
      <c r="D6566" s="56"/>
      <c r="E6566" s="56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ht="16" x14ac:dyDescent="0.2">
      <c r="B6567" s="57"/>
      <c r="C6567" s="56"/>
      <c r="D6567" s="56"/>
      <c r="E6567" s="56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ht="16" x14ac:dyDescent="0.2">
      <c r="B6568" s="57"/>
      <c r="C6568" s="56"/>
      <c r="D6568" s="56"/>
      <c r="E6568" s="56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ht="16" x14ac:dyDescent="0.2">
      <c r="B6569" s="57"/>
      <c r="C6569" s="56"/>
      <c r="D6569" s="56"/>
      <c r="E6569" s="56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ht="16" x14ac:dyDescent="0.2">
      <c r="B6570" s="57"/>
      <c r="C6570" s="56"/>
      <c r="D6570" s="56"/>
      <c r="E6570" s="56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ht="16" x14ac:dyDescent="0.2">
      <c r="B6571" s="57"/>
      <c r="C6571" s="56"/>
      <c r="D6571" s="56"/>
      <c r="E6571" s="56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ht="16" x14ac:dyDescent="0.2">
      <c r="B6572" s="57"/>
      <c r="C6572" s="56"/>
      <c r="D6572" s="56"/>
      <c r="E6572" s="56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ht="16" x14ac:dyDescent="0.2">
      <c r="B6573" s="57"/>
      <c r="C6573" s="56"/>
      <c r="D6573" s="56"/>
      <c r="E6573" s="56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ht="16" x14ac:dyDescent="0.2">
      <c r="B6574" s="57"/>
      <c r="C6574" s="56"/>
      <c r="D6574" s="56"/>
      <c r="E6574" s="56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ht="16" x14ac:dyDescent="0.2">
      <c r="B6575" s="57"/>
      <c r="C6575" s="56"/>
      <c r="D6575" s="56"/>
      <c r="E6575" s="56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ht="16" x14ac:dyDescent="0.2">
      <c r="B6576" s="57"/>
      <c r="C6576" s="56"/>
      <c r="D6576" s="56"/>
      <c r="E6576" s="56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ht="16" x14ac:dyDescent="0.2">
      <c r="B6577" s="57"/>
      <c r="C6577" s="56"/>
      <c r="D6577" s="56"/>
      <c r="E6577" s="56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ht="16" x14ac:dyDescent="0.2">
      <c r="B6578" s="57"/>
      <c r="C6578" s="56"/>
      <c r="D6578" s="56"/>
      <c r="E6578" s="56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ht="16" x14ac:dyDescent="0.2">
      <c r="B6579" s="57"/>
      <c r="C6579" s="56"/>
      <c r="D6579" s="56"/>
      <c r="E6579" s="56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ht="16" x14ac:dyDescent="0.2">
      <c r="B6580" s="57"/>
      <c r="C6580" s="56"/>
      <c r="D6580" s="56"/>
      <c r="E6580" s="56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ht="16" x14ac:dyDescent="0.2">
      <c r="B6581" s="57"/>
      <c r="C6581" s="56"/>
      <c r="D6581" s="56"/>
      <c r="E6581" s="56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ht="16" x14ac:dyDescent="0.2">
      <c r="B6582" s="57"/>
      <c r="C6582" s="56"/>
      <c r="D6582" s="56"/>
      <c r="E6582" s="56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ht="16" x14ac:dyDescent="0.2">
      <c r="B6583" s="57"/>
      <c r="C6583" s="56"/>
      <c r="D6583" s="56"/>
      <c r="E6583" s="56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ht="16" x14ac:dyDescent="0.2">
      <c r="B6584" s="57"/>
      <c r="C6584" s="56"/>
      <c r="D6584" s="56"/>
      <c r="E6584" s="56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ht="16" x14ac:dyDescent="0.2">
      <c r="B6585" s="57"/>
      <c r="C6585" s="56"/>
      <c r="D6585" s="56"/>
      <c r="E6585" s="56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ht="16" x14ac:dyDescent="0.2">
      <c r="B6586" s="57"/>
      <c r="C6586" s="56"/>
      <c r="D6586" s="56"/>
      <c r="E6586" s="56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ht="16" x14ac:dyDescent="0.2">
      <c r="B6587" s="57"/>
      <c r="C6587" s="56"/>
      <c r="D6587" s="56"/>
      <c r="E6587" s="56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ht="16" x14ac:dyDescent="0.2">
      <c r="B6588" s="57"/>
      <c r="C6588" s="56"/>
      <c r="D6588" s="56"/>
      <c r="E6588" s="56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ht="16" x14ac:dyDescent="0.2">
      <c r="B6589" s="57"/>
      <c r="C6589" s="56"/>
      <c r="D6589" s="56"/>
      <c r="E6589" s="56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ht="16" x14ac:dyDescent="0.2">
      <c r="B6590" s="57"/>
      <c r="C6590" s="56"/>
      <c r="D6590" s="56"/>
      <c r="E6590" s="56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ht="16" x14ac:dyDescent="0.2">
      <c r="B6591" s="57"/>
      <c r="C6591" s="56"/>
      <c r="D6591" s="56"/>
      <c r="E6591" s="56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ht="16" x14ac:dyDescent="0.2">
      <c r="B6592" s="57"/>
      <c r="C6592" s="56"/>
      <c r="D6592" s="56"/>
      <c r="E6592" s="56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ht="16" x14ac:dyDescent="0.2">
      <c r="B6593" s="57"/>
      <c r="C6593" s="56"/>
      <c r="D6593" s="56"/>
      <c r="E6593" s="56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ht="16" x14ac:dyDescent="0.2">
      <c r="B6594" s="57"/>
      <c r="C6594" s="56"/>
      <c r="D6594" s="56"/>
      <c r="E6594" s="56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ht="16" x14ac:dyDescent="0.2">
      <c r="B6595" s="57"/>
      <c r="C6595" s="56"/>
      <c r="D6595" s="56"/>
      <c r="E6595" s="56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ht="16" x14ac:dyDescent="0.2">
      <c r="B6596" s="57"/>
      <c r="C6596" s="56"/>
      <c r="D6596" s="56"/>
      <c r="E6596" s="56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ht="16" x14ac:dyDescent="0.2">
      <c r="B6597" s="57"/>
      <c r="C6597" s="56"/>
      <c r="D6597" s="56"/>
      <c r="E6597" s="56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ht="16" x14ac:dyDescent="0.2">
      <c r="B6598" s="57"/>
      <c r="C6598" s="56"/>
      <c r="D6598" s="56"/>
      <c r="E6598" s="56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ht="16" x14ac:dyDescent="0.2">
      <c r="B6599" s="57"/>
      <c r="C6599" s="56"/>
      <c r="D6599" s="56"/>
      <c r="E6599" s="56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ht="16" x14ac:dyDescent="0.2">
      <c r="B6600" s="57"/>
      <c r="C6600" s="56"/>
      <c r="D6600" s="56"/>
      <c r="E6600" s="56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ht="16" x14ac:dyDescent="0.2">
      <c r="B6601" s="57"/>
      <c r="C6601" s="56"/>
      <c r="D6601" s="56"/>
      <c r="E6601" s="56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ht="16" x14ac:dyDescent="0.2">
      <c r="B6602" s="57"/>
      <c r="C6602" s="56"/>
      <c r="D6602" s="56"/>
      <c r="E6602" s="56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ht="16" x14ac:dyDescent="0.2">
      <c r="B6603" s="57"/>
      <c r="C6603" s="56"/>
      <c r="D6603" s="56"/>
      <c r="E6603" s="56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ht="16" x14ac:dyDescent="0.2">
      <c r="B6604" s="57"/>
      <c r="C6604" s="56"/>
      <c r="D6604" s="56"/>
      <c r="E6604" s="56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ht="16" x14ac:dyDescent="0.2">
      <c r="B6605" s="57"/>
      <c r="C6605" s="56"/>
      <c r="D6605" s="56"/>
      <c r="E6605" s="56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ht="16" x14ac:dyDescent="0.2">
      <c r="B6606" s="57"/>
      <c r="C6606" s="56"/>
      <c r="D6606" s="56"/>
      <c r="E6606" s="56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ht="16" x14ac:dyDescent="0.2">
      <c r="B6607" s="57"/>
      <c r="C6607" s="56"/>
      <c r="D6607" s="56"/>
      <c r="E6607" s="56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ht="16" x14ac:dyDescent="0.2">
      <c r="B6608" s="57"/>
      <c r="C6608" s="56"/>
      <c r="D6608" s="56"/>
      <c r="E6608" s="56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ht="16" x14ac:dyDescent="0.2">
      <c r="B6609" s="57"/>
      <c r="C6609" s="56"/>
      <c r="D6609" s="56"/>
      <c r="E6609" s="56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ht="16" x14ac:dyDescent="0.2">
      <c r="B6610" s="57"/>
      <c r="C6610" s="56"/>
      <c r="D6610" s="56"/>
      <c r="E6610" s="56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ht="16" x14ac:dyDescent="0.2">
      <c r="B6611" s="57"/>
      <c r="C6611" s="56"/>
      <c r="D6611" s="56"/>
      <c r="E6611" s="56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ht="16" x14ac:dyDescent="0.2">
      <c r="B6612" s="57"/>
      <c r="C6612" s="56"/>
      <c r="D6612" s="56"/>
      <c r="E6612" s="56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ht="16" x14ac:dyDescent="0.2">
      <c r="B6613" s="57"/>
      <c r="C6613" s="56"/>
      <c r="D6613" s="56"/>
      <c r="E6613" s="56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ht="16" x14ac:dyDescent="0.2">
      <c r="B6614" s="57"/>
      <c r="C6614" s="56"/>
      <c r="D6614" s="56"/>
      <c r="E6614" s="56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ht="16" x14ac:dyDescent="0.2">
      <c r="B6615" s="57"/>
      <c r="C6615" s="56"/>
      <c r="D6615" s="56"/>
      <c r="E6615" s="56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ht="16" x14ac:dyDescent="0.2">
      <c r="B6616" s="57"/>
      <c r="C6616" s="56"/>
      <c r="D6616" s="56"/>
      <c r="E6616" s="56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ht="16" x14ac:dyDescent="0.2">
      <c r="B6617" s="57"/>
      <c r="C6617" s="56"/>
      <c r="D6617" s="56"/>
      <c r="E6617" s="56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ht="16" x14ac:dyDescent="0.2">
      <c r="B6618" s="57"/>
      <c r="C6618" s="56"/>
      <c r="D6618" s="56"/>
      <c r="E6618" s="56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ht="16" x14ac:dyDescent="0.2">
      <c r="B6619" s="57"/>
      <c r="C6619" s="56"/>
      <c r="D6619" s="56"/>
      <c r="E6619" s="56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ht="16" x14ac:dyDescent="0.2">
      <c r="B6620" s="57"/>
      <c r="C6620" s="56"/>
      <c r="D6620" s="56"/>
      <c r="E6620" s="56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ht="16" x14ac:dyDescent="0.2">
      <c r="B6621" s="57"/>
      <c r="C6621" s="56"/>
      <c r="D6621" s="56"/>
      <c r="E6621" s="56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ht="16" x14ac:dyDescent="0.2">
      <c r="B6622" s="57"/>
      <c r="C6622" s="56"/>
      <c r="D6622" s="56"/>
      <c r="E6622" s="56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ht="16" x14ac:dyDescent="0.2">
      <c r="B6623" s="57"/>
      <c r="C6623" s="56"/>
      <c r="D6623" s="56"/>
      <c r="E6623" s="56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ht="16" x14ac:dyDescent="0.2">
      <c r="B6624" s="57"/>
      <c r="C6624" s="56"/>
      <c r="D6624" s="56"/>
      <c r="E6624" s="56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ht="16" x14ac:dyDescent="0.2">
      <c r="B6625" s="57"/>
      <c r="C6625" s="56"/>
      <c r="D6625" s="56"/>
      <c r="E6625" s="56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ht="16" x14ac:dyDescent="0.2">
      <c r="B6626" s="57"/>
      <c r="C6626" s="56"/>
      <c r="D6626" s="56"/>
      <c r="E6626" s="56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ht="16" x14ac:dyDescent="0.2">
      <c r="B6627" s="57"/>
      <c r="C6627" s="56"/>
      <c r="D6627" s="56"/>
      <c r="E6627" s="56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ht="16" x14ac:dyDescent="0.2">
      <c r="B6628" s="57"/>
      <c r="C6628" s="56"/>
      <c r="D6628" s="56"/>
      <c r="E6628" s="56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ht="16" x14ac:dyDescent="0.2">
      <c r="B6629" s="57"/>
      <c r="C6629" s="56"/>
      <c r="D6629" s="56"/>
      <c r="E6629" s="56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ht="16" x14ac:dyDescent="0.2">
      <c r="B6630" s="57"/>
      <c r="C6630" s="56"/>
      <c r="D6630" s="56"/>
      <c r="E6630" s="56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ht="16" x14ac:dyDescent="0.2">
      <c r="B6631" s="57"/>
      <c r="C6631" s="56"/>
      <c r="D6631" s="56"/>
      <c r="E6631" s="56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ht="16" x14ac:dyDescent="0.2">
      <c r="B6632" s="57"/>
      <c r="C6632" s="56"/>
      <c r="D6632" s="56"/>
      <c r="E6632" s="56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ht="16" x14ac:dyDescent="0.2">
      <c r="B6633" s="57"/>
      <c r="C6633" s="56"/>
      <c r="D6633" s="56"/>
      <c r="E6633" s="56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ht="16" x14ac:dyDescent="0.2">
      <c r="B6634" s="57"/>
      <c r="C6634" s="56"/>
      <c r="D6634" s="56"/>
      <c r="E6634" s="56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ht="16" x14ac:dyDescent="0.2">
      <c r="B6635" s="57"/>
      <c r="C6635" s="56"/>
      <c r="D6635" s="56"/>
      <c r="E6635" s="56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ht="16" x14ac:dyDescent="0.2">
      <c r="B6636" s="57"/>
      <c r="C6636" s="56"/>
      <c r="D6636" s="56"/>
      <c r="E6636" s="56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ht="16" x14ac:dyDescent="0.2">
      <c r="B6637" s="57"/>
      <c r="C6637" s="56"/>
      <c r="D6637" s="56"/>
      <c r="E6637" s="56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ht="16" x14ac:dyDescent="0.2">
      <c r="B6638" s="57"/>
      <c r="C6638" s="56"/>
      <c r="D6638" s="56"/>
      <c r="E6638" s="56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ht="16" x14ac:dyDescent="0.2">
      <c r="B6639" s="57"/>
      <c r="C6639" s="56"/>
      <c r="D6639" s="56"/>
      <c r="E6639" s="56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ht="16" x14ac:dyDescent="0.2">
      <c r="B6640" s="57"/>
      <c r="C6640" s="56"/>
      <c r="D6640" s="56"/>
      <c r="E6640" s="56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ht="16" x14ac:dyDescent="0.2">
      <c r="B6641" s="57"/>
      <c r="C6641" s="56"/>
      <c r="D6641" s="56"/>
      <c r="E6641" s="56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ht="16" x14ac:dyDescent="0.2">
      <c r="B6642" s="57"/>
      <c r="C6642" s="56"/>
      <c r="D6642" s="56"/>
      <c r="E6642" s="56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ht="16" x14ac:dyDescent="0.2">
      <c r="B6643" s="57"/>
      <c r="C6643" s="56"/>
      <c r="D6643" s="56"/>
      <c r="E6643" s="56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ht="16" x14ac:dyDescent="0.2">
      <c r="B6644" s="57"/>
      <c r="C6644" s="56"/>
      <c r="D6644" s="56"/>
      <c r="E6644" s="56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ht="16" x14ac:dyDescent="0.2">
      <c r="B6645" s="57"/>
      <c r="C6645" s="56"/>
      <c r="D6645" s="56"/>
      <c r="E6645" s="56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ht="16" x14ac:dyDescent="0.2">
      <c r="B6646" s="57"/>
      <c r="C6646" s="56"/>
      <c r="D6646" s="56"/>
      <c r="E6646" s="56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ht="16" x14ac:dyDescent="0.2">
      <c r="B6647" s="57"/>
      <c r="C6647" s="56"/>
      <c r="D6647" s="56"/>
      <c r="E6647" s="56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ht="16" x14ac:dyDescent="0.2">
      <c r="B6648" s="57"/>
      <c r="C6648" s="56"/>
      <c r="D6648" s="56"/>
      <c r="E6648" s="56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ht="16" x14ac:dyDescent="0.2">
      <c r="B6649" s="57"/>
      <c r="C6649" s="56"/>
      <c r="D6649" s="56"/>
      <c r="E6649" s="56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ht="16" x14ac:dyDescent="0.2">
      <c r="B6650" s="57"/>
      <c r="C6650" s="56"/>
      <c r="D6650" s="56"/>
      <c r="E6650" s="56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ht="16" x14ac:dyDescent="0.2">
      <c r="B6651" s="57"/>
      <c r="C6651" s="56"/>
      <c r="D6651" s="56"/>
      <c r="E6651" s="56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ht="16" x14ac:dyDescent="0.2">
      <c r="B6652" s="57"/>
      <c r="C6652" s="56"/>
      <c r="D6652" s="56"/>
      <c r="E6652" s="56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ht="16" x14ac:dyDescent="0.2">
      <c r="B6653" s="57"/>
      <c r="C6653" s="56"/>
      <c r="D6653" s="56"/>
      <c r="E6653" s="56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ht="16" x14ac:dyDescent="0.2">
      <c r="B6654" s="57"/>
      <c r="C6654" s="56"/>
      <c r="D6654" s="56"/>
      <c r="E6654" s="56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ht="16" x14ac:dyDescent="0.2">
      <c r="B6655" s="57"/>
      <c r="C6655" s="56"/>
      <c r="D6655" s="56"/>
      <c r="E6655" s="56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ht="16" x14ac:dyDescent="0.2">
      <c r="B6656" s="57"/>
      <c r="C6656" s="56"/>
      <c r="D6656" s="56"/>
      <c r="E6656" s="56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ht="16" x14ac:dyDescent="0.2">
      <c r="B6657" s="57"/>
      <c r="C6657" s="56"/>
      <c r="D6657" s="56"/>
      <c r="E6657" s="56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ht="16" x14ac:dyDescent="0.2">
      <c r="B6658" s="57"/>
      <c r="C6658" s="56"/>
      <c r="D6658" s="56"/>
      <c r="E6658" s="56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ht="16" x14ac:dyDescent="0.2">
      <c r="B6659" s="57"/>
      <c r="C6659" s="56"/>
      <c r="D6659" s="56"/>
      <c r="E6659" s="56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ht="16" x14ac:dyDescent="0.2">
      <c r="B6660" s="57"/>
      <c r="C6660" s="56"/>
      <c r="D6660" s="56"/>
      <c r="E6660" s="56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ht="16" x14ac:dyDescent="0.2">
      <c r="B6661" s="57"/>
      <c r="C6661" s="56"/>
      <c r="D6661" s="56"/>
      <c r="E6661" s="56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ht="16" x14ac:dyDescent="0.2">
      <c r="B6662" s="57"/>
      <c r="C6662" s="56"/>
      <c r="D6662" s="56"/>
      <c r="E6662" s="56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ht="16" x14ac:dyDescent="0.2">
      <c r="B6663" s="57"/>
      <c r="C6663" s="56"/>
      <c r="D6663" s="56"/>
      <c r="E6663" s="56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ht="16" x14ac:dyDescent="0.2">
      <c r="B6664" s="57"/>
      <c r="C6664" s="56"/>
      <c r="D6664" s="56"/>
      <c r="E6664" s="56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ht="16" x14ac:dyDescent="0.2">
      <c r="B6665" s="57"/>
      <c r="C6665" s="56"/>
      <c r="D6665" s="56"/>
      <c r="E6665" s="56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ht="16" x14ac:dyDescent="0.2">
      <c r="B6666" s="57"/>
      <c r="C6666" s="56"/>
      <c r="D6666" s="56"/>
      <c r="E6666" s="56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ht="16" x14ac:dyDescent="0.2">
      <c r="B6667" s="57"/>
      <c r="C6667" s="56"/>
      <c r="D6667" s="56"/>
      <c r="E6667" s="56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ht="16" x14ac:dyDescent="0.2">
      <c r="B6668" s="57"/>
      <c r="C6668" s="56"/>
      <c r="D6668" s="56"/>
      <c r="E6668" s="56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ht="16" x14ac:dyDescent="0.2">
      <c r="B6669" s="57"/>
      <c r="C6669" s="56"/>
      <c r="D6669" s="56"/>
      <c r="E6669" s="56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ht="16" x14ac:dyDescent="0.2">
      <c r="B6670" s="57"/>
      <c r="C6670" s="56"/>
      <c r="D6670" s="56"/>
      <c r="E6670" s="56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ht="16" x14ac:dyDescent="0.2">
      <c r="B6671" s="57"/>
      <c r="C6671" s="56"/>
      <c r="D6671" s="56"/>
      <c r="E6671" s="56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ht="16" x14ac:dyDescent="0.2">
      <c r="B6672" s="57"/>
      <c r="C6672" s="56"/>
      <c r="D6672" s="56"/>
      <c r="E6672" s="56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ht="16" x14ac:dyDescent="0.2">
      <c r="B6673" s="57"/>
      <c r="C6673" s="56"/>
      <c r="D6673" s="56"/>
      <c r="E6673" s="56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ht="16" x14ac:dyDescent="0.2">
      <c r="B6674" s="57"/>
      <c r="C6674" s="56"/>
      <c r="D6674" s="56"/>
      <c r="E6674" s="56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ht="16" x14ac:dyDescent="0.2">
      <c r="B6675" s="57"/>
      <c r="C6675" s="56"/>
      <c r="D6675" s="56"/>
      <c r="E6675" s="56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ht="16" x14ac:dyDescent="0.2">
      <c r="B6676" s="57"/>
      <c r="C6676" s="56"/>
      <c r="D6676" s="56"/>
      <c r="E6676" s="56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ht="16" x14ac:dyDescent="0.2">
      <c r="B6677" s="57"/>
      <c r="C6677" s="56"/>
      <c r="D6677" s="56"/>
      <c r="E6677" s="56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ht="16" x14ac:dyDescent="0.2">
      <c r="B6678" s="57"/>
      <c r="C6678" s="56"/>
      <c r="D6678" s="56"/>
      <c r="E6678" s="56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ht="16" x14ac:dyDescent="0.2">
      <c r="B6679" s="57"/>
      <c r="C6679" s="56"/>
      <c r="D6679" s="56"/>
      <c r="E6679" s="56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ht="16" x14ac:dyDescent="0.2">
      <c r="B6680" s="57"/>
      <c r="C6680" s="56"/>
      <c r="D6680" s="56"/>
      <c r="E6680" s="56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ht="16" x14ac:dyDescent="0.2">
      <c r="B6681" s="57"/>
      <c r="C6681" s="56"/>
      <c r="D6681" s="56"/>
      <c r="E6681" s="56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ht="16" x14ac:dyDescent="0.2">
      <c r="B6682" s="57"/>
      <c r="C6682" s="56"/>
      <c r="D6682" s="56"/>
      <c r="E6682" s="56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ht="16" x14ac:dyDescent="0.2">
      <c r="B6683" s="57"/>
      <c r="C6683" s="56"/>
      <c r="D6683" s="56"/>
      <c r="E6683" s="56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ht="16" x14ac:dyDescent="0.2">
      <c r="B6684" s="57"/>
      <c r="C6684" s="56"/>
      <c r="D6684" s="56"/>
      <c r="E6684" s="56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ht="16" x14ac:dyDescent="0.2">
      <c r="B6685" s="57"/>
      <c r="C6685" s="56"/>
      <c r="D6685" s="56"/>
      <c r="E6685" s="56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ht="16" x14ac:dyDescent="0.2">
      <c r="B6686" s="57"/>
      <c r="C6686" s="56"/>
      <c r="D6686" s="56"/>
      <c r="E6686" s="56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ht="16" x14ac:dyDescent="0.2">
      <c r="B6687" s="57"/>
      <c r="C6687" s="56"/>
      <c r="D6687" s="56"/>
      <c r="E6687" s="56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ht="16" x14ac:dyDescent="0.2">
      <c r="B6688" s="57"/>
      <c r="C6688" s="56"/>
      <c r="D6688" s="56"/>
      <c r="E6688" s="56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ht="16" x14ac:dyDescent="0.2">
      <c r="B6689" s="57"/>
      <c r="C6689" s="56"/>
      <c r="D6689" s="56"/>
      <c r="E6689" s="56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ht="16" x14ac:dyDescent="0.2">
      <c r="B6690" s="57"/>
      <c r="C6690" s="56"/>
      <c r="D6690" s="56"/>
      <c r="E6690" s="56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ht="16" x14ac:dyDescent="0.2">
      <c r="B6691" s="57"/>
      <c r="C6691" s="56"/>
      <c r="D6691" s="56"/>
      <c r="E6691" s="56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ht="16" x14ac:dyDescent="0.2">
      <c r="B6692" s="57"/>
      <c r="C6692" s="56"/>
      <c r="D6692" s="56"/>
      <c r="E6692" s="56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ht="16" x14ac:dyDescent="0.2">
      <c r="B6693" s="57"/>
      <c r="C6693" s="56"/>
      <c r="D6693" s="56"/>
      <c r="E6693" s="56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ht="16" x14ac:dyDescent="0.2">
      <c r="B6694" s="57"/>
      <c r="C6694" s="56"/>
      <c r="D6694" s="56"/>
      <c r="E6694" s="56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ht="16" x14ac:dyDescent="0.2">
      <c r="B6695" s="57"/>
      <c r="C6695" s="56"/>
      <c r="D6695" s="56"/>
      <c r="E6695" s="56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ht="16" x14ac:dyDescent="0.2">
      <c r="B6696" s="57"/>
      <c r="C6696" s="56"/>
      <c r="D6696" s="56"/>
      <c r="E6696" s="56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ht="16" x14ac:dyDescent="0.2">
      <c r="B6697" s="57"/>
      <c r="C6697" s="56"/>
      <c r="D6697" s="56"/>
      <c r="E6697" s="56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ht="16" x14ac:dyDescent="0.2">
      <c r="B6698" s="57"/>
      <c r="C6698" s="56"/>
      <c r="D6698" s="56"/>
      <c r="E6698" s="56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ht="16" x14ac:dyDescent="0.2">
      <c r="B6699" s="57"/>
      <c r="C6699" s="56"/>
      <c r="D6699" s="56"/>
      <c r="E6699" s="56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ht="16" x14ac:dyDescent="0.2">
      <c r="B6700" s="57"/>
      <c r="C6700" s="56"/>
      <c r="D6700" s="56"/>
      <c r="E6700" s="56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ht="16" x14ac:dyDescent="0.2">
      <c r="B6701" s="57"/>
      <c r="C6701" s="56"/>
      <c r="D6701" s="56"/>
      <c r="E6701" s="56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ht="16" x14ac:dyDescent="0.2">
      <c r="B6702" s="57"/>
      <c r="C6702" s="56"/>
      <c r="D6702" s="56"/>
      <c r="E6702" s="56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ht="16" x14ac:dyDescent="0.2">
      <c r="B6703" s="57"/>
      <c r="C6703" s="56"/>
      <c r="D6703" s="56"/>
      <c r="E6703" s="56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ht="16" x14ac:dyDescent="0.2">
      <c r="B6704" s="57"/>
      <c r="C6704" s="56"/>
      <c r="D6704" s="56"/>
      <c r="E6704" s="56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ht="16" x14ac:dyDescent="0.2">
      <c r="B6705" s="57"/>
      <c r="C6705" s="56"/>
      <c r="D6705" s="56"/>
      <c r="E6705" s="56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ht="16" x14ac:dyDescent="0.2">
      <c r="B6706" s="57"/>
      <c r="C6706" s="56"/>
      <c r="D6706" s="56"/>
      <c r="E6706" s="56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ht="16" x14ac:dyDescent="0.2">
      <c r="B6707" s="57"/>
      <c r="C6707" s="56"/>
      <c r="D6707" s="56"/>
      <c r="E6707" s="56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ht="16" x14ac:dyDescent="0.2">
      <c r="B6708" s="57"/>
      <c r="C6708" s="56"/>
      <c r="D6708" s="56"/>
      <c r="E6708" s="56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ht="16" x14ac:dyDescent="0.2">
      <c r="B6709" s="57"/>
      <c r="C6709" s="56"/>
      <c r="D6709" s="56"/>
      <c r="E6709" s="56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ht="16" x14ac:dyDescent="0.2">
      <c r="B6710" s="57"/>
      <c r="C6710" s="56"/>
      <c r="D6710" s="56"/>
      <c r="E6710" s="56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ht="16" x14ac:dyDescent="0.2">
      <c r="B6711" s="57"/>
      <c r="C6711" s="56"/>
      <c r="D6711" s="56"/>
      <c r="E6711" s="56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ht="16" x14ac:dyDescent="0.2">
      <c r="B6712" s="57"/>
      <c r="C6712" s="56"/>
      <c r="D6712" s="56"/>
      <c r="E6712" s="56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ht="16" x14ac:dyDescent="0.2">
      <c r="B6713" s="57"/>
      <c r="C6713" s="56"/>
      <c r="D6713" s="56"/>
      <c r="E6713" s="56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ht="16" x14ac:dyDescent="0.2">
      <c r="B6714" s="57"/>
      <c r="C6714" s="56"/>
      <c r="D6714" s="56"/>
      <c r="E6714" s="56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ht="16" x14ac:dyDescent="0.2">
      <c r="B6715" s="57"/>
      <c r="C6715" s="56"/>
      <c r="D6715" s="56"/>
      <c r="E6715" s="56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ht="16" x14ac:dyDescent="0.2">
      <c r="B6716" s="57"/>
      <c r="C6716" s="56"/>
      <c r="D6716" s="56"/>
      <c r="E6716" s="56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ht="16" x14ac:dyDescent="0.2">
      <c r="B6717" s="57"/>
      <c r="C6717" s="56"/>
      <c r="D6717" s="56"/>
      <c r="E6717" s="56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ht="16" x14ac:dyDescent="0.2">
      <c r="B6718" s="57"/>
      <c r="C6718" s="56"/>
      <c r="D6718" s="56"/>
      <c r="E6718" s="56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ht="16" x14ac:dyDescent="0.2">
      <c r="B6719" s="57"/>
      <c r="C6719" s="56"/>
      <c r="D6719" s="56"/>
      <c r="E6719" s="56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ht="16" x14ac:dyDescent="0.2">
      <c r="B6720" s="57"/>
      <c r="C6720" s="56"/>
      <c r="D6720" s="56"/>
      <c r="E6720" s="56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ht="16" x14ac:dyDescent="0.2">
      <c r="B6721" s="57"/>
      <c r="C6721" s="56"/>
      <c r="D6721" s="56"/>
      <c r="E6721" s="56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ht="16" x14ac:dyDescent="0.2">
      <c r="B6722" s="57"/>
      <c r="C6722" s="56"/>
      <c r="D6722" s="56"/>
      <c r="E6722" s="56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ht="16" x14ac:dyDescent="0.2">
      <c r="B6723" s="57"/>
      <c r="C6723" s="56"/>
      <c r="D6723" s="56"/>
      <c r="E6723" s="56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ht="16" x14ac:dyDescent="0.2">
      <c r="B6724" s="57"/>
      <c r="C6724" s="56"/>
      <c r="D6724" s="56"/>
      <c r="E6724" s="56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ht="16" x14ac:dyDescent="0.2">
      <c r="B6725" s="57"/>
      <c r="C6725" s="56"/>
      <c r="D6725" s="56"/>
      <c r="E6725" s="56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ht="16" x14ac:dyDescent="0.2">
      <c r="B6726" s="57"/>
      <c r="C6726" s="56"/>
      <c r="D6726" s="56"/>
      <c r="E6726" s="56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ht="16" x14ac:dyDescent="0.2">
      <c r="B6727" s="57"/>
      <c r="C6727" s="56"/>
      <c r="D6727" s="56"/>
      <c r="E6727" s="56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ht="16" x14ac:dyDescent="0.2">
      <c r="B6728" s="57"/>
      <c r="C6728" s="56"/>
      <c r="D6728" s="56"/>
      <c r="E6728" s="56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ht="16" x14ac:dyDescent="0.2">
      <c r="B6729" s="57"/>
      <c r="C6729" s="56"/>
      <c r="D6729" s="56"/>
      <c r="E6729" s="56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ht="16" x14ac:dyDescent="0.2">
      <c r="B6730" s="57"/>
      <c r="C6730" s="56"/>
      <c r="D6730" s="56"/>
      <c r="E6730" s="56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ht="16" x14ac:dyDescent="0.2">
      <c r="B6731" s="57"/>
      <c r="C6731" s="56"/>
      <c r="D6731" s="56"/>
      <c r="E6731" s="56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ht="16" x14ac:dyDescent="0.2">
      <c r="B6732" s="57"/>
      <c r="C6732" s="56"/>
      <c r="D6732" s="56"/>
      <c r="E6732" s="56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ht="16" x14ac:dyDescent="0.2">
      <c r="B6733" s="57"/>
      <c r="C6733" s="56"/>
      <c r="D6733" s="56"/>
      <c r="E6733" s="56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ht="16" x14ac:dyDescent="0.2">
      <c r="B6734" s="57"/>
      <c r="C6734" s="56"/>
      <c r="D6734" s="56"/>
      <c r="E6734" s="56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ht="16" x14ac:dyDescent="0.2">
      <c r="B6735" s="57"/>
      <c r="C6735" s="56"/>
      <c r="D6735" s="56"/>
      <c r="E6735" s="56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ht="16" x14ac:dyDescent="0.2">
      <c r="B6736" s="57"/>
      <c r="C6736" s="56"/>
      <c r="D6736" s="56"/>
      <c r="E6736" s="56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ht="16" x14ac:dyDescent="0.2">
      <c r="B6737" s="57"/>
      <c r="C6737" s="56"/>
      <c r="D6737" s="56"/>
      <c r="E6737" s="56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ht="16" x14ac:dyDescent="0.2">
      <c r="B6738" s="57"/>
      <c r="C6738" s="56"/>
      <c r="D6738" s="56"/>
      <c r="E6738" s="56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ht="16" x14ac:dyDescent="0.2">
      <c r="B6739" s="57"/>
      <c r="C6739" s="56"/>
      <c r="D6739" s="56"/>
      <c r="E6739" s="56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ht="16" x14ac:dyDescent="0.2">
      <c r="B6740" s="57"/>
      <c r="C6740" s="56"/>
      <c r="D6740" s="56"/>
      <c r="E6740" s="56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ht="16" x14ac:dyDescent="0.2">
      <c r="B6741" s="57"/>
      <c r="C6741" s="56"/>
      <c r="D6741" s="56"/>
      <c r="E6741" s="56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ht="16" x14ac:dyDescent="0.2">
      <c r="B6742" s="57"/>
      <c r="C6742" s="56"/>
      <c r="D6742" s="56"/>
      <c r="E6742" s="56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ht="16" x14ac:dyDescent="0.2">
      <c r="B6743" s="57"/>
      <c r="C6743" s="56"/>
      <c r="D6743" s="56"/>
      <c r="E6743" s="56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ht="16" x14ac:dyDescent="0.2">
      <c r="B6744" s="57"/>
      <c r="C6744" s="56"/>
      <c r="D6744" s="56"/>
      <c r="E6744" s="56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ht="16" x14ac:dyDescent="0.2">
      <c r="B6745" s="57"/>
      <c r="C6745" s="56"/>
      <c r="D6745" s="56"/>
      <c r="E6745" s="56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ht="16" x14ac:dyDescent="0.2">
      <c r="B6746" s="57"/>
      <c r="C6746" s="56"/>
      <c r="D6746" s="56"/>
      <c r="E6746" s="56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ht="16" x14ac:dyDescent="0.2">
      <c r="B6747" s="57"/>
      <c r="C6747" s="56"/>
      <c r="D6747" s="56"/>
      <c r="E6747" s="56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ht="16" x14ac:dyDescent="0.2">
      <c r="B6748" s="57"/>
      <c r="C6748" s="56"/>
      <c r="D6748" s="56"/>
      <c r="E6748" s="56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ht="16" x14ac:dyDescent="0.2">
      <c r="B6749" s="57"/>
      <c r="C6749" s="56"/>
      <c r="D6749" s="56"/>
      <c r="E6749" s="56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ht="16" x14ac:dyDescent="0.2">
      <c r="B6750" s="57"/>
      <c r="C6750" s="56"/>
      <c r="D6750" s="56"/>
      <c r="E6750" s="56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ht="16" x14ac:dyDescent="0.2">
      <c r="B6751" s="57"/>
      <c r="C6751" s="56"/>
      <c r="D6751" s="56"/>
      <c r="E6751" s="56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ht="16" x14ac:dyDescent="0.2">
      <c r="B6752" s="57"/>
      <c r="C6752" s="56"/>
      <c r="D6752" s="56"/>
      <c r="E6752" s="56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ht="16" x14ac:dyDescent="0.2">
      <c r="B6753" s="57"/>
      <c r="C6753" s="56"/>
      <c r="D6753" s="56"/>
      <c r="E6753" s="56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ht="16" x14ac:dyDescent="0.2">
      <c r="B6754" s="57"/>
      <c r="C6754" s="56"/>
      <c r="D6754" s="56"/>
      <c r="E6754" s="56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ht="16" x14ac:dyDescent="0.2">
      <c r="B6755" s="57"/>
      <c r="C6755" s="56"/>
      <c r="D6755" s="56"/>
      <c r="E6755" s="56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ht="16" x14ac:dyDescent="0.2">
      <c r="B6756" s="57"/>
      <c r="C6756" s="56"/>
      <c r="D6756" s="56"/>
      <c r="E6756" s="56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ht="16" x14ac:dyDescent="0.2">
      <c r="B6757" s="57"/>
      <c r="C6757" s="56"/>
      <c r="D6757" s="56"/>
      <c r="E6757" s="56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ht="16" x14ac:dyDescent="0.2">
      <c r="B6758" s="57"/>
      <c r="C6758" s="56"/>
      <c r="D6758" s="56"/>
      <c r="E6758" s="56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ht="16" x14ac:dyDescent="0.2">
      <c r="B6759" s="57"/>
      <c r="C6759" s="56"/>
      <c r="D6759" s="56"/>
      <c r="E6759" s="56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ht="16" x14ac:dyDescent="0.2">
      <c r="B6760" s="57"/>
      <c r="C6760" s="56"/>
      <c r="D6760" s="56"/>
      <c r="E6760" s="56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ht="16" x14ac:dyDescent="0.2">
      <c r="B6761" s="57"/>
      <c r="C6761" s="56"/>
      <c r="D6761" s="56"/>
      <c r="E6761" s="56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ht="16" x14ac:dyDescent="0.2">
      <c r="B6762" s="57"/>
      <c r="C6762" s="56"/>
      <c r="D6762" s="56"/>
      <c r="E6762" s="56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ht="16" x14ac:dyDescent="0.2">
      <c r="B6763" s="57"/>
      <c r="C6763" s="56"/>
      <c r="D6763" s="56"/>
      <c r="E6763" s="56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ht="16" x14ac:dyDescent="0.2">
      <c r="B6764" s="57"/>
      <c r="C6764" s="56"/>
      <c r="D6764" s="56"/>
      <c r="E6764" s="56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ht="16" x14ac:dyDescent="0.2">
      <c r="B6765" s="57"/>
      <c r="C6765" s="56"/>
      <c r="D6765" s="56"/>
      <c r="E6765" s="56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ht="16" x14ac:dyDescent="0.2">
      <c r="B6766" s="57"/>
      <c r="C6766" s="56"/>
      <c r="D6766" s="56"/>
      <c r="E6766" s="56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ht="16" x14ac:dyDescent="0.2">
      <c r="B6767" s="57"/>
      <c r="C6767" s="56"/>
      <c r="D6767" s="56"/>
      <c r="E6767" s="56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ht="16" x14ac:dyDescent="0.2">
      <c r="B6768" s="57"/>
      <c r="C6768" s="56"/>
      <c r="D6768" s="56"/>
      <c r="E6768" s="56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ht="16" x14ac:dyDescent="0.2">
      <c r="B6769" s="57"/>
      <c r="C6769" s="56"/>
      <c r="D6769" s="56"/>
      <c r="E6769" s="56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ht="16" x14ac:dyDescent="0.2">
      <c r="B6770" s="57"/>
      <c r="C6770" s="56"/>
      <c r="D6770" s="56"/>
      <c r="E6770" s="56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ht="16" x14ac:dyDescent="0.2">
      <c r="B6771" s="57"/>
      <c r="C6771" s="56"/>
      <c r="D6771" s="56"/>
      <c r="E6771" s="56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ht="16" x14ac:dyDescent="0.2">
      <c r="B6772" s="57"/>
      <c r="C6772" s="56"/>
      <c r="D6772" s="56"/>
      <c r="E6772" s="56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ht="16" x14ac:dyDescent="0.2">
      <c r="B6773" s="57"/>
      <c r="C6773" s="56"/>
      <c r="D6773" s="56"/>
      <c r="E6773" s="56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ht="16" x14ac:dyDescent="0.2">
      <c r="B6774" s="57"/>
      <c r="C6774" s="56"/>
      <c r="D6774" s="56"/>
      <c r="E6774" s="56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ht="16" x14ac:dyDescent="0.2">
      <c r="B6775" s="57"/>
      <c r="C6775" s="56"/>
      <c r="D6775" s="56"/>
      <c r="E6775" s="56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ht="16" x14ac:dyDescent="0.2">
      <c r="B6776" s="57"/>
      <c r="C6776" s="56"/>
      <c r="D6776" s="56"/>
      <c r="E6776" s="56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ht="16" x14ac:dyDescent="0.2">
      <c r="B6777" s="57"/>
      <c r="C6777" s="56"/>
      <c r="D6777" s="56"/>
      <c r="E6777" s="56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ht="16" x14ac:dyDescent="0.2">
      <c r="B6778" s="57"/>
      <c r="C6778" s="56"/>
      <c r="D6778" s="56"/>
      <c r="E6778" s="56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ht="16" x14ac:dyDescent="0.2">
      <c r="B6779" s="57"/>
      <c r="C6779" s="56"/>
      <c r="D6779" s="56"/>
      <c r="E6779" s="56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ht="16" x14ac:dyDescent="0.2">
      <c r="B6780" s="57"/>
      <c r="C6780" s="56"/>
      <c r="D6780" s="56"/>
      <c r="E6780" s="56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ht="16" x14ac:dyDescent="0.2">
      <c r="B6781" s="57"/>
      <c r="C6781" s="56"/>
      <c r="D6781" s="56"/>
      <c r="E6781" s="56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ht="16" x14ac:dyDescent="0.2">
      <c r="B6782" s="57"/>
      <c r="C6782" s="56"/>
      <c r="D6782" s="56"/>
      <c r="E6782" s="56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ht="16" x14ac:dyDescent="0.2">
      <c r="B6783" s="57"/>
      <c r="C6783" s="56"/>
      <c r="D6783" s="56"/>
      <c r="E6783" s="56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ht="16" x14ac:dyDescent="0.2">
      <c r="B6784" s="57"/>
      <c r="C6784" s="56"/>
      <c r="D6784" s="56"/>
      <c r="E6784" s="56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ht="16" x14ac:dyDescent="0.2">
      <c r="B6785" s="57"/>
      <c r="C6785" s="56"/>
      <c r="D6785" s="56"/>
      <c r="E6785" s="56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ht="16" x14ac:dyDescent="0.2">
      <c r="B6786" s="57"/>
      <c r="C6786" s="56"/>
      <c r="D6786" s="56"/>
      <c r="E6786" s="56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ht="16" x14ac:dyDescent="0.2">
      <c r="B6787" s="57"/>
      <c r="C6787" s="56"/>
      <c r="D6787" s="56"/>
      <c r="E6787" s="56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ht="16" x14ac:dyDescent="0.2">
      <c r="B6788" s="57"/>
      <c r="C6788" s="56"/>
      <c r="D6788" s="56"/>
      <c r="E6788" s="56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ht="16" x14ac:dyDescent="0.2">
      <c r="B6789" s="57"/>
      <c r="C6789" s="56"/>
      <c r="D6789" s="56"/>
      <c r="E6789" s="56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ht="16" x14ac:dyDescent="0.2">
      <c r="B6790" s="57"/>
      <c r="C6790" s="56"/>
      <c r="D6790" s="56"/>
      <c r="E6790" s="56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ht="16" x14ac:dyDescent="0.2">
      <c r="B6791" s="57"/>
      <c r="C6791" s="56"/>
      <c r="D6791" s="56"/>
      <c r="E6791" s="56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ht="16" x14ac:dyDescent="0.2">
      <c r="B6792" s="57"/>
      <c r="C6792" s="56"/>
      <c r="D6792" s="56"/>
      <c r="E6792" s="56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ht="16" x14ac:dyDescent="0.2">
      <c r="B6793" s="57"/>
      <c r="C6793" s="56"/>
      <c r="D6793" s="56"/>
      <c r="E6793" s="56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ht="16" x14ac:dyDescent="0.2">
      <c r="B6794" s="57"/>
      <c r="C6794" s="56"/>
      <c r="D6794" s="56"/>
      <c r="E6794" s="56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ht="16" x14ac:dyDescent="0.2">
      <c r="B6795" s="57"/>
      <c r="C6795" s="56"/>
      <c r="D6795" s="56"/>
      <c r="E6795" s="56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ht="16" x14ac:dyDescent="0.2">
      <c r="B6796" s="57"/>
      <c r="C6796" s="56"/>
      <c r="D6796" s="56"/>
      <c r="E6796" s="56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ht="16" x14ac:dyDescent="0.2">
      <c r="B6797" s="57"/>
      <c r="C6797" s="56"/>
      <c r="D6797" s="56"/>
      <c r="E6797" s="56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ht="16" x14ac:dyDescent="0.2">
      <c r="B6798" s="57"/>
      <c r="C6798" s="56"/>
      <c r="D6798" s="56"/>
      <c r="E6798" s="56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ht="16" x14ac:dyDescent="0.2">
      <c r="B6799" s="57"/>
      <c r="C6799" s="56"/>
      <c r="D6799" s="56"/>
      <c r="E6799" s="56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ht="16" x14ac:dyDescent="0.2">
      <c r="B6800" s="57"/>
      <c r="C6800" s="56"/>
      <c r="D6800" s="56"/>
      <c r="E6800" s="56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ht="16" x14ac:dyDescent="0.2">
      <c r="B6801" s="57"/>
      <c r="C6801" s="56"/>
      <c r="D6801" s="56"/>
      <c r="E6801" s="56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ht="16" x14ac:dyDescent="0.2">
      <c r="B6802" s="57"/>
      <c r="C6802" s="56"/>
      <c r="D6802" s="56"/>
      <c r="E6802" s="56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ht="16" x14ac:dyDescent="0.2">
      <c r="B6803" s="57"/>
      <c r="C6803" s="56"/>
      <c r="D6803" s="56"/>
      <c r="E6803" s="56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ht="16" x14ac:dyDescent="0.2">
      <c r="B6804" s="57"/>
      <c r="C6804" s="56"/>
      <c r="D6804" s="56"/>
      <c r="E6804" s="56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ht="16" x14ac:dyDescent="0.2">
      <c r="B6805" s="57"/>
      <c r="C6805" s="56"/>
      <c r="D6805" s="56"/>
      <c r="E6805" s="56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ht="16" x14ac:dyDescent="0.2">
      <c r="B6806" s="57"/>
      <c r="C6806" s="56"/>
      <c r="D6806" s="56"/>
      <c r="E6806" s="56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ht="16" x14ac:dyDescent="0.2">
      <c r="B6807" s="57"/>
      <c r="C6807" s="56"/>
      <c r="D6807" s="56"/>
      <c r="E6807" s="56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ht="16" x14ac:dyDescent="0.2">
      <c r="B6808" s="57"/>
      <c r="C6808" s="56"/>
      <c r="D6808" s="56"/>
      <c r="E6808" s="56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ht="16" x14ac:dyDescent="0.2">
      <c r="B6809" s="57"/>
      <c r="C6809" s="56"/>
      <c r="D6809" s="56"/>
      <c r="E6809" s="56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ht="16" x14ac:dyDescent="0.2">
      <c r="B6810" s="57"/>
      <c r="C6810" s="56"/>
      <c r="D6810" s="56"/>
      <c r="E6810" s="56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ht="16" x14ac:dyDescent="0.2">
      <c r="B6811" s="57"/>
      <c r="C6811" s="56"/>
      <c r="D6811" s="56"/>
      <c r="E6811" s="56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ht="16" x14ac:dyDescent="0.2">
      <c r="B6812" s="57"/>
      <c r="C6812" s="56"/>
      <c r="D6812" s="56"/>
      <c r="E6812" s="56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ht="16" x14ac:dyDescent="0.2">
      <c r="B6813" s="57"/>
      <c r="C6813" s="56"/>
      <c r="D6813" s="56"/>
      <c r="E6813" s="56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ht="16" x14ac:dyDescent="0.2">
      <c r="B6814" s="57"/>
      <c r="C6814" s="56"/>
      <c r="D6814" s="56"/>
      <c r="E6814" s="56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ht="16" x14ac:dyDescent="0.2">
      <c r="B6815" s="57"/>
      <c r="C6815" s="56"/>
      <c r="D6815" s="56"/>
      <c r="E6815" s="56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ht="16" x14ac:dyDescent="0.2">
      <c r="B6816" s="57"/>
      <c r="C6816" s="56"/>
      <c r="D6816" s="56"/>
      <c r="E6816" s="56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ht="16" x14ac:dyDescent="0.2">
      <c r="B6817" s="57"/>
      <c r="C6817" s="56"/>
      <c r="D6817" s="56"/>
      <c r="E6817" s="56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ht="16" x14ac:dyDescent="0.2">
      <c r="B6818" s="57"/>
      <c r="C6818" s="56"/>
      <c r="D6818" s="56"/>
      <c r="E6818" s="56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ht="16" x14ac:dyDescent="0.2">
      <c r="B6819" s="57"/>
      <c r="C6819" s="56"/>
      <c r="D6819" s="56"/>
      <c r="E6819" s="56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ht="16" x14ac:dyDescent="0.2">
      <c r="B6820" s="57"/>
      <c r="C6820" s="56"/>
      <c r="D6820" s="56"/>
      <c r="E6820" s="56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ht="16" x14ac:dyDescent="0.2">
      <c r="B6821" s="57"/>
      <c r="C6821" s="56"/>
      <c r="D6821" s="56"/>
      <c r="E6821" s="56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ht="16" x14ac:dyDescent="0.2">
      <c r="B6822" s="57"/>
      <c r="C6822" s="56"/>
      <c r="D6822" s="56"/>
      <c r="E6822" s="56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ht="16" x14ac:dyDescent="0.2">
      <c r="B6823" s="57"/>
      <c r="C6823" s="56"/>
      <c r="D6823" s="56"/>
      <c r="E6823" s="56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ht="16" x14ac:dyDescent="0.2">
      <c r="B6824" s="57"/>
      <c r="C6824" s="56"/>
      <c r="D6824" s="56"/>
      <c r="E6824" s="56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ht="16" x14ac:dyDescent="0.2">
      <c r="B6825" s="57"/>
      <c r="C6825" s="56"/>
      <c r="D6825" s="56"/>
      <c r="E6825" s="56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ht="16" x14ac:dyDescent="0.2">
      <c r="B6826" s="57"/>
      <c r="C6826" s="56"/>
      <c r="D6826" s="56"/>
      <c r="E6826" s="56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ht="16" x14ac:dyDescent="0.2">
      <c r="B6827" s="57"/>
      <c r="C6827" s="56"/>
      <c r="D6827" s="56"/>
      <c r="E6827" s="56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ht="16" x14ac:dyDescent="0.2">
      <c r="B6828" s="57"/>
      <c r="C6828" s="56"/>
      <c r="D6828" s="56"/>
      <c r="E6828" s="56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ht="16" x14ac:dyDescent="0.2">
      <c r="B6829" s="57"/>
      <c r="C6829" s="56"/>
      <c r="D6829" s="56"/>
      <c r="E6829" s="56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ht="16" x14ac:dyDescent="0.2">
      <c r="B6830" s="57"/>
      <c r="C6830" s="56"/>
      <c r="D6830" s="56"/>
      <c r="E6830" s="56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ht="16" x14ac:dyDescent="0.2">
      <c r="B6831" s="57"/>
      <c r="C6831" s="56"/>
      <c r="D6831" s="56"/>
      <c r="E6831" s="56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ht="16" x14ac:dyDescent="0.2">
      <c r="B6832" s="57"/>
      <c r="C6832" s="56"/>
      <c r="D6832" s="56"/>
      <c r="E6832" s="56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ht="16" x14ac:dyDescent="0.2">
      <c r="B6833" s="57"/>
      <c r="C6833" s="56"/>
      <c r="D6833" s="56"/>
      <c r="E6833" s="56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ht="16" x14ac:dyDescent="0.2">
      <c r="B6834" s="57"/>
      <c r="C6834" s="56"/>
      <c r="D6834" s="56"/>
      <c r="E6834" s="56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ht="16" x14ac:dyDescent="0.2">
      <c r="B6835" s="57"/>
      <c r="C6835" s="56"/>
      <c r="D6835" s="56"/>
      <c r="E6835" s="56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ht="16" x14ac:dyDescent="0.2">
      <c r="B6836" s="57"/>
      <c r="C6836" s="56"/>
      <c r="D6836" s="56"/>
      <c r="E6836" s="56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ht="16" x14ac:dyDescent="0.2">
      <c r="B6837" s="57"/>
      <c r="C6837" s="56"/>
      <c r="D6837" s="56"/>
      <c r="E6837" s="56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ht="16" x14ac:dyDescent="0.2">
      <c r="B6838" s="57"/>
      <c r="C6838" s="56"/>
      <c r="D6838" s="56"/>
      <c r="E6838" s="56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ht="16" x14ac:dyDescent="0.2">
      <c r="B6839" s="57"/>
      <c r="C6839" s="56"/>
      <c r="D6839" s="56"/>
      <c r="E6839" s="56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ht="16" x14ac:dyDescent="0.2">
      <c r="B6840" s="57"/>
      <c r="C6840" s="56"/>
      <c r="D6840" s="56"/>
      <c r="E6840" s="56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ht="16" x14ac:dyDescent="0.2">
      <c r="B6841" s="57"/>
      <c r="C6841" s="56"/>
      <c r="D6841" s="56"/>
      <c r="E6841" s="56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ht="16" x14ac:dyDescent="0.2">
      <c r="B6842" s="57"/>
      <c r="C6842" s="56"/>
      <c r="D6842" s="56"/>
      <c r="E6842" s="56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ht="16" x14ac:dyDescent="0.2">
      <c r="B6843" s="57"/>
      <c r="C6843" s="56"/>
      <c r="D6843" s="56"/>
      <c r="E6843" s="56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ht="16" x14ac:dyDescent="0.2">
      <c r="B6844" s="57"/>
      <c r="C6844" s="56"/>
      <c r="D6844" s="56"/>
      <c r="E6844" s="56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ht="16" x14ac:dyDescent="0.2">
      <c r="B6845" s="57"/>
      <c r="C6845" s="56"/>
      <c r="D6845" s="56"/>
      <c r="E6845" s="56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ht="16" x14ac:dyDescent="0.2">
      <c r="B6846" s="57"/>
      <c r="C6846" s="56"/>
      <c r="D6846" s="56"/>
      <c r="E6846" s="56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ht="16" x14ac:dyDescent="0.2">
      <c r="B6847" s="57"/>
      <c r="C6847" s="56"/>
      <c r="D6847" s="56"/>
      <c r="E6847" s="56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ht="16" x14ac:dyDescent="0.2">
      <c r="B6848" s="57"/>
      <c r="C6848" s="56"/>
      <c r="D6848" s="56"/>
      <c r="E6848" s="56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ht="16" x14ac:dyDescent="0.2">
      <c r="B6849" s="57"/>
      <c r="C6849" s="56"/>
      <c r="D6849" s="56"/>
      <c r="E6849" s="56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ht="16" x14ac:dyDescent="0.2">
      <c r="B6850" s="57"/>
      <c r="C6850" s="56"/>
      <c r="D6850" s="56"/>
      <c r="E6850" s="56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ht="16" x14ac:dyDescent="0.2">
      <c r="B6851" s="57"/>
      <c r="C6851" s="56"/>
      <c r="D6851" s="56"/>
      <c r="E6851" s="56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ht="16" x14ac:dyDescent="0.2">
      <c r="B6852" s="57"/>
      <c r="C6852" s="56"/>
      <c r="D6852" s="56"/>
      <c r="E6852" s="56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ht="16" x14ac:dyDescent="0.2">
      <c r="B6853" s="57"/>
      <c r="C6853" s="56"/>
      <c r="D6853" s="56"/>
      <c r="E6853" s="56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ht="16" x14ac:dyDescent="0.2">
      <c r="B6854" s="57"/>
      <c r="C6854" s="56"/>
      <c r="D6854" s="56"/>
      <c r="E6854" s="56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ht="16" x14ac:dyDescent="0.2">
      <c r="B6855" s="57"/>
      <c r="C6855" s="56"/>
      <c r="D6855" s="56"/>
      <c r="E6855" s="56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ht="16" x14ac:dyDescent="0.2">
      <c r="B6856" s="57"/>
      <c r="C6856" s="56"/>
      <c r="D6856" s="56"/>
      <c r="E6856" s="56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ht="16" x14ac:dyDescent="0.2">
      <c r="B6857" s="57"/>
      <c r="C6857" s="56"/>
      <c r="D6857" s="56"/>
      <c r="E6857" s="56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ht="16" x14ac:dyDescent="0.2">
      <c r="B6858" s="57"/>
      <c r="C6858" s="56"/>
      <c r="D6858" s="56"/>
      <c r="E6858" s="56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ht="16" x14ac:dyDescent="0.2">
      <c r="B6859" s="57"/>
      <c r="C6859" s="56"/>
      <c r="D6859" s="56"/>
      <c r="E6859" s="56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ht="16" x14ac:dyDescent="0.2">
      <c r="B6860" s="57"/>
      <c r="C6860" s="56"/>
      <c r="D6860" s="56"/>
      <c r="E6860" s="56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ht="16" x14ac:dyDescent="0.2">
      <c r="B6861" s="57"/>
      <c r="C6861" s="56"/>
      <c r="D6861" s="56"/>
      <c r="E6861" s="56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ht="16" x14ac:dyDescent="0.2">
      <c r="B6862" s="57"/>
      <c r="C6862" s="56"/>
      <c r="D6862" s="56"/>
      <c r="E6862" s="56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ht="16" x14ac:dyDescent="0.2">
      <c r="B6863" s="57"/>
      <c r="C6863" s="56"/>
      <c r="D6863" s="56"/>
      <c r="E6863" s="56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ht="16" x14ac:dyDescent="0.2">
      <c r="B6864" s="57"/>
      <c r="C6864" s="56"/>
      <c r="D6864" s="56"/>
      <c r="E6864" s="56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ht="16" x14ac:dyDescent="0.2">
      <c r="B6865" s="57"/>
      <c r="C6865" s="56"/>
      <c r="D6865" s="56"/>
      <c r="E6865" s="56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ht="16" x14ac:dyDescent="0.2">
      <c r="B6866" s="57"/>
      <c r="C6866" s="56"/>
      <c r="D6866" s="56"/>
      <c r="E6866" s="56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ht="16" x14ac:dyDescent="0.2">
      <c r="B6867" s="57"/>
      <c r="C6867" s="56"/>
      <c r="D6867" s="56"/>
      <c r="E6867" s="56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ht="16" x14ac:dyDescent="0.2">
      <c r="B6868" s="57"/>
      <c r="C6868" s="56"/>
      <c r="D6868" s="56"/>
      <c r="E6868" s="56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ht="16" x14ac:dyDescent="0.2">
      <c r="B6869" s="57"/>
      <c r="C6869" s="56"/>
      <c r="D6869" s="56"/>
      <c r="E6869" s="56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ht="16" x14ac:dyDescent="0.2">
      <c r="B6870" s="57"/>
      <c r="C6870" s="56"/>
      <c r="D6870" s="56"/>
      <c r="E6870" s="56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ht="16" x14ac:dyDescent="0.2">
      <c r="B6871" s="57"/>
      <c r="C6871" s="56"/>
      <c r="D6871" s="56"/>
      <c r="E6871" s="56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ht="16" x14ac:dyDescent="0.2">
      <c r="B6872" s="57"/>
      <c r="C6872" s="56"/>
      <c r="D6872" s="56"/>
      <c r="E6872" s="56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ht="16" x14ac:dyDescent="0.2">
      <c r="B6873" s="57"/>
      <c r="C6873" s="56"/>
      <c r="D6873" s="56"/>
      <c r="E6873" s="56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ht="16" x14ac:dyDescent="0.2">
      <c r="B6874" s="57"/>
      <c r="C6874" s="56"/>
      <c r="D6874" s="56"/>
      <c r="E6874" s="56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ht="16" x14ac:dyDescent="0.2">
      <c r="B6875" s="57"/>
      <c r="C6875" s="56"/>
      <c r="D6875" s="56"/>
      <c r="E6875" s="56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ht="16" x14ac:dyDescent="0.2">
      <c r="B6876" s="57"/>
      <c r="C6876" s="56"/>
      <c r="D6876" s="56"/>
      <c r="E6876" s="56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ht="16" x14ac:dyDescent="0.2">
      <c r="B6877" s="57"/>
      <c r="C6877" s="56"/>
      <c r="D6877" s="56"/>
      <c r="E6877" s="56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ht="16" x14ac:dyDescent="0.2">
      <c r="B6878" s="57"/>
      <c r="C6878" s="56"/>
      <c r="D6878" s="56"/>
      <c r="E6878" s="56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ht="16" x14ac:dyDescent="0.2">
      <c r="B6879" s="57"/>
      <c r="C6879" s="56"/>
      <c r="D6879" s="56"/>
      <c r="E6879" s="56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ht="16" x14ac:dyDescent="0.2">
      <c r="B6880" s="57"/>
      <c r="C6880" s="56"/>
      <c r="D6880" s="56"/>
      <c r="E6880" s="56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ht="16" x14ac:dyDescent="0.2">
      <c r="B6881" s="57"/>
      <c r="C6881" s="56"/>
      <c r="D6881" s="56"/>
      <c r="E6881" s="56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ht="16" x14ac:dyDescent="0.2">
      <c r="B6882" s="57"/>
      <c r="C6882" s="56"/>
      <c r="D6882" s="56"/>
      <c r="E6882" s="56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ht="16" x14ac:dyDescent="0.2">
      <c r="B6883" s="57"/>
      <c r="C6883" s="56"/>
      <c r="D6883" s="56"/>
      <c r="E6883" s="56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ht="16" x14ac:dyDescent="0.2">
      <c r="B6884" s="57"/>
      <c r="C6884" s="56"/>
      <c r="D6884" s="56"/>
      <c r="E6884" s="56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ht="16" x14ac:dyDescent="0.2">
      <c r="B6885" s="57"/>
      <c r="C6885" s="56"/>
      <c r="D6885" s="56"/>
      <c r="E6885" s="56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ht="16" x14ac:dyDescent="0.2">
      <c r="B6886" s="57"/>
      <c r="C6886" s="56"/>
      <c r="D6886" s="56"/>
      <c r="E6886" s="56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ht="16" x14ac:dyDescent="0.2">
      <c r="B6887" s="57"/>
      <c r="C6887" s="56"/>
      <c r="D6887" s="56"/>
      <c r="E6887" s="56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ht="16" x14ac:dyDescent="0.2">
      <c r="B6888" s="57"/>
      <c r="C6888" s="56"/>
      <c r="D6888" s="56"/>
      <c r="E6888" s="56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ht="16" x14ac:dyDescent="0.2">
      <c r="B6889" s="57"/>
      <c r="C6889" s="56"/>
      <c r="D6889" s="56"/>
      <c r="E6889" s="56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ht="16" x14ac:dyDescent="0.2">
      <c r="B6890" s="57"/>
      <c r="C6890" s="56"/>
      <c r="D6890" s="56"/>
      <c r="E6890" s="56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ht="16" x14ac:dyDescent="0.2">
      <c r="B6891" s="57"/>
      <c r="C6891" s="56"/>
      <c r="D6891" s="56"/>
      <c r="E6891" s="56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ht="16" x14ac:dyDescent="0.2">
      <c r="B6892" s="57"/>
      <c r="C6892" s="56"/>
      <c r="D6892" s="56"/>
      <c r="E6892" s="56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ht="16" x14ac:dyDescent="0.2">
      <c r="B6893" s="57"/>
      <c r="C6893" s="56"/>
      <c r="D6893" s="56"/>
      <c r="E6893" s="56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ht="16" x14ac:dyDescent="0.2">
      <c r="B6894" s="57"/>
      <c r="C6894" s="56"/>
      <c r="D6894" s="56"/>
      <c r="E6894" s="56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ht="16" x14ac:dyDescent="0.2">
      <c r="B6895" s="57"/>
      <c r="C6895" s="56"/>
      <c r="D6895" s="56"/>
      <c r="E6895" s="56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ht="16" x14ac:dyDescent="0.2">
      <c r="B6896" s="57"/>
      <c r="C6896" s="56"/>
      <c r="D6896" s="56"/>
      <c r="E6896" s="56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ht="16" x14ac:dyDescent="0.2">
      <c r="B6897" s="57"/>
      <c r="C6897" s="56"/>
      <c r="D6897" s="56"/>
      <c r="E6897" s="56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ht="16" x14ac:dyDescent="0.2">
      <c r="B6898" s="57"/>
      <c r="C6898" s="56"/>
      <c r="D6898" s="56"/>
      <c r="E6898" s="56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ht="16" x14ac:dyDescent="0.2">
      <c r="B6899" s="57"/>
      <c r="C6899" s="56"/>
      <c r="D6899" s="56"/>
      <c r="E6899" s="56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ht="16" x14ac:dyDescent="0.2">
      <c r="B6900" s="57"/>
      <c r="C6900" s="56"/>
      <c r="D6900" s="56"/>
      <c r="E6900" s="56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ht="16" x14ac:dyDescent="0.2">
      <c r="B6901" s="57"/>
      <c r="C6901" s="56"/>
      <c r="D6901" s="56"/>
      <c r="E6901" s="56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ht="16" x14ac:dyDescent="0.2">
      <c r="B6902" s="57"/>
      <c r="C6902" s="56"/>
      <c r="D6902" s="56"/>
      <c r="E6902" s="56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ht="16" x14ac:dyDescent="0.2">
      <c r="B6903" s="57"/>
      <c r="C6903" s="56"/>
      <c r="D6903" s="56"/>
      <c r="E6903" s="56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ht="16" x14ac:dyDescent="0.2">
      <c r="B6904" s="57"/>
      <c r="C6904" s="56"/>
      <c r="D6904" s="56"/>
      <c r="E6904" s="56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ht="16" x14ac:dyDescent="0.2">
      <c r="B6905" s="57"/>
      <c r="C6905" s="56"/>
      <c r="D6905" s="56"/>
      <c r="E6905" s="56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ht="16" x14ac:dyDescent="0.2">
      <c r="B6906" s="57"/>
      <c r="C6906" s="56"/>
      <c r="D6906" s="56"/>
      <c r="E6906" s="56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ht="16" x14ac:dyDescent="0.2">
      <c r="B6907" s="57"/>
      <c r="C6907" s="56"/>
      <c r="D6907" s="56"/>
      <c r="E6907" s="56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ht="16" x14ac:dyDescent="0.2">
      <c r="B6908" s="57"/>
      <c r="C6908" s="56"/>
      <c r="D6908" s="56"/>
      <c r="E6908" s="56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ht="16" x14ac:dyDescent="0.2">
      <c r="B6909" s="57"/>
      <c r="C6909" s="56"/>
      <c r="D6909" s="56"/>
      <c r="E6909" s="56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ht="16" x14ac:dyDescent="0.2">
      <c r="B6910" s="57"/>
      <c r="C6910" s="56"/>
      <c r="D6910" s="56"/>
      <c r="E6910" s="56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ht="16" x14ac:dyDescent="0.2">
      <c r="B6911" s="57"/>
      <c r="C6911" s="56"/>
      <c r="D6911" s="56"/>
      <c r="E6911" s="56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ht="16" x14ac:dyDescent="0.2">
      <c r="B6912" s="57"/>
      <c r="C6912" s="56"/>
      <c r="D6912" s="56"/>
      <c r="E6912" s="56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ht="16" x14ac:dyDescent="0.2">
      <c r="B6913" s="57"/>
      <c r="C6913" s="56"/>
      <c r="D6913" s="56"/>
      <c r="E6913" s="56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ht="16" x14ac:dyDescent="0.2">
      <c r="B6914" s="57"/>
      <c r="C6914" s="56"/>
      <c r="D6914" s="56"/>
      <c r="E6914" s="56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ht="16" x14ac:dyDescent="0.2">
      <c r="B6915" s="57"/>
      <c r="C6915" s="56"/>
      <c r="D6915" s="56"/>
      <c r="E6915" s="56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ht="16" x14ac:dyDescent="0.2">
      <c r="B6916" s="57"/>
      <c r="C6916" s="56"/>
      <c r="D6916" s="56"/>
      <c r="E6916" s="56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ht="16" x14ac:dyDescent="0.2">
      <c r="B6917" s="57"/>
      <c r="C6917" s="56"/>
      <c r="D6917" s="56"/>
      <c r="E6917" s="56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ht="16" x14ac:dyDescent="0.2">
      <c r="B6918" s="57"/>
      <c r="C6918" s="56"/>
      <c r="D6918" s="56"/>
      <c r="E6918" s="56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ht="16" x14ac:dyDescent="0.2">
      <c r="B6919" s="57"/>
      <c r="C6919" s="56"/>
      <c r="D6919" s="56"/>
      <c r="E6919" s="56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ht="16" x14ac:dyDescent="0.2">
      <c r="B6920" s="57"/>
      <c r="C6920" s="56"/>
      <c r="D6920" s="56"/>
      <c r="E6920" s="56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ht="16" x14ac:dyDescent="0.2">
      <c r="B6921" s="57"/>
      <c r="C6921" s="56"/>
      <c r="D6921" s="56"/>
      <c r="E6921" s="56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ht="16" x14ac:dyDescent="0.2">
      <c r="B6922" s="57"/>
      <c r="C6922" s="56"/>
      <c r="D6922" s="56"/>
      <c r="E6922" s="56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ht="16" x14ac:dyDescent="0.2">
      <c r="B6923" s="57"/>
      <c r="C6923" s="56"/>
      <c r="D6923" s="56"/>
      <c r="E6923" s="56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ht="16" x14ac:dyDescent="0.2">
      <c r="B6924" s="57"/>
      <c r="C6924" s="56"/>
      <c r="D6924" s="56"/>
      <c r="E6924" s="56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ht="16" x14ac:dyDescent="0.2">
      <c r="B6925" s="57"/>
      <c r="C6925" s="56"/>
      <c r="D6925" s="56"/>
      <c r="E6925" s="56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ht="16" x14ac:dyDescent="0.2">
      <c r="B6926" s="57"/>
      <c r="C6926" s="56"/>
      <c r="D6926" s="56"/>
      <c r="E6926" s="56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ht="16" x14ac:dyDescent="0.2">
      <c r="B6927" s="57"/>
      <c r="C6927" s="56"/>
      <c r="D6927" s="56"/>
      <c r="E6927" s="56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ht="16" x14ac:dyDescent="0.2">
      <c r="B6928" s="57"/>
      <c r="C6928" s="56"/>
      <c r="D6928" s="56"/>
      <c r="E6928" s="56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ht="16" x14ac:dyDescent="0.2">
      <c r="B6929" s="57"/>
      <c r="C6929" s="56"/>
      <c r="D6929" s="56"/>
      <c r="E6929" s="56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ht="16" x14ac:dyDescent="0.2">
      <c r="B6930" s="57"/>
      <c r="C6930" s="56"/>
      <c r="D6930" s="56"/>
      <c r="E6930" s="56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ht="16" x14ac:dyDescent="0.2">
      <c r="B6931" s="57"/>
      <c r="C6931" s="56"/>
      <c r="D6931" s="56"/>
      <c r="E6931" s="56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ht="16" x14ac:dyDescent="0.2">
      <c r="B6932" s="57"/>
      <c r="C6932" s="56"/>
      <c r="D6932" s="56"/>
      <c r="E6932" s="56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ht="16" x14ac:dyDescent="0.2">
      <c r="B6933" s="57"/>
      <c r="C6933" s="56"/>
      <c r="D6933" s="56"/>
      <c r="E6933" s="56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ht="16" x14ac:dyDescent="0.2">
      <c r="B6934" s="57"/>
      <c r="C6934" s="56"/>
      <c r="D6934" s="56"/>
      <c r="E6934" s="56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ht="16" x14ac:dyDescent="0.2">
      <c r="B6935" s="57"/>
      <c r="C6935" s="56"/>
      <c r="D6935" s="56"/>
      <c r="E6935" s="56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ht="16" x14ac:dyDescent="0.2">
      <c r="B6936" s="57"/>
      <c r="C6936" s="56"/>
      <c r="D6936" s="56"/>
      <c r="E6936" s="56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ht="16" x14ac:dyDescent="0.2">
      <c r="B6937" s="57"/>
      <c r="C6937" s="56"/>
      <c r="D6937" s="56"/>
      <c r="E6937" s="56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ht="16" x14ac:dyDescent="0.2">
      <c r="B6938" s="57"/>
      <c r="C6938" s="56"/>
      <c r="D6938" s="56"/>
      <c r="E6938" s="56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ht="16" x14ac:dyDescent="0.2">
      <c r="B6939" s="57"/>
      <c r="C6939" s="56"/>
      <c r="D6939" s="56"/>
      <c r="E6939" s="56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ht="16" x14ac:dyDescent="0.2">
      <c r="B6940" s="57"/>
      <c r="C6940" s="56"/>
      <c r="D6940" s="56"/>
      <c r="E6940" s="56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ht="16" x14ac:dyDescent="0.2">
      <c r="B6941" s="57"/>
      <c r="C6941" s="56"/>
      <c r="D6941" s="56"/>
      <c r="E6941" s="56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ht="16" x14ac:dyDescent="0.2">
      <c r="B6942" s="57"/>
      <c r="C6942" s="56"/>
      <c r="D6942" s="56"/>
      <c r="E6942" s="56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ht="16" x14ac:dyDescent="0.2">
      <c r="B6943" s="57"/>
      <c r="C6943" s="56"/>
      <c r="D6943" s="56"/>
      <c r="E6943" s="56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ht="16" x14ac:dyDescent="0.2">
      <c r="B6944" s="57"/>
      <c r="C6944" s="56"/>
      <c r="D6944" s="56"/>
      <c r="E6944" s="56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ht="16" x14ac:dyDescent="0.2">
      <c r="B6945" s="57"/>
      <c r="C6945" s="56"/>
      <c r="D6945" s="56"/>
      <c r="E6945" s="56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ht="16" x14ac:dyDescent="0.2">
      <c r="B6946" s="57"/>
      <c r="C6946" s="56"/>
      <c r="D6946" s="56"/>
      <c r="E6946" s="56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ht="16" x14ac:dyDescent="0.2">
      <c r="B6947" s="57"/>
      <c r="C6947" s="56"/>
      <c r="D6947" s="56"/>
      <c r="E6947" s="56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ht="16" x14ac:dyDescent="0.2">
      <c r="B6948" s="57"/>
      <c r="C6948" s="56"/>
      <c r="D6948" s="56"/>
      <c r="E6948" s="56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ht="16" x14ac:dyDescent="0.2">
      <c r="B6949" s="57"/>
      <c r="C6949" s="56"/>
      <c r="D6949" s="56"/>
      <c r="E6949" s="56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ht="16" x14ac:dyDescent="0.2">
      <c r="B6950" s="57"/>
      <c r="C6950" s="56"/>
      <c r="D6950" s="56"/>
      <c r="E6950" s="56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ht="16" x14ac:dyDescent="0.2">
      <c r="B6951" s="57"/>
      <c r="C6951" s="56"/>
      <c r="D6951" s="56"/>
      <c r="E6951" s="56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ht="16" x14ac:dyDescent="0.2">
      <c r="B6952" s="57"/>
      <c r="C6952" s="56"/>
      <c r="D6952" s="56"/>
      <c r="E6952" s="56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ht="16" x14ac:dyDescent="0.2">
      <c r="B6953" s="57"/>
      <c r="C6953" s="56"/>
      <c r="D6953" s="56"/>
      <c r="E6953" s="56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ht="16" x14ac:dyDescent="0.2">
      <c r="B6954" s="57"/>
      <c r="C6954" s="56"/>
      <c r="D6954" s="56"/>
      <c r="E6954" s="56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ht="16" x14ac:dyDescent="0.2">
      <c r="B6955" s="57"/>
      <c r="C6955" s="56"/>
      <c r="D6955" s="56"/>
      <c r="E6955" s="56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ht="16" x14ac:dyDescent="0.2">
      <c r="B6956" s="57"/>
      <c r="C6956" s="56"/>
      <c r="D6956" s="56"/>
      <c r="E6956" s="56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ht="16" x14ac:dyDescent="0.2">
      <c r="B6957" s="57"/>
      <c r="C6957" s="56"/>
      <c r="D6957" s="56"/>
      <c r="E6957" s="56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ht="16" x14ac:dyDescent="0.2">
      <c r="B6958" s="57"/>
      <c r="C6958" s="56"/>
      <c r="D6958" s="56"/>
      <c r="E6958" s="56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ht="16" x14ac:dyDescent="0.2">
      <c r="B6959" s="57"/>
      <c r="C6959" s="56"/>
      <c r="D6959" s="56"/>
      <c r="E6959" s="56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ht="16" x14ac:dyDescent="0.2">
      <c r="B6960" s="57"/>
      <c r="C6960" s="56"/>
      <c r="D6960" s="56"/>
      <c r="E6960" s="56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ht="16" x14ac:dyDescent="0.2">
      <c r="B6961" s="57"/>
      <c r="C6961" s="56"/>
      <c r="D6961" s="56"/>
      <c r="E6961" s="56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ht="16" x14ac:dyDescent="0.2">
      <c r="B6962" s="57"/>
      <c r="C6962" s="56"/>
      <c r="D6962" s="56"/>
      <c r="E6962" s="56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ht="16" x14ac:dyDescent="0.2">
      <c r="B6963" s="57"/>
      <c r="C6963" s="56"/>
      <c r="D6963" s="56"/>
      <c r="E6963" s="56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ht="16" x14ac:dyDescent="0.2">
      <c r="B6964" s="57"/>
      <c r="C6964" s="56"/>
      <c r="D6964" s="56"/>
      <c r="E6964" s="56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ht="16" x14ac:dyDescent="0.2">
      <c r="B6965" s="57"/>
      <c r="C6965" s="56"/>
      <c r="D6965" s="56"/>
      <c r="E6965" s="56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ht="16" x14ac:dyDescent="0.2">
      <c r="B6966" s="57"/>
      <c r="C6966" s="56"/>
      <c r="D6966" s="56"/>
      <c r="E6966" s="56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ht="16" x14ac:dyDescent="0.2">
      <c r="B6967" s="57"/>
      <c r="C6967" s="56"/>
      <c r="D6967" s="56"/>
      <c r="E6967" s="56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ht="16" x14ac:dyDescent="0.2">
      <c r="B6968" s="57"/>
      <c r="C6968" s="56"/>
      <c r="D6968" s="56"/>
      <c r="E6968" s="56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ht="16" x14ac:dyDescent="0.2">
      <c r="B6969" s="57"/>
      <c r="C6969" s="56"/>
      <c r="D6969" s="56"/>
      <c r="E6969" s="56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ht="16" x14ac:dyDescent="0.2">
      <c r="B6970" s="57"/>
      <c r="C6970" s="56"/>
      <c r="D6970" s="56"/>
      <c r="E6970" s="56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ht="16" x14ac:dyDescent="0.2">
      <c r="B6971" s="57"/>
      <c r="C6971" s="56"/>
      <c r="D6971" s="56"/>
      <c r="E6971" s="56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ht="16" x14ac:dyDescent="0.2">
      <c r="B6972" s="57"/>
      <c r="C6972" s="56"/>
      <c r="D6972" s="56"/>
      <c r="E6972" s="56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ht="16" x14ac:dyDescent="0.2">
      <c r="B6973" s="57"/>
      <c r="C6973" s="56"/>
      <c r="D6973" s="56"/>
      <c r="E6973" s="56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ht="16" x14ac:dyDescent="0.2">
      <c r="B6974" s="57"/>
      <c r="C6974" s="56"/>
      <c r="D6974" s="56"/>
      <c r="E6974" s="56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ht="16" x14ac:dyDescent="0.2">
      <c r="B6975" s="57"/>
      <c r="C6975" s="56"/>
      <c r="D6975" s="56"/>
      <c r="E6975" s="56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ht="16" x14ac:dyDescent="0.2">
      <c r="B6976" s="57"/>
      <c r="C6976" s="56"/>
      <c r="D6976" s="56"/>
      <c r="E6976" s="56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ht="16" x14ac:dyDescent="0.2">
      <c r="B6977" s="57"/>
      <c r="C6977" s="56"/>
      <c r="D6977" s="56"/>
      <c r="E6977" s="56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ht="16" x14ac:dyDescent="0.2">
      <c r="B6978" s="57"/>
      <c r="C6978" s="56"/>
      <c r="D6978" s="56"/>
      <c r="E6978" s="56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ht="16" x14ac:dyDescent="0.2">
      <c r="B6979" s="57"/>
      <c r="C6979" s="56"/>
      <c r="D6979" s="56"/>
      <c r="E6979" s="56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ht="16" x14ac:dyDescent="0.2">
      <c r="B6980" s="57"/>
      <c r="C6980" s="56"/>
      <c r="D6980" s="56"/>
      <c r="E6980" s="56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ht="16" x14ac:dyDescent="0.2">
      <c r="B6981" s="57"/>
      <c r="C6981" s="56"/>
      <c r="D6981" s="56"/>
      <c r="E6981" s="56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ht="16" x14ac:dyDescent="0.2">
      <c r="B6982" s="57"/>
      <c r="C6982" s="56"/>
      <c r="D6982" s="56"/>
      <c r="E6982" s="56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ht="16" x14ac:dyDescent="0.2">
      <c r="B6983" s="57"/>
      <c r="C6983" s="56"/>
      <c r="D6983" s="56"/>
      <c r="E6983" s="56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ht="16" x14ac:dyDescent="0.2">
      <c r="B6984" s="57"/>
      <c r="C6984" s="56"/>
      <c r="D6984" s="56"/>
      <c r="E6984" s="56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ht="16" x14ac:dyDescent="0.2">
      <c r="B6985" s="57"/>
      <c r="C6985" s="56"/>
      <c r="D6985" s="56"/>
      <c r="E6985" s="56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ht="16" x14ac:dyDescent="0.2">
      <c r="B6986" s="57"/>
      <c r="C6986" s="56"/>
      <c r="D6986" s="56"/>
      <c r="E6986" s="56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ht="16" x14ac:dyDescent="0.2">
      <c r="B6987" s="57"/>
      <c r="C6987" s="56"/>
      <c r="D6987" s="56"/>
      <c r="E6987" s="56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ht="16" x14ac:dyDescent="0.2">
      <c r="B6988" s="57"/>
      <c r="C6988" s="56"/>
      <c r="D6988" s="56"/>
      <c r="E6988" s="56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ht="16" x14ac:dyDescent="0.2">
      <c r="B6989" s="57"/>
      <c r="C6989" s="56"/>
      <c r="D6989" s="56"/>
      <c r="E6989" s="56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ht="16" x14ac:dyDescent="0.2">
      <c r="B6990" s="57"/>
      <c r="C6990" s="56"/>
      <c r="D6990" s="56"/>
      <c r="E6990" s="56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ht="16" x14ac:dyDescent="0.2">
      <c r="B6991" s="57"/>
      <c r="C6991" s="56"/>
      <c r="D6991" s="56"/>
      <c r="E6991" s="56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ht="16" x14ac:dyDescent="0.2">
      <c r="B6992" s="57"/>
      <c r="C6992" s="56"/>
      <c r="D6992" s="56"/>
      <c r="E6992" s="56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ht="16" x14ac:dyDescent="0.2">
      <c r="B6993" s="57"/>
      <c r="C6993" s="56"/>
      <c r="D6993" s="56"/>
      <c r="E6993" s="56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ht="16" x14ac:dyDescent="0.2">
      <c r="B6994" s="57"/>
      <c r="C6994" s="56"/>
      <c r="D6994" s="56"/>
      <c r="E6994" s="56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ht="16" x14ac:dyDescent="0.2">
      <c r="B6995" s="57"/>
      <c r="C6995" s="56"/>
      <c r="D6995" s="56"/>
      <c r="E6995" s="56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ht="16" x14ac:dyDescent="0.2">
      <c r="B6996" s="57"/>
      <c r="C6996" s="56"/>
      <c r="D6996" s="56"/>
      <c r="E6996" s="56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ht="16" x14ac:dyDescent="0.2">
      <c r="B6997" s="57"/>
      <c r="C6997" s="56"/>
      <c r="D6997" s="56"/>
      <c r="E6997" s="56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ht="16" x14ac:dyDescent="0.2">
      <c r="B6998" s="57"/>
      <c r="C6998" s="56"/>
      <c r="D6998" s="56"/>
      <c r="E6998" s="56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ht="16" x14ac:dyDescent="0.2">
      <c r="B6999" s="57"/>
      <c r="C6999" s="56"/>
      <c r="D6999" s="56"/>
      <c r="E6999" s="56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ht="16" x14ac:dyDescent="0.2">
      <c r="B7000" s="57"/>
      <c r="C7000" s="56"/>
      <c r="D7000" s="56"/>
      <c r="E7000" s="56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ht="16" x14ac:dyDescent="0.2">
      <c r="B7001" s="57"/>
      <c r="C7001" s="56"/>
      <c r="D7001" s="56"/>
      <c r="E7001" s="56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ht="16" x14ac:dyDescent="0.2">
      <c r="B7002" s="57"/>
      <c r="C7002" s="56"/>
      <c r="D7002" s="56"/>
      <c r="E7002" s="56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ht="16" x14ac:dyDescent="0.2">
      <c r="B7003" s="57"/>
      <c r="C7003" s="56"/>
      <c r="D7003" s="56"/>
      <c r="E7003" s="56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ht="16" x14ac:dyDescent="0.2">
      <c r="B7004" s="57"/>
      <c r="C7004" s="56"/>
      <c r="D7004" s="56"/>
      <c r="E7004" s="56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ht="16" x14ac:dyDescent="0.2">
      <c r="B7005" s="57"/>
      <c r="C7005" s="56"/>
      <c r="D7005" s="56"/>
      <c r="E7005" s="56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ht="16" x14ac:dyDescent="0.2">
      <c r="B7006" s="57"/>
      <c r="C7006" s="56"/>
      <c r="D7006" s="56"/>
      <c r="E7006" s="56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ht="16" x14ac:dyDescent="0.2">
      <c r="B7007" s="57"/>
      <c r="C7007" s="56"/>
      <c r="D7007" s="56"/>
      <c r="E7007" s="56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ht="16" x14ac:dyDescent="0.2">
      <c r="B7008" s="57"/>
      <c r="C7008" s="56"/>
      <c r="D7008" s="56"/>
      <c r="E7008" s="56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ht="16" x14ac:dyDescent="0.2">
      <c r="B7009" s="57"/>
      <c r="C7009" s="56"/>
      <c r="D7009" s="56"/>
      <c r="E7009" s="56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ht="16" x14ac:dyDescent="0.2">
      <c r="B7010" s="57"/>
      <c r="C7010" s="56"/>
      <c r="D7010" s="56"/>
      <c r="E7010" s="56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ht="16" x14ac:dyDescent="0.2">
      <c r="B7011" s="57"/>
      <c r="C7011" s="56"/>
      <c r="D7011" s="56"/>
      <c r="E7011" s="56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ht="16" x14ac:dyDescent="0.2">
      <c r="B7012" s="57"/>
      <c r="C7012" s="56"/>
      <c r="D7012" s="56"/>
      <c r="E7012" s="56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ht="16" x14ac:dyDescent="0.2">
      <c r="B7013" s="57"/>
      <c r="C7013" s="56"/>
      <c r="D7013" s="56"/>
      <c r="E7013" s="56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ht="16" x14ac:dyDescent="0.2">
      <c r="B7014" s="57"/>
      <c r="C7014" s="56"/>
      <c r="D7014" s="56"/>
      <c r="E7014" s="56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ht="16" x14ac:dyDescent="0.2">
      <c r="B7015" s="57"/>
      <c r="C7015" s="56"/>
      <c r="D7015" s="56"/>
      <c r="E7015" s="56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ht="16" x14ac:dyDescent="0.2">
      <c r="B7016" s="57"/>
      <c r="C7016" s="56"/>
      <c r="D7016" s="56"/>
      <c r="E7016" s="56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ht="16" x14ac:dyDescent="0.2">
      <c r="B7017" s="57"/>
      <c r="C7017" s="56"/>
      <c r="D7017" s="56"/>
      <c r="E7017" s="56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ht="16" x14ac:dyDescent="0.2">
      <c r="B7018" s="57"/>
      <c r="C7018" s="56"/>
      <c r="D7018" s="56"/>
      <c r="E7018" s="56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ht="16" x14ac:dyDescent="0.2">
      <c r="B7019" s="57"/>
      <c r="C7019" s="56"/>
      <c r="D7019" s="56"/>
      <c r="E7019" s="56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ht="16" x14ac:dyDescent="0.2">
      <c r="B7020" s="57"/>
      <c r="C7020" s="56"/>
      <c r="D7020" s="56"/>
      <c r="E7020" s="56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ht="16" x14ac:dyDescent="0.2">
      <c r="B7021" s="57"/>
      <c r="C7021" s="56"/>
      <c r="D7021" s="56"/>
      <c r="E7021" s="56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ht="16" x14ac:dyDescent="0.2">
      <c r="B7022" s="57"/>
      <c r="C7022" s="56"/>
      <c r="D7022" s="56"/>
      <c r="E7022" s="56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ht="16" x14ac:dyDescent="0.2">
      <c r="B7023" s="57"/>
      <c r="C7023" s="56"/>
      <c r="D7023" s="56"/>
      <c r="E7023" s="56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ht="16" x14ac:dyDescent="0.2">
      <c r="B7024" s="57"/>
      <c r="C7024" s="56"/>
      <c r="D7024" s="56"/>
      <c r="E7024" s="56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ht="16" x14ac:dyDescent="0.2">
      <c r="B7025" s="57"/>
      <c r="C7025" s="56"/>
      <c r="D7025" s="56"/>
      <c r="E7025" s="56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ht="16" x14ac:dyDescent="0.2">
      <c r="B7026" s="57"/>
      <c r="C7026" s="56"/>
      <c r="D7026" s="56"/>
      <c r="E7026" s="56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ht="16" x14ac:dyDescent="0.2">
      <c r="B7027" s="57"/>
      <c r="C7027" s="56"/>
      <c r="D7027" s="56"/>
      <c r="E7027" s="56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ht="16" x14ac:dyDescent="0.2">
      <c r="B7028" s="57"/>
      <c r="C7028" s="56"/>
      <c r="D7028" s="56"/>
      <c r="E7028" s="56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ht="16" x14ac:dyDescent="0.2">
      <c r="B7029" s="57"/>
      <c r="C7029" s="56"/>
      <c r="D7029" s="56"/>
      <c r="E7029" s="56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ht="16" x14ac:dyDescent="0.2">
      <c r="B7030" s="57"/>
      <c r="C7030" s="56"/>
      <c r="D7030" s="56"/>
      <c r="E7030" s="56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ht="16" x14ac:dyDescent="0.2">
      <c r="B7031" s="57"/>
      <c r="C7031" s="56"/>
      <c r="D7031" s="56"/>
      <c r="E7031" s="56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ht="16" x14ac:dyDescent="0.2">
      <c r="B7032" s="57"/>
      <c r="C7032" s="56"/>
      <c r="D7032" s="56"/>
      <c r="E7032" s="56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ht="16" x14ac:dyDescent="0.2">
      <c r="B7033" s="57"/>
      <c r="C7033" s="56"/>
      <c r="D7033" s="56"/>
      <c r="E7033" s="56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ht="16" x14ac:dyDescent="0.2">
      <c r="B7034" s="57"/>
      <c r="C7034" s="56"/>
      <c r="D7034" s="56"/>
      <c r="E7034" s="56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ht="16" x14ac:dyDescent="0.2">
      <c r="B7035" s="57"/>
      <c r="C7035" s="56"/>
      <c r="D7035" s="56"/>
      <c r="E7035" s="56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ht="16" x14ac:dyDescent="0.2">
      <c r="B7036" s="57"/>
      <c r="C7036" s="56"/>
      <c r="D7036" s="56"/>
      <c r="E7036" s="56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ht="16" x14ac:dyDescent="0.2">
      <c r="B7037" s="57"/>
      <c r="C7037" s="56"/>
      <c r="D7037" s="56"/>
      <c r="E7037" s="56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ht="16" x14ac:dyDescent="0.2">
      <c r="B7038" s="57"/>
      <c r="C7038" s="56"/>
      <c r="D7038" s="56"/>
      <c r="E7038" s="56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ht="16" x14ac:dyDescent="0.2">
      <c r="B7039" s="57"/>
      <c r="C7039" s="56"/>
      <c r="D7039" s="56"/>
      <c r="E7039" s="56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ht="16" x14ac:dyDescent="0.2">
      <c r="B7040" s="57"/>
      <c r="C7040" s="56"/>
      <c r="D7040" s="56"/>
      <c r="E7040" s="56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ht="16" x14ac:dyDescent="0.2">
      <c r="B7041" s="57"/>
      <c r="C7041" s="56"/>
      <c r="D7041" s="56"/>
      <c r="E7041" s="56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ht="16" x14ac:dyDescent="0.2">
      <c r="B7042" s="57"/>
      <c r="C7042" s="56"/>
      <c r="D7042" s="56"/>
      <c r="E7042" s="56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ht="16" x14ac:dyDescent="0.2">
      <c r="B7043" s="57"/>
      <c r="C7043" s="56"/>
      <c r="D7043" s="56"/>
      <c r="E7043" s="56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ht="16" x14ac:dyDescent="0.2">
      <c r="B7044" s="57"/>
      <c r="C7044" s="56"/>
      <c r="D7044" s="56"/>
      <c r="E7044" s="56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ht="16" x14ac:dyDescent="0.2">
      <c r="B7045" s="57"/>
      <c r="C7045" s="56"/>
      <c r="D7045" s="56"/>
      <c r="E7045" s="56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ht="16" x14ac:dyDescent="0.2">
      <c r="B7046" s="57"/>
      <c r="C7046" s="56"/>
      <c r="D7046" s="56"/>
      <c r="E7046" s="56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ht="16" x14ac:dyDescent="0.2">
      <c r="B7047" s="57"/>
      <c r="C7047" s="56"/>
      <c r="D7047" s="56"/>
      <c r="E7047" s="56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ht="16" x14ac:dyDescent="0.2">
      <c r="B7048" s="57"/>
      <c r="C7048" s="56"/>
      <c r="D7048" s="56"/>
      <c r="E7048" s="56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ht="16" x14ac:dyDescent="0.2">
      <c r="B7049" s="57"/>
      <c r="C7049" s="56"/>
      <c r="D7049" s="56"/>
      <c r="E7049" s="56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ht="16" x14ac:dyDescent="0.2">
      <c r="B7050" s="57"/>
      <c r="C7050" s="56"/>
      <c r="D7050" s="56"/>
      <c r="E7050" s="56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ht="16" x14ac:dyDescent="0.2">
      <c r="B7051" s="57"/>
      <c r="C7051" s="56"/>
      <c r="D7051" s="56"/>
      <c r="E7051" s="56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ht="16" x14ac:dyDescent="0.2">
      <c r="B7052" s="57"/>
      <c r="C7052" s="56"/>
      <c r="D7052" s="56"/>
      <c r="E7052" s="56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ht="16" x14ac:dyDescent="0.2">
      <c r="B7053" s="57"/>
      <c r="C7053" s="56"/>
      <c r="D7053" s="56"/>
      <c r="E7053" s="56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ht="16" x14ac:dyDescent="0.2">
      <c r="B7054" s="57"/>
      <c r="C7054" s="56"/>
      <c r="D7054" s="56"/>
      <c r="E7054" s="56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ht="16" x14ac:dyDescent="0.2">
      <c r="B7055" s="57"/>
      <c r="C7055" s="56"/>
      <c r="D7055" s="56"/>
      <c r="E7055" s="56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ht="16" x14ac:dyDescent="0.2">
      <c r="B7056" s="57"/>
      <c r="C7056" s="56"/>
      <c r="D7056" s="56"/>
      <c r="E7056" s="56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ht="16" x14ac:dyDescent="0.2">
      <c r="B7057" s="57"/>
      <c r="C7057" s="56"/>
      <c r="D7057" s="56"/>
      <c r="E7057" s="56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ht="16" x14ac:dyDescent="0.2">
      <c r="B7058" s="57"/>
      <c r="C7058" s="56"/>
      <c r="D7058" s="56"/>
      <c r="E7058" s="56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ht="16" x14ac:dyDescent="0.2">
      <c r="B7059" s="57"/>
      <c r="C7059" s="56"/>
      <c r="D7059" s="56"/>
      <c r="E7059" s="56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ht="16" x14ac:dyDescent="0.2">
      <c r="B7060" s="57"/>
      <c r="C7060" s="56"/>
      <c r="D7060" s="56"/>
      <c r="E7060" s="56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ht="16" x14ac:dyDescent="0.2">
      <c r="B7061" s="57"/>
      <c r="C7061" s="56"/>
      <c r="D7061" s="56"/>
      <c r="E7061" s="56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ht="16" x14ac:dyDescent="0.2">
      <c r="B7062" s="57"/>
      <c r="C7062" s="56"/>
      <c r="D7062" s="56"/>
      <c r="E7062" s="56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ht="16" x14ac:dyDescent="0.2">
      <c r="B7063" s="57"/>
      <c r="C7063" s="56"/>
      <c r="D7063" s="56"/>
      <c r="E7063" s="56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ht="16" x14ac:dyDescent="0.2">
      <c r="B7064" s="57"/>
      <c r="C7064" s="56"/>
      <c r="D7064" s="56"/>
      <c r="E7064" s="56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ht="16" x14ac:dyDescent="0.2">
      <c r="B7065" s="57"/>
      <c r="C7065" s="56"/>
      <c r="D7065" s="56"/>
      <c r="E7065" s="56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ht="16" x14ac:dyDescent="0.2">
      <c r="B7066" s="57"/>
      <c r="C7066" s="56"/>
      <c r="D7066" s="56"/>
      <c r="E7066" s="56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ht="16" x14ac:dyDescent="0.2">
      <c r="B7067" s="57"/>
      <c r="C7067" s="56"/>
      <c r="D7067" s="56"/>
      <c r="E7067" s="56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ht="16" x14ac:dyDescent="0.2">
      <c r="B7068" s="57"/>
      <c r="C7068" s="56"/>
      <c r="D7068" s="56"/>
      <c r="E7068" s="56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ht="16" x14ac:dyDescent="0.2">
      <c r="B7069" s="57"/>
      <c r="C7069" s="56"/>
      <c r="D7069" s="56"/>
      <c r="E7069" s="56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ht="16" x14ac:dyDescent="0.2">
      <c r="B7070" s="57"/>
      <c r="C7070" s="56"/>
      <c r="D7070" s="56"/>
      <c r="E7070" s="56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ht="16" x14ac:dyDescent="0.2">
      <c r="B7071" s="57"/>
      <c r="C7071" s="56"/>
      <c r="D7071" s="56"/>
      <c r="E7071" s="56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ht="16" x14ac:dyDescent="0.2">
      <c r="B7072" s="57"/>
      <c r="C7072" s="56"/>
      <c r="D7072" s="56"/>
      <c r="E7072" s="56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ht="16" x14ac:dyDescent="0.2">
      <c r="B7073" s="57"/>
      <c r="C7073" s="56"/>
      <c r="D7073" s="56"/>
      <c r="E7073" s="56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ht="16" x14ac:dyDescent="0.2">
      <c r="B7074" s="57"/>
      <c r="C7074" s="56"/>
      <c r="D7074" s="56"/>
      <c r="E7074" s="56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ht="16" x14ac:dyDescent="0.2">
      <c r="B7075" s="57"/>
      <c r="C7075" s="56"/>
      <c r="D7075" s="56"/>
      <c r="E7075" s="56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ht="16" x14ac:dyDescent="0.2">
      <c r="B7076" s="57"/>
      <c r="C7076" s="56"/>
      <c r="D7076" s="56"/>
      <c r="E7076" s="56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ht="16" x14ac:dyDescent="0.2">
      <c r="B7077" s="57"/>
      <c r="C7077" s="56"/>
      <c r="D7077" s="56"/>
      <c r="E7077" s="56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ht="16" x14ac:dyDescent="0.2">
      <c r="B7078" s="57"/>
      <c r="C7078" s="56"/>
      <c r="D7078" s="56"/>
      <c r="E7078" s="56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ht="16" x14ac:dyDescent="0.2">
      <c r="B7079" s="57"/>
      <c r="C7079" s="56"/>
      <c r="D7079" s="56"/>
      <c r="E7079" s="56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ht="16" x14ac:dyDescent="0.2">
      <c r="B7080" s="57"/>
      <c r="C7080" s="56"/>
      <c r="D7080" s="56"/>
      <c r="E7080" s="56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ht="16" x14ac:dyDescent="0.2">
      <c r="B7081" s="57"/>
      <c r="C7081" s="56"/>
      <c r="D7081" s="56"/>
      <c r="E7081" s="56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ht="16" x14ac:dyDescent="0.2">
      <c r="B7082" s="57"/>
      <c r="C7082" s="56"/>
      <c r="D7082" s="56"/>
      <c r="E7082" s="56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ht="16" x14ac:dyDescent="0.2">
      <c r="B7083" s="57"/>
      <c r="C7083" s="56"/>
      <c r="D7083" s="56"/>
      <c r="E7083" s="56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ht="16" x14ac:dyDescent="0.2">
      <c r="B7084" s="57"/>
      <c r="C7084" s="56"/>
      <c r="D7084" s="56"/>
      <c r="E7084" s="56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ht="16" x14ac:dyDescent="0.2">
      <c r="B7085" s="57"/>
      <c r="C7085" s="56"/>
      <c r="D7085" s="56"/>
      <c r="E7085" s="56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ht="16" x14ac:dyDescent="0.2">
      <c r="B7086" s="57"/>
      <c r="C7086" s="56"/>
      <c r="D7086" s="56"/>
      <c r="E7086" s="56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ht="16" x14ac:dyDescent="0.2">
      <c r="B7087" s="57"/>
      <c r="C7087" s="56"/>
      <c r="D7087" s="56"/>
      <c r="E7087" s="56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ht="16" x14ac:dyDescent="0.2">
      <c r="B7088" s="57"/>
      <c r="C7088" s="56"/>
      <c r="D7088" s="56"/>
      <c r="E7088" s="56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ht="16" x14ac:dyDescent="0.2">
      <c r="B7089" s="57"/>
      <c r="C7089" s="56"/>
      <c r="D7089" s="56"/>
      <c r="E7089" s="56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ht="16" x14ac:dyDescent="0.2">
      <c r="B7090" s="57"/>
      <c r="C7090" s="56"/>
      <c r="D7090" s="56"/>
      <c r="E7090" s="56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ht="16" x14ac:dyDescent="0.2">
      <c r="B7091" s="57"/>
      <c r="C7091" s="56"/>
      <c r="D7091" s="56"/>
      <c r="E7091" s="56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ht="16" x14ac:dyDescent="0.2">
      <c r="B7092" s="57"/>
      <c r="C7092" s="56"/>
      <c r="D7092" s="56"/>
      <c r="E7092" s="56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ht="16" x14ac:dyDescent="0.2">
      <c r="B7093" s="57"/>
      <c r="C7093" s="56"/>
      <c r="D7093" s="56"/>
      <c r="E7093" s="56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ht="16" x14ac:dyDescent="0.2">
      <c r="B7094" s="57"/>
      <c r="C7094" s="56"/>
      <c r="D7094" s="56"/>
      <c r="E7094" s="56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ht="16" x14ac:dyDescent="0.2">
      <c r="B7095" s="57"/>
      <c r="C7095" s="56"/>
      <c r="D7095" s="56"/>
      <c r="E7095" s="56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ht="16" x14ac:dyDescent="0.2">
      <c r="B7096" s="57"/>
      <c r="C7096" s="56"/>
      <c r="D7096" s="56"/>
      <c r="E7096" s="56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ht="16" x14ac:dyDescent="0.2">
      <c r="B7097" s="57"/>
      <c r="C7097" s="56"/>
      <c r="D7097" s="56"/>
      <c r="E7097" s="56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ht="16" x14ac:dyDescent="0.2">
      <c r="B7098" s="57"/>
      <c r="C7098" s="56"/>
      <c r="D7098" s="56"/>
      <c r="E7098" s="56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ht="16" x14ac:dyDescent="0.2">
      <c r="B7099" s="57"/>
      <c r="C7099" s="56"/>
      <c r="D7099" s="56"/>
      <c r="E7099" s="56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ht="16" x14ac:dyDescent="0.2">
      <c r="B7100" s="57"/>
      <c r="C7100" s="56"/>
      <c r="D7100" s="56"/>
      <c r="E7100" s="56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ht="16" x14ac:dyDescent="0.2">
      <c r="B7101" s="57"/>
      <c r="C7101" s="56"/>
      <c r="D7101" s="56"/>
      <c r="E7101" s="56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ht="16" x14ac:dyDescent="0.2">
      <c r="B7102" s="57"/>
      <c r="C7102" s="56"/>
      <c r="D7102" s="56"/>
      <c r="E7102" s="56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ht="16" x14ac:dyDescent="0.2">
      <c r="B7103" s="57"/>
      <c r="C7103" s="56"/>
      <c r="D7103" s="56"/>
      <c r="E7103" s="56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ht="16" x14ac:dyDescent="0.2">
      <c r="B7104" s="57"/>
      <c r="C7104" s="56"/>
      <c r="D7104" s="56"/>
      <c r="E7104" s="56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ht="16" x14ac:dyDescent="0.2">
      <c r="B7105" s="57"/>
      <c r="C7105" s="56"/>
      <c r="D7105" s="56"/>
      <c r="E7105" s="56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ht="16" x14ac:dyDescent="0.2">
      <c r="B7106" s="57"/>
      <c r="C7106" s="56"/>
      <c r="D7106" s="56"/>
      <c r="E7106" s="56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ht="16" x14ac:dyDescent="0.2">
      <c r="B7107" s="57"/>
      <c r="C7107" s="56"/>
      <c r="D7107" s="56"/>
      <c r="E7107" s="56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ht="16" x14ac:dyDescent="0.2">
      <c r="B7108" s="57"/>
      <c r="C7108" s="56"/>
      <c r="D7108" s="56"/>
      <c r="E7108" s="56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ht="16" x14ac:dyDescent="0.2">
      <c r="B7109" s="57"/>
      <c r="C7109" s="56"/>
      <c r="D7109" s="56"/>
      <c r="E7109" s="56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ht="16" x14ac:dyDescent="0.2">
      <c r="B7110" s="57"/>
      <c r="C7110" s="56"/>
      <c r="D7110" s="56"/>
      <c r="E7110" s="56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ht="16" x14ac:dyDescent="0.2">
      <c r="B7111" s="57"/>
      <c r="C7111" s="56"/>
      <c r="D7111" s="56"/>
      <c r="E7111" s="56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ht="16" x14ac:dyDescent="0.2">
      <c r="B7112" s="57"/>
      <c r="C7112" s="56"/>
      <c r="D7112" s="56"/>
      <c r="E7112" s="56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ht="16" x14ac:dyDescent="0.2">
      <c r="B7113" s="57"/>
      <c r="C7113" s="56"/>
      <c r="D7113" s="56"/>
      <c r="E7113" s="56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ht="16" x14ac:dyDescent="0.2">
      <c r="B7114" s="57"/>
      <c r="C7114" s="56"/>
      <c r="D7114" s="56"/>
      <c r="E7114" s="56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ht="16" x14ac:dyDescent="0.2">
      <c r="B7115" s="57"/>
      <c r="C7115" s="56"/>
      <c r="D7115" s="56"/>
      <c r="E7115" s="56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ht="16" x14ac:dyDescent="0.2">
      <c r="B7116" s="57"/>
      <c r="C7116" s="56"/>
      <c r="D7116" s="56"/>
      <c r="E7116" s="56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ht="16" x14ac:dyDescent="0.2">
      <c r="B7117" s="57"/>
      <c r="C7117" s="56"/>
      <c r="D7117" s="56"/>
      <c r="E7117" s="56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ht="16" x14ac:dyDescent="0.2">
      <c r="B7118" s="57"/>
      <c r="C7118" s="56"/>
      <c r="D7118" s="56"/>
      <c r="E7118" s="56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ht="16" x14ac:dyDescent="0.2">
      <c r="B7119" s="57"/>
      <c r="C7119" s="56"/>
      <c r="D7119" s="56"/>
      <c r="E7119" s="56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ht="16" x14ac:dyDescent="0.2">
      <c r="B7120" s="57"/>
      <c r="C7120" s="56"/>
      <c r="D7120" s="56"/>
      <c r="E7120" s="56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ht="16" x14ac:dyDescent="0.2">
      <c r="B7121" s="57"/>
      <c r="C7121" s="56"/>
      <c r="D7121" s="56"/>
      <c r="E7121" s="56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ht="16" x14ac:dyDescent="0.2">
      <c r="B7122" s="57"/>
      <c r="C7122" s="56"/>
      <c r="D7122" s="56"/>
      <c r="E7122" s="56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ht="16" x14ac:dyDescent="0.2">
      <c r="B7123" s="57"/>
      <c r="C7123" s="56"/>
      <c r="D7123" s="56"/>
      <c r="E7123" s="56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ht="16" x14ac:dyDescent="0.2">
      <c r="B7124" s="57"/>
      <c r="C7124" s="56"/>
      <c r="D7124" s="56"/>
      <c r="E7124" s="56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ht="16" x14ac:dyDescent="0.2">
      <c r="B7125" s="57"/>
      <c r="C7125" s="56"/>
      <c r="D7125" s="56"/>
      <c r="E7125" s="56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ht="16" x14ac:dyDescent="0.2">
      <c r="B7126" s="57"/>
      <c r="C7126" s="56"/>
      <c r="D7126" s="56"/>
      <c r="E7126" s="56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ht="16" x14ac:dyDescent="0.2">
      <c r="B7127" s="57"/>
      <c r="C7127" s="56"/>
      <c r="D7127" s="56"/>
      <c r="E7127" s="56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ht="16" x14ac:dyDescent="0.2">
      <c r="B7128" s="57"/>
      <c r="C7128" s="56"/>
      <c r="D7128" s="56"/>
      <c r="E7128" s="56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ht="16" x14ac:dyDescent="0.2">
      <c r="B7129" s="57"/>
      <c r="C7129" s="56"/>
      <c r="D7129" s="56"/>
      <c r="E7129" s="56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ht="16" x14ac:dyDescent="0.2">
      <c r="B7130" s="57"/>
      <c r="C7130" s="56"/>
      <c r="D7130" s="56"/>
      <c r="E7130" s="56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ht="16" x14ac:dyDescent="0.2">
      <c r="B7131" s="57"/>
      <c r="C7131" s="56"/>
      <c r="D7131" s="56"/>
      <c r="E7131" s="56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ht="16" x14ac:dyDescent="0.2">
      <c r="B7132" s="57"/>
      <c r="C7132" s="56"/>
      <c r="D7132" s="56"/>
      <c r="E7132" s="56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ht="16" x14ac:dyDescent="0.2">
      <c r="B7133" s="57"/>
      <c r="C7133" s="56"/>
      <c r="D7133" s="56"/>
      <c r="E7133" s="56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ht="16" x14ac:dyDescent="0.2">
      <c r="B7134" s="57"/>
      <c r="C7134" s="56"/>
      <c r="D7134" s="56"/>
      <c r="E7134" s="56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ht="16" x14ac:dyDescent="0.2">
      <c r="B7135" s="57"/>
      <c r="C7135" s="56"/>
      <c r="D7135" s="56"/>
      <c r="E7135" s="56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ht="16" x14ac:dyDescent="0.2">
      <c r="B7136" s="57"/>
      <c r="C7136" s="56"/>
      <c r="D7136" s="56"/>
      <c r="E7136" s="56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ht="16" x14ac:dyDescent="0.2">
      <c r="B7137" s="57"/>
      <c r="C7137" s="56"/>
      <c r="D7137" s="56"/>
      <c r="E7137" s="56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ht="16" x14ac:dyDescent="0.2">
      <c r="B7138" s="57"/>
      <c r="C7138" s="56"/>
      <c r="D7138" s="56"/>
      <c r="E7138" s="56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ht="16" x14ac:dyDescent="0.2">
      <c r="B7139" s="57"/>
      <c r="C7139" s="56"/>
      <c r="D7139" s="56"/>
      <c r="E7139" s="56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ht="16" x14ac:dyDescent="0.2">
      <c r="B7140" s="57"/>
      <c r="C7140" s="56"/>
      <c r="D7140" s="56"/>
      <c r="E7140" s="56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ht="16" x14ac:dyDescent="0.2">
      <c r="B7141" s="57"/>
      <c r="C7141" s="56"/>
      <c r="D7141" s="56"/>
      <c r="E7141" s="56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ht="16" x14ac:dyDescent="0.2">
      <c r="B7142" s="57"/>
      <c r="C7142" s="56"/>
      <c r="D7142" s="56"/>
      <c r="E7142" s="56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ht="16" x14ac:dyDescent="0.2">
      <c r="B7143" s="57"/>
      <c r="C7143" s="56"/>
      <c r="D7143" s="56"/>
      <c r="E7143" s="56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ht="16" x14ac:dyDescent="0.2">
      <c r="B7144" s="57"/>
      <c r="C7144" s="56"/>
      <c r="D7144" s="56"/>
      <c r="E7144" s="56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ht="16" x14ac:dyDescent="0.2">
      <c r="B7145" s="57"/>
      <c r="C7145" s="56"/>
      <c r="D7145" s="56"/>
      <c r="E7145" s="56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ht="16" x14ac:dyDescent="0.2">
      <c r="B7146" s="57"/>
      <c r="C7146" s="56"/>
      <c r="D7146" s="56"/>
      <c r="E7146" s="56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ht="16" x14ac:dyDescent="0.2">
      <c r="B7147" s="57"/>
      <c r="C7147" s="56"/>
      <c r="D7147" s="56"/>
      <c r="E7147" s="56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ht="16" x14ac:dyDescent="0.2">
      <c r="B7148" s="57"/>
      <c r="C7148" s="56"/>
      <c r="D7148" s="56"/>
      <c r="E7148" s="56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ht="16" x14ac:dyDescent="0.2">
      <c r="B7149" s="57"/>
      <c r="C7149" s="56"/>
      <c r="D7149" s="56"/>
      <c r="E7149" s="56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ht="16" x14ac:dyDescent="0.2">
      <c r="B7150" s="57"/>
      <c r="C7150" s="56"/>
      <c r="D7150" s="56"/>
      <c r="E7150" s="56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ht="16" x14ac:dyDescent="0.2">
      <c r="B7151" s="57"/>
      <c r="C7151" s="56"/>
      <c r="D7151" s="56"/>
      <c r="E7151" s="56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ht="16" x14ac:dyDescent="0.2">
      <c r="B7152" s="57"/>
      <c r="C7152" s="56"/>
      <c r="D7152" s="56"/>
      <c r="E7152" s="56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ht="16" x14ac:dyDescent="0.2">
      <c r="B7153" s="57"/>
      <c r="C7153" s="56"/>
      <c r="D7153" s="56"/>
      <c r="E7153" s="56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ht="16" x14ac:dyDescent="0.2">
      <c r="B7154" s="57"/>
      <c r="C7154" s="56"/>
      <c r="D7154" s="56"/>
      <c r="E7154" s="56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ht="16" x14ac:dyDescent="0.2">
      <c r="B7155" s="57"/>
      <c r="C7155" s="56"/>
      <c r="D7155" s="56"/>
      <c r="E7155" s="56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ht="16" x14ac:dyDescent="0.2">
      <c r="B7156" s="57"/>
      <c r="C7156" s="56"/>
      <c r="D7156" s="56"/>
      <c r="E7156" s="56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ht="16" x14ac:dyDescent="0.2">
      <c r="B7157" s="57"/>
      <c r="C7157" s="56"/>
      <c r="D7157" s="56"/>
      <c r="E7157" s="56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ht="16" x14ac:dyDescent="0.2">
      <c r="B7158" s="57"/>
      <c r="C7158" s="56"/>
      <c r="D7158" s="56"/>
      <c r="E7158" s="56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ht="16" x14ac:dyDescent="0.2">
      <c r="B7159" s="57"/>
      <c r="C7159" s="56"/>
      <c r="D7159" s="56"/>
      <c r="E7159" s="56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ht="16" x14ac:dyDescent="0.2">
      <c r="B7160" s="57"/>
      <c r="C7160" s="56"/>
      <c r="D7160" s="56"/>
      <c r="E7160" s="56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ht="16" x14ac:dyDescent="0.2">
      <c r="B7161" s="57"/>
      <c r="C7161" s="56"/>
      <c r="D7161" s="56"/>
      <c r="E7161" s="56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ht="16" x14ac:dyDescent="0.2">
      <c r="B7162" s="57"/>
      <c r="C7162" s="56"/>
      <c r="D7162" s="56"/>
      <c r="E7162" s="56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ht="16" x14ac:dyDescent="0.2">
      <c r="B7163" s="57"/>
      <c r="C7163" s="56"/>
      <c r="D7163" s="56"/>
      <c r="E7163" s="56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ht="16" x14ac:dyDescent="0.2">
      <c r="B7164" s="57"/>
      <c r="C7164" s="56"/>
      <c r="D7164" s="56"/>
      <c r="E7164" s="56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ht="16" x14ac:dyDescent="0.2">
      <c r="B7165" s="57"/>
      <c r="C7165" s="56"/>
      <c r="D7165" s="56"/>
      <c r="E7165" s="56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ht="16" x14ac:dyDescent="0.2">
      <c r="B7166" s="57"/>
      <c r="C7166" s="56"/>
      <c r="D7166" s="56"/>
      <c r="E7166" s="56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ht="16" x14ac:dyDescent="0.2">
      <c r="B7167" s="57"/>
      <c r="C7167" s="56"/>
      <c r="D7167" s="56"/>
      <c r="E7167" s="56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ht="16" x14ac:dyDescent="0.2">
      <c r="B7168" s="57"/>
      <c r="C7168" s="56"/>
      <c r="D7168" s="56"/>
      <c r="E7168" s="56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ht="16" x14ac:dyDescent="0.2">
      <c r="B7169" s="57"/>
      <c r="C7169" s="56"/>
      <c r="D7169" s="56"/>
      <c r="E7169" s="56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ht="16" x14ac:dyDescent="0.2">
      <c r="B7170" s="57"/>
      <c r="C7170" s="56"/>
      <c r="D7170" s="56"/>
      <c r="E7170" s="56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ht="16" x14ac:dyDescent="0.2">
      <c r="B7171" s="57"/>
      <c r="C7171" s="56"/>
      <c r="D7171" s="56"/>
      <c r="E7171" s="56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ht="16" x14ac:dyDescent="0.2">
      <c r="B7172" s="57"/>
      <c r="C7172" s="56"/>
      <c r="D7172" s="56"/>
      <c r="E7172" s="56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ht="16" x14ac:dyDescent="0.2">
      <c r="B7173" s="57"/>
      <c r="C7173" s="56"/>
      <c r="D7173" s="56"/>
      <c r="E7173" s="56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ht="16" x14ac:dyDescent="0.2">
      <c r="B7174" s="57"/>
      <c r="C7174" s="56"/>
      <c r="D7174" s="56"/>
      <c r="E7174" s="56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ht="16" x14ac:dyDescent="0.2">
      <c r="B7175" s="57"/>
      <c r="C7175" s="56"/>
      <c r="D7175" s="56"/>
      <c r="E7175" s="56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ht="16" x14ac:dyDescent="0.2">
      <c r="B7176" s="57"/>
      <c r="C7176" s="56"/>
      <c r="D7176" s="56"/>
      <c r="E7176" s="56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ht="16" x14ac:dyDescent="0.2">
      <c r="B7177" s="57"/>
      <c r="C7177" s="56"/>
      <c r="D7177" s="56"/>
      <c r="E7177" s="56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ht="16" x14ac:dyDescent="0.2">
      <c r="B7178" s="57"/>
      <c r="C7178" s="56"/>
      <c r="D7178" s="56"/>
      <c r="E7178" s="56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ht="16" x14ac:dyDescent="0.2">
      <c r="B7179" s="57"/>
      <c r="C7179" s="56"/>
      <c r="D7179" s="56"/>
      <c r="E7179" s="56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ht="16" x14ac:dyDescent="0.2">
      <c r="B7180" s="57"/>
      <c r="C7180" s="56"/>
      <c r="D7180" s="56"/>
      <c r="E7180" s="56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ht="16" x14ac:dyDescent="0.2">
      <c r="B7181" s="57"/>
      <c r="C7181" s="56"/>
      <c r="D7181" s="56"/>
      <c r="E7181" s="56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ht="16" x14ac:dyDescent="0.2">
      <c r="B7182" s="57"/>
      <c r="C7182" s="56"/>
      <c r="D7182" s="56"/>
      <c r="E7182" s="56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ht="16" x14ac:dyDescent="0.2">
      <c r="B7183" s="57"/>
      <c r="C7183" s="56"/>
      <c r="D7183" s="56"/>
      <c r="E7183" s="56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ht="16" x14ac:dyDescent="0.2">
      <c r="B7184" s="57"/>
      <c r="C7184" s="56"/>
      <c r="D7184" s="56"/>
      <c r="E7184" s="56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ht="16" x14ac:dyDescent="0.2">
      <c r="B7185" s="57"/>
      <c r="C7185" s="56"/>
      <c r="D7185" s="56"/>
      <c r="E7185" s="56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ht="16" x14ac:dyDescent="0.2">
      <c r="B7186" s="57"/>
      <c r="C7186" s="56"/>
      <c r="D7186" s="56"/>
      <c r="E7186" s="56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ht="16" x14ac:dyDescent="0.2">
      <c r="B7187" s="57"/>
      <c r="C7187" s="56"/>
      <c r="D7187" s="56"/>
      <c r="E7187" s="56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ht="16" x14ac:dyDescent="0.2">
      <c r="B7188" s="57"/>
      <c r="C7188" s="56"/>
      <c r="D7188" s="56"/>
      <c r="E7188" s="56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ht="16" x14ac:dyDescent="0.2">
      <c r="B7189" s="57"/>
      <c r="C7189" s="56"/>
      <c r="D7189" s="56"/>
      <c r="E7189" s="56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ht="16" x14ac:dyDescent="0.2">
      <c r="B7190" s="57"/>
      <c r="C7190" s="56"/>
      <c r="D7190" s="56"/>
      <c r="E7190" s="56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ht="16" x14ac:dyDescent="0.2">
      <c r="B7191" s="57"/>
      <c r="C7191" s="56"/>
      <c r="D7191" s="56"/>
      <c r="E7191" s="56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ht="16" x14ac:dyDescent="0.2">
      <c r="B7192" s="57"/>
      <c r="C7192" s="56"/>
      <c r="D7192" s="56"/>
      <c r="E7192" s="56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ht="16" x14ac:dyDescent="0.2">
      <c r="B7193" s="57"/>
      <c r="C7193" s="56"/>
      <c r="D7193" s="56"/>
      <c r="E7193" s="56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ht="16" x14ac:dyDescent="0.2">
      <c r="B7194" s="57"/>
      <c r="C7194" s="56"/>
      <c r="D7194" s="56"/>
      <c r="E7194" s="56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ht="16" x14ac:dyDescent="0.2">
      <c r="B7195" s="57"/>
      <c r="C7195" s="56"/>
      <c r="D7195" s="56"/>
      <c r="E7195" s="56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ht="16" x14ac:dyDescent="0.2">
      <c r="B7196" s="57"/>
      <c r="C7196" s="56"/>
      <c r="D7196" s="56"/>
      <c r="E7196" s="56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ht="16" x14ac:dyDescent="0.2">
      <c r="B7197" s="57"/>
      <c r="C7197" s="56"/>
      <c r="D7197" s="56"/>
      <c r="E7197" s="56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ht="16" x14ac:dyDescent="0.2">
      <c r="B7198" s="57"/>
      <c r="C7198" s="56"/>
      <c r="D7198" s="56"/>
      <c r="E7198" s="56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ht="16" x14ac:dyDescent="0.2">
      <c r="B7199" s="57"/>
      <c r="C7199" s="56"/>
      <c r="D7199" s="56"/>
      <c r="E7199" s="56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ht="16" x14ac:dyDescent="0.2">
      <c r="B7200" s="57"/>
      <c r="C7200" s="56"/>
      <c r="D7200" s="56"/>
      <c r="E7200" s="56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ht="16" x14ac:dyDescent="0.2">
      <c r="B7201" s="57"/>
      <c r="C7201" s="56"/>
      <c r="D7201" s="56"/>
      <c r="E7201" s="56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ht="16" x14ac:dyDescent="0.2">
      <c r="B7202" s="57"/>
      <c r="C7202" s="56"/>
      <c r="D7202" s="56"/>
      <c r="E7202" s="56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ht="16" x14ac:dyDescent="0.2">
      <c r="B7203" s="57"/>
      <c r="C7203" s="56"/>
      <c r="D7203" s="56"/>
      <c r="E7203" s="56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ht="16" x14ac:dyDescent="0.2">
      <c r="B7204" s="57"/>
      <c r="C7204" s="56"/>
      <c r="D7204" s="56"/>
      <c r="E7204" s="56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ht="16" x14ac:dyDescent="0.2">
      <c r="B7205" s="57"/>
      <c r="C7205" s="56"/>
      <c r="D7205" s="56"/>
      <c r="E7205" s="56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ht="16" x14ac:dyDescent="0.2">
      <c r="B7206" s="57"/>
      <c r="C7206" s="56"/>
      <c r="D7206" s="56"/>
      <c r="E7206" s="56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ht="16" x14ac:dyDescent="0.2">
      <c r="B7207" s="57"/>
      <c r="C7207" s="56"/>
      <c r="D7207" s="56"/>
      <c r="E7207" s="56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ht="16" x14ac:dyDescent="0.2">
      <c r="B7208" s="57"/>
      <c r="C7208" s="56"/>
      <c r="D7208" s="56"/>
      <c r="E7208" s="56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ht="16" x14ac:dyDescent="0.2">
      <c r="B7209" s="57"/>
      <c r="C7209" s="56"/>
      <c r="D7209" s="56"/>
      <c r="E7209" s="56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ht="16" x14ac:dyDescent="0.2">
      <c r="B7210" s="57"/>
      <c r="C7210" s="56"/>
      <c r="D7210" s="56"/>
      <c r="E7210" s="56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ht="16" x14ac:dyDescent="0.2">
      <c r="B7211" s="57"/>
      <c r="C7211" s="56"/>
      <c r="D7211" s="56"/>
      <c r="E7211" s="56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ht="16" x14ac:dyDescent="0.2">
      <c r="B7212" s="57"/>
      <c r="C7212" s="56"/>
      <c r="D7212" s="56"/>
      <c r="E7212" s="56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ht="16" x14ac:dyDescent="0.2">
      <c r="B7213" s="57"/>
      <c r="C7213" s="56"/>
      <c r="D7213" s="56"/>
      <c r="E7213" s="56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ht="16" x14ac:dyDescent="0.2">
      <c r="B7214" s="57"/>
      <c r="C7214" s="56"/>
      <c r="D7214" s="56"/>
      <c r="E7214" s="56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ht="16" x14ac:dyDescent="0.2">
      <c r="B7215" s="57"/>
      <c r="C7215" s="56"/>
      <c r="D7215" s="56"/>
      <c r="E7215" s="56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ht="16" x14ac:dyDescent="0.2">
      <c r="B7216" s="57"/>
      <c r="C7216" s="56"/>
      <c r="D7216" s="56"/>
      <c r="E7216" s="56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ht="16" x14ac:dyDescent="0.2">
      <c r="B7217" s="57"/>
      <c r="C7217" s="56"/>
      <c r="D7217" s="56"/>
      <c r="E7217" s="56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ht="16" x14ac:dyDescent="0.2">
      <c r="B7218" s="57"/>
      <c r="C7218" s="56"/>
      <c r="D7218" s="56"/>
      <c r="E7218" s="56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ht="16" x14ac:dyDescent="0.2">
      <c r="B7219" s="57"/>
      <c r="C7219" s="56"/>
      <c r="D7219" s="56"/>
      <c r="E7219" s="56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ht="16" x14ac:dyDescent="0.2">
      <c r="B7220" s="57"/>
      <c r="C7220" s="56"/>
      <c r="D7220" s="56"/>
      <c r="E7220" s="56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ht="16" x14ac:dyDescent="0.2">
      <c r="B7221" s="57"/>
      <c r="C7221" s="56"/>
      <c r="D7221" s="56"/>
      <c r="E7221" s="56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ht="16" x14ac:dyDescent="0.2">
      <c r="B7222" s="57"/>
      <c r="C7222" s="56"/>
      <c r="D7222" s="56"/>
      <c r="E7222" s="56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ht="16" x14ac:dyDescent="0.2">
      <c r="B7223" s="57"/>
      <c r="C7223" s="56"/>
      <c r="D7223" s="56"/>
      <c r="E7223" s="56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ht="16" x14ac:dyDescent="0.2">
      <c r="B7224" s="57"/>
      <c r="C7224" s="56"/>
      <c r="D7224" s="56"/>
      <c r="E7224" s="56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ht="16" x14ac:dyDescent="0.2">
      <c r="B7225" s="57"/>
      <c r="C7225" s="56"/>
      <c r="D7225" s="56"/>
      <c r="E7225" s="56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ht="16" x14ac:dyDescent="0.2">
      <c r="B7226" s="57"/>
      <c r="C7226" s="56"/>
      <c r="D7226" s="56"/>
      <c r="E7226" s="56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ht="16" x14ac:dyDescent="0.2">
      <c r="B7227" s="57"/>
      <c r="C7227" s="56"/>
      <c r="D7227" s="56"/>
      <c r="E7227" s="56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ht="16" x14ac:dyDescent="0.2">
      <c r="B7228" s="57"/>
      <c r="C7228" s="56"/>
      <c r="D7228" s="56"/>
      <c r="E7228" s="56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ht="16" x14ac:dyDescent="0.2">
      <c r="B7229" s="57"/>
      <c r="C7229" s="56"/>
      <c r="D7229" s="56"/>
      <c r="E7229" s="56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ht="16" x14ac:dyDescent="0.2">
      <c r="B7230" s="57"/>
      <c r="C7230" s="56"/>
      <c r="D7230" s="56"/>
      <c r="E7230" s="56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ht="16" x14ac:dyDescent="0.2">
      <c r="B7231" s="57"/>
      <c r="C7231" s="56"/>
      <c r="D7231" s="56"/>
      <c r="E7231" s="56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ht="16" x14ac:dyDescent="0.2">
      <c r="B7232" s="57"/>
      <c r="C7232" s="56"/>
      <c r="D7232" s="56"/>
      <c r="E7232" s="56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ht="16" x14ac:dyDescent="0.2">
      <c r="B7233" s="57"/>
      <c r="C7233" s="56"/>
      <c r="D7233" s="56"/>
      <c r="E7233" s="56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ht="16" x14ac:dyDescent="0.2">
      <c r="B7234" s="57"/>
      <c r="C7234" s="56"/>
      <c r="D7234" s="56"/>
      <c r="E7234" s="56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ht="16" x14ac:dyDescent="0.2">
      <c r="B7235" s="57"/>
      <c r="C7235" s="56"/>
      <c r="D7235" s="56"/>
      <c r="E7235" s="56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ht="16" x14ac:dyDescent="0.2">
      <c r="B7236" s="57"/>
      <c r="C7236" s="56"/>
      <c r="D7236" s="56"/>
      <c r="E7236" s="56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ht="16" x14ac:dyDescent="0.2">
      <c r="B7237" s="57"/>
      <c r="C7237" s="56"/>
      <c r="D7237" s="56"/>
      <c r="E7237" s="56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ht="16" x14ac:dyDescent="0.2">
      <c r="B7238" s="57"/>
      <c r="C7238" s="56"/>
      <c r="D7238" s="56"/>
      <c r="E7238" s="56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ht="16" x14ac:dyDescent="0.2">
      <c r="B7239" s="57"/>
      <c r="C7239" s="56"/>
      <c r="D7239" s="56"/>
      <c r="E7239" s="56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ht="16" x14ac:dyDescent="0.2">
      <c r="B7240" s="57"/>
      <c r="C7240" s="56"/>
      <c r="D7240" s="56"/>
      <c r="E7240" s="56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ht="16" x14ac:dyDescent="0.2">
      <c r="B7241" s="57"/>
      <c r="C7241" s="56"/>
      <c r="D7241" s="56"/>
      <c r="E7241" s="56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ht="16" x14ac:dyDescent="0.2">
      <c r="B7242" s="57"/>
      <c r="C7242" s="56"/>
      <c r="D7242" s="56"/>
      <c r="E7242" s="56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ht="16" x14ac:dyDescent="0.2">
      <c r="B7243" s="57"/>
      <c r="C7243" s="56"/>
      <c r="D7243" s="56"/>
      <c r="E7243" s="56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ht="16" x14ac:dyDescent="0.2">
      <c r="B7244" s="57"/>
      <c r="C7244" s="56"/>
      <c r="D7244" s="56"/>
      <c r="E7244" s="56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ht="16" x14ac:dyDescent="0.2">
      <c r="B7245" s="57"/>
      <c r="C7245" s="56"/>
      <c r="D7245" s="56"/>
      <c r="E7245" s="56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ht="16" x14ac:dyDescent="0.2">
      <c r="B7246" s="57"/>
      <c r="C7246" s="56"/>
      <c r="D7246" s="56"/>
      <c r="E7246" s="56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ht="16" x14ac:dyDescent="0.2">
      <c r="B7247" s="57"/>
      <c r="C7247" s="56"/>
      <c r="D7247" s="56"/>
      <c r="E7247" s="56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ht="16" x14ac:dyDescent="0.2">
      <c r="B7248" s="57"/>
      <c r="C7248" s="56"/>
      <c r="D7248" s="56"/>
      <c r="E7248" s="56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ht="16" x14ac:dyDescent="0.2">
      <c r="B7249" s="57"/>
      <c r="C7249" s="56"/>
      <c r="D7249" s="56"/>
      <c r="E7249" s="56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ht="16" x14ac:dyDescent="0.2">
      <c r="B7250" s="57"/>
      <c r="C7250" s="56"/>
      <c r="D7250" s="56"/>
      <c r="E7250" s="56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ht="16" x14ac:dyDescent="0.2">
      <c r="B7251" s="57"/>
      <c r="C7251" s="56"/>
      <c r="D7251" s="56"/>
      <c r="E7251" s="56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ht="16" x14ac:dyDescent="0.2">
      <c r="B7252" s="57"/>
      <c r="C7252" s="56"/>
      <c r="D7252" s="56"/>
      <c r="E7252" s="56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ht="16" x14ac:dyDescent="0.2">
      <c r="B7253" s="57"/>
      <c r="C7253" s="56"/>
      <c r="D7253" s="56"/>
      <c r="E7253" s="56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ht="16" x14ac:dyDescent="0.2">
      <c r="B7254" s="57"/>
      <c r="C7254" s="56"/>
      <c r="D7254" s="56"/>
      <c r="E7254" s="56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ht="16" x14ac:dyDescent="0.2">
      <c r="B7255" s="57"/>
      <c r="C7255" s="56"/>
      <c r="D7255" s="56"/>
      <c r="E7255" s="56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ht="16" x14ac:dyDescent="0.2">
      <c r="B7256" s="57"/>
      <c r="C7256" s="56"/>
      <c r="D7256" s="56"/>
      <c r="E7256" s="56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ht="16" x14ac:dyDescent="0.2">
      <c r="B7257" s="57"/>
      <c r="C7257" s="56"/>
      <c r="D7257" s="56"/>
      <c r="E7257" s="56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ht="16" x14ac:dyDescent="0.2">
      <c r="B7258" s="57"/>
      <c r="C7258" s="56"/>
      <c r="D7258" s="56"/>
      <c r="E7258" s="56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ht="16" x14ac:dyDescent="0.2">
      <c r="B7259" s="57"/>
      <c r="C7259" s="56"/>
      <c r="D7259" s="56"/>
      <c r="E7259" s="56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ht="16" x14ac:dyDescent="0.2">
      <c r="B7260" s="57"/>
      <c r="C7260" s="56"/>
      <c r="D7260" s="56"/>
      <c r="E7260" s="56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ht="16" x14ac:dyDescent="0.2">
      <c r="B7261" s="57"/>
      <c r="C7261" s="56"/>
      <c r="D7261" s="56"/>
      <c r="E7261" s="56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ht="16" x14ac:dyDescent="0.2">
      <c r="B7262" s="57"/>
      <c r="C7262" s="56"/>
      <c r="D7262" s="56"/>
      <c r="E7262" s="56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ht="16" x14ac:dyDescent="0.2">
      <c r="B7263" s="57"/>
      <c r="C7263" s="56"/>
      <c r="D7263" s="56"/>
      <c r="E7263" s="56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ht="16" x14ac:dyDescent="0.2">
      <c r="B7264" s="57"/>
      <c r="C7264" s="56"/>
      <c r="D7264" s="56"/>
      <c r="E7264" s="56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ht="16" x14ac:dyDescent="0.2">
      <c r="B7265" s="57"/>
      <c r="C7265" s="56"/>
      <c r="D7265" s="56"/>
      <c r="E7265" s="56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ht="16" x14ac:dyDescent="0.2">
      <c r="B7266" s="57"/>
      <c r="C7266" s="56"/>
      <c r="D7266" s="56"/>
      <c r="E7266" s="56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ht="16" x14ac:dyDescent="0.2">
      <c r="B7267" s="57"/>
      <c r="C7267" s="56"/>
      <c r="D7267" s="56"/>
      <c r="E7267" s="56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ht="16" x14ac:dyDescent="0.2">
      <c r="B7268" s="57"/>
      <c r="C7268" s="56"/>
      <c r="D7268" s="56"/>
      <c r="E7268" s="56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ht="16" x14ac:dyDescent="0.2">
      <c r="B7269" s="57"/>
      <c r="C7269" s="56"/>
      <c r="D7269" s="56"/>
      <c r="E7269" s="56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ht="16" x14ac:dyDescent="0.2">
      <c r="B7270" s="57"/>
      <c r="C7270" s="56"/>
      <c r="D7270" s="56"/>
      <c r="E7270" s="56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ht="16" x14ac:dyDescent="0.2">
      <c r="B7271" s="57"/>
      <c r="C7271" s="56"/>
      <c r="D7271" s="56"/>
      <c r="E7271" s="56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ht="16" x14ac:dyDescent="0.2">
      <c r="B7272" s="57"/>
      <c r="C7272" s="56"/>
      <c r="D7272" s="56"/>
      <c r="E7272" s="56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ht="16" x14ac:dyDescent="0.2">
      <c r="B7273" s="57"/>
      <c r="C7273" s="56"/>
      <c r="D7273" s="56"/>
      <c r="E7273" s="56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ht="16" x14ac:dyDescent="0.2">
      <c r="B7274" s="57"/>
      <c r="C7274" s="56"/>
      <c r="D7274" s="56"/>
      <c r="E7274" s="56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ht="16" x14ac:dyDescent="0.2">
      <c r="B7275" s="57"/>
      <c r="C7275" s="56"/>
      <c r="D7275" s="56"/>
      <c r="E7275" s="56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ht="16" x14ac:dyDescent="0.2">
      <c r="B7276" s="57"/>
      <c r="C7276" s="56"/>
      <c r="D7276" s="56"/>
      <c r="E7276" s="56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ht="16" x14ac:dyDescent="0.2">
      <c r="B7277" s="57"/>
      <c r="C7277" s="56"/>
      <c r="D7277" s="56"/>
      <c r="E7277" s="56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ht="16" x14ac:dyDescent="0.2">
      <c r="B7278" s="57"/>
      <c r="C7278" s="56"/>
      <c r="D7278" s="56"/>
      <c r="E7278" s="56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ht="16" x14ac:dyDescent="0.2">
      <c r="B7279" s="57"/>
      <c r="C7279" s="56"/>
      <c r="D7279" s="56"/>
      <c r="E7279" s="56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ht="16" x14ac:dyDescent="0.2">
      <c r="B7280" s="57"/>
      <c r="C7280" s="56"/>
      <c r="D7280" s="56"/>
      <c r="E7280" s="56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ht="16" x14ac:dyDescent="0.2">
      <c r="B7281" s="57"/>
      <c r="C7281" s="56"/>
      <c r="D7281" s="56"/>
      <c r="E7281" s="56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ht="16" x14ac:dyDescent="0.2">
      <c r="B7282" s="57"/>
      <c r="C7282" s="56"/>
      <c r="D7282" s="56"/>
      <c r="E7282" s="56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ht="16" x14ac:dyDescent="0.2">
      <c r="B7283" s="57"/>
      <c r="C7283" s="56"/>
      <c r="D7283" s="56"/>
      <c r="E7283" s="56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ht="16" x14ac:dyDescent="0.2">
      <c r="B7284" s="57"/>
      <c r="C7284" s="56"/>
      <c r="D7284" s="56"/>
      <c r="E7284" s="56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ht="16" x14ac:dyDescent="0.2">
      <c r="B7285" s="57"/>
      <c r="C7285" s="56"/>
      <c r="D7285" s="56"/>
      <c r="E7285" s="56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ht="16" x14ac:dyDescent="0.2">
      <c r="B7286" s="57"/>
      <c r="C7286" s="56"/>
      <c r="D7286" s="56"/>
      <c r="E7286" s="56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ht="16" x14ac:dyDescent="0.2">
      <c r="B7287" s="57"/>
      <c r="C7287" s="56"/>
      <c r="D7287" s="56"/>
      <c r="E7287" s="56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ht="16" x14ac:dyDescent="0.2">
      <c r="B7288" s="57"/>
      <c r="C7288" s="56"/>
      <c r="D7288" s="56"/>
      <c r="E7288" s="56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ht="16" x14ac:dyDescent="0.2">
      <c r="B7289" s="57"/>
      <c r="C7289" s="56"/>
      <c r="D7289" s="56"/>
      <c r="E7289" s="56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ht="16" x14ac:dyDescent="0.2">
      <c r="B7290" s="57"/>
      <c r="C7290" s="56"/>
      <c r="D7290" s="56"/>
      <c r="E7290" s="56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ht="16" x14ac:dyDescent="0.2">
      <c r="B7291" s="57"/>
      <c r="C7291" s="56"/>
      <c r="D7291" s="56"/>
      <c r="E7291" s="56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ht="16" x14ac:dyDescent="0.2">
      <c r="B7292" s="57"/>
      <c r="C7292" s="56"/>
      <c r="D7292" s="56"/>
      <c r="E7292" s="56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ht="16" x14ac:dyDescent="0.2">
      <c r="B7293" s="57"/>
      <c r="C7293" s="56"/>
      <c r="D7293" s="56"/>
      <c r="E7293" s="56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ht="16" x14ac:dyDescent="0.2">
      <c r="B7294" s="57"/>
      <c r="C7294" s="56"/>
      <c r="D7294" s="56"/>
      <c r="E7294" s="56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ht="16" x14ac:dyDescent="0.2">
      <c r="B7295" s="57"/>
      <c r="C7295" s="56"/>
      <c r="D7295" s="56"/>
      <c r="E7295" s="56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ht="16" x14ac:dyDescent="0.2">
      <c r="B7296" s="57"/>
      <c r="C7296" s="56"/>
      <c r="D7296" s="56"/>
      <c r="E7296" s="56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ht="16" x14ac:dyDescent="0.2">
      <c r="B7297" s="57"/>
      <c r="C7297" s="56"/>
      <c r="D7297" s="56"/>
      <c r="E7297" s="56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ht="16" x14ac:dyDescent="0.2">
      <c r="B7298" s="57"/>
      <c r="C7298" s="56"/>
      <c r="D7298" s="56"/>
      <c r="E7298" s="56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ht="16" x14ac:dyDescent="0.2">
      <c r="B7299" s="57"/>
      <c r="C7299" s="56"/>
      <c r="D7299" s="56"/>
      <c r="E7299" s="56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ht="16" x14ac:dyDescent="0.2">
      <c r="B7300" s="57"/>
      <c r="C7300" s="56"/>
      <c r="D7300" s="56"/>
      <c r="E7300" s="56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ht="16" x14ac:dyDescent="0.2">
      <c r="B7301" s="57"/>
      <c r="C7301" s="56"/>
      <c r="D7301" s="56"/>
      <c r="E7301" s="56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ht="16" x14ac:dyDescent="0.2">
      <c r="B7302" s="57"/>
      <c r="C7302" s="56"/>
      <c r="D7302" s="56"/>
      <c r="E7302" s="56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ht="16" x14ac:dyDescent="0.2">
      <c r="B7303" s="57"/>
      <c r="C7303" s="56"/>
      <c r="D7303" s="56"/>
      <c r="E7303" s="56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ht="16" x14ac:dyDescent="0.2">
      <c r="B7304" s="57"/>
      <c r="C7304" s="56"/>
      <c r="D7304" s="56"/>
      <c r="E7304" s="56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ht="16" x14ac:dyDescent="0.2">
      <c r="B7305" s="57"/>
      <c r="C7305" s="56"/>
      <c r="D7305" s="56"/>
      <c r="E7305" s="56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ht="16" x14ac:dyDescent="0.2">
      <c r="B7306" s="57"/>
      <c r="C7306" s="56"/>
      <c r="D7306" s="56"/>
      <c r="E7306" s="56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ht="16" x14ac:dyDescent="0.2">
      <c r="B7307" s="57"/>
      <c r="C7307" s="56"/>
      <c r="D7307" s="56"/>
      <c r="E7307" s="56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ht="16" x14ac:dyDescent="0.2">
      <c r="B7308" s="57"/>
      <c r="C7308" s="56"/>
      <c r="D7308" s="56"/>
      <c r="E7308" s="56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ht="16" x14ac:dyDescent="0.2">
      <c r="B7309" s="57"/>
      <c r="C7309" s="56"/>
      <c r="D7309" s="56"/>
      <c r="E7309" s="56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ht="16" x14ac:dyDescent="0.2">
      <c r="B7310" s="57"/>
      <c r="C7310" s="56"/>
      <c r="D7310" s="56"/>
      <c r="E7310" s="56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ht="16" x14ac:dyDescent="0.2">
      <c r="B7311" s="57"/>
      <c r="C7311" s="56"/>
      <c r="D7311" s="56"/>
      <c r="E7311" s="56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ht="16" x14ac:dyDescent="0.2">
      <c r="B7312" s="57"/>
      <c r="C7312" s="56"/>
      <c r="D7312" s="56"/>
      <c r="E7312" s="56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ht="16" x14ac:dyDescent="0.2">
      <c r="B7313" s="57"/>
      <c r="C7313" s="56"/>
      <c r="D7313" s="56"/>
      <c r="E7313" s="56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ht="16" x14ac:dyDescent="0.2">
      <c r="B7314" s="57"/>
      <c r="C7314" s="56"/>
      <c r="D7314" s="56"/>
      <c r="E7314" s="56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ht="16" x14ac:dyDescent="0.2">
      <c r="B7315" s="57"/>
      <c r="C7315" s="56"/>
      <c r="D7315" s="56"/>
      <c r="E7315" s="56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ht="16" x14ac:dyDescent="0.2">
      <c r="B7316" s="57"/>
      <c r="C7316" s="56"/>
      <c r="D7316" s="56"/>
      <c r="E7316" s="56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ht="16" x14ac:dyDescent="0.2">
      <c r="B7317" s="57"/>
      <c r="C7317" s="56"/>
      <c r="D7317" s="56"/>
      <c r="E7317" s="56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ht="16" x14ac:dyDescent="0.2">
      <c r="B7318" s="57"/>
      <c r="C7318" s="56"/>
      <c r="D7318" s="56"/>
      <c r="E7318" s="56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ht="16" x14ac:dyDescent="0.2">
      <c r="B7319" s="57"/>
      <c r="C7319" s="56"/>
      <c r="D7319" s="56"/>
      <c r="E7319" s="56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ht="16" x14ac:dyDescent="0.2">
      <c r="B7320" s="57"/>
      <c r="C7320" s="56"/>
      <c r="D7320" s="56"/>
      <c r="E7320" s="56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ht="16" x14ac:dyDescent="0.2">
      <c r="B7321" s="57"/>
      <c r="C7321" s="56"/>
      <c r="D7321" s="56"/>
      <c r="E7321" s="56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ht="16" x14ac:dyDescent="0.2">
      <c r="B7322" s="57"/>
      <c r="C7322" s="56"/>
      <c r="D7322" s="56"/>
      <c r="E7322" s="56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ht="16" x14ac:dyDescent="0.2">
      <c r="B7323" s="57"/>
      <c r="C7323" s="56"/>
      <c r="D7323" s="56"/>
      <c r="E7323" s="56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ht="16" x14ac:dyDescent="0.2">
      <c r="B7324" s="57"/>
      <c r="C7324" s="56"/>
      <c r="D7324" s="56"/>
      <c r="E7324" s="56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ht="16" x14ac:dyDescent="0.2">
      <c r="B7325" s="57"/>
      <c r="C7325" s="56"/>
      <c r="D7325" s="56"/>
      <c r="E7325" s="56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ht="16" x14ac:dyDescent="0.2">
      <c r="B7326" s="57"/>
      <c r="C7326" s="56"/>
      <c r="D7326" s="56"/>
      <c r="E7326" s="56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ht="16" x14ac:dyDescent="0.2">
      <c r="B7327" s="57"/>
      <c r="C7327" s="56"/>
      <c r="D7327" s="56"/>
      <c r="E7327" s="56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ht="16" x14ac:dyDescent="0.2">
      <c r="B7328" s="57"/>
      <c r="C7328" s="56"/>
      <c r="D7328" s="56"/>
      <c r="E7328" s="56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ht="16" x14ac:dyDescent="0.2">
      <c r="B7329" s="57"/>
      <c r="C7329" s="56"/>
      <c r="D7329" s="56"/>
      <c r="E7329" s="56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ht="16" x14ac:dyDescent="0.2">
      <c r="B7330" s="57"/>
      <c r="C7330" s="56"/>
      <c r="D7330" s="56"/>
      <c r="E7330" s="56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ht="16" x14ac:dyDescent="0.2">
      <c r="B7331" s="57"/>
      <c r="C7331" s="56"/>
      <c r="D7331" s="56"/>
      <c r="E7331" s="56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ht="16" x14ac:dyDescent="0.2">
      <c r="B7332" s="57"/>
      <c r="C7332" s="56"/>
      <c r="D7332" s="56"/>
      <c r="E7332" s="56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ht="16" x14ac:dyDescent="0.2">
      <c r="B7333" s="57"/>
      <c r="C7333" s="56"/>
      <c r="D7333" s="56"/>
      <c r="E7333" s="56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ht="16" x14ac:dyDescent="0.2">
      <c r="B7334" s="57"/>
      <c r="C7334" s="56"/>
      <c r="D7334" s="56"/>
      <c r="E7334" s="56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ht="16" x14ac:dyDescent="0.2">
      <c r="B7335" s="57"/>
      <c r="C7335" s="56"/>
      <c r="D7335" s="56"/>
      <c r="E7335" s="56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ht="16" x14ac:dyDescent="0.2">
      <c r="B7336" s="57"/>
      <c r="C7336" s="56"/>
      <c r="D7336" s="56"/>
      <c r="E7336" s="56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ht="16" x14ac:dyDescent="0.2">
      <c r="B7337" s="57"/>
      <c r="C7337" s="56"/>
      <c r="D7337" s="56"/>
      <c r="E7337" s="56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ht="16" x14ac:dyDescent="0.2">
      <c r="B7338" s="57"/>
      <c r="C7338" s="56"/>
      <c r="D7338" s="56"/>
      <c r="E7338" s="56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ht="16" x14ac:dyDescent="0.2">
      <c r="B7339" s="57"/>
      <c r="C7339" s="56"/>
      <c r="D7339" s="56"/>
      <c r="E7339" s="56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ht="16" x14ac:dyDescent="0.2">
      <c r="B7340" s="57"/>
      <c r="C7340" s="56"/>
      <c r="D7340" s="56"/>
      <c r="E7340" s="56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ht="16" x14ac:dyDescent="0.2">
      <c r="B7341" s="57"/>
      <c r="C7341" s="56"/>
      <c r="D7341" s="56"/>
      <c r="E7341" s="56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ht="16" x14ac:dyDescent="0.2">
      <c r="B7342" s="57"/>
      <c r="C7342" s="56"/>
      <c r="D7342" s="56"/>
      <c r="E7342" s="56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ht="16" x14ac:dyDescent="0.2">
      <c r="B7343" s="57"/>
      <c r="C7343" s="56"/>
      <c r="D7343" s="56"/>
      <c r="E7343" s="56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ht="16" x14ac:dyDescent="0.2">
      <c r="B7344" s="57"/>
      <c r="C7344" s="56"/>
      <c r="D7344" s="56"/>
      <c r="E7344" s="56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ht="16" x14ac:dyDescent="0.2">
      <c r="B7345" s="57"/>
      <c r="C7345" s="56"/>
      <c r="D7345" s="56"/>
      <c r="E7345" s="56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ht="16" x14ac:dyDescent="0.2">
      <c r="B7346" s="57"/>
      <c r="C7346" s="56"/>
      <c r="D7346" s="56"/>
      <c r="E7346" s="56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ht="16" x14ac:dyDescent="0.2">
      <c r="B7347" s="57"/>
      <c r="C7347" s="56"/>
      <c r="D7347" s="56"/>
      <c r="E7347" s="56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ht="16" x14ac:dyDescent="0.2">
      <c r="B7348" s="57"/>
      <c r="C7348" s="56"/>
      <c r="D7348" s="56"/>
      <c r="E7348" s="56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ht="16" x14ac:dyDescent="0.2">
      <c r="B7349" s="57"/>
      <c r="C7349" s="56"/>
      <c r="D7349" s="56"/>
      <c r="E7349" s="56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ht="16" x14ac:dyDescent="0.2">
      <c r="B7350" s="57"/>
      <c r="C7350" s="56"/>
      <c r="D7350" s="56"/>
      <c r="E7350" s="56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ht="16" x14ac:dyDescent="0.2">
      <c r="B7351" s="57"/>
      <c r="C7351" s="56"/>
      <c r="D7351" s="56"/>
      <c r="E7351" s="56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ht="16" x14ac:dyDescent="0.2">
      <c r="B7352" s="57"/>
      <c r="C7352" s="56"/>
      <c r="D7352" s="56"/>
      <c r="E7352" s="56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ht="16" x14ac:dyDescent="0.2">
      <c r="B7353" s="57"/>
      <c r="C7353" s="56"/>
      <c r="D7353" s="56"/>
      <c r="E7353" s="56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ht="16" x14ac:dyDescent="0.2">
      <c r="B7354" s="57"/>
      <c r="C7354" s="56"/>
      <c r="D7354" s="56"/>
      <c r="E7354" s="56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ht="16" x14ac:dyDescent="0.2">
      <c r="B7355" s="57"/>
      <c r="C7355" s="56"/>
      <c r="D7355" s="56"/>
      <c r="E7355" s="56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ht="16" x14ac:dyDescent="0.2">
      <c r="B7356" s="57"/>
      <c r="C7356" s="56"/>
      <c r="D7356" s="56"/>
      <c r="E7356" s="56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ht="16" x14ac:dyDescent="0.2">
      <c r="B7357" s="57"/>
      <c r="C7357" s="56"/>
      <c r="D7357" s="56"/>
      <c r="E7357" s="56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ht="16" x14ac:dyDescent="0.2">
      <c r="B7358" s="57"/>
      <c r="C7358" s="56"/>
      <c r="D7358" s="56"/>
      <c r="E7358" s="56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ht="16" x14ac:dyDescent="0.2">
      <c r="B7359" s="57"/>
      <c r="C7359" s="56"/>
      <c r="D7359" s="56"/>
      <c r="E7359" s="56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ht="16" x14ac:dyDescent="0.2">
      <c r="B7360" s="57"/>
      <c r="C7360" s="56"/>
      <c r="D7360" s="56"/>
      <c r="E7360" s="56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ht="16" x14ac:dyDescent="0.2">
      <c r="B7361" s="57"/>
      <c r="C7361" s="56"/>
      <c r="D7361" s="56"/>
      <c r="E7361" s="56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ht="16" x14ac:dyDescent="0.2">
      <c r="B7362" s="57"/>
      <c r="C7362" s="56"/>
      <c r="D7362" s="56"/>
      <c r="E7362" s="56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ht="16" x14ac:dyDescent="0.2">
      <c r="B7363" s="57"/>
      <c r="C7363" s="56"/>
      <c r="D7363" s="56"/>
      <c r="E7363" s="56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ht="16" x14ac:dyDescent="0.2">
      <c r="B7364" s="57"/>
      <c r="C7364" s="56"/>
      <c r="D7364" s="56"/>
      <c r="E7364" s="56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ht="16" x14ac:dyDescent="0.2">
      <c r="B7365" s="57"/>
      <c r="C7365" s="56"/>
      <c r="D7365" s="56"/>
      <c r="E7365" s="56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ht="16" x14ac:dyDescent="0.2">
      <c r="B7366" s="57"/>
      <c r="C7366" s="56"/>
      <c r="D7366" s="56"/>
      <c r="E7366" s="56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ht="16" x14ac:dyDescent="0.2">
      <c r="B7367" s="57"/>
      <c r="C7367" s="56"/>
      <c r="D7367" s="56"/>
      <c r="E7367" s="56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ht="16" x14ac:dyDescent="0.2">
      <c r="B7368" s="57"/>
      <c r="C7368" s="56"/>
      <c r="D7368" s="56"/>
      <c r="E7368" s="56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ht="16" x14ac:dyDescent="0.2">
      <c r="B7369" s="57"/>
      <c r="C7369" s="56"/>
      <c r="D7369" s="56"/>
      <c r="E7369" s="56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ht="16" x14ac:dyDescent="0.2">
      <c r="B7370" s="57"/>
      <c r="C7370" s="56"/>
      <c r="D7370" s="56"/>
      <c r="E7370" s="56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ht="16" x14ac:dyDescent="0.2">
      <c r="B7371" s="57"/>
      <c r="C7371" s="56"/>
      <c r="D7371" s="56"/>
      <c r="E7371" s="56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ht="16" x14ac:dyDescent="0.2">
      <c r="B7372" s="57"/>
      <c r="C7372" s="56"/>
      <c r="D7372" s="56"/>
      <c r="E7372" s="56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ht="16" x14ac:dyDescent="0.2">
      <c r="B7373" s="57"/>
      <c r="C7373" s="56"/>
      <c r="D7373" s="56"/>
      <c r="E7373" s="56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ht="16" x14ac:dyDescent="0.2">
      <c r="B7374" s="57"/>
      <c r="C7374" s="56"/>
      <c r="D7374" s="56"/>
      <c r="E7374" s="56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ht="16" x14ac:dyDescent="0.2">
      <c r="B7375" s="57"/>
      <c r="C7375" s="56"/>
      <c r="D7375" s="56"/>
      <c r="E7375" s="56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ht="16" x14ac:dyDescent="0.2">
      <c r="B7376" s="57"/>
      <c r="C7376" s="56"/>
      <c r="D7376" s="56"/>
      <c r="E7376" s="56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ht="16" x14ac:dyDescent="0.2">
      <c r="B7377" s="57"/>
      <c r="C7377" s="56"/>
      <c r="D7377" s="56"/>
      <c r="E7377" s="56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ht="16" x14ac:dyDescent="0.2">
      <c r="B7378" s="57"/>
      <c r="C7378" s="56"/>
      <c r="D7378" s="56"/>
      <c r="E7378" s="56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ht="16" x14ac:dyDescent="0.2">
      <c r="B7379" s="57"/>
      <c r="C7379" s="56"/>
      <c r="D7379" s="56"/>
      <c r="E7379" s="56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ht="16" x14ac:dyDescent="0.2">
      <c r="B7380" s="57"/>
      <c r="C7380" s="56"/>
      <c r="D7380" s="56"/>
      <c r="E7380" s="56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ht="16" x14ac:dyDescent="0.2">
      <c r="B7381" s="57"/>
      <c r="C7381" s="56"/>
      <c r="D7381" s="56"/>
      <c r="E7381" s="56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ht="16" x14ac:dyDescent="0.2">
      <c r="B7382" s="57"/>
      <c r="C7382" s="56"/>
      <c r="D7382" s="56"/>
      <c r="E7382" s="56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ht="16" x14ac:dyDescent="0.2">
      <c r="B7383" s="57"/>
      <c r="C7383" s="56"/>
      <c r="D7383" s="56"/>
      <c r="E7383" s="56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ht="16" x14ac:dyDescent="0.2">
      <c r="B7384" s="57"/>
      <c r="C7384" s="56"/>
      <c r="D7384" s="56"/>
      <c r="E7384" s="56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ht="16" x14ac:dyDescent="0.2">
      <c r="B7385" s="57"/>
      <c r="C7385" s="56"/>
      <c r="D7385" s="56"/>
      <c r="E7385" s="56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ht="16" x14ac:dyDescent="0.2">
      <c r="B7386" s="57"/>
      <c r="C7386" s="56"/>
      <c r="D7386" s="56"/>
      <c r="E7386" s="56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ht="16" x14ac:dyDescent="0.2">
      <c r="B7387" s="57"/>
      <c r="C7387" s="56"/>
      <c r="D7387" s="56"/>
      <c r="E7387" s="56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ht="16" x14ac:dyDescent="0.2">
      <c r="B7388" s="57"/>
      <c r="C7388" s="56"/>
      <c r="D7388" s="56"/>
      <c r="E7388" s="56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ht="16" x14ac:dyDescent="0.2">
      <c r="B7389" s="57"/>
      <c r="C7389" s="56"/>
      <c r="D7389" s="56"/>
      <c r="E7389" s="56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ht="16" x14ac:dyDescent="0.2">
      <c r="B7390" s="57"/>
      <c r="C7390" s="56"/>
      <c r="D7390" s="56"/>
      <c r="E7390" s="56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ht="16" x14ac:dyDescent="0.2">
      <c r="B7391" s="57"/>
      <c r="C7391" s="56"/>
      <c r="D7391" s="56"/>
      <c r="E7391" s="56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ht="16" x14ac:dyDescent="0.2">
      <c r="B7392" s="57"/>
      <c r="C7392" s="56"/>
      <c r="D7392" s="56"/>
      <c r="E7392" s="56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ht="16" x14ac:dyDescent="0.2">
      <c r="B7393" s="57"/>
      <c r="C7393" s="56"/>
      <c r="D7393" s="56"/>
      <c r="E7393" s="56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ht="16" x14ac:dyDescent="0.2">
      <c r="B7394" s="57"/>
      <c r="C7394" s="56"/>
      <c r="D7394" s="56"/>
      <c r="E7394" s="56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ht="16" x14ac:dyDescent="0.2">
      <c r="B7395" s="57"/>
      <c r="C7395" s="56"/>
      <c r="D7395" s="56"/>
      <c r="E7395" s="56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ht="16" x14ac:dyDescent="0.2">
      <c r="B7396" s="57"/>
      <c r="C7396" s="56"/>
      <c r="D7396" s="56"/>
      <c r="E7396" s="56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ht="16" x14ac:dyDescent="0.2">
      <c r="B7397" s="57"/>
      <c r="C7397" s="56"/>
      <c r="D7397" s="56"/>
      <c r="E7397" s="56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ht="16" x14ac:dyDescent="0.2">
      <c r="B7398" s="57"/>
      <c r="C7398" s="56"/>
      <c r="D7398" s="56"/>
      <c r="E7398" s="56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ht="16" x14ac:dyDescent="0.2">
      <c r="B7399" s="57"/>
      <c r="C7399" s="56"/>
      <c r="D7399" s="56"/>
      <c r="E7399" s="56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ht="16" x14ac:dyDescent="0.2">
      <c r="B7400" s="57"/>
      <c r="C7400" s="56"/>
      <c r="D7400" s="56"/>
      <c r="E7400" s="56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ht="16" x14ac:dyDescent="0.2">
      <c r="B7401" s="57"/>
      <c r="C7401" s="56"/>
      <c r="D7401" s="56"/>
      <c r="E7401" s="56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ht="16" x14ac:dyDescent="0.2">
      <c r="B7402" s="57"/>
      <c r="C7402" s="56"/>
      <c r="D7402" s="56"/>
      <c r="E7402" s="56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ht="16" x14ac:dyDescent="0.2">
      <c r="B7403" s="57"/>
      <c r="C7403" s="56"/>
      <c r="D7403" s="56"/>
      <c r="E7403" s="56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ht="16" x14ac:dyDescent="0.2">
      <c r="B7404" s="57"/>
      <c r="C7404" s="56"/>
      <c r="D7404" s="56"/>
      <c r="E7404" s="56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ht="16" x14ac:dyDescent="0.2">
      <c r="B7405" s="57"/>
      <c r="C7405" s="56"/>
      <c r="D7405" s="56"/>
      <c r="E7405" s="56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ht="16" x14ac:dyDescent="0.2">
      <c r="B7406" s="57"/>
      <c r="C7406" s="56"/>
      <c r="D7406" s="56"/>
      <c r="E7406" s="56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ht="16" x14ac:dyDescent="0.2">
      <c r="B7407" s="57"/>
      <c r="C7407" s="56"/>
      <c r="D7407" s="56"/>
      <c r="E7407" s="56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ht="16" x14ac:dyDescent="0.2">
      <c r="B7408" s="57"/>
      <c r="C7408" s="56"/>
      <c r="D7408" s="56"/>
      <c r="E7408" s="56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ht="16" x14ac:dyDescent="0.2">
      <c r="B7409" s="57"/>
      <c r="C7409" s="56"/>
      <c r="D7409" s="56"/>
      <c r="E7409" s="56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ht="16" x14ac:dyDescent="0.2">
      <c r="B7410" s="57"/>
      <c r="C7410" s="56"/>
      <c r="D7410" s="56"/>
      <c r="E7410" s="56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ht="16" x14ac:dyDescent="0.2">
      <c r="B7411" s="57"/>
      <c r="C7411" s="56"/>
      <c r="D7411" s="56"/>
      <c r="E7411" s="56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ht="16" x14ac:dyDescent="0.2">
      <c r="B7412" s="57"/>
      <c r="C7412" s="56"/>
      <c r="D7412" s="56"/>
      <c r="E7412" s="56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ht="16" x14ac:dyDescent="0.2">
      <c r="B7413" s="57"/>
      <c r="C7413" s="56"/>
      <c r="D7413" s="56"/>
      <c r="E7413" s="56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ht="16" x14ac:dyDescent="0.2">
      <c r="B7414" s="57"/>
      <c r="C7414" s="56"/>
      <c r="D7414" s="56"/>
      <c r="E7414" s="56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ht="16" x14ac:dyDescent="0.2">
      <c r="B7415" s="57"/>
      <c r="C7415" s="56"/>
      <c r="D7415" s="56"/>
      <c r="E7415" s="56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ht="16" x14ac:dyDescent="0.2">
      <c r="B7416" s="57"/>
      <c r="C7416" s="56"/>
      <c r="D7416" s="56"/>
      <c r="E7416" s="56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ht="16" x14ac:dyDescent="0.2">
      <c r="B7417" s="57"/>
      <c r="C7417" s="56"/>
      <c r="D7417" s="56"/>
      <c r="E7417" s="56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ht="16" x14ac:dyDescent="0.2">
      <c r="B7418" s="57"/>
      <c r="C7418" s="56"/>
      <c r="D7418" s="56"/>
      <c r="E7418" s="56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ht="16" x14ac:dyDescent="0.2">
      <c r="B7419" s="57"/>
      <c r="C7419" s="56"/>
      <c r="D7419" s="56"/>
      <c r="E7419" s="56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ht="16" x14ac:dyDescent="0.2">
      <c r="B7420" s="57"/>
      <c r="C7420" s="56"/>
      <c r="D7420" s="56"/>
      <c r="E7420" s="56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ht="16" x14ac:dyDescent="0.2">
      <c r="B7421" s="57"/>
      <c r="C7421" s="56"/>
      <c r="D7421" s="56"/>
      <c r="E7421" s="56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ht="16" x14ac:dyDescent="0.2">
      <c r="B7422" s="57"/>
      <c r="C7422" s="56"/>
      <c r="D7422" s="56"/>
      <c r="E7422" s="56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ht="16" x14ac:dyDescent="0.2">
      <c r="B7423" s="57"/>
      <c r="C7423" s="56"/>
      <c r="D7423" s="56"/>
      <c r="E7423" s="56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ht="16" x14ac:dyDescent="0.2">
      <c r="B7424" s="57"/>
      <c r="C7424" s="56"/>
      <c r="D7424" s="56"/>
      <c r="E7424" s="56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ht="16" x14ac:dyDescent="0.2">
      <c r="B7425" s="57"/>
      <c r="C7425" s="56"/>
      <c r="D7425" s="56"/>
      <c r="E7425" s="56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ht="16" x14ac:dyDescent="0.2">
      <c r="B7426" s="57"/>
      <c r="C7426" s="56"/>
      <c r="D7426" s="56"/>
      <c r="E7426" s="56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ht="16" x14ac:dyDescent="0.2">
      <c r="B7427" s="57"/>
      <c r="C7427" s="56"/>
      <c r="D7427" s="56"/>
      <c r="E7427" s="56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ht="16" x14ac:dyDescent="0.2">
      <c r="B7428" s="57"/>
      <c r="C7428" s="56"/>
      <c r="D7428" s="56"/>
      <c r="E7428" s="56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ht="16" x14ac:dyDescent="0.2">
      <c r="B7429" s="57"/>
      <c r="C7429" s="56"/>
      <c r="D7429" s="56"/>
      <c r="E7429" s="56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ht="16" x14ac:dyDescent="0.2">
      <c r="B7430" s="57"/>
      <c r="C7430" s="56"/>
      <c r="D7430" s="56"/>
      <c r="E7430" s="56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ht="16" x14ac:dyDescent="0.2">
      <c r="B7431" s="57"/>
      <c r="C7431" s="56"/>
      <c r="D7431" s="56"/>
      <c r="E7431" s="56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ht="16" x14ac:dyDescent="0.2">
      <c r="B7432" s="57"/>
      <c r="C7432" s="56"/>
      <c r="D7432" s="56"/>
      <c r="E7432" s="56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ht="16" x14ac:dyDescent="0.2">
      <c r="B7433" s="57"/>
      <c r="C7433" s="56"/>
      <c r="D7433" s="56"/>
      <c r="E7433" s="56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ht="16" x14ac:dyDescent="0.2">
      <c r="B7434" s="57"/>
      <c r="C7434" s="56"/>
      <c r="D7434" s="56"/>
      <c r="E7434" s="56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ht="16" x14ac:dyDescent="0.2">
      <c r="B7435" s="57"/>
      <c r="C7435" s="56"/>
      <c r="D7435" s="56"/>
      <c r="E7435" s="56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ht="16" x14ac:dyDescent="0.2">
      <c r="B7436" s="57"/>
      <c r="C7436" s="56"/>
      <c r="D7436" s="56"/>
      <c r="E7436" s="56"/>
      <c r="F7436">
        <f>Table3[[#This Row],[DivPay]]*4</f>
        <v>0</v>
      </c>
      <c r="G7436" s="2" t="e">
        <f>Table3[[#This Row],[FwdDiv]]/Table3[[#This Row],[SharePrice]]</f>
        <v>#DIV/0!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2760</v>
      </c>
      <c r="D3" s="18" t="e">
        <f>(Table6[[#This Row],[Revenue]]-C2)/C2</f>
        <v>#DIV/0!</v>
      </c>
      <c r="E3" s="3">
        <v>1682</v>
      </c>
      <c r="F3" s="5">
        <f>Table6[[#This Row],[GrossProfit]]/Table6[[#This Row],[Revenue]]</f>
        <v>0.60942028985507246</v>
      </c>
      <c r="G3" s="3">
        <v>215</v>
      </c>
      <c r="H3" s="5">
        <f>Table6[[#This Row],[OperatingProfit]]/Table6[[#This Row],[Revenue]]</f>
        <v>7.789855072463768E-2</v>
      </c>
      <c r="I3" s="3">
        <v>-100</v>
      </c>
      <c r="J3" s="5">
        <f>Table6[[#This Row],[NetProfit]]/Table6[[#This Row],[Revenue]]</f>
        <v>-3.6231884057971016E-2</v>
      </c>
      <c r="K3" s="3">
        <v>98</v>
      </c>
      <c r="L3" s="5">
        <f>Table6[[#This Row],[CashFromOperations]]/Table6[[#This Row],[Revenue]]</f>
        <v>3.5507246376811595E-2</v>
      </c>
      <c r="M3" s="3">
        <v>-37</v>
      </c>
      <c r="N3" s="5">
        <f>Table6[[#This Row],[FreeCashFlow]]/Table6[[#This Row],[Revenue]]</f>
        <v>-1.3405797101449275E-2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108</v>
      </c>
      <c r="C4" s="3">
        <v>3582</v>
      </c>
      <c r="D4" s="18">
        <f>(Table6[[#This Row],[Revenue]]-C3)/C3</f>
        <v>0.29782608695652174</v>
      </c>
      <c r="E4" s="3">
        <v>2138</v>
      </c>
      <c r="F4" s="5">
        <f>Table6[[#This Row],[GrossProfit]]/Table6[[#This Row],[Revenue]]</f>
        <v>0.59687325516471246</v>
      </c>
      <c r="G4" s="3">
        <v>287</v>
      </c>
      <c r="H4" s="5">
        <f>Table6[[#This Row],[OperatingProfit]]/Table6[[#This Row],[Revenue]]</f>
        <v>8.0122836404243433E-2</v>
      </c>
      <c r="I4" s="3">
        <v>110</v>
      </c>
      <c r="J4" s="5">
        <f>Table6[[#This Row],[NetProfit]]/Table6[[#This Row],[Revenue]]</f>
        <v>3.0709101060859854E-2</v>
      </c>
      <c r="K4" s="3">
        <v>254</v>
      </c>
      <c r="L4" s="5">
        <f>Table6[[#This Row],[CashFromOperations]]/Table6[[#This Row],[Revenue]]</f>
        <v>7.0910106085985483E-2</v>
      </c>
      <c r="M4" s="3">
        <v>130</v>
      </c>
      <c r="N4" s="5">
        <f>Table6[[#This Row],[FreeCashFlow]]/Table6[[#This Row],[Revenue]]</f>
        <v>3.6292573981016193E-2</v>
      </c>
      <c r="O4" s="3">
        <v>63</v>
      </c>
      <c r="P4" s="3">
        <v>0</v>
      </c>
      <c r="Q4" s="3">
        <v>0</v>
      </c>
      <c r="R4" s="23">
        <f>Table6[[#This Row],[CashAndCashEquivalents]]+Table6[[#This Row],[MarketSecurities]]</f>
        <v>63</v>
      </c>
      <c r="S4" s="23">
        <f>Table6[[#This Row],[CashAndCashEquivalents]]+Table6[[#This Row],[MarketSecurities]]+ABS(Table6[[#This Row],[TreasuryStock]])</f>
        <v>63</v>
      </c>
    </row>
    <row r="5" spans="2:19" x14ac:dyDescent="0.2">
      <c r="B5" t="s">
        <v>109</v>
      </c>
      <c r="C5" s="3">
        <v>4233</v>
      </c>
      <c r="D5" s="18">
        <f>(Table6[[#This Row],[Revenue]]-C4)/C4</f>
        <v>0.18174204355108878</v>
      </c>
      <c r="E5" s="3">
        <v>2581</v>
      </c>
      <c r="F5" s="5">
        <f>Table6[[#This Row],[GrossProfit]]/Table6[[#This Row],[Revenue]]</f>
        <v>0.60973304984644461</v>
      </c>
      <c r="G5" s="3">
        <v>632</v>
      </c>
      <c r="H5" s="5">
        <f>Table6[[#This Row],[OperatingProfit]]/Table6[[#This Row],[Revenue]]</f>
        <v>0.14930309473186865</v>
      </c>
      <c r="I5" s="3">
        <v>245</v>
      </c>
      <c r="J5" s="5">
        <f>Table6[[#This Row],[NetProfit]]/Table6[[#This Row],[Revenue]]</f>
        <v>5.7878573115993384E-2</v>
      </c>
      <c r="K5" s="3">
        <v>497</v>
      </c>
      <c r="L5" s="5">
        <f>Table6[[#This Row],[CashFromOperations]]/Table6[[#This Row],[Revenue]]</f>
        <v>0.11741081974958659</v>
      </c>
      <c r="M5" s="3">
        <v>362</v>
      </c>
      <c r="N5" s="5">
        <f>Table6[[#This Row],[FreeCashFlow]]/Table6[[#This Row],[Revenue]]</f>
        <v>8.5518544767304513E-2</v>
      </c>
      <c r="O5" s="3">
        <v>79</v>
      </c>
      <c r="P5" s="3">
        <v>0</v>
      </c>
      <c r="Q5" s="3">
        <v>0</v>
      </c>
      <c r="R5" s="23">
        <f>Table6[[#This Row],[CashAndCashEquivalents]]+Table6[[#This Row],[MarketSecurities]]</f>
        <v>79</v>
      </c>
      <c r="S5" s="23">
        <f>Table6[[#This Row],[CashAndCashEquivalents]]+Table6[[#This Row],[MarketSecurities]]+ABS(Table6[[#This Row],[TreasuryStock]])</f>
        <v>79</v>
      </c>
    </row>
    <row r="6" spans="2:19" x14ac:dyDescent="0.2">
      <c r="B6" t="s">
        <v>110</v>
      </c>
      <c r="C6" s="3">
        <v>4336</v>
      </c>
      <c r="D6" s="18">
        <f>(Table6[[#This Row],[Revenue]]-C5)/C5</f>
        <v>2.4332624616111506E-2</v>
      </c>
      <c r="E6" s="3">
        <v>2773</v>
      </c>
      <c r="F6" s="5">
        <f>Table6[[#This Row],[GrossProfit]]/Table6[[#This Row],[Revenue]]</f>
        <v>0.63952952029520294</v>
      </c>
      <c r="G6" s="3">
        <v>830</v>
      </c>
      <c r="H6" s="5">
        <f>Table6[[#This Row],[OperatingProfit]]/Table6[[#This Row],[Revenue]]</f>
        <v>0.19142066420664205</v>
      </c>
      <c r="I6" s="3">
        <v>436</v>
      </c>
      <c r="J6" s="5">
        <f>Table6[[#This Row],[NetProfit]]/Table6[[#This Row],[Revenue]]</f>
        <v>0.10055350553505535</v>
      </c>
      <c r="K6" s="3">
        <v>454</v>
      </c>
      <c r="L6" s="5">
        <f>Table6[[#This Row],[CashFromOperations]]/Table6[[#This Row],[Revenue]]</f>
        <v>0.10470479704797048</v>
      </c>
      <c r="M6" s="3">
        <v>328</v>
      </c>
      <c r="N6" s="5">
        <f>Table6[[#This Row],[FreeCashFlow]]/Table6[[#This Row],[Revenue]]</f>
        <v>7.5645756457564578E-2</v>
      </c>
      <c r="O6" s="3">
        <v>317</v>
      </c>
      <c r="P6" s="3">
        <v>0</v>
      </c>
      <c r="Q6" s="3">
        <v>0</v>
      </c>
      <c r="R6" s="23">
        <f>Table6[[#This Row],[CashAndCashEquivalents]]+Table6[[#This Row],[MarketSecurities]]</f>
        <v>317</v>
      </c>
      <c r="S6" s="23">
        <f>Table6[[#This Row],[CashAndCashEquivalents]]+Table6[[#This Row],[MarketSecurities]]+ABS(Table6[[#This Row],[TreasuryStock]])</f>
        <v>317</v>
      </c>
    </row>
    <row r="7" spans="2:19" x14ac:dyDescent="0.2">
      <c r="B7" t="s">
        <v>111</v>
      </c>
      <c r="C7" s="3">
        <v>4561</v>
      </c>
      <c r="D7" s="18">
        <f>(Table6[[#This Row],[Revenue]]-C6)/C6</f>
        <v>5.1891143911439112E-2</v>
      </c>
      <c r="E7" s="3">
        <v>2892</v>
      </c>
      <c r="F7" s="5">
        <f>Table6[[#This Row],[GrossProfit]]/Table6[[#This Row],[Revenue]]</f>
        <v>0.63407147555360666</v>
      </c>
      <c r="G7" s="3">
        <v>820</v>
      </c>
      <c r="H7" s="5">
        <f>Table6[[#This Row],[OperatingProfit]]/Table6[[#This Row],[Revenue]]</f>
        <v>0.17978513483885114</v>
      </c>
      <c r="I7" s="3">
        <v>504</v>
      </c>
      <c r="J7" s="5">
        <f>Table6[[#This Row],[NetProfit]]/Table6[[#This Row],[Revenue]]</f>
        <v>0.11050208287656216</v>
      </c>
      <c r="K7" s="3">
        <v>681</v>
      </c>
      <c r="L7" s="5">
        <f>Table6[[#This Row],[CashFromOperations]]/Table6[[#This Row],[Revenue]]</f>
        <v>0.14930936198202149</v>
      </c>
      <c r="M7" s="3">
        <v>497</v>
      </c>
      <c r="N7" s="5">
        <f>Table6[[#This Row],[FreeCashFlow]]/Table6[[#This Row],[Revenue]]</f>
        <v>0.1089673317254988</v>
      </c>
      <c r="O7" s="3">
        <v>610</v>
      </c>
      <c r="P7" s="3">
        <v>0</v>
      </c>
      <c r="Q7" s="3">
        <v>0</v>
      </c>
      <c r="R7" s="23">
        <f>Table6[[#This Row],[CashAndCashEquivalents]]+Table6[[#This Row],[MarketSecurities]]</f>
        <v>610</v>
      </c>
      <c r="S7" s="23">
        <f>Table6[[#This Row],[CashAndCashEquivalents]]+Table6[[#This Row],[MarketSecurities]]+ABS(Table6[[#This Row],[TreasuryStock]])</f>
        <v>610</v>
      </c>
    </row>
    <row r="8" spans="2:19" x14ac:dyDescent="0.2">
      <c r="B8" t="s">
        <v>112</v>
      </c>
      <c r="C8" s="3">
        <v>4785</v>
      </c>
      <c r="D8" s="18">
        <f>(Table6[[#This Row],[Revenue]]-C7)/C7</f>
        <v>4.9112036834027623E-2</v>
      </c>
      <c r="E8" s="3">
        <v>3068</v>
      </c>
      <c r="F8" s="5">
        <f>Table6[[#This Row],[GrossProfit]]/Table6[[#This Row],[Revenue]]</f>
        <v>0.64117032392894457</v>
      </c>
      <c r="G8" s="3">
        <v>969</v>
      </c>
      <c r="H8" s="5">
        <f>Table6[[#This Row],[OperatingProfit]]/Table6[[#This Row],[Revenue]]</f>
        <v>0.2025078369905956</v>
      </c>
      <c r="I8" s="3">
        <v>583</v>
      </c>
      <c r="J8" s="5">
        <f>Table6[[#This Row],[NetProfit]]/Table6[[#This Row],[Revenue]]</f>
        <v>0.12183908045977011</v>
      </c>
      <c r="K8" s="3">
        <v>626</v>
      </c>
      <c r="L8" s="5">
        <f>Table6[[#This Row],[CashFromOperations]]/Table6[[#This Row],[Revenue]]</f>
        <v>0.13082549634273771</v>
      </c>
      <c r="M8" s="3">
        <v>431</v>
      </c>
      <c r="N8" s="5">
        <f>Table6[[#This Row],[FreeCashFlow]]/Table6[[#This Row],[Revenue]]</f>
        <v>9.0073145245559039E-2</v>
      </c>
      <c r="O8" s="3">
        <v>882</v>
      </c>
      <c r="P8" s="3">
        <v>0</v>
      </c>
      <c r="Q8" s="3">
        <v>0</v>
      </c>
      <c r="R8" s="23">
        <f>Table6[[#This Row],[CashAndCashEquivalents]]+Table6[[#This Row],[MarketSecurities]]</f>
        <v>882</v>
      </c>
      <c r="S8" s="23">
        <f>Table6[[#This Row],[CashAndCashEquivalents]]+Table6[[#This Row],[MarketSecurities]]+ABS(Table6[[#This Row],[TreasuryStock]])</f>
        <v>882</v>
      </c>
    </row>
    <row r="9" spans="2:19" x14ac:dyDescent="0.2">
      <c r="B9" t="s">
        <v>113</v>
      </c>
      <c r="C9" s="3">
        <v>4765</v>
      </c>
      <c r="D9" s="18">
        <f>(Table6[[#This Row],[Revenue]]-C8)/C8</f>
        <v>-4.1797283176593526E-3</v>
      </c>
      <c r="E9" s="3">
        <v>3027</v>
      </c>
      <c r="F9" s="5">
        <f>Table6[[#This Row],[GrossProfit]]/Table6[[#This Row],[Revenue]]</f>
        <v>0.63525708289611749</v>
      </c>
      <c r="G9" s="3">
        <v>1070</v>
      </c>
      <c r="H9" s="5">
        <f>Table6[[#This Row],[OperatingProfit]]/Table6[[#This Row],[Revenue]]</f>
        <v>0.22455403987408185</v>
      </c>
      <c r="I9" s="3">
        <v>339</v>
      </c>
      <c r="J9" s="5">
        <f>Table6[[#This Row],[NetProfit]]/Table6[[#This Row],[Revenue]]</f>
        <v>7.114375655823714E-2</v>
      </c>
      <c r="K9" s="3">
        <v>664</v>
      </c>
      <c r="L9" s="5">
        <f>Table6[[#This Row],[CashFromOperations]]/Table6[[#This Row],[Revenue]]</f>
        <v>0.13934942287513116</v>
      </c>
      <c r="M9" s="3">
        <v>440</v>
      </c>
      <c r="N9" s="5">
        <f>Table6[[#This Row],[FreeCashFlow]]/Table6[[#This Row],[Revenue]]</f>
        <v>9.2339979013641132E-2</v>
      </c>
      <c r="O9" s="3">
        <v>1154</v>
      </c>
      <c r="P9" s="3">
        <v>0</v>
      </c>
      <c r="Q9" s="3">
        <v>-203</v>
      </c>
      <c r="R9" s="23">
        <f>Table6[[#This Row],[CashAndCashEquivalents]]+Table6[[#This Row],[MarketSecurities]]</f>
        <v>1154</v>
      </c>
      <c r="S9" s="23">
        <f>Table6[[#This Row],[CashAndCashEquivalents]]+Table6[[#This Row],[MarketSecurities]]+ABS(Table6[[#This Row],[TreasuryStock]])</f>
        <v>1357</v>
      </c>
    </row>
    <row r="10" spans="2:19" x14ac:dyDescent="0.2">
      <c r="B10" t="s">
        <v>114</v>
      </c>
      <c r="C10" s="3">
        <v>4888</v>
      </c>
      <c r="D10" s="18">
        <f>(Table6[[#This Row],[Revenue]]-C9)/C9</f>
        <v>2.5813221406086044E-2</v>
      </c>
      <c r="E10" s="3">
        <v>3222</v>
      </c>
      <c r="F10" s="5">
        <f>Table6[[#This Row],[GrossProfit]]/Table6[[#This Row],[Revenue]]</f>
        <v>0.6591653027823241</v>
      </c>
      <c r="G10" s="3">
        <v>1397</v>
      </c>
      <c r="H10" s="5">
        <f>Table6[[#This Row],[OperatingProfit]]/Table6[[#This Row],[Revenue]]</f>
        <v>0.28580196399345337</v>
      </c>
      <c r="I10" s="3">
        <v>821</v>
      </c>
      <c r="J10" s="5">
        <f>Table6[[#This Row],[NetProfit]]/Table6[[#This Row],[Revenue]]</f>
        <v>0.16796235679214402</v>
      </c>
      <c r="K10" s="3">
        <v>713</v>
      </c>
      <c r="L10" s="5">
        <f>Table6[[#This Row],[CashFromOperations]]/Table6[[#This Row],[Revenue]]</f>
        <v>0.14586743044189854</v>
      </c>
      <c r="M10" s="3">
        <v>497</v>
      </c>
      <c r="N10" s="5">
        <f>Table6[[#This Row],[FreeCashFlow]]/Table6[[#This Row],[Revenue]]</f>
        <v>0.10167757774140752</v>
      </c>
      <c r="O10" s="3">
        <v>727</v>
      </c>
      <c r="P10" s="3">
        <v>0</v>
      </c>
      <c r="Q10" s="3">
        <v>-421</v>
      </c>
      <c r="R10" s="23">
        <f>Table6[[#This Row],[CashAndCashEquivalents]]+Table6[[#This Row],[MarketSecurities]]</f>
        <v>727</v>
      </c>
      <c r="S10" s="23">
        <f>Table6[[#This Row],[CashAndCashEquivalents]]+Table6[[#This Row],[MarketSecurities]]+ABS(Table6[[#This Row],[TreasuryStock]])</f>
        <v>1148</v>
      </c>
    </row>
    <row r="11" spans="2:19" x14ac:dyDescent="0.2">
      <c r="B11" t="s">
        <v>115</v>
      </c>
      <c r="C11" s="3">
        <v>5307</v>
      </c>
      <c r="D11" s="18">
        <f>(Table6[[#This Row],[Revenue]]-C10)/C10</f>
        <v>8.572013093289689E-2</v>
      </c>
      <c r="E11" s="3">
        <v>3532</v>
      </c>
      <c r="F11" s="5">
        <f>Table6[[#This Row],[GrossProfit]]/Table6[[#This Row],[Revenue]]</f>
        <v>0.665536084416808</v>
      </c>
      <c r="G11" s="3">
        <v>1725</v>
      </c>
      <c r="H11" s="5">
        <f>Table6[[#This Row],[OperatingProfit]]/Table6[[#This Row],[Revenue]]</f>
        <v>0.3250423968343697</v>
      </c>
      <c r="I11" s="3">
        <v>864</v>
      </c>
      <c r="J11" s="5">
        <f>Table6[[#This Row],[NetProfit]]/Table6[[#This Row],[Revenue]]</f>
        <v>0.16280384397964953</v>
      </c>
      <c r="K11" s="3">
        <v>1346</v>
      </c>
      <c r="L11" s="5">
        <f>Table6[[#This Row],[CashFromOperations]]/Table6[[#This Row],[Revenue]]</f>
        <v>0.2536272847182966</v>
      </c>
      <c r="M11" s="3">
        <v>1122</v>
      </c>
      <c r="N11" s="5">
        <f>Table6[[#This Row],[FreeCashFlow]]/Table6[[#This Row],[Revenue]]</f>
        <v>0.21141888072357265</v>
      </c>
      <c r="O11" s="3">
        <v>1564</v>
      </c>
      <c r="P11" s="3">
        <v>0</v>
      </c>
      <c r="Q11" s="3">
        <v>-852</v>
      </c>
      <c r="R11" s="23">
        <f>Table6[[#This Row],[CashAndCashEquivalents]]+Table6[[#This Row],[MarketSecurities]]</f>
        <v>1564</v>
      </c>
      <c r="S11" s="23">
        <f>Table6[[#This Row],[CashAndCashEquivalents]]+Table6[[#This Row],[MarketSecurities]]+ABS(Table6[[#This Row],[TreasuryStock]])</f>
        <v>2416</v>
      </c>
    </row>
    <row r="12" spans="2:19" x14ac:dyDescent="0.2">
      <c r="B12" t="s">
        <v>116</v>
      </c>
      <c r="C12" s="3">
        <v>5825</v>
      </c>
      <c r="D12" s="18">
        <f>(Table6[[#This Row],[Revenue]]-C11)/C11</f>
        <v>9.7606934237799134E-2</v>
      </c>
      <c r="E12" s="3">
        <v>3914</v>
      </c>
      <c r="F12" s="5">
        <f>Table6[[#This Row],[GrossProfit]]/Table6[[#This Row],[Revenue]]</f>
        <v>0.67193133047210296</v>
      </c>
      <c r="G12" s="3">
        <v>1881</v>
      </c>
      <c r="H12" s="5">
        <f>Table6[[#This Row],[OperatingProfit]]/Table6[[#This Row],[Revenue]]</f>
        <v>0.32291845493562232</v>
      </c>
      <c r="I12" s="3">
        <v>1428</v>
      </c>
      <c r="J12" s="5">
        <f>Table6[[#This Row],[NetProfit]]/Table6[[#This Row],[Revenue]]</f>
        <v>0.24515021459227468</v>
      </c>
      <c r="K12" s="3">
        <v>1790</v>
      </c>
      <c r="L12" s="5">
        <f>Table6[[#This Row],[CashFromOperations]]/Table6[[#This Row],[Revenue]]</f>
        <v>0.30729613733905581</v>
      </c>
      <c r="M12" s="3">
        <v>1452</v>
      </c>
      <c r="N12" s="5">
        <f>Table6[[#This Row],[FreeCashFlow]]/Table6[[#This Row],[Revenue]]</f>
        <v>0.24927038626609441</v>
      </c>
      <c r="O12" s="3">
        <v>1597</v>
      </c>
      <c r="P12" s="3">
        <v>99</v>
      </c>
      <c r="Q12" s="3">
        <v>-1487</v>
      </c>
      <c r="R12" s="23">
        <f>Table6[[#This Row],[CashAndCashEquivalents]]+Table6[[#This Row],[MarketSecurities]]</f>
        <v>1696</v>
      </c>
      <c r="S12" s="23">
        <f>Table6[[#This Row],[CashAndCashEquivalents]]+Table6[[#This Row],[MarketSecurities]]+ABS(Table6[[#This Row],[TreasuryStock]])</f>
        <v>3183</v>
      </c>
    </row>
    <row r="13" spans="2:19" x14ac:dyDescent="0.2">
      <c r="B13" t="s">
        <v>117</v>
      </c>
      <c r="C13" s="3">
        <v>6260</v>
      </c>
      <c r="D13" s="18">
        <f>(Table6[[#This Row],[Revenue]]-C12)/C12</f>
        <v>7.4678111587982834E-2</v>
      </c>
      <c r="E13" s="3">
        <v>4268</v>
      </c>
      <c r="F13" s="5">
        <f>Table6[[#This Row],[GrossProfit]]/Table6[[#This Row],[Revenue]]</f>
        <v>0.68178913738019165</v>
      </c>
      <c r="G13" s="3">
        <v>2018</v>
      </c>
      <c r="H13" s="5">
        <f>Table6[[#This Row],[OperatingProfit]]/Table6[[#This Row],[Revenue]]</f>
        <v>0.32236421725239617</v>
      </c>
      <c r="I13" s="3">
        <v>1500</v>
      </c>
      <c r="J13" s="5">
        <f>Table6[[#This Row],[NetProfit]]/Table6[[#This Row],[Revenue]]</f>
        <v>0.23961661341853036</v>
      </c>
      <c r="K13" s="3">
        <v>1795</v>
      </c>
      <c r="L13" s="5">
        <f>Table6[[#This Row],[CashFromOperations]]/Table6[[#This Row],[Revenue]]</f>
        <v>0.28674121405750796</v>
      </c>
      <c r="M13" s="3">
        <v>1335</v>
      </c>
      <c r="N13" s="5">
        <f>Table6[[#This Row],[FreeCashFlow]]/Table6[[#This Row],[Revenue]]</f>
        <v>0.21325878594249201</v>
      </c>
      <c r="O13" s="3">
        <v>1932</v>
      </c>
      <c r="P13" s="3">
        <v>0</v>
      </c>
      <c r="Q13" s="3">
        <v>-2042</v>
      </c>
      <c r="R13" s="23">
        <f>Table6[[#This Row],[CashAndCashEquivalents]]+Table6[[#This Row],[MarketSecurities]]</f>
        <v>1932</v>
      </c>
      <c r="S13" s="23">
        <f>Table6[[#This Row],[CashAndCashEquivalents]]+Table6[[#This Row],[MarketSecurities]]+ABS(Table6[[#This Row],[TreasuryStock]])</f>
        <v>3974</v>
      </c>
    </row>
    <row r="14" spans="2:19" x14ac:dyDescent="0.2">
      <c r="B14" t="s">
        <v>118</v>
      </c>
      <c r="C14" s="3">
        <v>6675</v>
      </c>
      <c r="D14" s="18">
        <f>(Table6[[#This Row],[Revenue]]-C13)/C13</f>
        <v>6.6293929712460065E-2</v>
      </c>
      <c r="E14" s="3">
        <v>4618</v>
      </c>
      <c r="F14" s="5">
        <f>Table6[[#This Row],[GrossProfit]]/Table6[[#This Row],[Revenue]]</f>
        <v>0.69183520599250936</v>
      </c>
      <c r="G14" s="3">
        <v>2269</v>
      </c>
      <c r="H14" s="5">
        <f>Table6[[#This Row],[OperatingProfit]]/Table6[[#This Row],[Revenue]]</f>
        <v>0.33992509363295881</v>
      </c>
      <c r="I14" s="3">
        <v>1638</v>
      </c>
      <c r="J14" s="5">
        <f>Table6[[#This Row],[NetProfit]]/Table6[[#This Row],[Revenue]]</f>
        <v>0.2453932584269663</v>
      </c>
      <c r="K14" s="3">
        <v>2126</v>
      </c>
      <c r="L14" s="5">
        <f>Table6[[#This Row],[CashFromOperations]]/Table6[[#This Row],[Revenue]]</f>
        <v>0.31850187265917601</v>
      </c>
      <c r="M14" s="3">
        <v>1673</v>
      </c>
      <c r="N14" s="5">
        <f>Table6[[#This Row],[FreeCashFlow]]/Table6[[#This Row],[Revenue]]</f>
        <v>0.25063670411985017</v>
      </c>
      <c r="O14" s="3">
        <v>3602</v>
      </c>
      <c r="P14" s="3">
        <v>0</v>
      </c>
      <c r="Q14" s="3">
        <v>-2230</v>
      </c>
      <c r="R14" s="23">
        <f>Table6[[#This Row],[CashAndCashEquivalents]]+Table6[[#This Row],[MarketSecurities]]</f>
        <v>3602</v>
      </c>
      <c r="S14" s="23">
        <f>Table6[[#This Row],[CashAndCashEquivalents]]+Table6[[#This Row],[MarketSecurities]]+ABS(Table6[[#This Row],[TreasuryStock]])</f>
        <v>5832</v>
      </c>
    </row>
    <row r="15" spans="2:19" x14ac:dyDescent="0.2">
      <c r="B15" t="s">
        <v>119</v>
      </c>
      <c r="C15" s="3">
        <v>7776</v>
      </c>
      <c r="D15" s="18">
        <f>(Table6[[#This Row],[Revenue]]-C14)/C14</f>
        <v>0.1649438202247191</v>
      </c>
      <c r="E15" s="3">
        <v>5473</v>
      </c>
      <c r="F15" s="5">
        <f>Table6[[#This Row],[GrossProfit]]/Table6[[#This Row],[Revenue]]</f>
        <v>0.70383230452674894</v>
      </c>
      <c r="G15" s="3">
        <v>2803</v>
      </c>
      <c r="H15" s="5">
        <f>Table6[[#This Row],[OperatingProfit]]/Table6[[#This Row],[Revenue]]</f>
        <v>0.36046810699588477</v>
      </c>
      <c r="I15" s="3">
        <v>2037</v>
      </c>
      <c r="J15" s="5">
        <f>Table6[[#This Row],[NetProfit]]/Table6[[#This Row],[Revenue]]</f>
        <v>0.2619598765432099</v>
      </c>
      <c r="K15" s="3">
        <v>2213</v>
      </c>
      <c r="L15" s="5">
        <f>Table6[[#This Row],[CashFromOperations]]/Table6[[#This Row],[Revenue]]</f>
        <v>0.28459362139917693</v>
      </c>
      <c r="M15" s="3">
        <v>1736</v>
      </c>
      <c r="N15" s="5">
        <f>Table6[[#This Row],[FreeCashFlow]]/Table6[[#This Row],[Revenue]]</f>
        <v>0.22325102880658437</v>
      </c>
      <c r="O15" s="3">
        <v>3482</v>
      </c>
      <c r="P15" s="3">
        <v>0</v>
      </c>
      <c r="Q15" s="3">
        <v>-2952</v>
      </c>
      <c r="R15" s="23">
        <f>Table6[[#This Row],[CashAndCashEquivalents]]+Table6[[#This Row],[MarketSecurities]]</f>
        <v>3482</v>
      </c>
      <c r="S15" s="23">
        <f>Table6[[#This Row],[CashAndCashEquivalents]]+Table6[[#This Row],[MarketSecurities]]+ABS(Table6[[#This Row],[TreasuryStock]])</f>
        <v>6434</v>
      </c>
    </row>
    <row r="16" spans="2:19" x14ac:dyDescent="0.2">
      <c r="B16" t="s">
        <v>120</v>
      </c>
      <c r="C16" s="3">
        <v>8080</v>
      </c>
      <c r="D16" s="18">
        <f>(Table6[[#This Row],[Revenue]]-C15)/C15</f>
        <v>3.9094650205761319E-2</v>
      </c>
      <c r="E16" s="3">
        <v>5626</v>
      </c>
      <c r="F16" s="5">
        <f>Table6[[#This Row],[GrossProfit]]/Table6[[#This Row],[Revenue]]</f>
        <v>0.69628712871287124</v>
      </c>
      <c r="G16" s="3">
        <v>2928</v>
      </c>
      <c r="H16" s="5">
        <f>Table6[[#This Row],[OperatingProfit]]/Table6[[#This Row],[Revenue]]</f>
        <v>0.36237623762376237</v>
      </c>
      <c r="I16" s="3">
        <v>2114</v>
      </c>
      <c r="J16" s="5">
        <f>Table6[[#This Row],[NetProfit]]/Table6[[#This Row],[Revenue]]</f>
        <v>0.26163366336633664</v>
      </c>
      <c r="K16" s="3">
        <v>1912</v>
      </c>
      <c r="L16" s="5">
        <f>Table6[[#This Row],[CashFromOperations]]/Table6[[#This Row],[Revenue]]</f>
        <v>0.23663366336633662</v>
      </c>
      <c r="M16" s="3">
        <v>1326</v>
      </c>
      <c r="N16" s="5">
        <f>Table6[[#This Row],[FreeCashFlow]]/Table6[[#This Row],[Revenue]]</f>
        <v>0.16410891089108912</v>
      </c>
      <c r="O16" s="3">
        <v>3577</v>
      </c>
      <c r="P16" s="3">
        <v>0</v>
      </c>
      <c r="Q16" s="3">
        <v>-4539</v>
      </c>
      <c r="R16" s="23">
        <f>Table6[[#This Row],[CashAndCashEquivalents]]+Table6[[#This Row],[MarketSecurities]]</f>
        <v>3577</v>
      </c>
      <c r="S16" s="23">
        <f>Table6[[#This Row],[CashAndCashEquivalents]]+Table6[[#This Row],[MarketSecurities]]+ABS(Table6[[#This Row],[TreasuryStock]])</f>
        <v>8116</v>
      </c>
    </row>
    <row r="17" spans="3:19" x14ac:dyDescent="0.2">
      <c r="C17" s="3"/>
      <c r="D17" s="18">
        <f>(Table6[[#This Row],[Revenue]]-C16)/C16</f>
        <v>-1</v>
      </c>
      <c r="E17" s="3"/>
      <c r="F17" s="5" t="e">
        <f>Table6[[#This Row],[GrossProfit]]/Table6[[#This Row],[Revenue]]</f>
        <v>#DIV/0!</v>
      </c>
      <c r="G17" s="3"/>
      <c r="H17" s="5" t="e">
        <f>Table6[[#This Row],[OperatingProfit]]/Table6[[#This Row],[Revenue]]</f>
        <v>#DIV/0!</v>
      </c>
      <c r="I17" s="3"/>
      <c r="J17" s="5" t="e">
        <f>Table6[[#This Row],[NetProfit]]/Table6[[#This Row],[Revenue]]</f>
        <v>#DIV/0!</v>
      </c>
      <c r="K17" s="3"/>
      <c r="L17" s="5" t="e">
        <f>Table6[[#This Row],[CashFromOperations]]/Table6[[#This Row],[Revenue]]</f>
        <v>#DIV/0!</v>
      </c>
      <c r="M17" s="3"/>
      <c r="N17" s="5" t="e">
        <f>Table6[[#This Row],[FreeCashFlow]]/Table6[[#This Row],[Revenue]]</f>
        <v>#DIV/0!</v>
      </c>
      <c r="O17" s="3"/>
      <c r="P17" s="3"/>
      <c r="Q17" s="3"/>
      <c r="R17" s="23">
        <f>Table6[[#This Row],[CashAndCashEquivalents]]+Table6[[#This Row],[MarketSecurities]]</f>
        <v>0</v>
      </c>
      <c r="S17" s="23">
        <f>Table6[[#This Row],[CashAndCashEquivalents]]+Table6[[#This Row],[MarketSecurities]]+ABS(Table6[[#This Row],[TreasuryStock]])</f>
        <v>0</v>
      </c>
    </row>
    <row r="18" spans="3:19" x14ac:dyDescent="0.2">
      <c r="C18" s="3"/>
      <c r="D18" s="18" t="e">
        <f>(Table6[[#This Row],[Revenue]]-C17)/C17</f>
        <v>#DIV/0!</v>
      </c>
      <c r="E18" s="3"/>
      <c r="F18" s="5" t="e">
        <f>Table6[[#This Row],[GrossProfit]]/Table6[[#This Row],[Revenue]]</f>
        <v>#DIV/0!</v>
      </c>
      <c r="G18" s="3"/>
      <c r="H18" s="5" t="e">
        <f>Table6[[#This Row],[OperatingProfit]]/Table6[[#This Row],[Revenue]]</f>
        <v>#DIV/0!</v>
      </c>
      <c r="I18" s="3"/>
      <c r="J18" s="5" t="e">
        <f>Table6[[#This Row],[NetProfit]]/Table6[[#This Row],[Revenue]]</f>
        <v>#DIV/0!</v>
      </c>
      <c r="K18" s="3"/>
      <c r="L18" s="5" t="e">
        <f>Table6[[#This Row],[CashFromOperations]]/Table6[[#This Row],[Revenue]]</f>
        <v>#DIV/0!</v>
      </c>
      <c r="M18" s="3"/>
      <c r="N18" s="5" t="e">
        <f>Table6[[#This Row],[FreeCashFlow]]/Table6[[#This Row],[Revenue]]</f>
        <v>#DIV/0!</v>
      </c>
      <c r="O18" s="3"/>
      <c r="P18" s="3"/>
      <c r="Q18" s="3"/>
      <c r="R18" s="23">
        <f>Table6[[#This Row],[CashAndCashEquivalents]]+Table6[[#This Row],[MarketSecurities]]</f>
        <v>0</v>
      </c>
      <c r="S18" s="23">
        <f>Table6[[#This Row],[CashAndCashEquivalents]]+Table6[[#This Row],[MarketSecurities]]+ABS(Table6[[#This Row],[TreasuryStock]])</f>
        <v>0</v>
      </c>
    </row>
    <row r="19" spans="3:19" x14ac:dyDescent="0.2">
      <c r="C19" s="3"/>
      <c r="D19" s="18" t="e">
        <f>(Table6[[#This Row],[Revenue]]-C18)/C18</f>
        <v>#DIV/0!</v>
      </c>
      <c r="E19" s="3"/>
      <c r="F19" s="5" t="e">
        <f>Table6[[#This Row],[GrossProfit]]/Table6[[#This Row],[Revenue]]</f>
        <v>#DIV/0!</v>
      </c>
      <c r="G19" s="3"/>
      <c r="H19" s="5" t="e">
        <f>Table6[[#This Row],[OperatingProfit]]/Table6[[#This Row],[Revenue]]</f>
        <v>#DIV/0!</v>
      </c>
      <c r="I19" s="3"/>
      <c r="J19" s="5" t="e">
        <f>Table6[[#This Row],[NetProfit]]/Table6[[#This Row],[Revenue]]</f>
        <v>#DIV/0!</v>
      </c>
      <c r="K19" s="3"/>
      <c r="L19" s="5" t="e">
        <f>Table6[[#This Row],[CashFromOperations]]/Table6[[#This Row],[Revenue]]</f>
        <v>#DIV/0!</v>
      </c>
      <c r="M19" s="3"/>
      <c r="N19" s="5" t="e">
        <f>Table6[[#This Row],[FreeCashFlow]]/Table6[[#This Row],[Revenue]]</f>
        <v>#DIV/0!</v>
      </c>
      <c r="O19" s="3"/>
      <c r="P19" s="3"/>
      <c r="Q19" s="3"/>
      <c r="R19" s="23">
        <f>Table6[[#This Row],[CashAndCashEquivalents]]+Table6[[#This Row],[MarketSecurities]]</f>
        <v>0</v>
      </c>
      <c r="S19" s="23">
        <f>Table6[[#This Row],[CashAndCashEquivalents]]+Table6[[#This Row],[MarketSecurities]]+ABS(Table6[[#This Row],[TreasuryStock]])</f>
        <v>0</v>
      </c>
    </row>
    <row r="20" spans="3:19" x14ac:dyDescent="0.2">
      <c r="C20" s="3"/>
      <c r="D20" s="18" t="e">
        <f>(Table6[[#This Row],[Revenue]]-C19)/C19</f>
        <v>#DIV/0!</v>
      </c>
      <c r="E20" s="3"/>
      <c r="F20" s="5" t="e">
        <f>Table6[[#This Row],[GrossProfit]]/Table6[[#This Row],[Revenue]]</f>
        <v>#DIV/0!</v>
      </c>
      <c r="G20" s="3"/>
      <c r="H20" s="5" t="e">
        <f>Table6[[#This Row],[OperatingProfit]]/Table6[[#This Row],[Revenue]]</f>
        <v>#DIV/0!</v>
      </c>
      <c r="I20" s="3"/>
      <c r="J20" s="5" t="e">
        <f>Table6[[#This Row],[NetProfit]]/Table6[[#This Row],[Revenue]]</f>
        <v>#DIV/0!</v>
      </c>
      <c r="K20" s="3"/>
      <c r="L20" s="5" t="e">
        <f>Table6[[#This Row],[CashFromOperations]]/Table6[[#This Row],[Revenue]]</f>
        <v>#DIV/0!</v>
      </c>
      <c r="M20" s="3"/>
      <c r="N20" s="5" t="e">
        <f>Table6[[#This Row],[FreeCashFlow]]/Table6[[#This Row],[Revenue]]</f>
        <v>#DIV/0!</v>
      </c>
      <c r="O20" s="3"/>
      <c r="P20" s="3"/>
      <c r="Q20" s="3"/>
      <c r="R20" s="23">
        <f>Table6[[#This Row],[CashAndCashEquivalents]]+Table6[[#This Row],[MarketSecurities]]</f>
        <v>0</v>
      </c>
      <c r="S20" s="23">
        <f>Table6[[#This Row],[CashAndCashEquivalents]]+Table6[[#This Row],[MarketSecurities]]+ABS(Table6[[#This Row],[TreasuryStock]])</f>
        <v>0</v>
      </c>
    </row>
    <row r="21" spans="3:19" x14ac:dyDescent="0.2">
      <c r="C21" s="3"/>
      <c r="D21" s="18" t="e">
        <f>(Table6[[#This Row],[Revenue]]-C20)/C20</f>
        <v>#DIV/0!</v>
      </c>
      <c r="E21" s="3"/>
      <c r="F21" s="5" t="e">
        <f>Table6[[#This Row],[GrossProfit]]/Table6[[#This Row],[Revenue]]</f>
        <v>#DIV/0!</v>
      </c>
      <c r="G21" s="3"/>
      <c r="H21" s="5" t="e">
        <f>Table6[[#This Row],[OperatingProfit]]/Table6[[#This Row],[Revenue]]</f>
        <v>#DIV/0!</v>
      </c>
      <c r="I21" s="3"/>
      <c r="J21" s="5" t="e">
        <f>Table6[[#This Row],[NetProfit]]/Table6[[#This Row],[Revenue]]</f>
        <v>#DIV/0!</v>
      </c>
      <c r="K21" s="3"/>
      <c r="L21" s="5" t="e">
        <f>Table6[[#This Row],[CashFromOperations]]/Table6[[#This Row],[Revenue]]</f>
        <v>#DIV/0!</v>
      </c>
      <c r="M21" s="3"/>
      <c r="N21" s="5" t="e">
        <f>Table6[[#This Row],[FreeCashFlow]]/Table6[[#This Row],[Revenue]]</f>
        <v>#DIV/0!</v>
      </c>
      <c r="O21" s="3"/>
      <c r="P21" s="3"/>
      <c r="Q21" s="3"/>
      <c r="R21" s="23">
        <f>Table6[[#This Row],[CashAndCashEquivalents]]+Table6[[#This Row],[MarketSecurities]]</f>
        <v>0</v>
      </c>
      <c r="S21" s="23">
        <f>Table6[[#This Row],[CashAndCashEquivalents]]+Table6[[#This Row],[MarketSecurities]]+ABS(Table6[[#This Row],[TreasuryStock]])</f>
        <v>0</v>
      </c>
    </row>
    <row r="22" spans="3:19" x14ac:dyDescent="0.2">
      <c r="C22" s="3"/>
      <c r="D22" s="18" t="e">
        <f>(Table6[[#This Row],[Revenue]]-C21)/C21</f>
        <v>#DIV/0!</v>
      </c>
      <c r="E22" s="3"/>
      <c r="F22" s="5" t="e">
        <f>Table6[[#This Row],[GrossProfit]]/Table6[[#This Row],[Revenue]]</f>
        <v>#DIV/0!</v>
      </c>
      <c r="G22" s="3"/>
      <c r="H22" s="5" t="e">
        <f>Table6[[#This Row],[OperatingProfit]]/Table6[[#This Row],[Revenue]]</f>
        <v>#DIV/0!</v>
      </c>
      <c r="I22" s="3"/>
      <c r="J22" s="5" t="e">
        <f>Table6[[#This Row],[NetProfit]]/Table6[[#This Row],[Revenue]]</f>
        <v>#DIV/0!</v>
      </c>
      <c r="K22" s="3"/>
      <c r="L22" s="5" t="e">
        <f>Table6[[#This Row],[CashFromOperations]]/Table6[[#This Row],[Revenue]]</f>
        <v>#DIV/0!</v>
      </c>
      <c r="M22" s="3"/>
      <c r="N22" s="5" t="e">
        <f>Table6[[#This Row],[FreeCashFlow]]/Table6[[#This Row],[Revenue]]</f>
        <v>#DIV/0!</v>
      </c>
      <c r="O22" s="3"/>
      <c r="P22" s="3"/>
      <c r="Q22" s="3"/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0</v>
      </c>
    </row>
    <row r="23" spans="3:19" x14ac:dyDescent="0.2">
      <c r="C23" s="3"/>
      <c r="D23" s="18" t="e">
        <f>(Table6[[#This Row],[Revenue]]-C22)/C22</f>
        <v>#DIV/0!</v>
      </c>
      <c r="E23" s="3"/>
      <c r="F23" s="5" t="e">
        <f>Table6[[#This Row],[GrossProfit]]/Table6[[#This Row],[Revenue]]</f>
        <v>#DIV/0!</v>
      </c>
      <c r="G23" s="3"/>
      <c r="H23" s="5" t="e">
        <f>Table6[[#This Row],[OperatingProfit]]/Table6[[#This Row],[Revenue]]</f>
        <v>#DIV/0!</v>
      </c>
      <c r="I23" s="3"/>
      <c r="J23" s="5" t="e">
        <f>Table6[[#This Row],[NetProfit]]/Table6[[#This Row],[Revenue]]</f>
        <v>#DIV/0!</v>
      </c>
      <c r="K23" s="3"/>
      <c r="L23" s="5" t="e">
        <f>Table6[[#This Row],[CashFromOperations]]/Table6[[#This Row],[Revenue]]</f>
        <v>#DIV/0!</v>
      </c>
      <c r="M23" s="3"/>
      <c r="N23" s="5" t="e">
        <f>Table6[[#This Row],[FreeCashFlow]]/Table6[[#This Row],[Revenue]]</f>
        <v>#DIV/0!</v>
      </c>
      <c r="O23" s="3"/>
      <c r="P23" s="3"/>
      <c r="Q23" s="3"/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3:19" x14ac:dyDescent="0.2">
      <c r="C24" s="3"/>
      <c r="D24" s="18" t="e">
        <f>(Table6[[#This Row],[Revenue]]-C23)/C23</f>
        <v>#DIV/0!</v>
      </c>
      <c r="E24" s="3"/>
      <c r="F24" s="5" t="e">
        <f>Table6[[#This Row],[GrossProfit]]/Table6[[#This Row],[Revenue]]</f>
        <v>#DIV/0!</v>
      </c>
      <c r="G24" s="3"/>
      <c r="H24" s="5" t="e">
        <f>Table6[[#This Row],[OperatingProfit]]/Table6[[#This Row],[Revenue]]</f>
        <v>#DIV/0!</v>
      </c>
      <c r="I24" s="3"/>
      <c r="J24" s="5" t="e">
        <f>Table6[[#This Row],[NetProfit]]/Table6[[#This Row],[Revenue]]</f>
        <v>#DIV/0!</v>
      </c>
      <c r="K24" s="3"/>
      <c r="L24" s="5" t="e">
        <f>Table6[[#This Row],[CashFromOperations]]/Table6[[#This Row],[Revenue]]</f>
        <v>#DIV/0!</v>
      </c>
      <c r="M24" s="3"/>
      <c r="N24" s="5" t="e">
        <f>Table6[[#This Row],[FreeCashFlow]]/Table6[[#This Row],[Revenue]]</f>
        <v>#DIV/0!</v>
      </c>
      <c r="O24" s="3"/>
      <c r="P24" s="3"/>
      <c r="Q24" s="3"/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3:19" x14ac:dyDescent="0.2">
      <c r="C25" s="3"/>
      <c r="D25" s="18" t="e">
        <f>(Table6[[#This Row],[Revenue]]-C24)/C24</f>
        <v>#DIV/0!</v>
      </c>
      <c r="E25" s="3"/>
      <c r="F25" s="5" t="e">
        <f>Table6[[#This Row],[GrossProfit]]/Table6[[#This Row],[Revenue]]</f>
        <v>#DIV/0!</v>
      </c>
      <c r="G25" s="3"/>
      <c r="H25" s="5" t="e">
        <f>Table6[[#This Row],[OperatingProfit]]/Table6[[#This Row],[Revenue]]</f>
        <v>#DIV/0!</v>
      </c>
      <c r="I25" s="3"/>
      <c r="J25" s="5" t="e">
        <f>Table6[[#This Row],[NetProfit]]/Table6[[#This Row],[Revenue]]</f>
        <v>#DIV/0!</v>
      </c>
      <c r="K25" s="3"/>
      <c r="L25" s="5" t="e">
        <f>Table6[[#This Row],[CashFromOperations]]/Table6[[#This Row],[Revenue]]</f>
        <v>#DIV/0!</v>
      </c>
      <c r="M25" s="3"/>
      <c r="N25" s="5" t="e">
        <f>Table6[[#This Row],[FreeCashFlow]]/Table6[[#This Row],[Revenue]]</f>
        <v>#DIV/0!</v>
      </c>
      <c r="O25" s="3"/>
      <c r="P25" s="3"/>
      <c r="Q25" s="3"/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0</v>
      </c>
    </row>
    <row r="26" spans="3:19" x14ac:dyDescent="0.2">
      <c r="C26" s="3"/>
      <c r="D26" s="18" t="e">
        <f>(Table6[[#This Row],[Revenue]]-C25)/C25</f>
        <v>#DIV/0!</v>
      </c>
      <c r="E26" s="3"/>
      <c r="F26" s="5" t="e">
        <f>Table6[[#This Row],[GrossProfit]]/Table6[[#This Row],[Revenue]]</f>
        <v>#DIV/0!</v>
      </c>
      <c r="G26" s="3"/>
      <c r="H26" s="5" t="e">
        <f>Table6[[#This Row],[OperatingProfit]]/Table6[[#This Row],[Revenue]]</f>
        <v>#DIV/0!</v>
      </c>
      <c r="I26" s="3"/>
      <c r="J26" s="5" t="e">
        <f>Table6[[#This Row],[NetProfit]]/Table6[[#This Row],[Revenue]]</f>
        <v>#DIV/0!</v>
      </c>
      <c r="K26" s="3"/>
      <c r="L26" s="5" t="e">
        <f>Table6[[#This Row],[CashFromOperations]]/Table6[[#This Row],[Revenue]]</f>
        <v>#DIV/0!</v>
      </c>
      <c r="M26" s="3"/>
      <c r="N26" s="5" t="e">
        <f>Table6[[#This Row],[FreeCashFlow]]/Table6[[#This Row],[Revenue]]</f>
        <v>#DIV/0!</v>
      </c>
      <c r="O26" s="3"/>
      <c r="P26" s="3"/>
      <c r="Q26" s="3"/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0</v>
      </c>
    </row>
    <row r="27" spans="3:19" x14ac:dyDescent="0.2">
      <c r="C27" s="3"/>
      <c r="D27" s="18" t="e">
        <f>(Table6[[#This Row],[Revenue]]-C26)/C26</f>
        <v>#DIV/0!</v>
      </c>
      <c r="E27" s="3"/>
      <c r="F27" s="5" t="e">
        <f>Table6[[#This Row],[GrossProfit]]/Table6[[#This Row],[Revenue]]</f>
        <v>#DIV/0!</v>
      </c>
      <c r="G27" s="3"/>
      <c r="H27" s="5" t="e">
        <f>Table6[[#This Row],[OperatingProfit]]/Table6[[#This Row],[Revenue]]</f>
        <v>#DIV/0!</v>
      </c>
      <c r="I27" s="3"/>
      <c r="J27" s="5" t="e">
        <f>Table6[[#This Row],[NetProfit]]/Table6[[#This Row],[Revenue]]</f>
        <v>#DIV/0!</v>
      </c>
      <c r="K27" s="3"/>
      <c r="L27" s="5" t="e">
        <f>Table6[[#This Row],[CashFromOperations]]/Table6[[#This Row],[Revenue]]</f>
        <v>#DIV/0!</v>
      </c>
      <c r="M27" s="3"/>
      <c r="N27" s="5" t="e">
        <f>Table6[[#This Row],[FreeCashFlow]]/Table6[[#This Row],[Revenue]]</f>
        <v>#DIV/0!</v>
      </c>
      <c r="O27" s="3"/>
      <c r="P27" s="3"/>
      <c r="Q27" s="3"/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0</v>
      </c>
    </row>
    <row r="28" spans="3:19" x14ac:dyDescent="0.2">
      <c r="C28" s="3"/>
      <c r="D28" s="18" t="e">
        <f>(Table6[[#This Row],[Revenue]]-C27)/C27</f>
        <v>#DIV/0!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3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3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3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3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2760</v>
      </c>
      <c r="D3" s="3">
        <v>1078</v>
      </c>
      <c r="E3" s="5">
        <f>Table8[[#This Row],[COGS]]/Table8[[#This Row],[Revenue]]</f>
        <v>0.39057971014492754</v>
      </c>
      <c r="F3" s="3">
        <v>1467</v>
      </c>
      <c r="G3" s="5">
        <f>Table8[[#This Row],[OPEX]]/Table8[[#This Row],[Revenue]]</f>
        <v>0.53152173913043477</v>
      </c>
      <c r="H3" s="3">
        <v>-135</v>
      </c>
      <c r="I3" s="5">
        <f>ABS(Table8[[#This Row],[CAPEX]]/Table8[[#This Row],[Revenue]])</f>
        <v>4.8913043478260872E-2</v>
      </c>
      <c r="J3" s="21">
        <f>Table8[[#This Row],[COGS]]+Table8[[#This Row],[OPEX]]-Table8[[#This Row],[CAPEX]]</f>
        <v>2680</v>
      </c>
    </row>
    <row r="4" spans="2:10" x14ac:dyDescent="0.2">
      <c r="B4" t="s">
        <v>108</v>
      </c>
      <c r="C4" s="3">
        <v>3582</v>
      </c>
      <c r="D4" s="3">
        <v>1444</v>
      </c>
      <c r="E4" s="5">
        <f>Table8[[#This Row],[COGS]]/Table8[[#This Row],[Revenue]]</f>
        <v>0.40312674483528754</v>
      </c>
      <c r="F4" s="3">
        <v>1851</v>
      </c>
      <c r="G4" s="5">
        <f>Table8[[#This Row],[OPEX]]/Table8[[#This Row],[Revenue]]</f>
        <v>0.51675041876046901</v>
      </c>
      <c r="H4" s="3">
        <v>-124</v>
      </c>
      <c r="I4" s="5">
        <f>ABS(Table8[[#This Row],[CAPEX]]/Table8[[#This Row],[Revenue]])</f>
        <v>3.461753210496929E-2</v>
      </c>
      <c r="J4" s="21">
        <f>Table8[[#This Row],[COGS]]+Table8[[#This Row],[OPEX]]-Table8[[#This Row],[CAPEX]]</f>
        <v>3419</v>
      </c>
    </row>
    <row r="5" spans="2:10" x14ac:dyDescent="0.2">
      <c r="B5" t="s">
        <v>109</v>
      </c>
      <c r="C5" s="3">
        <v>4233</v>
      </c>
      <c r="D5" s="3">
        <v>1652</v>
      </c>
      <c r="E5" s="5">
        <f>Table8[[#This Row],[COGS]]/Table8[[#This Row],[Revenue]]</f>
        <v>0.39026695015355539</v>
      </c>
      <c r="F5" s="3">
        <v>1949</v>
      </c>
      <c r="G5" s="5">
        <f>Table8[[#This Row],[OPEX]]/Table8[[#This Row],[Revenue]]</f>
        <v>0.46042995511457596</v>
      </c>
      <c r="H5" s="3">
        <v>-135</v>
      </c>
      <c r="I5" s="5">
        <f>ABS(Table8[[#This Row],[CAPEX]]/Table8[[#This Row],[Revenue]])</f>
        <v>3.1892274982282066E-2</v>
      </c>
      <c r="J5" s="21">
        <f>Table8[[#This Row],[COGS]]+Table8[[#This Row],[OPEX]]-Table8[[#This Row],[CAPEX]]</f>
        <v>3736</v>
      </c>
    </row>
    <row r="6" spans="2:10" x14ac:dyDescent="0.2">
      <c r="B6" t="s">
        <v>110</v>
      </c>
      <c r="C6" s="3">
        <v>4336</v>
      </c>
      <c r="D6" s="3">
        <v>1563</v>
      </c>
      <c r="E6" s="5">
        <f>Table8[[#This Row],[COGS]]/Table8[[#This Row],[Revenue]]</f>
        <v>0.36047047970479706</v>
      </c>
      <c r="F6" s="3">
        <v>1943</v>
      </c>
      <c r="G6" s="5">
        <f>Table8[[#This Row],[OPEX]]/Table8[[#This Row],[Revenue]]</f>
        <v>0.44810885608856088</v>
      </c>
      <c r="H6" s="3">
        <v>-126</v>
      </c>
      <c r="I6" s="5">
        <f>ABS(Table8[[#This Row],[CAPEX]]/Table8[[#This Row],[Revenue]])</f>
        <v>2.9059040590405903E-2</v>
      </c>
      <c r="J6" s="21">
        <f>Table8[[#This Row],[COGS]]+Table8[[#This Row],[OPEX]]-Table8[[#This Row],[CAPEX]]</f>
        <v>3632</v>
      </c>
    </row>
    <row r="7" spans="2:10" x14ac:dyDescent="0.2">
      <c r="B7" t="s">
        <v>111</v>
      </c>
      <c r="C7" s="3">
        <v>4561</v>
      </c>
      <c r="D7" s="3">
        <v>1669</v>
      </c>
      <c r="E7" s="5">
        <f>Table8[[#This Row],[COGS]]/Table8[[#This Row],[Revenue]]</f>
        <v>0.36592852444639334</v>
      </c>
      <c r="F7" s="3">
        <v>2072</v>
      </c>
      <c r="G7" s="5">
        <f>Table8[[#This Row],[OPEX]]/Table8[[#This Row],[Revenue]]</f>
        <v>0.45428634071475554</v>
      </c>
      <c r="H7" s="3">
        <v>-184</v>
      </c>
      <c r="I7" s="5">
        <f>ABS(Table8[[#This Row],[CAPEX]]/Table8[[#This Row],[Revenue]])</f>
        <v>4.0342030256522693E-2</v>
      </c>
      <c r="J7" s="21">
        <f>Table8[[#This Row],[COGS]]+Table8[[#This Row],[OPEX]]-Table8[[#This Row],[CAPEX]]</f>
        <v>3925</v>
      </c>
    </row>
    <row r="8" spans="2:10" x14ac:dyDescent="0.2">
      <c r="B8" t="s">
        <v>112</v>
      </c>
      <c r="C8" s="3">
        <v>4785</v>
      </c>
      <c r="D8" s="3">
        <v>1717</v>
      </c>
      <c r="E8" s="5">
        <f>Table8[[#This Row],[COGS]]/Table8[[#This Row],[Revenue]]</f>
        <v>0.35882967607105537</v>
      </c>
      <c r="F8" s="3">
        <v>2099</v>
      </c>
      <c r="G8" s="5">
        <f>Table8[[#This Row],[OPEX]]/Table8[[#This Row],[Revenue]]</f>
        <v>0.43866248693834903</v>
      </c>
      <c r="H8" s="3">
        <v>-195</v>
      </c>
      <c r="I8" s="5">
        <f>ABS(Table8[[#This Row],[CAPEX]]/Table8[[#This Row],[Revenue]])</f>
        <v>4.0752351097178681E-2</v>
      </c>
      <c r="J8" s="21">
        <f>Table8[[#This Row],[COGS]]+Table8[[#This Row],[OPEX]]-Table8[[#This Row],[CAPEX]]</f>
        <v>4011</v>
      </c>
    </row>
    <row r="9" spans="2:10" x14ac:dyDescent="0.2">
      <c r="B9" t="s">
        <v>113</v>
      </c>
      <c r="C9" s="3">
        <v>4765</v>
      </c>
      <c r="D9" s="3">
        <v>1738</v>
      </c>
      <c r="E9" s="5">
        <f>Table8[[#This Row],[COGS]]/Table8[[#This Row],[Revenue]]</f>
        <v>0.36474291710388246</v>
      </c>
      <c r="F9" s="3">
        <v>1957</v>
      </c>
      <c r="G9" s="5">
        <f>Table8[[#This Row],[OPEX]]/Table8[[#This Row],[Revenue]]</f>
        <v>0.4107030430220357</v>
      </c>
      <c r="H9" s="3">
        <v>-224</v>
      </c>
      <c r="I9" s="5">
        <f>ABS(Table8[[#This Row],[CAPEX]]/Table8[[#This Row],[Revenue]])</f>
        <v>4.700944386149003E-2</v>
      </c>
      <c r="J9" s="21">
        <f>Table8[[#This Row],[COGS]]+Table8[[#This Row],[OPEX]]-Table8[[#This Row],[CAPEX]]</f>
        <v>3919</v>
      </c>
    </row>
    <row r="10" spans="2:10" x14ac:dyDescent="0.2">
      <c r="B10" t="s">
        <v>114</v>
      </c>
      <c r="C10" s="3">
        <v>4888</v>
      </c>
      <c r="D10" s="3">
        <v>1666</v>
      </c>
      <c r="E10" s="5">
        <f>Table8[[#This Row],[COGS]]/Table8[[#This Row],[Revenue]]</f>
        <v>0.34083469721767595</v>
      </c>
      <c r="F10" s="3">
        <v>1825</v>
      </c>
      <c r="G10" s="5">
        <f>Table8[[#This Row],[OPEX]]/Table8[[#This Row],[Revenue]]</f>
        <v>0.37336333878887068</v>
      </c>
      <c r="H10" s="3">
        <v>-216</v>
      </c>
      <c r="I10" s="5">
        <f>ABS(Table8[[#This Row],[CAPEX]]/Table8[[#This Row],[Revenue]])</f>
        <v>4.4189852700491E-2</v>
      </c>
      <c r="J10" s="21">
        <f>Table8[[#This Row],[COGS]]+Table8[[#This Row],[OPEX]]-Table8[[#This Row],[CAPEX]]</f>
        <v>3707</v>
      </c>
    </row>
    <row r="11" spans="2:10" x14ac:dyDescent="0.2">
      <c r="B11" t="s">
        <v>115</v>
      </c>
      <c r="C11" s="3">
        <v>5307</v>
      </c>
      <c r="D11" s="3">
        <v>1775</v>
      </c>
      <c r="E11" s="5">
        <f>Table8[[#This Row],[COGS]]/Table8[[#This Row],[Revenue]]</f>
        <v>0.334463915583192</v>
      </c>
      <c r="F11" s="3">
        <v>1807</v>
      </c>
      <c r="G11" s="5">
        <f>Table8[[#This Row],[OPEX]]/Table8[[#This Row],[Revenue]]</f>
        <v>0.34049368758243831</v>
      </c>
      <c r="H11" s="3">
        <v>-224</v>
      </c>
      <c r="I11" s="5">
        <f>ABS(Table8[[#This Row],[CAPEX]]/Table8[[#This Row],[Revenue]])</f>
        <v>4.2208403994723948E-2</v>
      </c>
      <c r="J11" s="21">
        <f>Table8[[#This Row],[COGS]]+Table8[[#This Row],[OPEX]]-Table8[[#This Row],[CAPEX]]</f>
        <v>3806</v>
      </c>
    </row>
    <row r="12" spans="2:10" x14ac:dyDescent="0.2">
      <c r="B12" t="s">
        <v>116</v>
      </c>
      <c r="C12" s="3">
        <v>5825</v>
      </c>
      <c r="D12" s="3">
        <v>1911</v>
      </c>
      <c r="E12" s="5">
        <f>Table8[[#This Row],[COGS]]/Table8[[#This Row],[Revenue]]</f>
        <v>0.32806866952789698</v>
      </c>
      <c r="F12" s="3">
        <v>2033</v>
      </c>
      <c r="G12" s="5">
        <f>Table8[[#This Row],[OPEX]]/Table8[[#This Row],[Revenue]]</f>
        <v>0.34901287553648069</v>
      </c>
      <c r="H12" s="3">
        <v>-338</v>
      </c>
      <c r="I12" s="5">
        <f>ABS(Table8[[#This Row],[CAPEX]]/Table8[[#This Row],[Revenue]])</f>
        <v>5.8025751072961373E-2</v>
      </c>
      <c r="J12" s="21">
        <f>Table8[[#This Row],[COGS]]+Table8[[#This Row],[OPEX]]-Table8[[#This Row],[CAPEX]]</f>
        <v>4282</v>
      </c>
    </row>
    <row r="13" spans="2:10" x14ac:dyDescent="0.2">
      <c r="B13" t="s">
        <v>117</v>
      </c>
      <c r="C13" s="3">
        <v>6260</v>
      </c>
      <c r="D13" s="3">
        <v>1992</v>
      </c>
      <c r="E13" s="5">
        <f>Table8[[#This Row],[COGS]]/Table8[[#This Row],[Revenue]]</f>
        <v>0.3182108626198083</v>
      </c>
      <c r="F13" s="3">
        <v>2250</v>
      </c>
      <c r="G13" s="5">
        <f>Table8[[#This Row],[OPEX]]/Table8[[#This Row],[Revenue]]</f>
        <v>0.35942492012779553</v>
      </c>
      <c r="H13" s="3">
        <v>-460</v>
      </c>
      <c r="I13" s="5">
        <f>ABS(Table8[[#This Row],[CAPEX]]/Table8[[#This Row],[Revenue]])</f>
        <v>7.3482428115015971E-2</v>
      </c>
      <c r="J13" s="21">
        <f>Table8[[#This Row],[COGS]]+Table8[[#This Row],[OPEX]]-Table8[[#This Row],[CAPEX]]</f>
        <v>4702</v>
      </c>
    </row>
    <row r="14" spans="2:10" x14ac:dyDescent="0.2">
      <c r="B14" t="s">
        <v>118</v>
      </c>
      <c r="C14" s="3">
        <v>6675</v>
      </c>
      <c r="D14" s="3">
        <v>2057</v>
      </c>
      <c r="E14" s="5">
        <f>Table8[[#This Row],[COGS]]/Table8[[#This Row],[Revenue]]</f>
        <v>0.30816479400749064</v>
      </c>
      <c r="F14" s="3">
        <v>2349</v>
      </c>
      <c r="G14" s="5">
        <f>Table8[[#This Row],[OPEX]]/Table8[[#This Row],[Revenue]]</f>
        <v>0.35191011235955055</v>
      </c>
      <c r="H14" s="3">
        <v>-453</v>
      </c>
      <c r="I14" s="5">
        <f>ABS(Table8[[#This Row],[CAPEX]]/Table8[[#This Row],[Revenue]])</f>
        <v>6.7865168539325837E-2</v>
      </c>
      <c r="J14" s="21">
        <f>Table8[[#This Row],[COGS]]+Table8[[#This Row],[OPEX]]-Table8[[#This Row],[CAPEX]]</f>
        <v>4859</v>
      </c>
    </row>
    <row r="15" spans="2:10" x14ac:dyDescent="0.2">
      <c r="B15" t="s">
        <v>119</v>
      </c>
      <c r="C15" s="3">
        <v>7776</v>
      </c>
      <c r="D15" s="3">
        <v>2303</v>
      </c>
      <c r="E15" s="5">
        <f>Table8[[#This Row],[COGS]]/Table8[[#This Row],[Revenue]]</f>
        <v>0.296167695473251</v>
      </c>
      <c r="F15" s="3">
        <v>2670</v>
      </c>
      <c r="G15" s="5">
        <f>Table8[[#This Row],[OPEX]]/Table8[[#This Row],[Revenue]]</f>
        <v>0.34336419753086422</v>
      </c>
      <c r="H15" s="3">
        <v>-477</v>
      </c>
      <c r="I15" s="5">
        <f>ABS(Table8[[#This Row],[CAPEX]]/Table8[[#This Row],[Revenue]])</f>
        <v>6.1342592592592594E-2</v>
      </c>
      <c r="J15" s="21">
        <f>Table8[[#This Row],[COGS]]+Table8[[#This Row],[OPEX]]-Table8[[#This Row],[CAPEX]]</f>
        <v>5450</v>
      </c>
    </row>
    <row r="16" spans="2:10" x14ac:dyDescent="0.2">
      <c r="B16" t="s">
        <v>120</v>
      </c>
      <c r="C16" s="3">
        <v>8080</v>
      </c>
      <c r="D16" s="3">
        <v>2454</v>
      </c>
      <c r="E16" s="5">
        <f>Table8[[#This Row],[COGS]]/Table8[[#This Row],[Revenue]]</f>
        <v>0.30371287128712871</v>
      </c>
      <c r="F16" s="3">
        <v>2698</v>
      </c>
      <c r="G16" s="5">
        <f>Table8[[#This Row],[OPEX]]/Table8[[#This Row],[Revenue]]</f>
        <v>0.33391089108910893</v>
      </c>
      <c r="H16" s="3">
        <v>-586</v>
      </c>
      <c r="I16" s="5">
        <f>ABS(Table8[[#This Row],[CAPEX]]/Table8[[#This Row],[Revenue]])</f>
        <v>7.252475247524752E-2</v>
      </c>
      <c r="J16" s="21">
        <f>Table8[[#This Row],[COGS]]+Table8[[#This Row],[OPEX]]-Table8[[#This Row],[CAPEX]]</f>
        <v>5738</v>
      </c>
    </row>
    <row r="17" spans="3:10" x14ac:dyDescent="0.2">
      <c r="C17" s="3"/>
      <c r="D17" s="3"/>
      <c r="E17" s="5" t="e">
        <f>Table8[[#This Row],[COGS]]/Table8[[#This Row],[Revenue]]</f>
        <v>#DIV/0!</v>
      </c>
      <c r="F17" s="3"/>
      <c r="G17" s="5" t="e">
        <f>Table8[[#This Row],[OPEX]]/Table8[[#This Row],[Revenue]]</f>
        <v>#DIV/0!</v>
      </c>
      <c r="H17" s="3"/>
      <c r="I17" s="5" t="e">
        <f>ABS(Table8[[#This Row],[CAPEX]]/Table8[[#This Row],[Revenue]])</f>
        <v>#DIV/0!</v>
      </c>
      <c r="J17" s="21">
        <f>Table8[[#This Row],[COGS]]+Table8[[#This Row],[OPEX]]-Table8[[#This Row],[CAPEX]]</f>
        <v>0</v>
      </c>
    </row>
    <row r="18" spans="3:10" x14ac:dyDescent="0.2">
      <c r="C18" s="3"/>
      <c r="D18" s="3"/>
      <c r="E18" s="5" t="e">
        <f>Table8[[#This Row],[COGS]]/Table8[[#This Row],[Revenue]]</f>
        <v>#DIV/0!</v>
      </c>
      <c r="F18" s="3"/>
      <c r="G18" s="5" t="e">
        <f>Table8[[#This Row],[OPEX]]/Table8[[#This Row],[Revenue]]</f>
        <v>#DIV/0!</v>
      </c>
      <c r="H18" s="3"/>
      <c r="I18" s="5" t="e">
        <f>ABS(Table8[[#This Row],[CAPEX]]/Table8[[#This Row],[Revenue]])</f>
        <v>#DIV/0!</v>
      </c>
      <c r="J18" s="21">
        <f>Table8[[#This Row],[COGS]]+Table8[[#This Row],[OPEX]]-Table8[[#This Row],[CAPEX]]</f>
        <v>0</v>
      </c>
    </row>
    <row r="19" spans="3:10" x14ac:dyDescent="0.2">
      <c r="C19" s="3"/>
      <c r="D19" s="3"/>
      <c r="E19" s="5" t="e">
        <f>Table8[[#This Row],[COGS]]/Table8[[#This Row],[Revenue]]</f>
        <v>#DIV/0!</v>
      </c>
      <c r="F19" s="3"/>
      <c r="G19" s="5" t="e">
        <f>Table8[[#This Row],[OPEX]]/Table8[[#This Row],[Revenue]]</f>
        <v>#DIV/0!</v>
      </c>
      <c r="H19" s="3"/>
      <c r="I19" s="5" t="e">
        <f>ABS(Table8[[#This Row],[CAPEX]]/Table8[[#This Row],[Revenue]])</f>
        <v>#DIV/0!</v>
      </c>
      <c r="J19" s="21">
        <f>Table8[[#This Row],[COGS]]+Table8[[#This Row],[OPEX]]-Table8[[#This Row],[CAPEX]]</f>
        <v>0</v>
      </c>
    </row>
    <row r="20" spans="3:10" x14ac:dyDescent="0.2">
      <c r="C20" s="3"/>
      <c r="D20" s="3"/>
      <c r="E20" s="5" t="e">
        <f>Table8[[#This Row],[COGS]]/Table8[[#This Row],[Revenue]]</f>
        <v>#DIV/0!</v>
      </c>
      <c r="F20" s="3"/>
      <c r="G20" s="5" t="e">
        <f>Table8[[#This Row],[OPEX]]/Table8[[#This Row],[Revenue]]</f>
        <v>#DIV/0!</v>
      </c>
      <c r="H20" s="3"/>
      <c r="I20" s="5" t="e">
        <f>ABS(Table8[[#This Row],[CAPEX]]/Table8[[#This Row],[Revenue]])</f>
        <v>#DIV/0!</v>
      </c>
      <c r="J20" s="21">
        <f>Table8[[#This Row],[COGS]]+Table8[[#This Row],[OPEX]]-Table8[[#This Row],[CAPEX]]</f>
        <v>0</v>
      </c>
    </row>
    <row r="21" spans="3:10" x14ac:dyDescent="0.2">
      <c r="C21" s="3"/>
      <c r="D21" s="3"/>
      <c r="E21" s="5" t="e">
        <f>Table8[[#This Row],[COGS]]/Table8[[#This Row],[Revenue]]</f>
        <v>#DIV/0!</v>
      </c>
      <c r="F21" s="3"/>
      <c r="G21" s="5" t="e">
        <f>Table8[[#This Row],[OPEX]]/Table8[[#This Row],[Revenue]]</f>
        <v>#DIV/0!</v>
      </c>
      <c r="H21" s="3"/>
      <c r="I21" s="5" t="e">
        <f>ABS(Table8[[#This Row],[CAPEX]]/Table8[[#This Row],[Revenue]])</f>
        <v>#DIV/0!</v>
      </c>
      <c r="J21" s="21">
        <f>Table8[[#This Row],[COGS]]+Table8[[#This Row],[OPEX]]-Table8[[#This Row],[CAPEX]]</f>
        <v>0</v>
      </c>
    </row>
    <row r="22" spans="3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3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3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3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3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3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3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3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3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3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3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2760</v>
      </c>
      <c r="D3" s="3">
        <v>-37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>
        <f>(Table12[[#This Row],[LongLiabilities]]+Table12[[#This Row],[CurrentLiabilities]])/(Table12[[#This Row],[TotalCash]]+Table12[[#This Row],[FreeCashFlow]])</f>
        <v>0</v>
      </c>
    </row>
    <row r="4" spans="2:12" x14ac:dyDescent="0.2">
      <c r="B4" t="s">
        <v>108</v>
      </c>
      <c r="C4" s="3">
        <v>3582</v>
      </c>
      <c r="D4" s="3">
        <v>130</v>
      </c>
      <c r="E4" s="3">
        <v>63</v>
      </c>
      <c r="F4" s="3">
        <v>2116</v>
      </c>
      <c r="G4" s="3">
        <v>3168</v>
      </c>
      <c r="H4" s="3">
        <v>808</v>
      </c>
      <c r="I4" s="3">
        <v>1132</v>
      </c>
      <c r="J4" s="27">
        <f>Table12[[#This Row],[CurrentAssets]]/Table12[[#This Row],[CurrentLiabilities]]</f>
        <v>2.6188118811881189</v>
      </c>
      <c r="K4" s="3">
        <v>38</v>
      </c>
      <c r="L4" s="29">
        <f>(Table12[[#This Row],[LongLiabilities]]+Table12[[#This Row],[CurrentLiabilities]])/(Table12[[#This Row],[TotalCash]]+Table12[[#This Row],[FreeCashFlow]])</f>
        <v>10.051813471502591</v>
      </c>
    </row>
    <row r="5" spans="2:12" x14ac:dyDescent="0.2">
      <c r="B5" t="s">
        <v>109</v>
      </c>
      <c r="C5" s="3">
        <v>4233</v>
      </c>
      <c r="D5" s="3">
        <v>362</v>
      </c>
      <c r="E5" s="3">
        <v>79</v>
      </c>
      <c r="F5" s="3">
        <v>2311</v>
      </c>
      <c r="G5" s="3">
        <v>3400</v>
      </c>
      <c r="H5" s="3">
        <v>843</v>
      </c>
      <c r="I5" s="3">
        <v>1132</v>
      </c>
      <c r="J5" s="27">
        <f>Table12[[#This Row],[CurrentAssets]]/Table12[[#This Row],[CurrentLiabilities]]</f>
        <v>2.7413997627520761</v>
      </c>
      <c r="K5" s="3">
        <v>0</v>
      </c>
      <c r="L5" s="29">
        <f>(Table12[[#This Row],[LongLiabilities]]+Table12[[#This Row],[CurrentLiabilities]])/(Table12[[#This Row],[TotalCash]]+Table12[[#This Row],[FreeCashFlow]])</f>
        <v>4.4784580498866209</v>
      </c>
    </row>
    <row r="6" spans="2:12" x14ac:dyDescent="0.2">
      <c r="B6" t="s">
        <v>110</v>
      </c>
      <c r="C6" s="3">
        <v>4336</v>
      </c>
      <c r="D6" s="3">
        <v>328</v>
      </c>
      <c r="E6" s="3">
        <v>317</v>
      </c>
      <c r="F6" s="3">
        <v>2864</v>
      </c>
      <c r="G6" s="3">
        <v>3398</v>
      </c>
      <c r="H6" s="3">
        <v>1123</v>
      </c>
      <c r="I6" s="3">
        <v>1098</v>
      </c>
      <c r="J6" s="27">
        <f>Table12[[#This Row],[CurrentAssets]]/Table12[[#This Row],[CurrentLiabilities]]</f>
        <v>2.5503116651825466</v>
      </c>
      <c r="K6" s="3">
        <v>73</v>
      </c>
      <c r="L6" s="29">
        <f>(Table12[[#This Row],[LongLiabilities]]+Table12[[#This Row],[CurrentLiabilities]])/(Table12[[#This Row],[TotalCash]]+Table12[[#This Row],[FreeCashFlow]])</f>
        <v>3.4434108527131784</v>
      </c>
    </row>
    <row r="7" spans="2:12" x14ac:dyDescent="0.2">
      <c r="B7" t="s">
        <v>111</v>
      </c>
      <c r="C7" s="3">
        <v>4561</v>
      </c>
      <c r="D7" s="3">
        <v>497</v>
      </c>
      <c r="E7" s="3">
        <v>610</v>
      </c>
      <c r="F7" s="3">
        <v>3357</v>
      </c>
      <c r="G7" s="3">
        <v>3201</v>
      </c>
      <c r="H7" s="3">
        <v>1415</v>
      </c>
      <c r="I7" s="3">
        <v>4181</v>
      </c>
      <c r="J7" s="27">
        <f>Table12[[#This Row],[CurrentAssets]]/Table12[[#This Row],[CurrentLiabilities]]</f>
        <v>2.3724381625441695</v>
      </c>
      <c r="K7" s="3">
        <v>15</v>
      </c>
      <c r="L7" s="29">
        <f>(Table12[[#This Row],[LongLiabilities]]+Table12[[#This Row],[CurrentLiabilities]])/(Table12[[#This Row],[TotalCash]]+Table12[[#This Row],[FreeCashFlow]])</f>
        <v>5.0551038843721772</v>
      </c>
    </row>
    <row r="8" spans="2:12" x14ac:dyDescent="0.2">
      <c r="B8" t="s">
        <v>112</v>
      </c>
      <c r="C8" s="3">
        <v>4785</v>
      </c>
      <c r="D8" s="3">
        <v>431</v>
      </c>
      <c r="E8" s="3">
        <v>882</v>
      </c>
      <c r="F8" s="3">
        <v>3465</v>
      </c>
      <c r="G8" s="3">
        <v>3123</v>
      </c>
      <c r="H8" s="3">
        <v>1086</v>
      </c>
      <c r="I8" s="3">
        <v>4165</v>
      </c>
      <c r="J8" s="27">
        <f>Table12[[#This Row],[CurrentAssets]]/Table12[[#This Row],[CurrentLiabilities]]</f>
        <v>3.1906077348066297</v>
      </c>
      <c r="K8" s="3">
        <v>7</v>
      </c>
      <c r="L8" s="29">
        <f>(Table12[[#This Row],[LongLiabilities]]+Table12[[#This Row],[CurrentLiabilities]])/(Table12[[#This Row],[TotalCash]]+Table12[[#This Row],[FreeCashFlow]])</f>
        <v>3.9992383853769993</v>
      </c>
    </row>
    <row r="9" spans="2:12" x14ac:dyDescent="0.2">
      <c r="B9" t="s">
        <v>113</v>
      </c>
      <c r="C9" s="3">
        <v>4765</v>
      </c>
      <c r="D9" s="3">
        <v>440</v>
      </c>
      <c r="E9" s="3">
        <v>1154</v>
      </c>
      <c r="F9" s="3">
        <v>3830</v>
      </c>
      <c r="G9" s="3">
        <v>4083</v>
      </c>
      <c r="H9" s="3">
        <v>1781</v>
      </c>
      <c r="I9" s="3">
        <v>5041</v>
      </c>
      <c r="J9" s="27">
        <f>Table12[[#This Row],[CurrentAssets]]/Table12[[#This Row],[CurrentLiabilities]]</f>
        <v>2.1504772599663111</v>
      </c>
      <c r="K9" s="3">
        <v>405</v>
      </c>
      <c r="L9" s="29">
        <f>(Table12[[#This Row],[LongLiabilities]]+Table12[[#This Row],[CurrentLiabilities]])/(Table12[[#This Row],[TotalCash]]+Table12[[#This Row],[FreeCashFlow]])</f>
        <v>4.2797992471769133</v>
      </c>
    </row>
    <row r="10" spans="2:12" x14ac:dyDescent="0.2">
      <c r="B10" t="s">
        <v>114</v>
      </c>
      <c r="C10" s="3">
        <v>4888</v>
      </c>
      <c r="D10" s="3">
        <v>497</v>
      </c>
      <c r="E10" s="3">
        <v>727</v>
      </c>
      <c r="F10" s="3">
        <v>3390</v>
      </c>
      <c r="G10" s="3">
        <v>4259</v>
      </c>
      <c r="H10" s="3">
        <v>1117</v>
      </c>
      <c r="I10" s="3">
        <v>5033</v>
      </c>
      <c r="J10" s="27">
        <f>Table12[[#This Row],[CurrentAssets]]/Table12[[#This Row],[CurrentLiabilities]]</f>
        <v>3.034914950760967</v>
      </c>
      <c r="K10" s="3">
        <v>0</v>
      </c>
      <c r="L10" s="29">
        <f>(Table12[[#This Row],[LongLiabilities]]+Table12[[#This Row],[CurrentLiabilities]])/(Table12[[#This Row],[TotalCash]]+Table12[[#This Row],[FreeCashFlow]])</f>
        <v>5.0245098039215685</v>
      </c>
    </row>
    <row r="11" spans="2:12" x14ac:dyDescent="0.2">
      <c r="B11" t="s">
        <v>115</v>
      </c>
      <c r="C11" s="3">
        <v>5307</v>
      </c>
      <c r="D11" s="3">
        <v>1122</v>
      </c>
      <c r="E11" s="3">
        <v>1564</v>
      </c>
      <c r="F11" s="3">
        <v>4217</v>
      </c>
      <c r="G11" s="3">
        <v>4369</v>
      </c>
      <c r="H11" s="3">
        <v>1094</v>
      </c>
      <c r="I11" s="3">
        <v>5706</v>
      </c>
      <c r="J11" s="27">
        <f>Table12[[#This Row],[CurrentAssets]]/Table12[[#This Row],[CurrentLiabilities]]</f>
        <v>3.8546617915904937</v>
      </c>
      <c r="K11" s="3">
        <v>0</v>
      </c>
      <c r="L11" s="29">
        <f>(Table12[[#This Row],[LongLiabilities]]+Table12[[#This Row],[CurrentLiabilities]])/(Table12[[#This Row],[TotalCash]]+Table12[[#This Row],[FreeCashFlow]])</f>
        <v>2.5316455696202533</v>
      </c>
    </row>
    <row r="12" spans="2:12" x14ac:dyDescent="0.2">
      <c r="B12" t="s">
        <v>116</v>
      </c>
      <c r="C12" s="3">
        <v>5825</v>
      </c>
      <c r="D12" s="3">
        <v>1452</v>
      </c>
      <c r="E12" s="3">
        <v>1696</v>
      </c>
      <c r="F12" s="3">
        <v>4399</v>
      </c>
      <c r="G12" s="3">
        <v>6378</v>
      </c>
      <c r="H12" s="3">
        <v>1223</v>
      </c>
      <c r="I12" s="3">
        <v>7369</v>
      </c>
      <c r="J12" s="27">
        <f>Table12[[#This Row],[CurrentAssets]]/Table12[[#This Row],[CurrentLiabilities]]</f>
        <v>3.5968928863450533</v>
      </c>
      <c r="K12" s="3">
        <v>9</v>
      </c>
      <c r="L12" s="29">
        <f>(Table12[[#This Row],[LongLiabilities]]+Table12[[#This Row],[CurrentLiabilities]])/(Table12[[#This Row],[TotalCash]]+Table12[[#This Row],[FreeCashFlow]])</f>
        <v>2.7293519695044473</v>
      </c>
    </row>
    <row r="13" spans="2:12" x14ac:dyDescent="0.2">
      <c r="B13" t="s">
        <v>117</v>
      </c>
      <c r="C13" s="3">
        <v>6260</v>
      </c>
      <c r="D13" s="3">
        <v>1335</v>
      </c>
      <c r="E13" s="3">
        <v>1932</v>
      </c>
      <c r="F13" s="3">
        <v>4748</v>
      </c>
      <c r="G13" s="3">
        <v>6797</v>
      </c>
      <c r="H13" s="3">
        <v>1806</v>
      </c>
      <c r="I13" s="3">
        <v>7031</v>
      </c>
      <c r="J13" s="27">
        <f>Table12[[#This Row],[CurrentAssets]]/Table12[[#This Row],[CurrentLiabilities]]</f>
        <v>2.6290143964562569</v>
      </c>
      <c r="K13" s="3">
        <v>500</v>
      </c>
      <c r="L13" s="29">
        <f>(Table12[[#This Row],[LongLiabilities]]+Table12[[#This Row],[CurrentLiabilities]])/(Table12[[#This Row],[TotalCash]]+Table12[[#This Row],[FreeCashFlow]])</f>
        <v>2.7049280685644321</v>
      </c>
    </row>
    <row r="14" spans="2:12" x14ac:dyDescent="0.2">
      <c r="B14" t="s">
        <v>118</v>
      </c>
      <c r="C14" s="3">
        <v>6675</v>
      </c>
      <c r="D14" s="3">
        <v>1673</v>
      </c>
      <c r="E14" s="3">
        <v>3602</v>
      </c>
      <c r="F14" s="3">
        <v>6611</v>
      </c>
      <c r="G14" s="3">
        <v>6998</v>
      </c>
      <c r="H14" s="3">
        <v>2170</v>
      </c>
      <c r="I14" s="3">
        <v>7666</v>
      </c>
      <c r="J14" s="27">
        <f>Table12[[#This Row],[CurrentAssets]]/Table12[[#This Row],[CurrentLiabilities]]</f>
        <v>3.0465437788018432</v>
      </c>
      <c r="K14" s="3">
        <v>604</v>
      </c>
      <c r="L14" s="29">
        <f>(Table12[[#This Row],[LongLiabilities]]+Table12[[#This Row],[CurrentLiabilities]])/(Table12[[#This Row],[TotalCash]]+Table12[[#This Row],[FreeCashFlow]])</f>
        <v>1.8646445497630331</v>
      </c>
    </row>
    <row r="15" spans="2:12" x14ac:dyDescent="0.2">
      <c r="B15" t="s">
        <v>119</v>
      </c>
      <c r="C15" s="3">
        <v>7776</v>
      </c>
      <c r="D15" s="3">
        <v>1736</v>
      </c>
      <c r="E15" s="3">
        <v>3482</v>
      </c>
      <c r="F15" s="3">
        <v>6930</v>
      </c>
      <c r="G15" s="3">
        <v>6970</v>
      </c>
      <c r="H15" s="3">
        <v>1797</v>
      </c>
      <c r="I15" s="3">
        <v>7559</v>
      </c>
      <c r="J15" s="27">
        <f>Table12[[#This Row],[CurrentAssets]]/Table12[[#This Row],[CurrentLiabilities]]</f>
        <v>3.8564273789649417</v>
      </c>
      <c r="K15" s="3">
        <v>0</v>
      </c>
      <c r="L15" s="29">
        <f>(Table12[[#This Row],[LongLiabilities]]+Table12[[#This Row],[CurrentLiabilities]])/(Table12[[#This Row],[TotalCash]]+Table12[[#This Row],[FreeCashFlow]])</f>
        <v>1.7930241471828288</v>
      </c>
    </row>
    <row r="16" spans="2:12" x14ac:dyDescent="0.2">
      <c r="B16" t="s">
        <v>120</v>
      </c>
      <c r="C16" s="3">
        <v>8080</v>
      </c>
      <c r="D16" s="3">
        <v>1326</v>
      </c>
      <c r="E16" s="3">
        <v>3577</v>
      </c>
      <c r="F16" s="3">
        <v>7506</v>
      </c>
      <c r="G16" s="3">
        <v>7419</v>
      </c>
      <c r="H16" s="3">
        <v>3167</v>
      </c>
      <c r="I16" s="3">
        <v>7355</v>
      </c>
      <c r="J16" s="27">
        <f>Table12[[#This Row],[CurrentAssets]]/Table12[[#This Row],[CurrentLiabilities]]</f>
        <v>2.3700663088095988</v>
      </c>
      <c r="K16" s="3">
        <v>1352</v>
      </c>
      <c r="L16" s="29">
        <f>(Table12[[#This Row],[LongLiabilities]]+Table12[[#This Row],[CurrentLiabilities]])/(Table12[[#This Row],[TotalCash]]+Table12[[#This Row],[FreeCashFlow]])</f>
        <v>2.146033040995309</v>
      </c>
    </row>
    <row r="17" spans="3:12" x14ac:dyDescent="0.2">
      <c r="C17" s="3"/>
      <c r="D17" s="3"/>
      <c r="E17" s="3"/>
      <c r="F17" s="3"/>
      <c r="G17" s="3"/>
      <c r="H17" s="3"/>
      <c r="I17" s="3"/>
      <c r="J17" s="27" t="e">
        <f>Table12[[#This Row],[CurrentAssets]]/Table12[[#This Row],[CurrentLiabilities]]</f>
        <v>#DIV/0!</v>
      </c>
      <c r="K17" s="3"/>
      <c r="L17" s="29" t="e">
        <f>(Table12[[#This Row],[LongLiabilities]]+Table12[[#This Row],[CurrentLiabilities]])/(Table12[[#This Row],[TotalCash]]+Table12[[#This Row],[FreeCashFlow]])</f>
        <v>#DIV/0!</v>
      </c>
    </row>
    <row r="18" spans="3:12" x14ac:dyDescent="0.2">
      <c r="C18" s="3"/>
      <c r="D18" s="3"/>
      <c r="E18" s="3"/>
      <c r="F18" s="3"/>
      <c r="G18" s="3"/>
      <c r="H18" s="3"/>
      <c r="I18" s="3"/>
      <c r="J18" s="27" t="e">
        <f>Table12[[#This Row],[CurrentAssets]]/Table12[[#This Row],[CurrentLiabilities]]</f>
        <v>#DIV/0!</v>
      </c>
      <c r="K18" s="3"/>
      <c r="L18" s="29" t="e">
        <f>(Table12[[#This Row],[LongLiabilities]]+Table12[[#This Row],[CurrentLiabilities]])/(Table12[[#This Row],[TotalCash]]+Table12[[#This Row],[FreeCashFlow]])</f>
        <v>#DIV/0!</v>
      </c>
    </row>
    <row r="19" spans="3:12" x14ac:dyDescent="0.2">
      <c r="C19" s="3"/>
      <c r="D19" s="3"/>
      <c r="E19" s="3"/>
      <c r="F19" s="3"/>
      <c r="G19" s="3"/>
      <c r="H19" s="3"/>
      <c r="I19" s="3"/>
      <c r="J19" s="27" t="e">
        <f>Table12[[#This Row],[CurrentAssets]]/Table12[[#This Row],[CurrentLiabilities]]</f>
        <v>#DIV/0!</v>
      </c>
      <c r="K19" s="3"/>
      <c r="L19" s="29" t="e">
        <f>(Table12[[#This Row],[LongLiabilities]]+Table12[[#This Row],[CurrentLiabilities]])/(Table12[[#This Row],[TotalCash]]+Table12[[#This Row],[FreeCashFlow]])</f>
        <v>#DIV/0!</v>
      </c>
    </row>
    <row r="20" spans="3:12" x14ac:dyDescent="0.2">
      <c r="C20" s="3"/>
      <c r="D20" s="3"/>
      <c r="E20" s="3"/>
      <c r="F20" s="3"/>
      <c r="G20" s="3"/>
      <c r="H20" s="3"/>
      <c r="I20" s="3"/>
      <c r="J20" s="27" t="e">
        <f>Table12[[#This Row],[CurrentAssets]]/Table12[[#This Row],[CurrentLiabilities]]</f>
        <v>#DIV/0!</v>
      </c>
      <c r="K20" s="3"/>
      <c r="L20" s="29" t="e">
        <f>(Table12[[#This Row],[LongLiabilities]]+Table12[[#This Row],[CurrentLiabilities]])/(Table12[[#This Row],[TotalCash]]+Table12[[#This Row],[FreeCashFlow]])</f>
        <v>#DIV/0!</v>
      </c>
    </row>
    <row r="21" spans="3:12" x14ac:dyDescent="0.2">
      <c r="C21" s="3"/>
      <c r="D21" s="3"/>
      <c r="E21" s="3"/>
      <c r="F21" s="3"/>
      <c r="G21" s="3"/>
      <c r="H21" s="3"/>
      <c r="I21" s="3"/>
      <c r="J21" s="27" t="e">
        <f>Table12[[#This Row],[CurrentAssets]]/Table12[[#This Row],[CurrentLiabilities]]</f>
        <v>#DIV/0!</v>
      </c>
      <c r="K21" s="3"/>
      <c r="L21" s="29" t="e">
        <f>(Table12[[#This Row],[LongLiabilities]]+Table12[[#This Row],[CurrentLiabilities]])/(Table12[[#This Row],[TotalCash]]+Table12[[#This Row],[FreeCashFlow]])</f>
        <v>#DIV/0!</v>
      </c>
    </row>
    <row r="22" spans="3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3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3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3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3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3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3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3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3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3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3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2760</v>
      </c>
      <c r="D3" s="3">
        <v>-37</v>
      </c>
      <c r="E3" s="3">
        <v>0</v>
      </c>
      <c r="F3" s="3">
        <v>-101</v>
      </c>
      <c r="G3" s="5">
        <f>ABS(Table13[[#This Row],[Dividends]]/Table13[[#This Row],[FreeCashFlow]])</f>
        <v>2.7297297297297298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481.78699999999998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101</v>
      </c>
      <c r="Q3" s="5">
        <f>Table13[[#This Row],[OwnerReturn]]/Table13[[#This Row],[FreeCashFlow]]</f>
        <v>-2.7297297297297298</v>
      </c>
    </row>
    <row r="4" spans="2:17" x14ac:dyDescent="0.2">
      <c r="B4" t="s">
        <v>108</v>
      </c>
      <c r="C4" s="3">
        <v>3582</v>
      </c>
      <c r="D4" s="3">
        <v>130</v>
      </c>
      <c r="E4" s="3">
        <v>63</v>
      </c>
      <c r="F4" s="3">
        <v>-207</v>
      </c>
      <c r="G4" s="5">
        <f>ABS(Table13[[#This Row],[Dividends]]/Table13[[#This Row],[FreeCashFlow]])</f>
        <v>1.5923076923076922</v>
      </c>
      <c r="H4" s="18">
        <f>(ABS(Table13[[#This Row],[Dividends]])-ABS(F3))/ABS(F3)</f>
        <v>1.0495049504950495</v>
      </c>
      <c r="I4" s="3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0</v>
      </c>
      <c r="M4">
        <v>0</v>
      </c>
      <c r="N4">
        <v>481.78699999999998</v>
      </c>
      <c r="O4" s="25">
        <f>(Table13[[#This Row],[SharesOutstanding]]-N3)/N3</f>
        <v>0</v>
      </c>
      <c r="P4" s="22">
        <f>ABS(Table13[[#This Row],[Dividends]])+ABS(Table13[[#This Row],[ShareBuyBack]])-Table13[[#This Row],[ShareIssues]]</f>
        <v>207</v>
      </c>
      <c r="Q4" s="5">
        <f>Table13[[#This Row],[OwnerReturn]]/Table13[[#This Row],[FreeCashFlow]]</f>
        <v>1.5923076923076922</v>
      </c>
    </row>
    <row r="5" spans="2:17" x14ac:dyDescent="0.2">
      <c r="B5" t="s">
        <v>109</v>
      </c>
      <c r="C5" s="3">
        <v>4233</v>
      </c>
      <c r="D5" s="3">
        <v>362</v>
      </c>
      <c r="E5" s="3">
        <v>79</v>
      </c>
      <c r="F5" s="3">
        <v>-416</v>
      </c>
      <c r="G5" s="5">
        <f>ABS(Table13[[#This Row],[Dividends]]/Table13[[#This Row],[FreeCashFlow]])</f>
        <v>1.149171270718232</v>
      </c>
      <c r="H5" s="18">
        <f>(ABS(Table13[[#This Row],[Dividends]])-ABS(F4))/ABS(F4)</f>
        <v>1.0096618357487923</v>
      </c>
      <c r="I5" s="3">
        <v>0</v>
      </c>
      <c r="J5" s="27">
        <f>Table13[[#This Row],[MarketValue]]/Table13[[#This Row],[Revenue]]</f>
        <v>0</v>
      </c>
      <c r="K5" s="18" t="e">
        <f>(Table13[[#This Row],[MarketValue]]-I4)/I4</f>
        <v>#DIV/0!</v>
      </c>
      <c r="L5">
        <v>0</v>
      </c>
      <c r="M5">
        <v>0</v>
      </c>
      <c r="N5">
        <v>481.78699999999998</v>
      </c>
      <c r="O5" s="25">
        <f>(Table13[[#This Row],[SharesOutstanding]]-N4)/N4</f>
        <v>0</v>
      </c>
      <c r="P5" s="22">
        <f>ABS(Table13[[#This Row],[Dividends]])+ABS(Table13[[#This Row],[ShareBuyBack]])-Table13[[#This Row],[ShareIssues]]</f>
        <v>416</v>
      </c>
      <c r="Q5" s="5">
        <f>Table13[[#This Row],[OwnerReturn]]/Table13[[#This Row],[FreeCashFlow]]</f>
        <v>1.149171270718232</v>
      </c>
    </row>
    <row r="6" spans="2:17" x14ac:dyDescent="0.2">
      <c r="B6" t="s">
        <v>110</v>
      </c>
      <c r="C6" s="3">
        <v>4336</v>
      </c>
      <c r="D6" s="3">
        <v>328</v>
      </c>
      <c r="E6" s="3">
        <v>317</v>
      </c>
      <c r="F6" s="3">
        <v>-63</v>
      </c>
      <c r="G6" s="5">
        <f>ABS(Table13[[#This Row],[Dividends]]/Table13[[#This Row],[FreeCashFlow]])</f>
        <v>0.19207317073170732</v>
      </c>
      <c r="H6" s="18">
        <f>(ABS(Table13[[#This Row],[Dividends]])-ABS(F5))/ABS(F5)</f>
        <v>-0.84855769230769229</v>
      </c>
      <c r="I6" s="3">
        <v>0</v>
      </c>
      <c r="J6" s="27">
        <f>Table13[[#This Row],[MarketValue]]/Table13[[#This Row],[Revenue]]</f>
        <v>0</v>
      </c>
      <c r="K6" s="18" t="e">
        <f>(Table13[[#This Row],[MarketValue]]-I5)/I5</f>
        <v>#DIV/0!</v>
      </c>
      <c r="L6">
        <v>0</v>
      </c>
      <c r="M6">
        <v>0</v>
      </c>
      <c r="N6">
        <v>500</v>
      </c>
      <c r="O6" s="25">
        <f>(Table13[[#This Row],[SharesOutstanding]]-N5)/N5</f>
        <v>3.7803012534584832E-2</v>
      </c>
      <c r="P6" s="22">
        <f>ABS(Table13[[#This Row],[Dividends]])+ABS(Table13[[#This Row],[ShareBuyBack]])-Table13[[#This Row],[ShareIssues]]</f>
        <v>63</v>
      </c>
      <c r="Q6" s="5">
        <f>Table13[[#This Row],[OwnerReturn]]/Table13[[#This Row],[FreeCashFlow]]</f>
        <v>0.19207317073170732</v>
      </c>
    </row>
    <row r="7" spans="2:17" x14ac:dyDescent="0.2">
      <c r="B7" t="s">
        <v>111</v>
      </c>
      <c r="C7" s="3">
        <v>4561</v>
      </c>
      <c r="D7" s="3">
        <v>497</v>
      </c>
      <c r="E7" s="3">
        <v>610</v>
      </c>
      <c r="F7" s="3">
        <v>-98</v>
      </c>
      <c r="G7" s="5">
        <f>ABS(Table13[[#This Row],[Dividends]]/Table13[[#This Row],[FreeCashFlow]])</f>
        <v>0.19718309859154928</v>
      </c>
      <c r="H7" s="18">
        <f>(ABS(Table13[[#This Row],[Dividends]])-ABS(F6))/ABS(F6)</f>
        <v>0.55555555555555558</v>
      </c>
      <c r="I7" s="3">
        <v>16345</v>
      </c>
      <c r="J7" s="27">
        <f>Table13[[#This Row],[MarketValue]]/Table13[[#This Row],[Revenue]]</f>
        <v>3.5836439377329534</v>
      </c>
      <c r="K7" s="18" t="e">
        <f>(Table13[[#This Row],[MarketValue]]-I6)/I6</f>
        <v>#DIV/0!</v>
      </c>
      <c r="L7">
        <v>0</v>
      </c>
      <c r="M7">
        <v>0</v>
      </c>
      <c r="N7">
        <v>500.31700000000001</v>
      </c>
      <c r="O7" s="25">
        <f>(Table13[[#This Row],[SharesOutstanding]]-N6)/N6</f>
        <v>6.3400000000001454E-4</v>
      </c>
      <c r="P7" s="22">
        <f>ABS(Table13[[#This Row],[Dividends]])+ABS(Table13[[#This Row],[ShareBuyBack]])-Table13[[#This Row],[ShareIssues]]</f>
        <v>98</v>
      </c>
      <c r="Q7" s="5">
        <f>Table13[[#This Row],[OwnerReturn]]/Table13[[#This Row],[FreeCashFlow]]</f>
        <v>0.19718309859154928</v>
      </c>
    </row>
    <row r="8" spans="2:17" x14ac:dyDescent="0.2">
      <c r="B8" t="s">
        <v>112</v>
      </c>
      <c r="C8" s="3">
        <v>4785</v>
      </c>
      <c r="D8" s="3">
        <v>431</v>
      </c>
      <c r="E8" s="3">
        <v>882</v>
      </c>
      <c r="F8" s="3">
        <v>-146</v>
      </c>
      <c r="G8" s="5">
        <f>ABS(Table13[[#This Row],[Dividends]]/Table13[[#This Row],[FreeCashFlow]])</f>
        <v>0.33874709976798145</v>
      </c>
      <c r="H8" s="18">
        <f>(ABS(Table13[[#This Row],[Dividends]])-ABS(F7))/ABS(F7)</f>
        <v>0.48979591836734693</v>
      </c>
      <c r="I8" s="3">
        <v>21572.144</v>
      </c>
      <c r="J8" s="27">
        <f>Table13[[#This Row],[MarketValue]]/Table13[[#This Row],[Revenue]]</f>
        <v>4.5082850574712641</v>
      </c>
      <c r="K8" s="18">
        <f>(Table13[[#This Row],[MarketValue]]-I7)/I7</f>
        <v>0.31980079535026001</v>
      </c>
      <c r="L8">
        <v>0</v>
      </c>
      <c r="M8">
        <v>0</v>
      </c>
      <c r="N8">
        <v>502.02499999999998</v>
      </c>
      <c r="O8" s="25">
        <f>(Table13[[#This Row],[SharesOutstanding]]-N7)/N7</f>
        <v>3.4138356282116538E-3</v>
      </c>
      <c r="P8" s="22">
        <f>ABS(Table13[[#This Row],[Dividends]])+ABS(Table13[[#This Row],[ShareBuyBack]])-Table13[[#This Row],[ShareIssues]]</f>
        <v>146</v>
      </c>
      <c r="Q8" s="5">
        <f>Table13[[#This Row],[OwnerReturn]]/Table13[[#This Row],[FreeCashFlow]]</f>
        <v>0.33874709976798145</v>
      </c>
    </row>
    <row r="9" spans="2:17" x14ac:dyDescent="0.2">
      <c r="B9" t="s">
        <v>113</v>
      </c>
      <c r="C9" s="3">
        <v>4765</v>
      </c>
      <c r="D9" s="3">
        <v>440</v>
      </c>
      <c r="E9" s="3">
        <v>1154</v>
      </c>
      <c r="F9" s="3">
        <v>-168</v>
      </c>
      <c r="G9" s="5">
        <f>ABS(Table13[[#This Row],[Dividends]]/Table13[[#This Row],[FreeCashFlow]])</f>
        <v>0.38181818181818183</v>
      </c>
      <c r="H9" s="18">
        <f>(ABS(Table13[[#This Row],[Dividends]])-ABS(F8))/ABS(F8)</f>
        <v>0.15068493150684931</v>
      </c>
      <c r="I9" s="3">
        <v>23835.407999999999</v>
      </c>
      <c r="J9" s="27">
        <f>Table13[[#This Row],[MarketValue]]/Table13[[#This Row],[Revenue]]</f>
        <v>5.0021842602308499</v>
      </c>
      <c r="K9" s="18">
        <f>(Table13[[#This Row],[MarketValue]]-I8)/I8</f>
        <v>0.10491604357916391</v>
      </c>
      <c r="L9">
        <v>0</v>
      </c>
      <c r="M9">
        <v>-203</v>
      </c>
      <c r="N9">
        <v>502.01900000000001</v>
      </c>
      <c r="O9" s="25">
        <f>(Table13[[#This Row],[SharesOutstanding]]-N8)/N8</f>
        <v>-1.1951596035997821E-5</v>
      </c>
      <c r="P9" s="22">
        <f>ABS(Table13[[#This Row],[Dividends]])+ABS(Table13[[#This Row],[ShareBuyBack]])-Table13[[#This Row],[ShareIssues]]</f>
        <v>371</v>
      </c>
      <c r="Q9" s="5">
        <f>Table13[[#This Row],[OwnerReturn]]/Table13[[#This Row],[FreeCashFlow]]</f>
        <v>0.84318181818181814</v>
      </c>
    </row>
    <row r="10" spans="2:17" x14ac:dyDescent="0.2">
      <c r="B10" t="s">
        <v>114</v>
      </c>
      <c r="C10" s="3">
        <v>4888</v>
      </c>
      <c r="D10" s="3">
        <v>497</v>
      </c>
      <c r="E10" s="3">
        <v>727</v>
      </c>
      <c r="F10" s="3">
        <v>-188</v>
      </c>
      <c r="G10" s="5">
        <f>ABS(Table13[[#This Row],[Dividends]]/Table13[[#This Row],[FreeCashFlow]])</f>
        <v>0.3782696177062374</v>
      </c>
      <c r="H10" s="18">
        <f>(ABS(Table13[[#This Row],[Dividends]])-ABS(F9))/ABS(F9)</f>
        <v>0.11904761904761904</v>
      </c>
      <c r="I10" s="3">
        <v>26382.527999999998</v>
      </c>
      <c r="J10" s="27">
        <f>Table13[[#This Row],[MarketValue]]/Table13[[#This Row],[Revenue]]</f>
        <v>5.3974075286415708</v>
      </c>
      <c r="K10" s="18">
        <f>(Table13[[#This Row],[MarketValue]]-I9)/I9</f>
        <v>0.10686286553181716</v>
      </c>
      <c r="L10">
        <v>0</v>
      </c>
      <c r="M10">
        <v>-300</v>
      </c>
      <c r="N10">
        <v>498.22500000000002</v>
      </c>
      <c r="O10" s="25">
        <f>(Table13[[#This Row],[SharesOutstanding]]-N9)/N9</f>
        <v>-7.5574828841139131E-3</v>
      </c>
      <c r="P10" s="22">
        <f>ABS(Table13[[#This Row],[Dividends]])+ABS(Table13[[#This Row],[ShareBuyBack]])-Table13[[#This Row],[ShareIssues]]</f>
        <v>488</v>
      </c>
      <c r="Q10" s="5">
        <f>Table13[[#This Row],[OwnerReturn]]/Table13[[#This Row],[FreeCashFlow]]</f>
        <v>0.98189134808853118</v>
      </c>
    </row>
    <row r="11" spans="2:17" x14ac:dyDescent="0.2">
      <c r="B11" t="s">
        <v>115</v>
      </c>
      <c r="C11" s="3">
        <v>5307</v>
      </c>
      <c r="D11" s="3">
        <v>1122</v>
      </c>
      <c r="E11" s="3">
        <v>1564</v>
      </c>
      <c r="F11" s="3">
        <v>-206</v>
      </c>
      <c r="G11" s="5">
        <f>ABS(Table13[[#This Row],[Dividends]]/Table13[[#This Row],[FreeCashFlow]])</f>
        <v>0.18360071301247771</v>
      </c>
      <c r="H11" s="18">
        <f>(ABS(Table13[[#This Row],[Dividends]])-ABS(F10))/ABS(F10)</f>
        <v>9.5744680851063829E-2</v>
      </c>
      <c r="I11" s="3">
        <v>35020.805</v>
      </c>
      <c r="J11" s="27">
        <f>Table13[[#This Row],[MarketValue]]/Table13[[#This Row],[Revenue]]</f>
        <v>6.598983418127002</v>
      </c>
      <c r="K11" s="18">
        <f>(Table13[[#This Row],[MarketValue]]-I10)/I10</f>
        <v>0.32742415738173392</v>
      </c>
      <c r="L11">
        <v>0</v>
      </c>
      <c r="M11">
        <v>-500</v>
      </c>
      <c r="N11">
        <v>493.161</v>
      </c>
      <c r="O11" s="25">
        <f>(Table13[[#This Row],[SharesOutstanding]]-N10)/N10</f>
        <v>-1.0164082492849658E-2</v>
      </c>
      <c r="P11" s="22">
        <f>ABS(Table13[[#This Row],[Dividends]])+ABS(Table13[[#This Row],[ShareBuyBack]])-Table13[[#This Row],[ShareIssues]]</f>
        <v>706</v>
      </c>
      <c r="Q11" s="5">
        <f>Table13[[#This Row],[OwnerReturn]]/Table13[[#This Row],[FreeCashFlow]]</f>
        <v>0.6292335115864528</v>
      </c>
    </row>
    <row r="12" spans="2:17" x14ac:dyDescent="0.2">
      <c r="B12" t="s">
        <v>116</v>
      </c>
      <c r="C12" s="3">
        <v>5825</v>
      </c>
      <c r="D12" s="3">
        <v>1452</v>
      </c>
      <c r="E12" s="3">
        <v>1696</v>
      </c>
      <c r="F12" s="3">
        <v>-243</v>
      </c>
      <c r="G12" s="5">
        <f>ABS(Table13[[#This Row],[Dividends]]/Table13[[#This Row],[FreeCashFlow]])</f>
        <v>0.16735537190082644</v>
      </c>
      <c r="H12" s="18">
        <f>(ABS(Table13[[#This Row],[Dividends]])-ABS(F11))/ABS(F11)</f>
        <v>0.1796116504854369</v>
      </c>
      <c r="I12" s="3">
        <v>41021.733</v>
      </c>
      <c r="J12" s="27">
        <f>Table13[[#This Row],[MarketValue]]/Table13[[#This Row],[Revenue]]</f>
        <v>7.0423575965665233</v>
      </c>
      <c r="K12" s="18">
        <f>(Table13[[#This Row],[MarketValue]]-I11)/I11</f>
        <v>0.17135322845948286</v>
      </c>
      <c r="L12">
        <v>0</v>
      </c>
      <c r="M12">
        <v>-698</v>
      </c>
      <c r="N12">
        <v>486.89800000000002</v>
      </c>
      <c r="O12" s="25">
        <f>(Table13[[#This Row],[SharesOutstanding]]-N11)/N11</f>
        <v>-1.2699706586692738E-2</v>
      </c>
      <c r="P12" s="22">
        <f>ABS(Table13[[#This Row],[Dividends]])+ABS(Table13[[#This Row],[ShareBuyBack]])-Table13[[#This Row],[ShareIssues]]</f>
        <v>941</v>
      </c>
      <c r="Q12" s="5">
        <f>Table13[[#This Row],[OwnerReturn]]/Table13[[#This Row],[FreeCashFlow]]</f>
        <v>0.64807162534435259</v>
      </c>
    </row>
    <row r="13" spans="2:17" x14ac:dyDescent="0.2">
      <c r="B13" t="s">
        <v>117</v>
      </c>
      <c r="C13" s="3">
        <v>6260</v>
      </c>
      <c r="D13" s="3">
        <v>1335</v>
      </c>
      <c r="E13" s="3">
        <v>1932</v>
      </c>
      <c r="F13" s="3">
        <v>-314</v>
      </c>
      <c r="G13" s="5">
        <f>ABS(Table13[[#This Row],[Dividends]]/Table13[[#This Row],[FreeCashFlow]])</f>
        <v>0.2352059925093633</v>
      </c>
      <c r="H13" s="18">
        <f>(ABS(Table13[[#This Row],[Dividends]])-ABS(F12))/ABS(F12)</f>
        <v>0.29218106995884774</v>
      </c>
      <c r="I13" s="3">
        <v>62936.131000000001</v>
      </c>
      <c r="J13" s="27">
        <f>Table13[[#This Row],[MarketValue]]/Table13[[#This Row],[Revenue]]</f>
        <v>10.053695047923323</v>
      </c>
      <c r="K13" s="18">
        <f>(Table13[[#This Row],[MarketValue]]-I12)/I12</f>
        <v>0.53421433950632946</v>
      </c>
      <c r="L13">
        <v>0</v>
      </c>
      <c r="M13">
        <v>-626</v>
      </c>
      <c r="N13">
        <v>481.78699999999998</v>
      </c>
      <c r="O13" s="25">
        <f>(Table13[[#This Row],[SharesOutstanding]]-N12)/N12</f>
        <v>-1.0497065093715823E-2</v>
      </c>
      <c r="P13" s="22">
        <f>ABS(Table13[[#This Row],[Dividends]])+ABS(Table13[[#This Row],[ShareBuyBack]])-Table13[[#This Row],[ShareIssues]]</f>
        <v>940</v>
      </c>
      <c r="Q13" s="5">
        <f>Table13[[#This Row],[OwnerReturn]]/Table13[[#This Row],[FreeCashFlow]]</f>
        <v>0.70411985018726597</v>
      </c>
    </row>
    <row r="14" spans="2:17" x14ac:dyDescent="0.2">
      <c r="B14" t="s">
        <v>118</v>
      </c>
      <c r="C14" s="3">
        <v>6675</v>
      </c>
      <c r="D14" s="3">
        <v>1673</v>
      </c>
      <c r="E14" s="3">
        <v>3602</v>
      </c>
      <c r="F14" s="3">
        <v>-380</v>
      </c>
      <c r="G14" s="5">
        <f>ABS(Table13[[#This Row],[Dividends]]/Table13[[#This Row],[FreeCashFlow]])</f>
        <v>0.22713687985654513</v>
      </c>
      <c r="H14" s="18">
        <f>(ABS(Table13[[#This Row],[Dividends]])-ABS(F13))/ABS(F13)</f>
        <v>0.21019108280254778</v>
      </c>
      <c r="I14" s="3">
        <v>78665.129000000001</v>
      </c>
      <c r="J14" s="27">
        <f>Table13[[#This Row],[MarketValue]]/Table13[[#This Row],[Revenue]]</f>
        <v>11.785038052434457</v>
      </c>
      <c r="K14" s="18">
        <f>(Table13[[#This Row],[MarketValue]]-I13)/I13</f>
        <v>0.24992000223210414</v>
      </c>
      <c r="L14">
        <v>0</v>
      </c>
      <c r="M14">
        <v>-250</v>
      </c>
      <c r="N14">
        <v>478.56900000000002</v>
      </c>
      <c r="O14" s="25">
        <f>(Table13[[#This Row],[SharesOutstanding]]-N13)/N13</f>
        <v>-6.6793001886725064E-3</v>
      </c>
      <c r="P14" s="22">
        <f>ABS(Table13[[#This Row],[Dividends]])+ABS(Table13[[#This Row],[ShareBuyBack]])-Table13[[#This Row],[ShareIssues]]</f>
        <v>630</v>
      </c>
      <c r="Q14" s="5">
        <f>Table13[[#This Row],[OwnerReturn]]/Table13[[#This Row],[FreeCashFlow]]</f>
        <v>0.37656903765690375</v>
      </c>
    </row>
    <row r="15" spans="2:17" x14ac:dyDescent="0.2">
      <c r="B15" t="s">
        <v>119</v>
      </c>
      <c r="C15" s="3">
        <v>7776</v>
      </c>
      <c r="D15" s="3">
        <v>1736</v>
      </c>
      <c r="E15" s="3">
        <v>3482</v>
      </c>
      <c r="F15" s="3">
        <v>-474</v>
      </c>
      <c r="G15" s="5">
        <f>ABS(Table13[[#This Row],[Dividends]]/Table13[[#This Row],[FreeCashFlow]])</f>
        <v>0.27304147465437789</v>
      </c>
      <c r="H15" s="18">
        <f>(ABS(Table13[[#This Row],[Dividends]])-ABS(F14))/ABS(F14)</f>
        <v>0.24736842105263157</v>
      </c>
      <c r="I15" s="3">
        <v>115322.23299999999</v>
      </c>
      <c r="J15" s="27">
        <f>Table13[[#This Row],[MarketValue]]/Table13[[#This Row],[Revenue]]</f>
        <v>14.830534079218106</v>
      </c>
      <c r="K15" s="18">
        <f>(Table13[[#This Row],[MarketValue]]-I14)/I14</f>
        <v>0.46598924410331788</v>
      </c>
      <c r="L15">
        <v>0</v>
      </c>
      <c r="M15">
        <v>-743</v>
      </c>
      <c r="N15">
        <v>476.71699999999998</v>
      </c>
      <c r="O15" s="25">
        <f>(Table13[[#This Row],[SharesOutstanding]]-N14)/N14</f>
        <v>-3.8698703844169437E-3</v>
      </c>
      <c r="P15" s="22">
        <f>ABS(Table13[[#This Row],[Dividends]])+ABS(Table13[[#This Row],[ShareBuyBack]])-Table13[[#This Row],[ShareIssues]]</f>
        <v>1217</v>
      </c>
      <c r="Q15" s="5">
        <f>Table13[[#This Row],[OwnerReturn]]/Table13[[#This Row],[FreeCashFlow]]</f>
        <v>0.70103686635944695</v>
      </c>
    </row>
    <row r="16" spans="2:17" x14ac:dyDescent="0.2">
      <c r="B16" t="s">
        <v>120</v>
      </c>
      <c r="C16" s="3">
        <v>8080</v>
      </c>
      <c r="D16" s="3">
        <v>1326</v>
      </c>
      <c r="E16" s="3">
        <v>3577</v>
      </c>
      <c r="F16" s="3">
        <v>-611</v>
      </c>
      <c r="G16" s="5">
        <f>ABS(Table13[[#This Row],[Dividends]]/Table13[[#This Row],[FreeCashFlow]])</f>
        <v>0.46078431372549017</v>
      </c>
      <c r="H16" s="18">
        <f>(ABS(Table13[[#This Row],[Dividends]])-ABS(F15))/ABS(F15)</f>
        <v>0.28902953586497893</v>
      </c>
      <c r="I16" s="3">
        <v>67971.062000000005</v>
      </c>
      <c r="J16" s="27">
        <f>Table13[[#This Row],[MarketValue]]/Table13[[#This Row],[Revenue]]</f>
        <v>8.4122601485148518</v>
      </c>
      <c r="K16" s="18">
        <f>(Table13[[#This Row],[MarketValue]]-I15)/I15</f>
        <v>-0.41059880448204633</v>
      </c>
      <c r="L16">
        <v>0</v>
      </c>
      <c r="M16">
        <v>-1594</v>
      </c>
      <c r="N16">
        <v>470.38499999999999</v>
      </c>
      <c r="O16" s="25">
        <f>(Table13[[#This Row],[SharesOutstanding]]-N15)/N15</f>
        <v>-1.3282513524795621E-2</v>
      </c>
      <c r="P16" s="22">
        <f>ABS(Table13[[#This Row],[Dividends]])+ABS(Table13[[#This Row],[ShareBuyBack]])-Table13[[#This Row],[ShareIssues]]</f>
        <v>2205</v>
      </c>
      <c r="Q16" s="5">
        <f>Table13[[#This Row],[OwnerReturn]]/Table13[[#This Row],[FreeCashFlow]]</f>
        <v>1.66289592760181</v>
      </c>
    </row>
    <row r="17" spans="3:17" x14ac:dyDescent="0.2">
      <c r="C17" s="3"/>
      <c r="D17" s="3"/>
      <c r="E17" s="3"/>
      <c r="F17" s="3"/>
      <c r="G17" s="5" t="e">
        <f>ABS(Table13[[#This Row],[Dividends]]/Table13[[#This Row],[FreeCashFlow]])</f>
        <v>#DIV/0!</v>
      </c>
      <c r="H17" s="18">
        <f>(ABS(Table13[[#This Row],[Dividends]])-ABS(F16))/ABS(F16)</f>
        <v>-1</v>
      </c>
      <c r="I17" s="3"/>
      <c r="J17" s="27" t="e">
        <f>Table13[[#This Row],[MarketValue]]/Table13[[#This Row],[Revenue]]</f>
        <v>#DIV/0!</v>
      </c>
      <c r="K17" s="18">
        <f>(Table13[[#This Row],[MarketValue]]-I16)/I16</f>
        <v>-1</v>
      </c>
      <c r="O17" s="25">
        <f>(Table13[[#This Row],[SharesOutstanding]]-N16)/N16</f>
        <v>-1</v>
      </c>
      <c r="P17" s="22">
        <f>ABS(Table13[[#This Row],[Dividends]])+ABS(Table13[[#This Row],[ShareBuyBack]])-Table13[[#This Row],[ShareIssues]]</f>
        <v>0</v>
      </c>
      <c r="Q17" s="5" t="e">
        <f>Table13[[#This Row],[OwnerReturn]]/Table13[[#This Row],[FreeCashFlow]]</f>
        <v>#DIV/0!</v>
      </c>
    </row>
    <row r="18" spans="3:17" x14ac:dyDescent="0.2">
      <c r="C18" s="3"/>
      <c r="D18" s="3"/>
      <c r="E18" s="3"/>
      <c r="F18" s="3"/>
      <c r="G18" s="5" t="e">
        <f>ABS(Table13[[#This Row],[Dividends]]/Table13[[#This Row],[FreeCashFlow]])</f>
        <v>#DIV/0!</v>
      </c>
      <c r="H18" s="18" t="e">
        <f>(ABS(Table13[[#This Row],[Dividends]])-ABS(F17))/ABS(F17)</f>
        <v>#DIV/0!</v>
      </c>
      <c r="I18" s="3"/>
      <c r="J18" s="27" t="e">
        <f>Table13[[#This Row],[MarketValue]]/Table13[[#This Row],[Revenue]]</f>
        <v>#DIV/0!</v>
      </c>
      <c r="K18" s="18" t="e">
        <f>(Table13[[#This Row],[MarketValue]]-I17)/I17</f>
        <v>#DIV/0!</v>
      </c>
      <c r="O18" s="25" t="e">
        <f>(Table13[[#This Row],[SharesOutstanding]]-N17)/N17</f>
        <v>#DIV/0!</v>
      </c>
      <c r="P18" s="22">
        <f>ABS(Table13[[#This Row],[Dividends]])+ABS(Table13[[#This Row],[ShareBuyBack]])-Table13[[#This Row],[ShareIssues]]</f>
        <v>0</v>
      </c>
      <c r="Q18" s="5" t="e">
        <f>Table13[[#This Row],[OwnerReturn]]/Table13[[#This Row],[FreeCashFlow]]</f>
        <v>#DIV/0!</v>
      </c>
    </row>
    <row r="19" spans="3:17" x14ac:dyDescent="0.2">
      <c r="C19" s="3"/>
      <c r="D19" s="3"/>
      <c r="E19" s="3"/>
      <c r="F19" s="3"/>
      <c r="G19" s="5" t="e">
        <f>ABS(Table13[[#This Row],[Dividends]]/Table13[[#This Row],[FreeCashFlow]])</f>
        <v>#DIV/0!</v>
      </c>
      <c r="H19" s="18" t="e">
        <f>(ABS(Table13[[#This Row],[Dividends]])-ABS(F18))/ABS(F18)</f>
        <v>#DIV/0!</v>
      </c>
      <c r="I19" s="3"/>
      <c r="J19" s="27" t="e">
        <f>Table13[[#This Row],[MarketValue]]/Table13[[#This Row],[Revenue]]</f>
        <v>#DIV/0!</v>
      </c>
      <c r="K19" s="18" t="e">
        <f>(Table13[[#This Row],[MarketValue]]-I18)/I18</f>
        <v>#DIV/0!</v>
      </c>
      <c r="O19" s="25" t="e">
        <f>(Table13[[#This Row],[SharesOutstanding]]-N18)/N18</f>
        <v>#DIV/0!</v>
      </c>
      <c r="P19" s="22">
        <f>ABS(Table13[[#This Row],[Dividends]])+ABS(Table13[[#This Row],[ShareBuyBack]])-Table13[[#This Row],[ShareIssues]]</f>
        <v>0</v>
      </c>
      <c r="Q19" s="5" t="e">
        <f>Table13[[#This Row],[OwnerReturn]]/Table13[[#This Row],[FreeCashFlow]]</f>
        <v>#DIV/0!</v>
      </c>
    </row>
    <row r="20" spans="3:17" x14ac:dyDescent="0.2">
      <c r="C20" s="3"/>
      <c r="D20" s="3"/>
      <c r="E20" s="3"/>
      <c r="F20" s="3"/>
      <c r="G20" s="5" t="e">
        <f>ABS(Table13[[#This Row],[Dividends]]/Table13[[#This Row],[FreeCashFlow]])</f>
        <v>#DIV/0!</v>
      </c>
      <c r="H20" s="18" t="e">
        <f>(ABS(Table13[[#This Row],[Dividends]])-ABS(F19))/ABS(F19)</f>
        <v>#DIV/0!</v>
      </c>
      <c r="I20" s="3"/>
      <c r="J20" s="27" t="e">
        <f>Table13[[#This Row],[MarketValue]]/Table13[[#This Row],[Revenue]]</f>
        <v>#DIV/0!</v>
      </c>
      <c r="K20" s="18" t="e">
        <f>(Table13[[#This Row],[MarketValue]]-I19)/I19</f>
        <v>#DIV/0!</v>
      </c>
      <c r="O20" s="25" t="e">
        <f>(Table13[[#This Row],[SharesOutstanding]]-N19)/N19</f>
        <v>#DIV/0!</v>
      </c>
      <c r="P20" s="22">
        <f>ABS(Table13[[#This Row],[Dividends]])+ABS(Table13[[#This Row],[ShareBuyBack]])-Table13[[#This Row],[ShareIssues]]</f>
        <v>0</v>
      </c>
      <c r="Q20" s="5" t="e">
        <f>Table13[[#This Row],[OwnerReturn]]/Table13[[#This Row],[FreeCashFlow]]</f>
        <v>#DIV/0!</v>
      </c>
    </row>
    <row r="21" spans="3:17" x14ac:dyDescent="0.2">
      <c r="C21" s="3"/>
      <c r="D21" s="3"/>
      <c r="E21" s="3"/>
      <c r="F21" s="3"/>
      <c r="G21" s="5" t="e">
        <f>ABS(Table13[[#This Row],[Dividends]]/Table13[[#This Row],[FreeCashFlow]])</f>
        <v>#DIV/0!</v>
      </c>
      <c r="H21" s="18" t="e">
        <f>(ABS(Table13[[#This Row],[Dividends]])-ABS(F20))/ABS(F20)</f>
        <v>#DIV/0!</v>
      </c>
      <c r="I21" s="3"/>
      <c r="J21" s="27" t="e">
        <f>Table13[[#This Row],[MarketValue]]/Table13[[#This Row],[Revenue]]</f>
        <v>#DIV/0!</v>
      </c>
      <c r="K21" s="18" t="e">
        <f>(Table13[[#This Row],[MarketValue]]-I20)/I20</f>
        <v>#DIV/0!</v>
      </c>
      <c r="O21" s="25" t="e">
        <f>(Table13[[#This Row],[SharesOutstanding]]-N20)/N20</f>
        <v>#DIV/0!</v>
      </c>
      <c r="P21" s="22">
        <f>ABS(Table13[[#This Row],[Dividends]])+ABS(Table13[[#This Row],[ShareBuyBack]])-Table13[[#This Row],[ShareIssues]]</f>
        <v>0</v>
      </c>
      <c r="Q21" s="5" t="e">
        <f>Table13[[#This Row],[OwnerReturn]]/Table13[[#This Row],[FreeCashFlow]]</f>
        <v>#DIV/0!</v>
      </c>
    </row>
    <row r="22" spans="3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 t="e">
        <f>(ABS(Table13[[#This Row],[Dividends]])-ABS(F21))/ABS(F21)</f>
        <v>#DIV/0!</v>
      </c>
      <c r="I22" s="3"/>
      <c r="J22" s="27" t="e">
        <f>Table13[[#This Row],[MarketValue]]/Table13[[#This Row],[Revenue]]</f>
        <v>#DIV/0!</v>
      </c>
      <c r="K22" s="18" t="e">
        <f>(Table13[[#This Row],[MarketValue]]-I21)/I21</f>
        <v>#DIV/0!</v>
      </c>
      <c r="O22" s="25" t="e">
        <f>(Table13[[#This Row],[SharesOutstanding]]-N21)/N21</f>
        <v>#DIV/0!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3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3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3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3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3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3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3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3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3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3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5.7290000000000001</v>
      </c>
      <c r="G3" s="18" t="e">
        <f>(Table15[[#This Row],[Revenue]]-F2)/F2</f>
        <v>#DIV/0!</v>
      </c>
      <c r="H3" s="26">
        <v>0</v>
      </c>
      <c r="I3" s="26">
        <v>0</v>
      </c>
      <c r="J3" s="3">
        <v>-0.20899999999999999</v>
      </c>
      <c r="K3" s="18" t="e">
        <f>(Table15[[#This Row],[EPS]]-J2)/J2</f>
        <v>#DIV/0!</v>
      </c>
      <c r="L3" s="26">
        <v>0</v>
      </c>
      <c r="M3" s="26">
        <v>0</v>
      </c>
      <c r="N3">
        <v>-7.6999999999999999E-2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108</v>
      </c>
      <c r="C4" s="3">
        <v>0</v>
      </c>
      <c r="D4" s="3">
        <v>0</v>
      </c>
      <c r="E4" s="23">
        <f>(Table15[[#This Row],[PriceLow]]+Table15[[#This Row],[PriceHigh]])/2</f>
        <v>0</v>
      </c>
      <c r="F4" s="3">
        <v>7.4349999999999996</v>
      </c>
      <c r="G4" s="18">
        <f>(Table15[[#This Row],[Revenue]]-F3)/F3</f>
        <v>0.29778320823878501</v>
      </c>
      <c r="H4" s="26">
        <v>0</v>
      </c>
      <c r="I4" s="26">
        <v>0</v>
      </c>
      <c r="J4" s="3">
        <v>0.22800000000000001</v>
      </c>
      <c r="K4" s="18">
        <f>(Table15[[#This Row],[EPS]]-J3)/J3</f>
        <v>-2.0909090909090908</v>
      </c>
      <c r="L4" s="26">
        <v>0</v>
      </c>
      <c r="M4" s="26">
        <v>0</v>
      </c>
      <c r="N4">
        <v>0.27</v>
      </c>
      <c r="O4" s="18">
        <f>(Table15[[#This Row],[FCF]]-N3)/N3</f>
        <v>-4.5064935064935066</v>
      </c>
      <c r="P4" s="26">
        <v>0</v>
      </c>
      <c r="Q4" s="26">
        <v>0</v>
      </c>
    </row>
    <row r="5" spans="2:17" x14ac:dyDescent="0.2">
      <c r="B5" t="s">
        <v>109</v>
      </c>
      <c r="C5" s="3">
        <v>0</v>
      </c>
      <c r="D5" s="3">
        <v>0</v>
      </c>
      <c r="E5" s="23">
        <f>(Table15[[#This Row],[PriceLow]]+Table15[[#This Row],[PriceHigh]])/2</f>
        <v>0</v>
      </c>
      <c r="F5" s="3">
        <v>8.7859999999999996</v>
      </c>
      <c r="G5" s="18">
        <f>(Table15[[#This Row],[Revenue]]-F4)/F4</f>
        <v>0.18170813718897108</v>
      </c>
      <c r="H5" s="26">
        <v>0</v>
      </c>
      <c r="I5" s="26">
        <v>0</v>
      </c>
      <c r="J5" s="3">
        <v>0.50900000000000001</v>
      </c>
      <c r="K5" s="18">
        <f>(Table15[[#This Row],[EPS]]-J4)/J4</f>
        <v>1.2324561403508774</v>
      </c>
      <c r="L5" s="26">
        <v>0</v>
      </c>
      <c r="M5" s="26">
        <v>0</v>
      </c>
      <c r="N5">
        <v>0.751</v>
      </c>
      <c r="O5" s="18">
        <f>(Table15[[#This Row],[FCF]]-N4)/N4</f>
        <v>1.7814814814814812</v>
      </c>
      <c r="P5" s="26">
        <v>0</v>
      </c>
      <c r="Q5" s="26">
        <v>0</v>
      </c>
    </row>
    <row r="6" spans="2:17" x14ac:dyDescent="0.2">
      <c r="B6" t="s">
        <v>110</v>
      </c>
      <c r="C6" s="3">
        <v>0</v>
      </c>
      <c r="D6" s="3">
        <v>0</v>
      </c>
      <c r="E6" s="23">
        <f>(Table15[[#This Row],[PriceLow]]+Table15[[#This Row],[PriceHigh]])/2</f>
        <v>0</v>
      </c>
      <c r="F6" s="3">
        <v>8.6720000000000006</v>
      </c>
      <c r="G6" s="18">
        <f>(Table15[[#This Row],[Revenue]]-F5)/F5</f>
        <v>-1.2975187798770658E-2</v>
      </c>
      <c r="H6" s="26">
        <v>0</v>
      </c>
      <c r="I6" s="26">
        <v>0</v>
      </c>
      <c r="J6" s="3">
        <v>0.872</v>
      </c>
      <c r="K6" s="18">
        <f>(Table15[[#This Row],[EPS]]-J5)/J5</f>
        <v>0.71316306483300584</v>
      </c>
      <c r="L6" s="26">
        <v>0</v>
      </c>
      <c r="M6" s="26">
        <v>0</v>
      </c>
      <c r="N6">
        <v>0.65600000000000003</v>
      </c>
      <c r="O6" s="18">
        <f>(Table15[[#This Row],[FCF]]-N5)/N5</f>
        <v>-0.12649800266311581</v>
      </c>
      <c r="P6" s="26">
        <v>0</v>
      </c>
      <c r="Q6" s="26">
        <v>0</v>
      </c>
    </row>
    <row r="7" spans="2:17" x14ac:dyDescent="0.2">
      <c r="B7" t="s">
        <v>111</v>
      </c>
      <c r="C7" s="3">
        <v>29.15</v>
      </c>
      <c r="D7" s="3">
        <v>34.64</v>
      </c>
      <c r="E7" s="23">
        <f>(Table15[[#This Row],[PriceLow]]+Table15[[#This Row],[PriceHigh]])/2</f>
        <v>31.895</v>
      </c>
      <c r="F7" s="3">
        <v>9.1159999999999997</v>
      </c>
      <c r="G7" s="18">
        <f>(Table15[[#This Row],[Revenue]]-F6)/F6</f>
        <v>5.1199261992619816E-2</v>
      </c>
      <c r="H7" s="26">
        <v>3.1976744199999998</v>
      </c>
      <c r="I7" s="26">
        <v>3.7999122399999998</v>
      </c>
      <c r="J7" s="3">
        <v>1.01</v>
      </c>
      <c r="K7" s="18">
        <f>(Table15[[#This Row],[EPS]]-J6)/J6</f>
        <v>0.15825688073394498</v>
      </c>
      <c r="L7" s="26">
        <v>28.861386100000001</v>
      </c>
      <c r="M7" s="26">
        <v>34.297029700000003</v>
      </c>
      <c r="N7">
        <v>0.99299999999999999</v>
      </c>
      <c r="O7" s="18">
        <f>(Table15[[#This Row],[FCF]]-N6)/N6</f>
        <v>0.51371951219512191</v>
      </c>
      <c r="P7" s="26">
        <v>29.355488399999999</v>
      </c>
      <c r="Q7" s="26">
        <v>34.884189300000003</v>
      </c>
    </row>
    <row r="8" spans="2:17" x14ac:dyDescent="0.2">
      <c r="B8" t="s">
        <v>112</v>
      </c>
      <c r="C8" s="3">
        <v>28.4</v>
      </c>
      <c r="D8" s="3">
        <v>44.93</v>
      </c>
      <c r="E8" s="23">
        <f>(Table15[[#This Row],[PriceLow]]+Table15[[#This Row],[PriceHigh]])/2</f>
        <v>36.664999999999999</v>
      </c>
      <c r="F8" s="3">
        <v>9.5310000000000006</v>
      </c>
      <c r="G8" s="18">
        <f>(Table15[[#This Row],[Revenue]]-F7)/F7</f>
        <v>4.5524352786309889E-2</v>
      </c>
      <c r="H8" s="26">
        <v>2.9797502900000001</v>
      </c>
      <c r="I8" s="26">
        <v>4.7140908599999998</v>
      </c>
      <c r="J8" s="3">
        <v>1.1599999999999999</v>
      </c>
      <c r="K8" s="18">
        <f>(Table15[[#This Row],[EPS]]-J7)/J7</f>
        <v>0.14851485148514842</v>
      </c>
      <c r="L8" s="26">
        <v>24.4827586</v>
      </c>
      <c r="M8" s="26">
        <v>38.732758599999997</v>
      </c>
      <c r="N8">
        <v>0.85899999999999999</v>
      </c>
      <c r="O8" s="18">
        <f>(Table15[[#This Row],[FCF]]-N7)/N7</f>
        <v>-0.13494461228600202</v>
      </c>
      <c r="P8" s="26">
        <v>33.061699699999998</v>
      </c>
      <c r="Q8" s="26">
        <v>52.305005800000004</v>
      </c>
    </row>
    <row r="9" spans="2:17" x14ac:dyDescent="0.2">
      <c r="B9" t="s">
        <v>113</v>
      </c>
      <c r="C9" s="3">
        <v>39.65</v>
      </c>
      <c r="D9" s="3">
        <v>55.38</v>
      </c>
      <c r="E9" s="23">
        <f>(Table15[[#This Row],[PriceLow]]+Table15[[#This Row],[PriceHigh]])/2</f>
        <v>47.515000000000001</v>
      </c>
      <c r="F9" s="3">
        <v>9.4920000000000009</v>
      </c>
      <c r="G9" s="18">
        <f>(Table15[[#This Row],[Revenue]]-F8)/F8</f>
        <v>-4.0919106074913123E-3</v>
      </c>
      <c r="H9" s="26">
        <v>4.1772018500000003</v>
      </c>
      <c r="I9" s="26">
        <v>5.8343868499999996</v>
      </c>
      <c r="J9" s="3">
        <v>0.68</v>
      </c>
      <c r="K9" s="18">
        <f>(Table15[[#This Row],[EPS]]-J8)/J8</f>
        <v>-0.4137931034482758</v>
      </c>
      <c r="L9" s="26">
        <v>58.308823500000003</v>
      </c>
      <c r="M9" s="26">
        <v>81.441176499999997</v>
      </c>
      <c r="N9">
        <v>0.876</v>
      </c>
      <c r="O9" s="18">
        <f>(Table15[[#This Row],[FCF]]-N8)/N8</f>
        <v>1.9790454016298038E-2</v>
      </c>
      <c r="P9" s="26">
        <v>45.262557100000002</v>
      </c>
      <c r="Q9" s="26">
        <v>63.219178100000001</v>
      </c>
    </row>
    <row r="10" spans="2:17" x14ac:dyDescent="0.2">
      <c r="B10" t="s">
        <v>114</v>
      </c>
      <c r="C10" s="3">
        <v>39.33</v>
      </c>
      <c r="D10" s="3">
        <v>53.78</v>
      </c>
      <c r="E10" s="23">
        <f>(Table15[[#This Row],[PriceLow]]+Table15[[#This Row],[PriceHigh]])/2</f>
        <v>46.555</v>
      </c>
      <c r="F10" s="3">
        <v>9.8109999999999999</v>
      </c>
      <c r="G10" s="18">
        <f>(Table15[[#This Row],[Revenue]]-F9)/F9</f>
        <v>3.3607248209018017E-2</v>
      </c>
      <c r="H10" s="26">
        <v>4.0087656699999998</v>
      </c>
      <c r="I10" s="26">
        <v>5.4816022799999997</v>
      </c>
      <c r="J10" s="3">
        <v>1.65</v>
      </c>
      <c r="K10" s="18">
        <f>(Table15[[#This Row],[EPS]]-J9)/J9</f>
        <v>1.4264705882352937</v>
      </c>
      <c r="L10" s="26">
        <v>23.836363599999999</v>
      </c>
      <c r="M10" s="26">
        <v>32.593939399999996</v>
      </c>
      <c r="N10">
        <v>0.998</v>
      </c>
      <c r="O10" s="18">
        <f>(Table15[[#This Row],[FCF]]-N9)/N9</f>
        <v>0.13926940639269406</v>
      </c>
      <c r="P10" s="26">
        <v>39.408817599999999</v>
      </c>
      <c r="Q10" s="26">
        <v>53.887775599999998</v>
      </c>
    </row>
    <row r="11" spans="2:17" x14ac:dyDescent="0.2">
      <c r="B11" t="s">
        <v>115</v>
      </c>
      <c r="C11" s="3">
        <v>52.51</v>
      </c>
      <c r="D11" s="3">
        <v>72.8</v>
      </c>
      <c r="E11" s="23">
        <f>(Table15[[#This Row],[PriceLow]]+Table15[[#This Row],[PriceHigh]])/2</f>
        <v>62.655000000000001</v>
      </c>
      <c r="F11" s="3">
        <v>10.760999999999999</v>
      </c>
      <c r="G11" s="18">
        <f>(Table15[[#This Row],[Revenue]]-F10)/F10</f>
        <v>9.6830088675975867E-2</v>
      </c>
      <c r="H11" s="26">
        <v>4.8796580199999999</v>
      </c>
      <c r="I11" s="26">
        <v>6.7651705199999999</v>
      </c>
      <c r="J11" s="3">
        <v>1.75</v>
      </c>
      <c r="K11" s="18">
        <f>(Table15[[#This Row],[EPS]]-J10)/J10</f>
        <v>6.0606060606060663E-2</v>
      </c>
      <c r="L11" s="26">
        <v>30.005714300000001</v>
      </c>
      <c r="M11" s="26">
        <v>41.6</v>
      </c>
      <c r="N11">
        <v>2.2749999999999999</v>
      </c>
      <c r="O11" s="18">
        <f>(Table15[[#This Row],[FCF]]-N10)/N10</f>
        <v>1.2795591182364729</v>
      </c>
      <c r="P11" s="26">
        <v>23.081318700000001</v>
      </c>
      <c r="Q11" s="26">
        <v>32</v>
      </c>
    </row>
    <row r="12" spans="2:17" x14ac:dyDescent="0.2">
      <c r="B12" t="s">
        <v>116</v>
      </c>
      <c r="C12" s="3">
        <v>71.510000000000005</v>
      </c>
      <c r="D12" s="3">
        <v>95.27</v>
      </c>
      <c r="E12" s="23">
        <f>(Table15[[#This Row],[PriceLow]]+Table15[[#This Row],[PriceHigh]])/2</f>
        <v>83.39</v>
      </c>
      <c r="F12" s="3">
        <v>11.962999999999999</v>
      </c>
      <c r="G12" s="18">
        <f>(Table15[[#This Row],[Revenue]]-F11)/F11</f>
        <v>0.11169965616578385</v>
      </c>
      <c r="H12" s="26">
        <v>5.9775975900000002</v>
      </c>
      <c r="I12" s="26">
        <v>7.9637214700000003</v>
      </c>
      <c r="J12" s="3">
        <v>2.93</v>
      </c>
      <c r="K12" s="18">
        <f>(Table15[[#This Row],[EPS]]-J11)/J11</f>
        <v>0.67428571428571438</v>
      </c>
      <c r="L12" s="26">
        <v>24.4061433</v>
      </c>
      <c r="M12" s="26">
        <v>32.515358399999997</v>
      </c>
      <c r="N12">
        <v>2.9820000000000002</v>
      </c>
      <c r="O12" s="18">
        <f>(Table15[[#This Row],[FCF]]-N11)/N11</f>
        <v>0.31076923076923091</v>
      </c>
      <c r="P12" s="26">
        <v>23.980550000000001</v>
      </c>
      <c r="Q12" s="26">
        <v>31.948356799999999</v>
      </c>
    </row>
    <row r="13" spans="2:17" x14ac:dyDescent="0.2">
      <c r="B13" t="s">
        <v>117</v>
      </c>
      <c r="C13" s="3">
        <v>81.56</v>
      </c>
      <c r="D13" s="3">
        <v>133.25</v>
      </c>
      <c r="E13" s="23">
        <f>(Table15[[#This Row],[PriceLow]]+Table15[[#This Row],[PriceHigh]])/2</f>
        <v>107.405</v>
      </c>
      <c r="F13" s="3">
        <v>12.993</v>
      </c>
      <c r="G13" s="18">
        <f>(Table15[[#This Row],[Revenue]]-F12)/F12</f>
        <v>8.6098804647663729E-2</v>
      </c>
      <c r="H13" s="26">
        <v>6.2772262000000003</v>
      </c>
      <c r="I13" s="26">
        <v>10.2555222</v>
      </c>
      <c r="J13" s="3">
        <v>3.11</v>
      </c>
      <c r="K13" s="18">
        <f>(Table15[[#This Row],[EPS]]-J12)/J12</f>
        <v>6.143344709897601E-2</v>
      </c>
      <c r="L13" s="26">
        <v>26.2250804</v>
      </c>
      <c r="M13" s="26">
        <v>42.8456592</v>
      </c>
      <c r="N13">
        <v>2.7709999999999999</v>
      </c>
      <c r="O13" s="18">
        <f>(Table15[[#This Row],[FCF]]-N12)/N12</f>
        <v>-7.075788061703564E-2</v>
      </c>
      <c r="P13" s="26">
        <v>29.433417500000001</v>
      </c>
      <c r="Q13" s="26">
        <v>48.087333100000002</v>
      </c>
    </row>
    <row r="14" spans="2:17" x14ac:dyDescent="0.2">
      <c r="B14" t="s">
        <v>118</v>
      </c>
      <c r="C14" s="3">
        <v>92.66</v>
      </c>
      <c r="D14" s="3">
        <v>174.35</v>
      </c>
      <c r="E14" s="23">
        <f>(Table15[[#This Row],[PriceLow]]+Table15[[#This Row],[PriceHigh]])/2</f>
        <v>133.505</v>
      </c>
      <c r="F14" s="3">
        <v>13.948</v>
      </c>
      <c r="G14" s="18">
        <f>(Table15[[#This Row],[Revenue]]-F13)/F13</f>
        <v>7.3501115985530677E-2</v>
      </c>
      <c r="H14" s="26">
        <v>6.6432463400000001</v>
      </c>
      <c r="I14" s="26">
        <v>12.5</v>
      </c>
      <c r="J14" s="3">
        <v>3.42</v>
      </c>
      <c r="K14" s="18">
        <f>(Table15[[#This Row],[EPS]]-J13)/J13</f>
        <v>9.9678456591639888E-2</v>
      </c>
      <c r="L14" s="26">
        <v>27.0935673</v>
      </c>
      <c r="M14" s="26">
        <v>50.979532200000001</v>
      </c>
      <c r="N14">
        <v>3.496</v>
      </c>
      <c r="O14" s="18">
        <f>(Table15[[#This Row],[FCF]]-N13)/N13</f>
        <v>0.26163839769036451</v>
      </c>
      <c r="P14" s="26">
        <v>26.504576700000001</v>
      </c>
      <c r="Q14" s="26">
        <v>49.871281500000002</v>
      </c>
    </row>
    <row r="15" spans="2:17" x14ac:dyDescent="0.2">
      <c r="B15" t="s">
        <v>119</v>
      </c>
      <c r="C15" s="3">
        <v>144</v>
      </c>
      <c r="D15" s="3">
        <v>247.03</v>
      </c>
      <c r="E15" s="23">
        <f>(Table15[[#This Row],[PriceLow]]+Table15[[#This Row],[PriceHigh]])/2</f>
        <v>195.51499999999999</v>
      </c>
      <c r="F15" s="3">
        <v>16.312000000000001</v>
      </c>
      <c r="G15" s="18">
        <f>(Table15[[#This Row],[Revenue]]-F14)/F14</f>
        <v>0.16948666475480362</v>
      </c>
      <c r="H15" s="26">
        <v>8.8278567900000002</v>
      </c>
      <c r="I15" s="26">
        <v>15.144065700000001</v>
      </c>
      <c r="J15" s="3">
        <v>4.2699999999999996</v>
      </c>
      <c r="K15" s="18">
        <f>(Table15[[#This Row],[EPS]]-J14)/J14</f>
        <v>0.24853801169590634</v>
      </c>
      <c r="L15" s="26">
        <v>33.723653400000003</v>
      </c>
      <c r="M15" s="26">
        <v>57.852459000000003</v>
      </c>
      <c r="N15">
        <v>3.6419999999999999</v>
      </c>
      <c r="O15" s="18">
        <f>(Table15[[#This Row],[FCF]]-N14)/N14</f>
        <v>4.1762013729977093E-2</v>
      </c>
      <c r="P15" s="26">
        <v>39.538715000000003</v>
      </c>
      <c r="Q15" s="26">
        <v>67.828116399999999</v>
      </c>
    </row>
    <row r="16" spans="2:17" x14ac:dyDescent="0.2">
      <c r="B16" t="s">
        <v>120</v>
      </c>
      <c r="C16" s="3">
        <v>131.13999999999999</v>
      </c>
      <c r="D16" s="3">
        <v>234.03</v>
      </c>
      <c r="E16" s="23">
        <f>(Table15[[#This Row],[PriceLow]]+Table15[[#This Row],[PriceHigh]])/2</f>
        <v>182.58499999999998</v>
      </c>
      <c r="F16" s="3">
        <v>17.177</v>
      </c>
      <c r="G16" s="18">
        <f>(Table15[[#This Row],[Revenue]]-F15)/F15</f>
        <v>5.3028445316331434E-2</v>
      </c>
      <c r="H16" s="26">
        <v>7.6346277000000002</v>
      </c>
      <c r="I16" s="26">
        <v>13.624614299999999</v>
      </c>
      <c r="J16" s="3">
        <v>4.49</v>
      </c>
      <c r="K16" s="18">
        <f>(Table15[[#This Row],[EPS]]-J15)/J15</f>
        <v>5.1522248243559873E-2</v>
      </c>
      <c r="L16" s="26">
        <v>29.207126899999999</v>
      </c>
      <c r="M16" s="26">
        <v>52.122494400000001</v>
      </c>
      <c r="N16">
        <v>2.819</v>
      </c>
      <c r="O16" s="18">
        <f>(Table15[[#This Row],[FCF]]-N15)/N15</f>
        <v>-0.22597473915431082</v>
      </c>
      <c r="P16" s="26">
        <v>46.520042599999996</v>
      </c>
      <c r="Q16" s="26">
        <v>83.018800999999996</v>
      </c>
    </row>
    <row r="17" spans="3:17" x14ac:dyDescent="0.2">
      <c r="C17" s="3"/>
      <c r="D17" s="3"/>
      <c r="E17" s="23">
        <f>(Table15[[#This Row],[PriceLow]]+Table15[[#This Row],[PriceHigh]])/2</f>
        <v>0</v>
      </c>
      <c r="F17" s="3"/>
      <c r="G17" s="18">
        <f>(Table15[[#This Row],[Revenue]]-F16)/F16</f>
        <v>-1</v>
      </c>
      <c r="H17" s="26"/>
      <c r="I17" s="26"/>
      <c r="J17" s="3"/>
      <c r="K17" s="18">
        <f>(Table15[[#This Row],[EPS]]-J16)/J16</f>
        <v>-1</v>
      </c>
      <c r="L17" s="26"/>
      <c r="M17" s="26"/>
      <c r="O17" s="18">
        <f>(Table15[[#This Row],[FCF]]-N16)/N16</f>
        <v>-1</v>
      </c>
      <c r="P17" s="26"/>
      <c r="Q17" s="26"/>
    </row>
    <row r="18" spans="3:17" x14ac:dyDescent="0.2">
      <c r="C18" s="3"/>
      <c r="D18" s="3"/>
      <c r="E18" s="23">
        <f>(Table15[[#This Row],[PriceLow]]+Table15[[#This Row],[PriceHigh]])/2</f>
        <v>0</v>
      </c>
      <c r="F18" s="3"/>
      <c r="G18" s="18" t="e">
        <f>(Table15[[#This Row],[Revenue]]-F17)/F17</f>
        <v>#DIV/0!</v>
      </c>
      <c r="H18" s="26"/>
      <c r="I18" s="26"/>
      <c r="J18" s="3"/>
      <c r="K18" s="18" t="e">
        <f>(Table15[[#This Row],[EPS]]-J17)/J17</f>
        <v>#DIV/0!</v>
      </c>
      <c r="L18" s="26"/>
      <c r="M18" s="26"/>
      <c r="O18" s="18" t="e">
        <f>(Table15[[#This Row],[FCF]]-N17)/N17</f>
        <v>#DIV/0!</v>
      </c>
      <c r="P18" s="26"/>
      <c r="Q18" s="26"/>
    </row>
    <row r="19" spans="3:17" x14ac:dyDescent="0.2">
      <c r="C19" s="3"/>
      <c r="D19" s="3"/>
      <c r="E19" s="23">
        <f>(Table15[[#This Row],[PriceLow]]+Table15[[#This Row],[PriceHigh]])/2</f>
        <v>0</v>
      </c>
      <c r="F19" s="3"/>
      <c r="G19" s="18" t="e">
        <f>(Table15[[#This Row],[Revenue]]-F18)/F18</f>
        <v>#DIV/0!</v>
      </c>
      <c r="H19" s="26"/>
      <c r="I19" s="26"/>
      <c r="J19" s="3"/>
      <c r="K19" s="18" t="e">
        <f>(Table15[[#This Row],[EPS]]-J18)/J18</f>
        <v>#DIV/0!</v>
      </c>
      <c r="L19" s="26"/>
      <c r="M19" s="26"/>
      <c r="O19" s="18" t="e">
        <f>(Table15[[#This Row],[FCF]]-N18)/N18</f>
        <v>#DIV/0!</v>
      </c>
      <c r="P19" s="26"/>
      <c r="Q19" s="26"/>
    </row>
    <row r="20" spans="3:17" x14ac:dyDescent="0.2">
      <c r="C20" s="3"/>
      <c r="D20" s="3"/>
      <c r="E20" s="23">
        <f>(Table15[[#This Row],[PriceLow]]+Table15[[#This Row],[PriceHigh]])/2</f>
        <v>0</v>
      </c>
      <c r="F20" s="3"/>
      <c r="G20" s="18" t="e">
        <f>(Table15[[#This Row],[Revenue]]-F19)/F19</f>
        <v>#DIV/0!</v>
      </c>
      <c r="H20" s="26"/>
      <c r="I20" s="26"/>
      <c r="J20" s="3"/>
      <c r="K20" s="18" t="e">
        <f>(Table15[[#This Row],[EPS]]-J19)/J19</f>
        <v>#DIV/0!</v>
      </c>
      <c r="L20" s="26"/>
      <c r="M20" s="26"/>
      <c r="O20" s="18" t="e">
        <f>(Table15[[#This Row],[FCF]]-N19)/N19</f>
        <v>#DIV/0!</v>
      </c>
      <c r="P20" s="26"/>
      <c r="Q20" s="26"/>
    </row>
    <row r="21" spans="3:17" x14ac:dyDescent="0.2">
      <c r="C21" s="3"/>
      <c r="D21" s="3"/>
      <c r="E21" s="23">
        <f>(Table15[[#This Row],[PriceLow]]+Table15[[#This Row],[PriceHigh]])/2</f>
        <v>0</v>
      </c>
      <c r="F21" s="3"/>
      <c r="G21" s="18" t="e">
        <f>(Table15[[#This Row],[Revenue]]-F20)/F20</f>
        <v>#DIV/0!</v>
      </c>
      <c r="H21" s="26"/>
      <c r="I21" s="26"/>
      <c r="J21" s="3"/>
      <c r="K21" s="18" t="e">
        <f>(Table15[[#This Row],[EPS]]-J20)/J20</f>
        <v>#DIV/0!</v>
      </c>
      <c r="L21" s="26"/>
      <c r="M21" s="26"/>
      <c r="O21" s="18" t="e">
        <f>(Table15[[#This Row],[FCF]]-N20)/N20</f>
        <v>#DIV/0!</v>
      </c>
      <c r="P21" s="26"/>
      <c r="Q21" s="26"/>
    </row>
    <row r="22" spans="3:17" x14ac:dyDescent="0.2">
      <c r="C22" s="3"/>
      <c r="D22" s="3"/>
      <c r="E22" s="23">
        <f>(Table15[[#This Row],[PriceLow]]+Table15[[#This Row],[PriceHigh]])/2</f>
        <v>0</v>
      </c>
      <c r="F22" s="3"/>
      <c r="G22" s="18" t="e">
        <f>(Table15[[#This Row],[Revenue]]-F21)/F21</f>
        <v>#DIV/0!</v>
      </c>
      <c r="H22" s="26"/>
      <c r="I22" s="26"/>
      <c r="J22" s="3"/>
      <c r="K22" s="18" t="e">
        <f>(Table15[[#This Row],[EPS]]-J21)/J21</f>
        <v>#DIV/0!</v>
      </c>
      <c r="L22" s="26"/>
      <c r="M22" s="26"/>
      <c r="O22" s="18" t="e">
        <f>(Table15[[#This Row],[FCF]]-N21)/N21</f>
        <v>#DIV/0!</v>
      </c>
      <c r="P22" s="26"/>
      <c r="Q22" s="26"/>
    </row>
    <row r="23" spans="3:17" x14ac:dyDescent="0.2">
      <c r="C23" s="3"/>
      <c r="D23" s="3"/>
      <c r="E23" s="23">
        <f>(Table15[[#This Row],[PriceLow]]+Table15[[#This Row],[PriceHigh]])/2</f>
        <v>0</v>
      </c>
      <c r="F23" s="3"/>
      <c r="G23" s="18" t="e">
        <f>(Table15[[#This Row],[Revenue]]-F22)/F22</f>
        <v>#DIV/0!</v>
      </c>
      <c r="H23" s="26"/>
      <c r="I23" s="26"/>
      <c r="J23" s="3"/>
      <c r="K23" s="18" t="e">
        <f>(Table15[[#This Row],[EPS]]-J22)/J22</f>
        <v>#DIV/0!</v>
      </c>
      <c r="L23" s="26"/>
      <c r="M23" s="26"/>
      <c r="O23" s="18" t="e">
        <f>(Table15[[#This Row],[FCF]]-N22)/N22</f>
        <v>#DIV/0!</v>
      </c>
      <c r="P23" s="26"/>
      <c r="Q23" s="26"/>
    </row>
    <row r="24" spans="3:17" x14ac:dyDescent="0.2">
      <c r="C24" s="3"/>
      <c r="D24" s="3"/>
      <c r="E24" s="23">
        <f>(Table15[[#This Row],[PriceLow]]+Table15[[#This Row],[PriceHigh]])/2</f>
        <v>0</v>
      </c>
      <c r="F24" s="3"/>
      <c r="G24" s="18" t="e">
        <f>(Table15[[#This Row],[Revenue]]-F23)/F23</f>
        <v>#DIV/0!</v>
      </c>
      <c r="H24" s="26"/>
      <c r="I24" s="26"/>
      <c r="J24" s="3"/>
      <c r="K24" s="18" t="e">
        <f>(Table15[[#This Row],[EPS]]-J23)/J23</f>
        <v>#DIV/0!</v>
      </c>
      <c r="L24" s="26"/>
      <c r="M24" s="26"/>
      <c r="O24" s="18" t="e">
        <f>(Table15[[#This Row],[FCF]]-N23)/N23</f>
        <v>#DIV/0!</v>
      </c>
      <c r="P24" s="26"/>
      <c r="Q24" s="26"/>
    </row>
    <row r="25" spans="3:17" x14ac:dyDescent="0.2">
      <c r="C25" s="3"/>
      <c r="D25" s="3"/>
      <c r="E25" s="23">
        <f>(Table15[[#This Row],[PriceLow]]+Table15[[#This Row],[PriceHigh]])/2</f>
        <v>0</v>
      </c>
      <c r="F25" s="3"/>
      <c r="G25" s="18" t="e">
        <f>(Table15[[#This Row],[Revenue]]-F24)/F24</f>
        <v>#DIV/0!</v>
      </c>
      <c r="H25" s="26"/>
      <c r="I25" s="26"/>
      <c r="J25" s="3"/>
      <c r="K25" s="18" t="e">
        <f>(Table15[[#This Row],[EPS]]-J24)/J24</f>
        <v>#DIV/0!</v>
      </c>
      <c r="L25" s="26"/>
      <c r="M25" s="26"/>
      <c r="O25" s="18" t="e">
        <f>(Table15[[#This Row],[FCF]]-N24)/N24</f>
        <v>#DIV/0!</v>
      </c>
      <c r="P25" s="26"/>
      <c r="Q25" s="26"/>
    </row>
    <row r="26" spans="3:17" x14ac:dyDescent="0.2">
      <c r="C26" s="3"/>
      <c r="D26" s="3"/>
      <c r="E26" s="23">
        <f>(Table15[[#This Row],[PriceLow]]+Table15[[#This Row],[PriceHigh]])/2</f>
        <v>0</v>
      </c>
      <c r="F26" s="3"/>
      <c r="G26" s="18" t="e">
        <f>(Table15[[#This Row],[Revenue]]-F25)/F25</f>
        <v>#DIV/0!</v>
      </c>
      <c r="H26" s="26"/>
      <c r="I26" s="26"/>
      <c r="J26" s="3"/>
      <c r="K26" s="18" t="e">
        <f>(Table15[[#This Row],[EPS]]-J25)/J25</f>
        <v>#DIV/0!</v>
      </c>
      <c r="L26" s="26"/>
      <c r="M26" s="26"/>
      <c r="O26" s="18" t="e">
        <f>(Table15[[#This Row],[FCF]]-N25)/N25</f>
        <v>#DIV/0!</v>
      </c>
      <c r="P26" s="26"/>
      <c r="Q26" s="26"/>
    </row>
    <row r="27" spans="3:17" x14ac:dyDescent="0.2">
      <c r="C27" s="3"/>
      <c r="D27" s="3"/>
      <c r="E27" s="23">
        <f>(Table15[[#This Row],[PriceLow]]+Table15[[#This Row],[PriceHigh]])/2</f>
        <v>0</v>
      </c>
      <c r="F27" s="3"/>
      <c r="G27" s="18" t="e">
        <f>(Table15[[#This Row],[Revenue]]-F26)/F26</f>
        <v>#DIV/0!</v>
      </c>
      <c r="H27" s="26"/>
      <c r="I27" s="26"/>
      <c r="J27" s="3"/>
      <c r="K27" s="18" t="e">
        <f>(Table15[[#This Row],[EPS]]-J26)/J26</f>
        <v>#DIV/0!</v>
      </c>
      <c r="L27" s="26"/>
      <c r="M27" s="26"/>
      <c r="O27" s="18" t="e">
        <f>(Table15[[#This Row],[FCF]]-N26)/N26</f>
        <v>#DIV/0!</v>
      </c>
      <c r="P27" s="26"/>
      <c r="Q27" s="26"/>
    </row>
    <row r="28" spans="3:17" x14ac:dyDescent="0.2">
      <c r="C28" s="3"/>
      <c r="D28" s="3"/>
      <c r="E28" s="23">
        <f>(Table15[[#This Row],[PriceLow]]+Table15[[#This Row],[PriceHigh]])/2</f>
        <v>0</v>
      </c>
      <c r="F28" s="3"/>
      <c r="G28" s="18" t="e">
        <f>(Table15[[#This Row],[Revenue]]-F27)/F27</f>
        <v>#DIV/0!</v>
      </c>
      <c r="H28" s="26"/>
      <c r="I28" s="26"/>
      <c r="J28" s="3"/>
      <c r="K28" s="18" t="e">
        <f>(Table15[[#This Row],[EPS]]-J27)/J27</f>
        <v>#DIV/0!</v>
      </c>
      <c r="L28" s="26"/>
      <c r="M28" s="26"/>
      <c r="O28" s="18" t="e">
        <f>(Table15[[#This Row],[FCF]]-N27)/N27</f>
        <v>#DIV/0!</v>
      </c>
      <c r="P28" s="26"/>
      <c r="Q28" s="26"/>
    </row>
    <row r="29" spans="3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3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3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3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2023-07-19T16:11:42Z</dcterms:modified>
</cp:coreProperties>
</file>