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Stock-XLSX/"/>
    </mc:Choice>
  </mc:AlternateContent>
  <xr:revisionPtr revIDLastSave="353" documentId="8_{C8D0096A-CF07-4025-B6D9-3EA9E3FEB7D7}" xr6:coauthVersionLast="47" xr6:coauthVersionMax="47" xr10:uidLastSave="{A51ED68F-C879-4736-9D24-C020C0CCD59E}"/>
  <bookViews>
    <workbookView xWindow="28620" yWindow="-1644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3" i="1" l="1"/>
  <c r="R3" i="1"/>
  <c r="Q4" i="1"/>
  <c r="R4" i="1"/>
  <c r="R7" i="1"/>
  <c r="R8" i="1"/>
  <c r="R10" i="1"/>
  <c r="R12" i="1"/>
  <c r="R14" i="1"/>
  <c r="R15" i="1"/>
  <c r="R16" i="1"/>
  <c r="R17" i="1"/>
  <c r="R18" i="1"/>
  <c r="R19" i="1"/>
  <c r="R20" i="1"/>
  <c r="R11" i="1"/>
  <c r="R9" i="1"/>
  <c r="R13" i="1"/>
  <c r="R5" i="1"/>
  <c r="Q7" i="1"/>
  <c r="Q8" i="1"/>
  <c r="Q10" i="1"/>
  <c r="Q12" i="1"/>
  <c r="Q14" i="1"/>
  <c r="Q15" i="1"/>
  <c r="Q16" i="1"/>
  <c r="Q17" i="1"/>
  <c r="Q18" i="1"/>
  <c r="Q19" i="1"/>
  <c r="Q20" i="1"/>
  <c r="Q11" i="1"/>
  <c r="Q9" i="1"/>
  <c r="Q13" i="1"/>
  <c r="Q5" i="1"/>
  <c r="P3" i="1"/>
  <c r="P4" i="1"/>
  <c r="P7" i="1"/>
  <c r="P8" i="1"/>
  <c r="P10" i="1"/>
  <c r="P12" i="1"/>
  <c r="P14" i="1"/>
  <c r="P15" i="1"/>
  <c r="P16" i="1"/>
  <c r="P17" i="1"/>
  <c r="P18" i="1"/>
  <c r="P19" i="1"/>
  <c r="P20" i="1"/>
  <c r="P11" i="1"/>
  <c r="P9" i="1"/>
  <c r="P13" i="1"/>
  <c r="P5" i="1"/>
  <c r="R6" i="1"/>
  <c r="Q6" i="1"/>
  <c r="P6" i="1"/>
  <c r="C5" i="1"/>
  <c r="D5" i="1" a="1"/>
  <c r="D5" i="1" s="1"/>
  <c r="J5" i="1" s="1"/>
  <c r="E5" i="1" a="1"/>
  <c r="E5" i="1" s="1"/>
  <c r="F5" i="1" a="1"/>
  <c r="F5" i="1" s="1"/>
  <c r="G5" i="1" a="1"/>
  <c r="G5" i="1" s="1"/>
  <c r="C13" i="1"/>
  <c r="D13" i="1" a="1"/>
  <c r="D13" i="1" s="1"/>
  <c r="J13" i="1" s="1"/>
  <c r="E13" i="1" a="1"/>
  <c r="E13" i="1" s="1"/>
  <c r="F13" i="1" a="1"/>
  <c r="F13" i="1" s="1"/>
  <c r="G13" i="1" a="1"/>
  <c r="G13" i="1" s="1"/>
  <c r="C9" i="1"/>
  <c r="D9" i="1" a="1"/>
  <c r="D9" i="1" s="1"/>
  <c r="J9" i="1" s="1"/>
  <c r="E9" i="1" a="1"/>
  <c r="E9" i="1" s="1"/>
  <c r="F9" i="1" a="1"/>
  <c r="F9" i="1" s="1"/>
  <c r="G9" i="1" a="1"/>
  <c r="G9" i="1" s="1"/>
  <c r="C11" i="1"/>
  <c r="D11" i="1" a="1"/>
  <c r="D11" i="1" s="1"/>
  <c r="J11" i="1" s="1"/>
  <c r="E11" i="1" a="1"/>
  <c r="E11" i="1" s="1"/>
  <c r="F11" i="1" a="1"/>
  <c r="F11" i="1" s="1"/>
  <c r="G11" i="1" a="1"/>
  <c r="G11" i="1" s="1"/>
  <c r="C4" i="1"/>
  <c r="C3" i="1"/>
  <c r="C6" i="1"/>
  <c r="C7" i="1"/>
  <c r="C10" i="1"/>
  <c r="C12" i="1"/>
  <c r="C14" i="1"/>
  <c r="C15" i="1"/>
  <c r="C16" i="1"/>
  <c r="C17" i="1"/>
  <c r="C18" i="1"/>
  <c r="C19" i="1"/>
  <c r="C20" i="1"/>
  <c r="C8" i="1"/>
  <c r="D4" i="1" a="1"/>
  <c r="D4" i="1" s="1"/>
  <c r="J4" i="1" s="1"/>
  <c r="E4" i="1" a="1"/>
  <c r="E4" i="1" s="1"/>
  <c r="F4" i="1" a="1"/>
  <c r="F4" i="1" s="1"/>
  <c r="G4" i="1" a="1"/>
  <c r="G4" i="1" s="1"/>
  <c r="D20" i="1" a="1"/>
  <c r="D20" i="1" s="1"/>
  <c r="J20" i="1" s="1"/>
  <c r="E20" i="1" a="1"/>
  <c r="E20" i="1" s="1"/>
  <c r="F20" i="1" a="1"/>
  <c r="F20" i="1" s="1"/>
  <c r="G20" i="1" a="1"/>
  <c r="G20" i="1" s="1"/>
  <c r="D17" i="1" a="1"/>
  <c r="D17" i="1" s="1"/>
  <c r="J17" i="1" s="1"/>
  <c r="E17" i="1" a="1"/>
  <c r="E17" i="1" s="1"/>
  <c r="F17" i="1" a="1"/>
  <c r="F17" i="1" s="1"/>
  <c r="G17" i="1" a="1"/>
  <c r="G17" i="1" s="1"/>
  <c r="D18" i="1" a="1"/>
  <c r="D18" i="1" s="1"/>
  <c r="J18" i="1" s="1"/>
  <c r="E18" i="1" a="1"/>
  <c r="E18" i="1" s="1"/>
  <c r="F18" i="1" a="1"/>
  <c r="F18" i="1" s="1"/>
  <c r="G18" i="1" a="1"/>
  <c r="G18" i="1" s="1"/>
  <c r="D19" i="1" a="1"/>
  <c r="D19" i="1" s="1"/>
  <c r="J19" i="1" s="1"/>
  <c r="E19" i="1" a="1"/>
  <c r="E19" i="1" s="1"/>
  <c r="F19" i="1" a="1"/>
  <c r="F19" i="1" s="1"/>
  <c r="G19" i="1" a="1"/>
  <c r="G19" i="1" s="1"/>
  <c r="D8" i="1" a="1"/>
  <c r="D8" i="1" s="1"/>
  <c r="J8" i="1" s="1"/>
  <c r="E8" i="1" a="1"/>
  <c r="E8" i="1" s="1"/>
  <c r="F8" i="1" a="1"/>
  <c r="F8" i="1" s="1"/>
  <c r="G8" i="1" a="1"/>
  <c r="G8" i="1" s="1"/>
  <c r="D16" i="1" a="1"/>
  <c r="D16" i="1" s="1"/>
  <c r="J16" i="1" s="1"/>
  <c r="E16" i="1" a="1"/>
  <c r="E16" i="1" s="1"/>
  <c r="F16" i="1" a="1"/>
  <c r="F16" i="1" s="1"/>
  <c r="G16" i="1" a="1"/>
  <c r="G16" i="1" s="1"/>
  <c r="D15" i="1" a="1"/>
  <c r="D15" i="1" s="1"/>
  <c r="J15" i="1" s="1"/>
  <c r="E15" i="1" a="1"/>
  <c r="E15" i="1" s="1"/>
  <c r="F15" i="1" a="1"/>
  <c r="F15" i="1" s="1"/>
  <c r="G15" i="1" a="1"/>
  <c r="G15" i="1" s="1"/>
  <c r="D14" i="1" a="1"/>
  <c r="D14" i="1" s="1"/>
  <c r="J14" i="1" s="1"/>
  <c r="E14" i="1" a="1"/>
  <c r="E14" i="1" s="1"/>
  <c r="F14" i="1" a="1"/>
  <c r="F14" i="1" s="1"/>
  <c r="G14" i="1" a="1"/>
  <c r="G14" i="1" s="1"/>
  <c r="D12" i="1" a="1"/>
  <c r="D12" i="1" s="1"/>
  <c r="J12" i="1" s="1"/>
  <c r="E12" i="1" a="1"/>
  <c r="E12" i="1" s="1"/>
  <c r="F12" i="1" a="1"/>
  <c r="F12" i="1" s="1"/>
  <c r="G12" i="1" a="1"/>
  <c r="G12" i="1" s="1"/>
  <c r="D10" i="1" a="1"/>
  <c r="D10" i="1" s="1"/>
  <c r="J10" i="1" s="1"/>
  <c r="E10" i="1" a="1"/>
  <c r="E10" i="1" s="1"/>
  <c r="F10" i="1" a="1"/>
  <c r="F10" i="1" s="1"/>
  <c r="G10" i="1" a="1"/>
  <c r="G10" i="1" s="1"/>
  <c r="D7" i="1" a="1"/>
  <c r="D7" i="1" s="1"/>
  <c r="J7" i="1" s="1"/>
  <c r="E7" i="1" a="1"/>
  <c r="E7" i="1" s="1"/>
  <c r="F7" i="1" a="1"/>
  <c r="F7" i="1" s="1"/>
  <c r="G7" i="1" a="1"/>
  <c r="G7" i="1" s="1"/>
  <c r="G3" i="1" a="1"/>
  <c r="G3" i="1" s="1"/>
  <c r="G6" i="1" a="1"/>
  <c r="G6" i="1" s="1"/>
  <c r="F3" i="1" a="1"/>
  <c r="F3" i="1" s="1"/>
  <c r="F6" i="1" a="1"/>
  <c r="F6" i="1" s="1"/>
  <c r="E3" i="1" a="1"/>
  <c r="E3" i="1" s="1"/>
  <c r="E6" i="1" a="1"/>
  <c r="E6" i="1" s="1"/>
  <c r="D3" i="1" a="1"/>
  <c r="D3" i="1" s="1"/>
  <c r="J3" i="1" s="1"/>
  <c r="D6" i="1" a="1"/>
  <c r="D6" i="1" s="1"/>
  <c r="J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<sst xmlns="http://schemas.openxmlformats.org/spreadsheetml/2006/main" count="41" uniqueCount="20">
  <si>
    <t>Ticker</t>
  </si>
  <si>
    <t>Company</t>
  </si>
  <si>
    <t>Price</t>
  </si>
  <si>
    <t>52 week high</t>
  </si>
  <si>
    <t>52 week low</t>
  </si>
  <si>
    <t>P/E</t>
  </si>
  <si>
    <t>Bond</t>
  </si>
  <si>
    <t>E</t>
  </si>
  <si>
    <t>P</t>
  </si>
  <si>
    <t>MML</t>
  </si>
  <si>
    <t>MMH</t>
  </si>
  <si>
    <t>MOS</t>
  </si>
  <si>
    <t>PMOS</t>
  </si>
  <si>
    <t>FCF</t>
  </si>
  <si>
    <t>FPL</t>
  </si>
  <si>
    <t>FPH</t>
  </si>
  <si>
    <t>Type</t>
  </si>
  <si>
    <t>Coupon</t>
  </si>
  <si>
    <t>Yield</t>
  </si>
  <si>
    <t>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</si>
</sst>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64" fontId="0" fillId="0" borderId="0" xfId="0" applyNumberFormat="1"/>
    <xf numFmtId="2" fontId="0" fillId="0" borderId="0" xfId="0" applyNumberFormat="1"/>
    <xf numFmtId="10" fontId="0" fillId="0" borderId="0" xfId="1" applyNumberFormat="1" applyFont="1"/>
    <xf numFmtId="164" fontId="0" fillId="2" borderId="0" xfId="0" applyNumberFormat="1" applyFill="1"/>
    <xf numFmtId="0" fontId="0" fillId="2" borderId="0" xfId="0" applyFill="1"/>
  </cellXfs>
  <cellStyles count="2">
    <cellStyle name="Normal" xfId="0" builtinId="0"/>
    <cellStyle name="Percent" xfId="1" builtinId="5"/>
  </cellStyles>
  <dxfs count="15">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4" formatCode="0.00%"/>
    </dxf>
    <dxf>
      <numFmt numFmtId="14" formatCode="0.00%"/>
    </dxf>
    <dxf>
      <numFmt numFmtId="14" formatCode="0.00%"/>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2" formatCode="0.00"/>
    </dxf>
    <dxf>
      <numFmt numFmtId="2" formatCode="0.00"/>
    </dxf>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https://www.bing.com/financeapi/forcetrigger?t=a1mou2&amp;q=XNAS%3aAAPL&amp;form=skydnc</v>
    <v>Learn more on Bing</v>
  </rv>
  <rv s="1">
    <v>en-US</v>
    <v>a1mou2</v>
    <v>268435456</v>
    <v>1</v>
    <v>Powered by Refinitiv</v>
    <v>0</v>
    <v>APPLE INC. (XNAS:AAPL)</v>
    <v>2</v>
    <v>3</v>
    <v>Finance</v>
    <v>4</v>
    <v>182.94</v>
    <v>129.04</v>
    <v>1.196</v>
    <v>1.5</v>
    <v>-7.6009999999999999E-5</v>
    <v>1.1533E-2</v>
    <v>-0.01</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133.07900000000001</v>
    <v>Computers, Phones &amp; Household Electronics</v>
    <v>Stock</v>
    <v>44729.999998842184</v>
    <v>0</v>
    <v>129.81</v>
    <v>2129323000000</v>
    <v>APPLE INC.</v>
    <v>APPLE INC.</v>
    <v>130.065</v>
    <v>21.140699999999999</v>
    <v>130.06</v>
    <v>131.56</v>
    <v>131.55000000000001</v>
    <v>16185180000</v>
    <v>AAPL</v>
    <v>APPLE INC. (XNAS:AAPL)</v>
    <v>134520290</v>
    <v>97622599</v>
    <v>1977</v>
  </rv>
  <rv s="2">
    <v>1</v>
  </rv>
  <rv s="0">
    <v>https://www.bing.com/financeapi/forcetrigger?t=a1nfbh&amp;q=ARCX%3aAMLP&amp;form=skydnc</v>
    <v>Learn more on Bing</v>
  </rv>
  <rv s="3">
    <v>en-US</v>
    <v>a1nfbh</v>
    <v>268435456</v>
    <v>1</v>
    <v>Powered by Refinitiv</v>
    <v>5</v>
    <v>Alps Alerian MLP ETF (ARCX:AMLP)</v>
    <v>6</v>
    <v>7</v>
    <v>Finance</v>
    <v>8</v>
    <v>42.18</v>
    <v>30.04</v>
    <v>-0.9</v>
    <v>5.2910000000000006E-3</v>
    <v>-2.5773000000000001E-2</v>
    <v>0.18</v>
    <v>USD</v>
    <v>NYSE Arca</v>
    <v>ARCX</v>
    <v>8.5000000000000006E-3</v>
    <v>35.325000000000003</v>
    <v>ETF</v>
    <v>44729.992479421097</v>
    <v>3</v>
    <v>33.520000000000003</v>
    <v>6879973740.8900003</v>
    <v>Alps Alerian MLP ETF</v>
    <v>34.92</v>
    <v>34.92</v>
    <v>34.020000000000003</v>
    <v>34.200000000000003</v>
    <v>AMLP</v>
    <v>Alps Alerian MLP ETF (ARCX:AMLP)</v>
    <v>4679241</v>
    <v>3338233</v>
  </rv>
  <rv s="2">
    <v>4</v>
  </rv>
  <rv s="4">
    <v>12</v>
    <v>P/E</v>
    <v>0</v>
  </rv>
  <rv s="0">
    <v>https://www.bing.com/financeapi/forcetrigger?t=a1ngur&amp;q=XNYS%3aAMT&amp;form=skydnc</v>
    <v>Learn more on Bing</v>
  </rv>
  <rv s="1">
    <v>en-US</v>
    <v>a1ngur</v>
    <v>268435456</v>
    <v>1</v>
    <v>Powered by Refinitiv</v>
    <v>0</v>
    <v>AMERICAN TOWER CORPORATION (XNYS:AMT)</v>
    <v>2</v>
    <v>3</v>
    <v>Finance</v>
    <v>4</v>
    <v>303.72000000000003</v>
    <v>220</v>
    <v>0.50560000000000005</v>
    <v>1.99</v>
    <v>1.3969999999999998E-3</v>
    <v>8.4980000000000003E-3</v>
    <v>0.33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238.26499999999999</v>
    <v>Residential &amp; Commercial REIT</v>
    <v>Stock</v>
    <v>44729.99712078672</v>
    <v>7</v>
    <v>232.12</v>
    <v>109747600000</v>
    <v>AMERICAN TOWER CORPORATION</v>
    <v>AMERICAN TOWER CORPORATION</v>
    <v>233.7</v>
    <v>40.514299999999999</v>
    <v>234.18</v>
    <v>236.17</v>
    <v>236.5</v>
    <v>464697400</v>
    <v>AMT</v>
    <v>AMERICAN TOWER CORPORATION (XNYS:AMT)</v>
    <v>4291846</v>
    <v>2331351</v>
    <v>1996</v>
  </rv>
  <rv s="2">
    <v>8</v>
  </rv>
  <rv s="0">
    <v>https://www.bing.com/financeapi/forcetrigger?t=a1om4c&amp;q=XNYS%3aBLK&amp;form=skydnc</v>
    <v>Learn more on Bing</v>
  </rv>
  <rv s="1">
    <v>en-US</v>
    <v>a1om4c</v>
    <v>268435456</v>
    <v>1</v>
    <v>Powered by Refinitiv</v>
    <v>0</v>
    <v>BLACKROCK, INC. (XNYS:BLK)</v>
    <v>2</v>
    <v>3</v>
    <v>Finance</v>
    <v>4</v>
    <v>973.16</v>
    <v>575.6</v>
    <v>1.2703</v>
    <v>-3.51</v>
    <v>4.7739999999999996E-3</v>
    <v>-5.9919999999999999E-3</v>
    <v>2.78</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594.85</v>
    <v>Investment Banking &amp; Investment Services</v>
    <v>Stock</v>
    <v>44729.99849420078</v>
    <v>10</v>
    <v>579.10040000000004</v>
    <v>88214290000</v>
    <v>BLACKROCK, INC.</v>
    <v>BLACKROCK, INC.</v>
    <v>587.42999999999995</v>
    <v>14.716699999999999</v>
    <v>585.77</v>
    <v>582.26</v>
    <v>585.04</v>
    <v>151503300</v>
    <v>BLK</v>
    <v>BLACKROCK, INC. (XNYS:BLK)</v>
    <v>1436752</v>
    <v>1144269</v>
    <v>2006</v>
  </rv>
  <rv s="2">
    <v>11</v>
  </rv>
  <rv s="0">
    <v>https://www.bing.com/financeapi/forcetrigger?t=a1tppr&amp;q=XNYS%3aGD&amp;form=skydnc</v>
    <v>Learn more on Bing</v>
  </rv>
  <rv s="1">
    <v>en-US</v>
    <v>a1tppr</v>
    <v>268435456</v>
    <v>1</v>
    <v>Powered by Refinitiv</v>
    <v>0</v>
    <v>GENERAL DYNAMICS CORPORATION (XNYS:GD)</v>
    <v>2</v>
    <v>3</v>
    <v>Finance</v>
    <v>4</v>
    <v>254.99</v>
    <v>182.66</v>
    <v>0.90669999999999995</v>
    <v>-2.11</v>
    <v>1.0009999999999999E-3</v>
    <v>-9.9579999999999998E-3</v>
    <v>0.21</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213.39</v>
    <v>Aerospace &amp; Defense</v>
    <v>Stock</v>
    <v>44729.976791770314</v>
    <v>13</v>
    <v>208.12</v>
    <v>58256980000</v>
    <v>GENERAL DYNAMICS CORPORATION</v>
    <v>GENERAL DYNAMICS CORPORATION</v>
    <v>212.21</v>
    <v>18.146000000000001</v>
    <v>211.89</v>
    <v>209.78</v>
    <v>209.99</v>
    <v>277705100</v>
    <v>GD</v>
    <v>GENERAL DYNAMICS CORPORATION (XNYS:GD)</v>
    <v>3063845</v>
    <v>1425452</v>
    <v>1952</v>
  </rv>
  <rv s="2">
    <v>14</v>
  </rv>
  <rv s="0">
    <v>https://www.bing.com/financeapi/forcetrigger?t=a1u3rw&amp;q=XNAS%3aGOOGL&amp;form=skydnc</v>
    <v>Learn more on Bing</v>
  </rv>
  <rv s="1">
    <v>en-US</v>
    <v>a1u3rw</v>
    <v>268435456</v>
    <v>1</v>
    <v>Powered by Refinitiv</v>
    <v>0</v>
    <v>ALPHABET INC. (XNAS:GOOGL)</v>
    <v>2</v>
    <v>3</v>
    <v>Finance</v>
    <v>4</v>
    <v>3030.9315000000001</v>
    <v>2037.6936000000001</v>
    <v>1.0807</v>
    <v>22.2</v>
    <v>2.9399999999999999E-4</v>
    <v>1.0468E-2</v>
    <v>0.63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2173.9899</v>
    <v>Software &amp; IT Services</v>
    <v>Stock</v>
    <v>44729.999979907028</v>
    <v>16</v>
    <v>2100.92</v>
    <v>1415605000000</v>
    <v>ALPHABET INC.</v>
    <v>ALPHABET INC.</v>
    <v>2120.67</v>
    <v>19.183</v>
    <v>2120.67</v>
    <v>2142.87</v>
    <v>2143.5</v>
    <v>658499900</v>
    <v>GOOGL</v>
    <v>ALPHABET INC. (XNAS:GOOGL)</v>
    <v>2568826</v>
    <v>1935683</v>
    <v>2015</v>
  </rv>
  <rv s="2">
    <v>17</v>
  </rv>
  <rv s="0">
    <v>https://www.bing.com/financeapi/forcetrigger?t=a1uj52&amp;q=XNYS%3aHD&amp;form=skydnc</v>
    <v>Learn more on Bing</v>
  </rv>
  <rv s="1">
    <v>en-US</v>
    <v>a1uj52</v>
    <v>268435456</v>
    <v>1</v>
    <v>Powered by Refinitiv</v>
    <v>0</v>
    <v>THE HOME DEPOT, INC. (XNYS:HD)</v>
    <v>2</v>
    <v>3</v>
    <v>Finance</v>
    <v>4</v>
    <v>420.61</v>
    <v>269.73</v>
    <v>0.9768</v>
    <v>-2.73</v>
    <v>9.9730000000000001E-4</v>
    <v>-9.9829999999999988E-3</v>
    <v>0.27</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276.62</v>
    <v>Specialty Retailers</v>
    <v>Stock</v>
    <v>44729.999993483594</v>
    <v>19</v>
    <v>270.39</v>
    <v>278244100000</v>
    <v>THE HOME DEPOT, INC.</v>
    <v>THE HOME DEPOT, INC.</v>
    <v>271</v>
    <v>17.359000000000002</v>
    <v>273.45999999999998</v>
    <v>270.73</v>
    <v>271</v>
    <v>1027755000</v>
    <v>HD</v>
    <v>THE HOME DEPOT, INC. (XNYS:HD)</v>
    <v>10775633</v>
    <v>4715047</v>
    <v>1978</v>
  </rv>
  <rv s="2">
    <v>20</v>
  </rv>
  <rv s="0">
    <v>https://www.bing.com/financeapi/forcetrigger?t=a1waa2&amp;q=XNYS%3aJPM&amp;form=skydnc</v>
    <v>Learn more on Bing</v>
  </rv>
  <rv s="1">
    <v>en-US</v>
    <v>a1waa2</v>
    <v>268435456</v>
    <v>1</v>
    <v>Powered by Refinitiv</v>
    <v>0</v>
    <v>JPMORGAN CHASE &amp; CO. (XNYS:JPM)</v>
    <v>2</v>
    <v>3</v>
    <v>Finance</v>
    <v>4</v>
    <v>172.96</v>
    <v>111.87</v>
    <v>1.1255999999999999</v>
    <v>-0.4</v>
    <v>-4.4240000000000002E-4</v>
    <v>-3.5260000000000001E-3</v>
    <v>-0.05</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114.63</v>
    <v>Banking Services</v>
    <v>Stock</v>
    <v>44729.999666747659</v>
    <v>22</v>
    <v>112.16</v>
    <v>331974800000</v>
    <v>JPMORGAN CHASE &amp; CO.</v>
    <v>JPMORGAN CHASE &amp; CO.</v>
    <v>113.54</v>
    <v>8.4174000000000007</v>
    <v>113.43</v>
    <v>113.03</v>
    <v>112.98</v>
    <v>2937051000</v>
    <v>JPM</v>
    <v>JPMORGAN CHASE &amp; CO. (XNYS:JPM)</v>
    <v>30919865</v>
    <v>13165337</v>
    <v>1968</v>
  </rv>
  <rv s="2">
    <v>23</v>
  </rv>
  <rv s="0">
    <v>https://www.bing.com/financeapi/forcetrigger?t=a1wljc&amp;q=XNYS%3aKO&amp;form=skydnc</v>
    <v>Learn more on Bing</v>
  </rv>
  <rv s="1">
    <v>en-US</v>
    <v>a1wljc</v>
    <v>268435456</v>
    <v>1</v>
    <v>Powered by Refinitiv</v>
    <v>0</v>
    <v>THE COCA-COLA COMPANY (XNYS:KO)</v>
    <v>2</v>
    <v>3</v>
    <v>Finance</v>
    <v>4</v>
    <v>67.2</v>
    <v>52.28</v>
    <v>0.58360000000000001</v>
    <v>0.36</v>
    <v>1.01E-3</v>
    <v>6.0940000000000005E-3</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60.125</v>
    <v>Beverages</v>
    <v>Stock</v>
    <v>44729.999817453128</v>
    <v>25</v>
    <v>59.13</v>
    <v>257630800000</v>
    <v>THE COCA-COLA COMPANY</v>
    <v>THE COCA-COLA COMPANY</v>
    <v>59.7</v>
    <v>24.913599999999999</v>
    <v>59.07</v>
    <v>59.43</v>
    <v>59.49</v>
    <v>4335029000</v>
    <v>KO</v>
    <v>THE COCA-COLA COMPANY (XNYS:KO)</v>
    <v>34781917</v>
    <v>19632509</v>
    <v>1919</v>
  </rv>
  <rv s="2">
    <v>26</v>
  </rv>
  <rv s="0">
    <v>https://www.bing.com/financeapi/forcetrigger?t=a1wzw7&amp;q=XNYS%3aLMT&amp;form=skydnc</v>
    <v>Learn more on Bing</v>
  </rv>
  <rv s="1">
    <v>en-US</v>
    <v>a1wzw7</v>
    <v>268435456</v>
    <v>1</v>
    <v>Powered by Refinitiv</v>
    <v>0</v>
    <v>LOCKHEED MARTIN CORPORATION (XNYS:LMT)</v>
    <v>2</v>
    <v>3</v>
    <v>Finance</v>
    <v>4</v>
    <v>479.99</v>
    <v>324.2278</v>
    <v>0.75539999999999996</v>
    <v>-0.78</v>
    <v>8.6379999999999998E-3</v>
    <v>-1.9270000000000001E-3</v>
    <v>3.49</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405.4</v>
    <v>Aerospace &amp; Defense</v>
    <v>Stock</v>
    <v>44729.99743335625</v>
    <v>28</v>
    <v>394.66</v>
    <v>107509900000</v>
    <v>LOCKHEED MARTIN CORPORATION</v>
    <v>LOCKHEED MARTIN CORPORATION</v>
    <v>403.57</v>
    <v>17.874199999999998</v>
    <v>404.79</v>
    <v>404.01</v>
    <v>407.5</v>
    <v>266107000</v>
    <v>LMT</v>
    <v>LOCKHEED MARTIN CORPORATION (XNYS:LMT)</v>
    <v>3757111</v>
    <v>1231578</v>
    <v>1994</v>
  </rv>
  <rv s="2">
    <v>29</v>
  </rv>
  <rv s="0">
    <v>http://en.wikipedia.org/wiki/Public_domain</v>
    <v>Public domain</v>
  </rv>
  <rv s="0">
    <v>http://ja.wikipedia.org/wiki/ロウズ</v>
    <v>Wikipedia</v>
  </rv>
  <rv s="5">
    <v>31</v>
    <v>32</v>
  </rv>
  <rv s="6">
    <v>13</v>
    <v>https://www.bing.com/th?id=AMMS_4afbc0a090454dfb219470553edb70e4&amp;qlt=95</v>
    <v>33</v>
    <v>0</v>
    <v>https://www.bing.com/images/search?form=xlimg&amp;q=lowe%27s</v>
    <v>Image of LOWE'S COMPANIES, INC.</v>
  </rv>
  <rv s="0">
    <v>https://www.bing.com/financeapi/forcetrigger?t=a1x2ur&amp;q=XNYS%3aLOW&amp;form=skydnc</v>
    <v>Learn more on Bing</v>
  </rv>
  <rv s="7">
    <v>en-US</v>
    <v>a1x2ur</v>
    <v>268435456</v>
    <v>1</v>
    <v>Powered by Refinitiv</v>
    <v>9</v>
    <v>LOWE'S COMPANIES, INC. (XNYS:LOW)</v>
    <v>11</v>
    <v>12</v>
    <v>Finance</v>
    <v>4</v>
    <v>263.31</v>
    <v>170.14</v>
    <v>1.2310000000000001</v>
    <v>0.86</v>
    <v>-2.6090000000000002E-3</v>
    <v>5.0109999999999998E-3</v>
    <v>-0.45</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175.27500000000001</v>
    <v>34</v>
    <v>Specialty Retailers</v>
    <v>Stock</v>
    <v>44729.998061203129</v>
    <v>35</v>
    <v>170.14</v>
    <v>110230500000</v>
    <v>LOWE'S COMPANIES, INC.</v>
    <v>LOWE'S COMPANIES, INC.</v>
    <v>170.935</v>
    <v>13.9886</v>
    <v>171.61</v>
    <v>172.47</v>
    <v>172.02</v>
    <v>639128800</v>
    <v>LOW</v>
    <v>LOWE'S COMPANIES, INC. (XNYS:LOW)</v>
    <v>8498950</v>
    <v>4128358</v>
    <v>1952</v>
  </rv>
  <rv s="2">
    <v>36</v>
  </rv>
  <rv s="0">
    <v>https://en.wikipedia.org/wiki/Microsoft</v>
    <v>Wikipedia</v>
  </rv>
  <rv s="5">
    <v>31</v>
    <v>38</v>
  </rv>
  <rv s="6">
    <v>13</v>
    <v>https://www.bing.com/th?id=AMMS_e6e837c7bf3a77408619758b7447855a&amp;qlt=95</v>
    <v>39</v>
    <v>0</v>
    <v>https://www.bing.com/images/search?form=xlimg&amp;q=microsoft</v>
    <v>Image of MICROSOFT CORPORATION</v>
  </rv>
  <rv s="0">
    <v>https://www.bing.com/financeapi/forcetrigger?t=a1xzim&amp;q=XNAS%3aMSFT&amp;form=skydnc</v>
    <v>Learn more on Bing</v>
  </rv>
  <rv s="7">
    <v>en-US</v>
    <v>a1xzim</v>
    <v>268435456</v>
    <v>1</v>
    <v>Powered by Refinitiv</v>
    <v>9</v>
    <v>MICROSOFT CORPORATION (XNAS:MSFT)</v>
    <v>11</v>
    <v>12</v>
    <v>Finance</v>
    <v>4</v>
    <v>349.67</v>
    <v>241.51</v>
    <v>0.93820000000000003</v>
    <v>2.68</v>
    <v>-1.0499999999999999E-3</v>
    <v>1.094E-2</v>
    <v>-0.26</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250.5</v>
    <v>40</v>
    <v>Software &amp; IT Services</v>
    <v>Stock</v>
    <v>44729.999761307816</v>
    <v>41</v>
    <v>244.03</v>
    <v>1852183000000</v>
    <v>MICROSOFT CORPORATION</v>
    <v>MICROSOFT CORPORATION</v>
    <v>244.7</v>
    <v>25.558</v>
    <v>244.97</v>
    <v>247.65</v>
    <v>247.39</v>
    <v>7479033000</v>
    <v>MSFT</v>
    <v>MICROSOFT CORPORATION (XNAS:MSFT)</v>
    <v>43084780</v>
    <v>31601618</v>
    <v>1993</v>
  </rv>
  <rv s="2">
    <v>42</v>
  </rv>
  <rv s="0">
    <v>https://www.bing.com/financeapi/forcetrigger?t=axyhnm&amp;q=XNAS%3aPEP&amp;form=skydnc</v>
    <v>Learn more on Bing</v>
  </rv>
  <rv s="1">
    <v>en-US</v>
    <v>axyhnm</v>
    <v>268435456</v>
    <v>1</v>
    <v>Powered by Refinitiv</v>
    <v>0</v>
    <v>PEPSICO, INC. (XNAS:PEP)</v>
    <v>2</v>
    <v>3</v>
    <v>Finance</v>
    <v>4</v>
    <v>177.62</v>
    <v>144.61000000000001</v>
    <v>0.5927</v>
    <v>0.03</v>
    <v>1.8459999999999998E-3</v>
    <v>1.9099999999999998E-4</v>
    <v>0.28999999999999998</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158.99</v>
    <v>Beverages</v>
    <v>Stock</v>
    <v>44729.999800948441</v>
    <v>44</v>
    <v>156.16499999999999</v>
    <v>217164300000</v>
    <v>PEPSICO, INC.</v>
    <v>PEPSICO, INC.</v>
    <v>157.03</v>
    <v>21.081199999999999</v>
    <v>157.03</v>
    <v>157.06</v>
    <v>157.35</v>
    <v>1382684000</v>
    <v>PEP</v>
    <v>PEPSICO, INC. (XNAS:PEP)</v>
    <v>9881835</v>
    <v>5759274</v>
    <v>1986</v>
  </rv>
  <rv s="2">
    <v>45</v>
  </rv>
  <rv s="0">
    <v>https://www.bing.com/financeapi/forcetrigger?t=a23d6h&amp;q=XNYS%3aSPG&amp;form=skydnc</v>
    <v>Learn more on Bing</v>
  </rv>
  <rv s="1">
    <v>en-US</v>
    <v>a23d6h</v>
    <v>268435456</v>
    <v>1</v>
    <v>Powered by Refinitiv</v>
    <v>0</v>
    <v>SIMON PROPERTY GROUP, INC. (XNYS:SPG)</v>
    <v>2</v>
    <v>3</v>
    <v>Finance</v>
    <v>4</v>
    <v>171.12</v>
    <v>93.5</v>
    <v>1.4615</v>
    <v>1.07</v>
    <v>1.15E-3</v>
    <v>1.1308E-2</v>
    <v>0.11</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97.35</v>
    <v>Residential &amp; Commercial REIT</v>
    <v>Stock</v>
    <v>44729.999742950778</v>
    <v>47</v>
    <v>94.94</v>
    <v>31447430000</v>
    <v>SIMON PROPERTY GROUP, INC.</v>
    <v>SIMON PROPERTY GROUP, INC.</v>
    <v>95.64</v>
    <v>13.958</v>
    <v>94.62</v>
    <v>95.69</v>
    <v>95.8</v>
    <v>328638600</v>
    <v>SPG</v>
    <v>SIMON PROPERTY GROUP, INC. (XNYS:SPG)</v>
    <v>3631559</v>
    <v>2360733</v>
    <v>1998</v>
  </rv>
  <rv s="2">
    <v>48</v>
  </rv>
  <rv s="0">
    <v>http://it.wikipedia.org/wiki/T._Rowe_Price</v>
    <v>Wikipedia</v>
  </rv>
  <rv s="5">
    <v>31</v>
    <v>50</v>
  </rv>
  <rv s="6">
    <v>13</v>
    <v>https://www.bing.com/th?id=AMMS_4c600be848f66590834841f27e6f786d&amp;qlt=95</v>
    <v>51</v>
    <v>0</v>
    <v>https://www.bing.com/images/search?form=xlimg&amp;q=t.+rowe+price</v>
    <v>Image of T. ROWE PRICE GROUP, INC.</v>
  </rv>
  <rv s="0">
    <v>https://www.bing.com/financeapi/forcetrigger?t=a24i3m&amp;q=XNAS%3aTROW&amp;form=skydnc</v>
    <v>Learn more on Bing</v>
  </rv>
  <rv s="7">
    <v>en-US</v>
    <v>a24i3m</v>
    <v>268435456</v>
    <v>1</v>
    <v>Powered by Refinitiv</v>
    <v>9</v>
    <v>T. ROWE PRICE GROUP, INC. (XNAS:TROW)</v>
    <v>11</v>
    <v>12</v>
    <v>Finance</v>
    <v>4</v>
    <v>224.55500000000001</v>
    <v>104.72</v>
    <v>1.3532999999999999</v>
    <v>0.59</v>
    <v>6.5620000000000001E-3</v>
    <v>5.561E-3</v>
    <v>0.7</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108.535</v>
    <v>52</v>
    <v>Investment Banking &amp; Investment Services</v>
    <v>Stock</v>
    <v>44729.991992638279</v>
    <v>53</v>
    <v>105.34</v>
    <v>24248000000</v>
    <v>T. ROWE PRICE GROUP, INC.</v>
    <v>T. ROWE PRICE GROUP, INC.</v>
    <v>106.09</v>
    <v>8.5809999999999995</v>
    <v>106.09</v>
    <v>106.68</v>
    <v>107.38</v>
    <v>227296600</v>
    <v>TROW</v>
    <v>T. ROWE PRICE GROUP, INC. (XNAS:TROW)</v>
    <v>3052892</v>
    <v>1701492</v>
    <v>2000</v>
  </rv>
  <rv s="2">
    <v>54</v>
  </rv>
  <rv s="0">
    <v>https://www.bing.com/financeapi/forcetrigger?t=a24p1h&amp;q=XNAS%3aTXN&amp;form=skydnc</v>
    <v>Learn more on Bing</v>
  </rv>
  <rv s="1">
    <v>en-US</v>
    <v>a24p1h</v>
    <v>268435456</v>
    <v>1</v>
    <v>Powered by Refinitiv</v>
    <v>0</v>
    <v>TEXAS INSTRUMENTS INCORPORATED (XNAS:TXN)</v>
    <v>2</v>
    <v>3</v>
    <v>Finance</v>
    <v>4</v>
    <v>202.26</v>
    <v>149.1</v>
    <v>0.97870000000000001</v>
    <v>-1.17</v>
    <v>9.5209999999999999E-3</v>
    <v>-7.7290000000000006E-3</v>
    <v>1.43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153.21</v>
    <v>Semiconductors &amp; Semiconductor Equipment</v>
    <v>Stock</v>
    <v>44729.991298830471</v>
    <v>56</v>
    <v>149.1</v>
    <v>138504500000</v>
    <v>TEXAS INSTRUMENTS INCORPORATED</v>
    <v>TEXAS INSTRUMENTS INCORPORATED</v>
    <v>151.84</v>
    <v>17.308599999999998</v>
    <v>151.37</v>
    <v>150.19999999999999</v>
    <v>151.63</v>
    <v>922133900</v>
    <v>TXN</v>
    <v>TEXAS INSTRUMENTS INCORPORATED (XNAS:TXN)</v>
    <v>11262458</v>
    <v>5628883</v>
    <v>1938</v>
  </rv>
  <rv s="2">
    <v>57</v>
  </rv>
  <rv s="0">
    <v>https://www.bing.com/financeapi/forcetrigger?t=a24ynm&amp;q=XNYS%3aUPS&amp;form=skydnc</v>
    <v>Learn more on Bing</v>
  </rv>
  <rv s="1">
    <v>en-US</v>
    <v>a24ynm</v>
    <v>268435456</v>
    <v>1</v>
    <v>Powered by Refinitiv</v>
    <v>0</v>
    <v>UNITED PARCEL SERVICE, INC. (XNYS:UPS)</v>
    <v>2</v>
    <v>3</v>
    <v>Finance</v>
    <v>4</v>
    <v>233.72</v>
    <v>165.34</v>
    <v>1.109</v>
    <v>-1.1200000000000001</v>
    <v>3.0399999999999997E-3</v>
    <v>-6.5039999999999994E-3</v>
    <v>0.52</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173.71</v>
    <v>Freight &amp; Logistics Services</v>
    <v>Stock</v>
    <v>44729.998548935153</v>
    <v>59</v>
    <v>169.46</v>
    <v>149475200000</v>
    <v>UNITED PARCEL SERVICE, INC.</v>
    <v>UNITED PARCEL SERVICE, INC.</v>
    <v>171.46</v>
    <v>14.042199999999999</v>
    <v>172.19</v>
    <v>171.07</v>
    <v>171.59</v>
    <v>873766400</v>
    <v>UPS</v>
    <v>UNITED PARCEL SERVICE, INC. (XNYS:UPS)</v>
    <v>7578296</v>
    <v>3595732</v>
    <v>1999</v>
  </rv>
  <rv s="2">
    <v>60</v>
  </rv>
  <rv s="0">
    <v>https://www.bing.com/financeapi/forcetrigger?t=a25obh&amp;q=XNYS%3aVZ&amp;form=skydnc</v>
    <v>Learn more on Bing</v>
  </rv>
  <rv s="1">
    <v>en-US</v>
    <v>a25obh</v>
    <v>268435456</v>
    <v>1</v>
    <v>Powered by Refinitiv</v>
    <v>0</v>
    <v>VERIZON COMMUNICATIONS INC. (XNYS:VZ)</v>
    <v>2</v>
    <v>3</v>
    <v>Finance</v>
    <v>4</v>
    <v>56.919800000000002</v>
    <v>45.548900000000003</v>
    <v>0.3987</v>
    <v>0.19</v>
    <v>2.0400000000000003E-4</v>
    <v>3.8900000000000002E-3</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49.484999999999999</v>
    <v>Telecommunications Services</v>
    <v>Stock</v>
    <v>44729.999663935159</v>
    <v>62</v>
    <v>48.53</v>
    <v>205908500000</v>
    <v>VERIZON COMMUNICATIONS INC.</v>
    <v>VERIZON COMMUNICATIONS INC.</v>
    <v>48.61</v>
    <v>9.5009999999999994</v>
    <v>48.84</v>
    <v>49.03</v>
    <v>49.04</v>
    <v>4199644000</v>
    <v>VZ</v>
    <v>VERIZON COMMUNICATIONS INC. (XNYS:VZ)</v>
    <v>36469517</v>
    <v>18974838</v>
    <v>1983</v>
  </rv>
  <rv s="2">
    <v>63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4</v>
      <v>5</v>
      <v>6</v>
      <v>1</v>
      <v>1</v>
      <v>5</v>
      <v>1</v>
      <v>4</v>
      <v>7</v>
      <v>9</v>
      <v>1</v>
      <v>1</v>
      <v>5</v>
    </spb>
    <spb s="7">
      <v>at close</v>
      <v>from previous close</v>
      <v>Source: Nasdaq</v>
      <v>from previous close</v>
      <v>GMT</v>
      <v>Delayed 15 minutes</v>
      <v>from close</v>
      <v>from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R20" totalsRowShown="0">
  <autoFilter ref="B2:R20" xr:uid="{F1C01B2E-5682-47E0-82BE-3868C591225B}"/>
  <sortState xmlns:xlrd2="http://schemas.microsoft.com/office/spreadsheetml/2017/richdata2" ref="B3:R20">
    <sortCondition ref="C2:C20"/>
  </sortState>
  <tableColumns count="17">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14">
      <calculatedColumnFormula array="1">_FV(Table2[[#This Row],[Company]],"Price")</calculatedColumnFormula>
    </tableColumn>
    <tableColumn id="8" xr3:uid="{1DFC5265-6BB1-4CA6-AF54-C54912736F7A}" name="52 week high" dataDxfId="13">
      <calculatedColumnFormula array="1">_FV(Table2[[#This Row],[Company]],"52 week high",TRUE)</calculatedColumnFormula>
    </tableColumn>
    <tableColumn id="9" xr3:uid="{44E3324D-AC9A-4412-BE2C-5B3EB362E84B}" name="52 week low" dataDxfId="12">
      <calculatedColumnFormula array="1">_FV(Table2[[#This Row],[Company]],"52 week low",TRUE)</calculatedColumnFormula>
    </tableColumn>
    <tableColumn id="13" xr3:uid="{26B45319-24D6-4B73-816D-27E9CF6A9586}" name="P/E" dataDxfId="11">
      <calculatedColumnFormula array="1">_FV(Table2[[#This Row],[Company]],"P/E",TRUE)</calculatedColumnFormula>
    </tableColumn>
    <tableColumn id="18" xr3:uid="{A931B3EF-00A4-4531-894A-E140C01F03C1}" name="FCF" dataDxfId="10"/>
    <tableColumn id="14" xr3:uid="{5B8FCD9D-3239-41DC-8352-9656030C071A}" name="Coupon" dataDxfId="9"/>
    <tableColumn id="15" xr3:uid="{E60F25D3-1B09-4289-BCE5-2973290E70C9}" name="Yield" dataDxfId="8"/>
    <tableColumn id="21" xr3:uid="{C7379CBE-F16F-44D1-990E-684A304E49C5}" name="Type" dataDxfId="7"/>
    <tableColumn id="2" xr3:uid="{D727CA33-720A-42B3-B3A6-C5879FB2D4F7}" name="Bond" dataDxfId="6"/>
    <tableColumn id="5" xr3:uid="{98F24EA9-705D-4226-BE15-E51A68C4B177}" name="MML" dataDxfId="5" dataCellStyle="Percent"/>
    <tableColumn id="6" xr3:uid="{5B29A8D3-9995-4AD1-B3C0-CE9F5C11ACBA}" name="MMH" dataDxfId="4" dataCellStyle="Percent"/>
    <tableColumn id="7" xr3:uid="{AB559A3D-B90F-43B9-AE0B-3179E3A8A6B2}" name="MOS" dataDxfId="3" dataCellStyle="Percent"/>
    <tableColumn id="10" xr3:uid="{41C4A091-BD19-44EB-9D98-759A136CC1CE}" name="FPL" dataDxfId="2"/>
    <tableColumn id="11" xr3:uid="{649C9F71-4410-4B33-B0F3-59E458637C2E}" name="FPH" dataDxfId="1"/>
    <tableColumn id="12" xr3:uid="{F65154AC-D40B-4C08-8561-DF586F6BD4C6}" name="PMO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R20"/>
  <sheetViews>
    <sheetView tabSelected="1" workbookViewId="0">
      <selection activeCell="F26" sqref="F26"/>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 min="10" max="10" width="10.7109375" bestFit="1" customWidth="1"/>
    <col min="11" max="11" width="7.5703125" bestFit="1" customWidth="1"/>
    <col min="13" max="13" width="8.28515625" bestFit="1" customWidth="1"/>
    <col min="14" max="14" width="7.5703125" bestFit="1" customWidth="1"/>
  </cols>
  <sheetData>
    <row r="2" spans="2:18" x14ac:dyDescent="0.25">
      <c r="B2" t="s">
        <v>1</v>
      </c>
      <c r="C2" t="s">
        <v>0</v>
      </c>
      <c r="D2" t="s">
        <v>2</v>
      </c>
      <c r="E2" t="s">
        <v>3</v>
      </c>
      <c r="F2" t="s">
        <v>4</v>
      </c>
      <c r="G2" t="s">
        <v>5</v>
      </c>
      <c r="H2" t="s">
        <v>13</v>
      </c>
      <c r="I2" t="s">
        <v>17</v>
      </c>
      <c r="J2" t="s">
        <v>18</v>
      </c>
      <c r="K2" t="s">
        <v>16</v>
      </c>
      <c r="L2" t="s">
        <v>6</v>
      </c>
      <c r="M2" t="s">
        <v>9</v>
      </c>
      <c r="N2" t="s">
        <v>10</v>
      </c>
      <c r="O2" t="s">
        <v>11</v>
      </c>
      <c r="P2" s="5" t="s">
        <v>14</v>
      </c>
      <c r="Q2" s="5" t="s">
        <v>15</v>
      </c>
      <c r="R2" s="5" t="s">
        <v>12</v>
      </c>
    </row>
    <row r="3" spans="2:18" x14ac:dyDescent="0.25">
      <c r="B3" t="e" vm="1">
        <v>#VALUE!</v>
      </c>
      <c r="C3" t="str">
        <f>_FV(Table2[[#This Row],[Company]],"Ticker symbol",TRUE)</f>
        <v>AAPL</v>
      </c>
      <c r="D3" s="1" cm="1">
        <f t="array" ref="D3">_FV(Table2[[#This Row],[Company]],"Price")</f>
        <v>131.56</v>
      </c>
      <c r="E3" s="1" cm="1">
        <f t="array" ref="E3">_FV(Table2[[#This Row],[Company]],"52 week high",TRUE)</f>
        <v>182.94</v>
      </c>
      <c r="F3" s="1" cm="1">
        <f t="array" ref="F3">_FV(Table2[[#This Row],[Company]],"52 week low",TRUE)</f>
        <v>129.04</v>
      </c>
      <c r="G3" s="2" cm="1">
        <f t="array" ref="G3">_FV(Table2[[#This Row],[Company]],"P/E",TRUE)</f>
        <v>21.140699999999999</v>
      </c>
      <c r="H3" s="2"/>
      <c r="I3" s="1">
        <v>0.92</v>
      </c>
      <c r="J3" s="3">
        <f>Table2[[#This Row],[Coupon]]/Table2[[#This Row],[Price]]</f>
        <v>6.993006993006993E-3</v>
      </c>
      <c r="K3" s="3" t="s">
        <v>19</v>
      </c>
      <c r="L3" s="1" t="s">
        <v>7</v>
      </c>
      <c r="M3" s="3"/>
      <c r="N3" s="3"/>
      <c r="O3" s="3"/>
      <c r="P3" s="4" t="e">
        <f>Table2[[#This Row],[Coupon]]/Table2[[#This Row],[MML]]</f>
        <v>#DIV/0!</v>
      </c>
      <c r="Q3" s="4" t="e">
        <f>Table2[[#This Row],[Coupon]]/Table2[[#This Row],[MMH]]</f>
        <v>#DIV/0!</v>
      </c>
      <c r="R3" s="4" t="e">
        <f>Table2[[#This Row],[Coupon]]/Table2[[#This Row],[MOS]]</f>
        <v>#DIV/0!</v>
      </c>
    </row>
    <row r="4" spans="2:18" x14ac:dyDescent="0.25">
      <c r="B4" t="e" vm="2">
        <v>#VALUE!</v>
      </c>
      <c r="C4" t="str">
        <f>_FV(Table2[[#This Row],[Company]],"Ticker symbol",TRUE)</f>
        <v>AMLP</v>
      </c>
      <c r="D4" s="1" cm="1">
        <f t="array" ref="D4">_FV(Table2[[#This Row],[Company]],"Price")</f>
        <v>34.020000000000003</v>
      </c>
      <c r="E4" s="1" cm="1">
        <f t="array" ref="E4">_FV(Table2[[#This Row],[Company]],"52 week high",TRUE)</f>
        <v>42.18</v>
      </c>
      <c r="F4" s="1" cm="1">
        <f t="array" ref="F4">_FV(Table2[[#This Row],[Company]],"52 week low",TRUE)</f>
        <v>30.04</v>
      </c>
      <c r="G4" s="2" t="e" cm="1" vm="3">
        <f t="array" ref="G4">_FV(Table2[[#This Row],[Company]],"P/E",TRUE)</f>
        <v>#VALUE!</v>
      </c>
      <c r="H4" s="2"/>
      <c r="I4" s="1">
        <v>2.92</v>
      </c>
      <c r="J4" s="3">
        <f>Table2[[#This Row],[Coupon]]/Table2[[#This Row],[Price]]</f>
        <v>8.5831863609641373E-2</v>
      </c>
      <c r="K4" s="3" t="s">
        <v>19</v>
      </c>
      <c r="L4" s="1" t="s">
        <v>7</v>
      </c>
      <c r="M4" s="3"/>
      <c r="N4" s="3"/>
      <c r="O4" s="3"/>
      <c r="P4" s="4" t="e">
        <f>Table2[[#This Row],[Coupon]]/Table2[[#This Row],[MML]]</f>
        <v>#DIV/0!</v>
      </c>
      <c r="Q4" s="4" t="e">
        <f>Table2[[#This Row],[Coupon]]/Table2[[#This Row],[MMH]]</f>
        <v>#DIV/0!</v>
      </c>
      <c r="R4" s="4" t="e">
        <f>Table2[[#This Row],[Coupon]]/Table2[[#This Row],[MOS]]</f>
        <v>#DIV/0!</v>
      </c>
    </row>
    <row r="5" spans="2:18" x14ac:dyDescent="0.25">
      <c r="B5" t="e" vm="4">
        <v>#VALUE!</v>
      </c>
      <c r="C5" t="str">
        <f>_FV(Table2[[#This Row],[Company]],"Ticker symbol",TRUE)</f>
        <v>AMT</v>
      </c>
      <c r="D5" s="1" cm="1">
        <f t="array" ref="D5">_FV(Table2[[#This Row],[Company]],"Price")</f>
        <v>236.17</v>
      </c>
      <c r="E5" s="1" cm="1">
        <f t="array" ref="E5">_FV(Table2[[#This Row],[Company]],"52 week high",TRUE)</f>
        <v>303.72000000000003</v>
      </c>
      <c r="F5" s="1" cm="1">
        <f t="array" ref="F5">_FV(Table2[[#This Row],[Company]],"52 week low",TRUE)</f>
        <v>220</v>
      </c>
      <c r="G5" s="2" cm="1">
        <f t="array" ref="G5">_FV(Table2[[#This Row],[Company]],"P/E",TRUE)</f>
        <v>40.514299999999999</v>
      </c>
      <c r="H5" s="2"/>
      <c r="I5" s="1"/>
      <c r="J5" s="3">
        <f>Table2[[#This Row],[Coupon]]/Table2[[#This Row],[Price]]</f>
        <v>0</v>
      </c>
      <c r="K5" s="1"/>
      <c r="L5" s="1" t="s">
        <v>7</v>
      </c>
      <c r="M5" s="3"/>
      <c r="N5" s="3"/>
      <c r="O5" s="3"/>
      <c r="P5" s="4" t="e">
        <f>Table2[[#This Row],[Coupon]]/Table2[[#This Row],[MML]]</f>
        <v>#DIV/0!</v>
      </c>
      <c r="Q5" s="4" t="e">
        <f>Table2[[#This Row],[Coupon]]/Table2[[#This Row],[MMH]]</f>
        <v>#DIV/0!</v>
      </c>
      <c r="R5" s="4" t="e">
        <f>Table2[[#This Row],[Coupon]]/Table2[[#This Row],[MOS]]</f>
        <v>#DIV/0!</v>
      </c>
    </row>
    <row r="6" spans="2:18" x14ac:dyDescent="0.25">
      <c r="B6" t="e" vm="5">
        <v>#VALUE!</v>
      </c>
      <c r="C6" t="str">
        <f>_FV(Table2[[#This Row],[Company]],"Ticker symbol",TRUE)</f>
        <v>BLK</v>
      </c>
      <c r="D6" s="1" cm="1">
        <f t="array" ref="D6">_FV(Table2[[#This Row],[Company]],"Price")</f>
        <v>582.26</v>
      </c>
      <c r="E6" s="1" cm="1">
        <f t="array" ref="E6">_FV(Table2[[#This Row],[Company]],"52 week high",TRUE)</f>
        <v>973.16</v>
      </c>
      <c r="F6" s="1" cm="1">
        <f t="array" ref="F6">_FV(Table2[[#This Row],[Company]],"52 week low",TRUE)</f>
        <v>575.6</v>
      </c>
      <c r="G6" s="2" cm="1">
        <f t="array" ref="G6">_FV(Table2[[#This Row],[Company]],"P/E",TRUE)</f>
        <v>14.716699999999999</v>
      </c>
      <c r="H6" s="2"/>
      <c r="I6" s="1">
        <v>19.52</v>
      </c>
      <c r="J6" s="3">
        <f>Table2[[#This Row],[Coupon]]/Table2[[#This Row],[Price]]</f>
        <v>3.3524542300690414E-2</v>
      </c>
      <c r="K6" s="3" t="s">
        <v>19</v>
      </c>
      <c r="L6" s="1" t="s">
        <v>7</v>
      </c>
      <c r="M6" s="3">
        <v>2.5000000000000001E-2</v>
      </c>
      <c r="N6" s="3">
        <v>2.7E-2</v>
      </c>
      <c r="O6" s="3">
        <v>0.03</v>
      </c>
      <c r="P6" s="4">
        <f>Table2[[#This Row],[Coupon]]/Table2[[#This Row],[MML]]</f>
        <v>780.8</v>
      </c>
      <c r="Q6" s="4">
        <f>Table2[[#This Row],[Coupon]]/Table2[[#This Row],[MMH]]</f>
        <v>722.96296296296293</v>
      </c>
      <c r="R6" s="4">
        <f>Table2[[#This Row],[Coupon]]/Table2[[#This Row],[MOS]]</f>
        <v>650.66666666666663</v>
      </c>
    </row>
    <row r="7" spans="2:18" x14ac:dyDescent="0.25">
      <c r="B7" t="e" vm="6">
        <v>#VALUE!</v>
      </c>
      <c r="C7" t="str">
        <f>_FV(Table2[[#This Row],[Company]],"Ticker symbol",TRUE)</f>
        <v>GD</v>
      </c>
      <c r="D7" s="1" cm="1">
        <f t="array" ref="D7">_FV(Table2[[#This Row],[Company]],"Price")</f>
        <v>209.78</v>
      </c>
      <c r="E7" s="1" cm="1">
        <f t="array" ref="E7">_FV(Table2[[#This Row],[Company]],"52 week high",TRUE)</f>
        <v>254.99</v>
      </c>
      <c r="F7" s="1" cm="1">
        <f t="array" ref="F7">_FV(Table2[[#This Row],[Company]],"52 week low",TRUE)</f>
        <v>182.66</v>
      </c>
      <c r="G7" s="2" cm="1">
        <f t="array" ref="G7">_FV(Table2[[#This Row],[Company]],"P/E",TRUE)</f>
        <v>18.146000000000001</v>
      </c>
      <c r="H7" s="2"/>
      <c r="I7" s="1">
        <v>5.04</v>
      </c>
      <c r="J7" s="3">
        <f>Table2[[#This Row],[Coupon]]/Table2[[#This Row],[Price]]</f>
        <v>2.402516922490228E-2</v>
      </c>
      <c r="K7" s="3" t="s">
        <v>19</v>
      </c>
      <c r="L7" s="1" t="s">
        <v>7</v>
      </c>
      <c r="M7" s="3"/>
      <c r="N7" s="3"/>
      <c r="O7" s="3"/>
      <c r="P7" s="4" t="e">
        <f>Table2[[#This Row],[Coupon]]/Table2[[#This Row],[MML]]</f>
        <v>#DIV/0!</v>
      </c>
      <c r="Q7" s="4" t="e">
        <f>Table2[[#This Row],[Coupon]]/Table2[[#This Row],[MMH]]</f>
        <v>#DIV/0!</v>
      </c>
      <c r="R7" s="4" t="e">
        <f>Table2[[#This Row],[Coupon]]/Table2[[#This Row],[MOS]]</f>
        <v>#DIV/0!</v>
      </c>
    </row>
    <row r="8" spans="2:18" x14ac:dyDescent="0.25">
      <c r="B8" t="e" vm="7">
        <v>#VALUE!</v>
      </c>
      <c r="C8" t="str">
        <f>_FV(Table2[[#This Row],[Company]],"Ticker symbol",TRUE)</f>
        <v>GOOGL</v>
      </c>
      <c r="D8" s="1" cm="1">
        <f t="array" ref="D8">_FV(Table2[[#This Row],[Company]],"Price")</f>
        <v>2142.87</v>
      </c>
      <c r="E8" s="1" cm="1">
        <f t="array" ref="E8">_FV(Table2[[#This Row],[Company]],"52 week high",TRUE)</f>
        <v>3030.9315000000001</v>
      </c>
      <c r="F8" s="1" cm="1">
        <f t="array" ref="F8">_FV(Table2[[#This Row],[Company]],"52 week low",TRUE)</f>
        <v>2037.6936000000001</v>
      </c>
      <c r="G8" s="2" cm="1">
        <f t="array" ref="G8">_FV(Table2[[#This Row],[Company]],"P/E",TRUE)</f>
        <v>19.183</v>
      </c>
      <c r="H8" s="2"/>
      <c r="I8" s="1">
        <v>0</v>
      </c>
      <c r="J8" s="3">
        <f>Table2[[#This Row],[Coupon]]/Table2[[#This Row],[Price]]</f>
        <v>0</v>
      </c>
      <c r="K8" s="3"/>
      <c r="L8" s="1" t="s">
        <v>8</v>
      </c>
      <c r="M8" s="3"/>
      <c r="N8" s="3"/>
      <c r="O8" s="3"/>
      <c r="P8" s="4" t="e">
        <f>Table2[[#This Row],[Coupon]]/Table2[[#This Row],[MML]]</f>
        <v>#DIV/0!</v>
      </c>
      <c r="Q8" s="4" t="e">
        <f>Table2[[#This Row],[Coupon]]/Table2[[#This Row],[MMH]]</f>
        <v>#DIV/0!</v>
      </c>
      <c r="R8" s="4" t="e">
        <f>Table2[[#This Row],[Coupon]]/Table2[[#This Row],[MOS]]</f>
        <v>#DIV/0!</v>
      </c>
    </row>
    <row r="9" spans="2:18" x14ac:dyDescent="0.25">
      <c r="B9" t="e" vm="8">
        <v>#VALUE!</v>
      </c>
      <c r="C9" t="str">
        <f>_FV(Table2[[#This Row],[Company]],"Ticker symbol",TRUE)</f>
        <v>HD</v>
      </c>
      <c r="D9" s="1" cm="1">
        <f t="array" ref="D9">_FV(Table2[[#This Row],[Company]],"Price")</f>
        <v>270.73</v>
      </c>
      <c r="E9" s="1" cm="1">
        <f t="array" ref="E9">_FV(Table2[[#This Row],[Company]],"52 week high",TRUE)</f>
        <v>420.61</v>
      </c>
      <c r="F9" s="1" cm="1">
        <f t="array" ref="F9">_FV(Table2[[#This Row],[Company]],"52 week low",TRUE)</f>
        <v>269.73</v>
      </c>
      <c r="G9" s="2" cm="1">
        <f t="array" ref="G9">_FV(Table2[[#This Row],[Company]],"P/E",TRUE)</f>
        <v>17.359000000000002</v>
      </c>
      <c r="H9" s="2"/>
      <c r="I9" s="1"/>
      <c r="J9" s="3">
        <f>Table2[[#This Row],[Coupon]]/Table2[[#This Row],[Price]]</f>
        <v>0</v>
      </c>
      <c r="K9" s="1"/>
      <c r="L9" s="1" t="s">
        <v>7</v>
      </c>
      <c r="M9" s="3"/>
      <c r="N9" s="3"/>
      <c r="O9" s="3"/>
      <c r="P9" s="4" t="e">
        <f>Table2[[#This Row],[Coupon]]/Table2[[#This Row],[MML]]</f>
        <v>#DIV/0!</v>
      </c>
      <c r="Q9" s="4" t="e">
        <f>Table2[[#This Row],[Coupon]]/Table2[[#This Row],[MMH]]</f>
        <v>#DIV/0!</v>
      </c>
      <c r="R9" s="4" t="e">
        <f>Table2[[#This Row],[Coupon]]/Table2[[#This Row],[MOS]]</f>
        <v>#DIV/0!</v>
      </c>
    </row>
    <row r="10" spans="2:18" x14ac:dyDescent="0.25">
      <c r="B10" t="e" vm="9">
        <v>#VALUE!</v>
      </c>
      <c r="C10" t="str">
        <f>_FV(Table2[[#This Row],[Company]],"Ticker symbol",TRUE)</f>
        <v>JPM</v>
      </c>
      <c r="D10" s="1" cm="1">
        <f t="array" ref="D10">_FV(Table2[[#This Row],[Company]],"Price")</f>
        <v>113.03</v>
      </c>
      <c r="E10" s="1" cm="1">
        <f t="array" ref="E10">_FV(Table2[[#This Row],[Company]],"52 week high",TRUE)</f>
        <v>172.96</v>
      </c>
      <c r="F10" s="1" cm="1">
        <f t="array" ref="F10">_FV(Table2[[#This Row],[Company]],"52 week low",TRUE)</f>
        <v>111.87</v>
      </c>
      <c r="G10" s="2" cm="1">
        <f t="array" ref="G10">_FV(Table2[[#This Row],[Company]],"P/E",TRUE)</f>
        <v>8.4174000000000007</v>
      </c>
      <c r="H10" s="2"/>
      <c r="I10" s="1">
        <v>4</v>
      </c>
      <c r="J10" s="3">
        <f>Table2[[#This Row],[Coupon]]/Table2[[#This Row],[Price]]</f>
        <v>3.5388834822613464E-2</v>
      </c>
      <c r="K10" s="3" t="s">
        <v>19</v>
      </c>
      <c r="L10" s="1" t="s">
        <v>7</v>
      </c>
      <c r="M10" s="3"/>
      <c r="N10" s="3"/>
      <c r="O10" s="3"/>
      <c r="P10" s="4" t="e">
        <f>Table2[[#This Row],[Coupon]]/Table2[[#This Row],[MML]]</f>
        <v>#DIV/0!</v>
      </c>
      <c r="Q10" s="4" t="e">
        <f>Table2[[#This Row],[Coupon]]/Table2[[#This Row],[MMH]]</f>
        <v>#DIV/0!</v>
      </c>
      <c r="R10" s="4" t="e">
        <f>Table2[[#This Row],[Coupon]]/Table2[[#This Row],[MOS]]</f>
        <v>#DIV/0!</v>
      </c>
    </row>
    <row r="11" spans="2:18" x14ac:dyDescent="0.25">
      <c r="B11" t="e" vm="10">
        <v>#VALUE!</v>
      </c>
      <c r="C11" t="str">
        <f>_FV(Table2[[#This Row],[Company]],"Ticker symbol",TRUE)</f>
        <v>KO</v>
      </c>
      <c r="D11" s="1" cm="1">
        <f t="array" ref="D11">_FV(Table2[[#This Row],[Company]],"Price")</f>
        <v>59.43</v>
      </c>
      <c r="E11" s="1" cm="1">
        <f t="array" ref="E11">_FV(Table2[[#This Row],[Company]],"52 week high",TRUE)</f>
        <v>67.2</v>
      </c>
      <c r="F11" s="1" cm="1">
        <f t="array" ref="F11">_FV(Table2[[#This Row],[Company]],"52 week low",TRUE)</f>
        <v>52.28</v>
      </c>
      <c r="G11" s="2" cm="1">
        <f t="array" ref="G11">_FV(Table2[[#This Row],[Company]],"P/E",TRUE)</f>
        <v>24.913599999999999</v>
      </c>
      <c r="H11" s="2"/>
      <c r="I11" s="1"/>
      <c r="J11" s="3">
        <f>Table2[[#This Row],[Coupon]]/Table2[[#This Row],[Price]]</f>
        <v>0</v>
      </c>
      <c r="K11" s="1"/>
      <c r="L11" s="1" t="s">
        <v>7</v>
      </c>
      <c r="M11" s="3"/>
      <c r="N11" s="3"/>
      <c r="O11" s="3"/>
      <c r="P11" s="4" t="e">
        <f>Table2[[#This Row],[Coupon]]/Table2[[#This Row],[MML]]</f>
        <v>#DIV/0!</v>
      </c>
      <c r="Q11" s="4" t="e">
        <f>Table2[[#This Row],[Coupon]]/Table2[[#This Row],[MMH]]</f>
        <v>#DIV/0!</v>
      </c>
      <c r="R11" s="4" t="e">
        <f>Table2[[#This Row],[Coupon]]/Table2[[#This Row],[MOS]]</f>
        <v>#DIV/0!</v>
      </c>
    </row>
    <row r="12" spans="2:18" x14ac:dyDescent="0.25">
      <c r="B12" t="e" vm="11">
        <v>#VALUE!</v>
      </c>
      <c r="C12" t="str">
        <f>_FV(Table2[[#This Row],[Company]],"Ticker symbol",TRUE)</f>
        <v>LMT</v>
      </c>
      <c r="D12" s="1" cm="1">
        <f t="array" ref="D12">_FV(Table2[[#This Row],[Company]],"Price")</f>
        <v>404.01</v>
      </c>
      <c r="E12" s="1" cm="1">
        <f t="array" ref="E12">_FV(Table2[[#This Row],[Company]],"52 week high",TRUE)</f>
        <v>479.99</v>
      </c>
      <c r="F12" s="1" cm="1">
        <f t="array" ref="F12">_FV(Table2[[#This Row],[Company]],"52 week low",TRUE)</f>
        <v>324.2278</v>
      </c>
      <c r="G12" s="2" cm="1">
        <f t="array" ref="G12">_FV(Table2[[#This Row],[Company]],"P/E",TRUE)</f>
        <v>17.874199999999998</v>
      </c>
      <c r="H12" s="2"/>
      <c r="I12" s="1">
        <v>11.2</v>
      </c>
      <c r="J12" s="3">
        <f>Table2[[#This Row],[Coupon]]/Table2[[#This Row],[Price]]</f>
        <v>2.7722086086978043E-2</v>
      </c>
      <c r="K12" s="3"/>
      <c r="L12" s="1" t="s">
        <v>7</v>
      </c>
      <c r="M12" s="3"/>
      <c r="N12" s="3"/>
      <c r="O12" s="3"/>
      <c r="P12" s="4" t="e">
        <f>Table2[[#This Row],[Coupon]]/Table2[[#This Row],[MML]]</f>
        <v>#DIV/0!</v>
      </c>
      <c r="Q12" s="4" t="e">
        <f>Table2[[#This Row],[Coupon]]/Table2[[#This Row],[MMH]]</f>
        <v>#DIV/0!</v>
      </c>
      <c r="R12" s="4" t="e">
        <f>Table2[[#This Row],[Coupon]]/Table2[[#This Row],[MOS]]</f>
        <v>#DIV/0!</v>
      </c>
    </row>
    <row r="13" spans="2:18" x14ac:dyDescent="0.25">
      <c r="B13" t="e" vm="12">
        <v>#VALUE!</v>
      </c>
      <c r="C13" t="str">
        <f>_FV(Table2[[#This Row],[Company]],"Ticker symbol",TRUE)</f>
        <v>LOW</v>
      </c>
      <c r="D13" s="1" cm="1">
        <f t="array" ref="D13">_FV(Table2[[#This Row],[Company]],"Price")</f>
        <v>172.47</v>
      </c>
      <c r="E13" s="1" cm="1">
        <f t="array" ref="E13">_FV(Table2[[#This Row],[Company]],"52 week high",TRUE)</f>
        <v>263.31</v>
      </c>
      <c r="F13" s="1" cm="1">
        <f t="array" ref="F13">_FV(Table2[[#This Row],[Company]],"52 week low",TRUE)</f>
        <v>170.14</v>
      </c>
      <c r="G13" s="2" cm="1">
        <f t="array" ref="G13">_FV(Table2[[#This Row],[Company]],"P/E",TRUE)</f>
        <v>13.9886</v>
      </c>
      <c r="H13" s="2"/>
      <c r="I13" s="1">
        <v>4.2</v>
      </c>
      <c r="J13" s="3">
        <f>Table2[[#This Row],[Coupon]]/Table2[[#This Row],[Price]]</f>
        <v>2.4352061228039661E-2</v>
      </c>
      <c r="K13" s="1" t="s">
        <v>19</v>
      </c>
      <c r="L13" s="1" t="s">
        <v>7</v>
      </c>
      <c r="M13" s="3">
        <v>1.4999999999999999E-2</v>
      </c>
      <c r="N13" s="3">
        <v>1.7999999999999999E-2</v>
      </c>
      <c r="O13" s="3">
        <v>0.02</v>
      </c>
      <c r="P13" s="4">
        <f>Table2[[#This Row],[Coupon]]/Table2[[#This Row],[MML]]</f>
        <v>280</v>
      </c>
      <c r="Q13" s="4">
        <f>Table2[[#This Row],[Coupon]]/Table2[[#This Row],[MMH]]</f>
        <v>233.33333333333337</v>
      </c>
      <c r="R13" s="4">
        <f>Table2[[#This Row],[Coupon]]/Table2[[#This Row],[MOS]]</f>
        <v>210</v>
      </c>
    </row>
    <row r="14" spans="2:18" x14ac:dyDescent="0.25">
      <c r="B14" t="e" vm="13">
        <v>#VALUE!</v>
      </c>
      <c r="C14" t="str">
        <f>_FV(Table2[[#This Row],[Company]],"Ticker symbol",TRUE)</f>
        <v>MSFT</v>
      </c>
      <c r="D14" s="1" cm="1">
        <f t="array" ref="D14">_FV(Table2[[#This Row],[Company]],"Price")</f>
        <v>247.65</v>
      </c>
      <c r="E14" s="1" cm="1">
        <f t="array" ref="E14">_FV(Table2[[#This Row],[Company]],"52 week high",TRUE)</f>
        <v>349.67</v>
      </c>
      <c r="F14" s="1" cm="1">
        <f t="array" ref="F14">_FV(Table2[[#This Row],[Company]],"52 week low",TRUE)</f>
        <v>241.51</v>
      </c>
      <c r="G14" s="2" cm="1">
        <f t="array" ref="G14">_FV(Table2[[#This Row],[Company]],"P/E",TRUE)</f>
        <v>25.558</v>
      </c>
      <c r="H14" s="2"/>
      <c r="I14" s="1">
        <v>2.48</v>
      </c>
      <c r="J14" s="3">
        <f>Table2[[#This Row],[Coupon]]/Table2[[#This Row],[Price]]</f>
        <v>1.0014132848778518E-2</v>
      </c>
      <c r="K14" s="3"/>
      <c r="L14" s="1" t="s">
        <v>7</v>
      </c>
      <c r="M14" s="3"/>
      <c r="N14" s="3"/>
      <c r="O14" s="3"/>
      <c r="P14" s="4" t="e">
        <f>Table2[[#This Row],[Coupon]]/Table2[[#This Row],[MML]]</f>
        <v>#DIV/0!</v>
      </c>
      <c r="Q14" s="4" t="e">
        <f>Table2[[#This Row],[Coupon]]/Table2[[#This Row],[MMH]]</f>
        <v>#DIV/0!</v>
      </c>
      <c r="R14" s="4" t="e">
        <f>Table2[[#This Row],[Coupon]]/Table2[[#This Row],[MOS]]</f>
        <v>#DIV/0!</v>
      </c>
    </row>
    <row r="15" spans="2:18" x14ac:dyDescent="0.25">
      <c r="B15" t="e" vm="14">
        <v>#VALUE!</v>
      </c>
      <c r="C15" t="str">
        <f>_FV(Table2[[#This Row],[Company]],"Ticker symbol",TRUE)</f>
        <v>PEP</v>
      </c>
      <c r="D15" s="1" cm="1">
        <f t="array" ref="D15">_FV(Table2[[#This Row],[Company]],"Price")</f>
        <v>157.06</v>
      </c>
      <c r="E15" s="1" cm="1">
        <f t="array" ref="E15">_FV(Table2[[#This Row],[Company]],"52 week high",TRUE)</f>
        <v>177.62</v>
      </c>
      <c r="F15" s="1" cm="1">
        <f t="array" ref="F15">_FV(Table2[[#This Row],[Company]],"52 week low",TRUE)</f>
        <v>144.61000000000001</v>
      </c>
      <c r="G15" s="2" cm="1">
        <f t="array" ref="G15">_FV(Table2[[#This Row],[Company]],"P/E",TRUE)</f>
        <v>21.081199999999999</v>
      </c>
      <c r="H15" s="2"/>
      <c r="I15" s="1">
        <v>4.5999999999999996</v>
      </c>
      <c r="J15" s="3">
        <f>Table2[[#This Row],[Coupon]]/Table2[[#This Row],[Price]]</f>
        <v>2.9288170126066469E-2</v>
      </c>
      <c r="K15" s="3"/>
      <c r="L15" s="1" t="s">
        <v>7</v>
      </c>
      <c r="M15" s="3"/>
      <c r="N15" s="3"/>
      <c r="O15" s="3"/>
      <c r="P15" s="4" t="e">
        <f>Table2[[#This Row],[Coupon]]/Table2[[#This Row],[MML]]</f>
        <v>#DIV/0!</v>
      </c>
      <c r="Q15" s="4" t="e">
        <f>Table2[[#This Row],[Coupon]]/Table2[[#This Row],[MMH]]</f>
        <v>#DIV/0!</v>
      </c>
      <c r="R15" s="4" t="e">
        <f>Table2[[#This Row],[Coupon]]/Table2[[#This Row],[MOS]]</f>
        <v>#DIV/0!</v>
      </c>
    </row>
    <row r="16" spans="2:18" x14ac:dyDescent="0.25">
      <c r="B16" t="e" vm="15">
        <v>#VALUE!</v>
      </c>
      <c r="C16" t="str">
        <f>_FV(Table2[[#This Row],[Company]],"Ticker symbol",TRUE)</f>
        <v>SPG</v>
      </c>
      <c r="D16" s="1" cm="1">
        <f t="array" ref="D16">_FV(Table2[[#This Row],[Company]],"Price")</f>
        <v>95.69</v>
      </c>
      <c r="E16" s="1" cm="1">
        <f t="array" ref="E16">_FV(Table2[[#This Row],[Company]],"52 week high",TRUE)</f>
        <v>171.12</v>
      </c>
      <c r="F16" s="1" cm="1">
        <f t="array" ref="F16">_FV(Table2[[#This Row],[Company]],"52 week low",TRUE)</f>
        <v>93.5</v>
      </c>
      <c r="G16" s="2" cm="1">
        <f t="array" ref="G16">_FV(Table2[[#This Row],[Company]],"P/E",TRUE)</f>
        <v>13.958</v>
      </c>
      <c r="H16" s="2"/>
      <c r="I16" s="1">
        <v>6.8</v>
      </c>
      <c r="J16" s="3">
        <f>Table2[[#This Row],[Coupon]]/Table2[[#This Row],[Price]]</f>
        <v>7.1062806980875748E-2</v>
      </c>
      <c r="K16" s="3"/>
      <c r="L16" s="1" t="s">
        <v>7</v>
      </c>
      <c r="M16" s="3"/>
      <c r="N16" s="3"/>
      <c r="O16" s="3"/>
      <c r="P16" s="4" t="e">
        <f>Table2[[#This Row],[Coupon]]/Table2[[#This Row],[MML]]</f>
        <v>#DIV/0!</v>
      </c>
      <c r="Q16" s="4" t="e">
        <f>Table2[[#This Row],[Coupon]]/Table2[[#This Row],[MMH]]</f>
        <v>#DIV/0!</v>
      </c>
      <c r="R16" s="4" t="e">
        <f>Table2[[#This Row],[Coupon]]/Table2[[#This Row],[MOS]]</f>
        <v>#DIV/0!</v>
      </c>
    </row>
    <row r="17" spans="2:18" x14ac:dyDescent="0.25">
      <c r="B17" t="e" vm="16">
        <v>#VALUE!</v>
      </c>
      <c r="C17" t="str">
        <f>_FV(Table2[[#This Row],[Company]],"Ticker symbol",TRUE)</f>
        <v>TROW</v>
      </c>
      <c r="D17" s="1" cm="1">
        <f t="array" ref="D17">_FV(Table2[[#This Row],[Company]],"Price")</f>
        <v>106.68</v>
      </c>
      <c r="E17" s="1" cm="1">
        <f t="array" ref="E17">_FV(Table2[[#This Row],[Company]],"52 week high",TRUE)</f>
        <v>224.55500000000001</v>
      </c>
      <c r="F17" s="1" cm="1">
        <f t="array" ref="F17">_FV(Table2[[#This Row],[Company]],"52 week low",TRUE)</f>
        <v>104.72</v>
      </c>
      <c r="G17" s="2" cm="1">
        <f t="array" ref="G17">_FV(Table2[[#This Row],[Company]],"P/E",TRUE)</f>
        <v>8.5809999999999995</v>
      </c>
      <c r="H17" s="2"/>
      <c r="I17" s="1">
        <v>4.8</v>
      </c>
      <c r="J17" s="3">
        <f>Table2[[#This Row],[Coupon]]/Table2[[#This Row],[Price]]</f>
        <v>4.4994375703037118E-2</v>
      </c>
      <c r="K17" s="3"/>
      <c r="L17" s="1" t="s">
        <v>7</v>
      </c>
      <c r="M17" s="3">
        <v>2.7E-2</v>
      </c>
      <c r="N17" s="3">
        <v>0.03</v>
      </c>
      <c r="O17" s="3">
        <v>3.3000000000000002E-2</v>
      </c>
      <c r="P17" s="4">
        <f>Table2[[#This Row],[Coupon]]/Table2[[#This Row],[MML]]</f>
        <v>177.77777777777777</v>
      </c>
      <c r="Q17" s="4">
        <f>Table2[[#This Row],[Coupon]]/Table2[[#This Row],[MMH]]</f>
        <v>160</v>
      </c>
      <c r="R17" s="4">
        <f>Table2[[#This Row],[Coupon]]/Table2[[#This Row],[MOS]]</f>
        <v>145.45454545454544</v>
      </c>
    </row>
    <row r="18" spans="2:18" x14ac:dyDescent="0.25">
      <c r="B18" t="e" vm="17">
        <v>#VALUE!</v>
      </c>
      <c r="C18" t="str">
        <f>_FV(Table2[[#This Row],[Company]],"Ticker symbol",TRUE)</f>
        <v>TXN</v>
      </c>
      <c r="D18" s="1" cm="1">
        <f t="array" ref="D18">_FV(Table2[[#This Row],[Company]],"Price")</f>
        <v>150.19999999999999</v>
      </c>
      <c r="E18" s="1" cm="1">
        <f t="array" ref="E18">_FV(Table2[[#This Row],[Company]],"52 week high",TRUE)</f>
        <v>202.26</v>
      </c>
      <c r="F18" s="1" cm="1">
        <f t="array" ref="F18">_FV(Table2[[#This Row],[Company]],"52 week low",TRUE)</f>
        <v>149.1</v>
      </c>
      <c r="G18" s="2" cm="1">
        <f t="array" ref="G18">_FV(Table2[[#This Row],[Company]],"P/E",TRUE)</f>
        <v>17.308599999999998</v>
      </c>
      <c r="H18" s="2"/>
      <c r="I18" s="1">
        <v>4.5999999999999996</v>
      </c>
      <c r="J18" s="3">
        <f>Table2[[#This Row],[Coupon]]/Table2[[#This Row],[Price]]</f>
        <v>3.0625832223701729E-2</v>
      </c>
      <c r="K18" s="3"/>
      <c r="L18" s="1" t="s">
        <v>7</v>
      </c>
      <c r="M18" s="3"/>
      <c r="N18" s="3"/>
      <c r="O18" s="3"/>
      <c r="P18" s="4" t="e">
        <f>Table2[[#This Row],[Coupon]]/Table2[[#This Row],[MML]]</f>
        <v>#DIV/0!</v>
      </c>
      <c r="Q18" s="4" t="e">
        <f>Table2[[#This Row],[Coupon]]/Table2[[#This Row],[MMH]]</f>
        <v>#DIV/0!</v>
      </c>
      <c r="R18" s="4" t="e">
        <f>Table2[[#This Row],[Coupon]]/Table2[[#This Row],[MOS]]</f>
        <v>#DIV/0!</v>
      </c>
    </row>
    <row r="19" spans="2:18" x14ac:dyDescent="0.25">
      <c r="B19" t="e" vm="18">
        <v>#VALUE!</v>
      </c>
      <c r="C19" t="str">
        <f>_FV(Table2[[#This Row],[Company]],"Ticker symbol",TRUE)</f>
        <v>UPS</v>
      </c>
      <c r="D19" s="1" cm="1">
        <f t="array" ref="D19">_FV(Table2[[#This Row],[Company]],"Price")</f>
        <v>171.07</v>
      </c>
      <c r="E19" s="1" cm="1">
        <f t="array" ref="E19">_FV(Table2[[#This Row],[Company]],"52 week high",TRUE)</f>
        <v>233.72</v>
      </c>
      <c r="F19" s="1" cm="1">
        <f t="array" ref="F19">_FV(Table2[[#This Row],[Company]],"52 week low",TRUE)</f>
        <v>165.34</v>
      </c>
      <c r="G19" s="2" cm="1">
        <f t="array" ref="G19">_FV(Table2[[#This Row],[Company]],"P/E",TRUE)</f>
        <v>14.042199999999999</v>
      </c>
      <c r="H19" s="2"/>
      <c r="I19" s="1">
        <v>6.08</v>
      </c>
      <c r="J19" s="3">
        <f>Table2[[#This Row],[Coupon]]/Table2[[#This Row],[Price]]</f>
        <v>3.5541006605483136E-2</v>
      </c>
      <c r="K19" s="3"/>
      <c r="L19" s="1" t="s">
        <v>7</v>
      </c>
      <c r="M19" s="3"/>
      <c r="N19" s="3"/>
      <c r="O19" s="3"/>
      <c r="P19" s="4" t="e">
        <f>Table2[[#This Row],[Coupon]]/Table2[[#This Row],[MML]]</f>
        <v>#DIV/0!</v>
      </c>
      <c r="Q19" s="4" t="e">
        <f>Table2[[#This Row],[Coupon]]/Table2[[#This Row],[MMH]]</f>
        <v>#DIV/0!</v>
      </c>
      <c r="R19" s="4" t="e">
        <f>Table2[[#This Row],[Coupon]]/Table2[[#This Row],[MOS]]</f>
        <v>#DIV/0!</v>
      </c>
    </row>
    <row r="20" spans="2:18" x14ac:dyDescent="0.25">
      <c r="B20" t="e" vm="19">
        <v>#VALUE!</v>
      </c>
      <c r="C20" t="str">
        <f>_FV(Table2[[#This Row],[Company]],"Ticker symbol",TRUE)</f>
        <v>VZ</v>
      </c>
      <c r="D20" s="1" cm="1">
        <f t="array" ref="D20">_FV(Table2[[#This Row],[Company]],"Price")</f>
        <v>49.03</v>
      </c>
      <c r="E20" s="1" cm="1">
        <f t="array" ref="E20">_FV(Table2[[#This Row],[Company]],"52 week high",TRUE)</f>
        <v>56.919800000000002</v>
      </c>
      <c r="F20" s="1" cm="1">
        <f t="array" ref="F20">_FV(Table2[[#This Row],[Company]],"52 week low",TRUE)</f>
        <v>45.548900000000003</v>
      </c>
      <c r="G20" s="2" cm="1">
        <f t="array" ref="G20">_FV(Table2[[#This Row],[Company]],"P/E",TRUE)</f>
        <v>9.5009999999999994</v>
      </c>
      <c r="H20" s="2"/>
      <c r="I20" s="1">
        <v>2.56</v>
      </c>
      <c r="J20" s="3">
        <f>Table2[[#This Row],[Coupon]]/Table2[[#This Row],[Price]]</f>
        <v>5.2212930858657962E-2</v>
      </c>
      <c r="K20" s="3"/>
      <c r="L20" s="1" t="s">
        <v>7</v>
      </c>
      <c r="M20" s="3"/>
      <c r="N20" s="3"/>
      <c r="O20" s="3"/>
      <c r="P20" s="4" t="e">
        <f>Table2[[#This Row],[Coupon]]/Table2[[#This Row],[MML]]</f>
        <v>#DIV/0!</v>
      </c>
      <c r="Q20" s="4" t="e">
        <f>Table2[[#This Row],[Coupon]]/Table2[[#This Row],[MMH]]</f>
        <v>#DIV/0!</v>
      </c>
      <c r="R20" s="4" t="e">
        <f>Table2[[#This Row],[Coupon]]/Table2[[#This Row],[MOS]]</f>
        <v>#DIV/0!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2022-06-20T12:58:46Z</dcterms:modified>
</cp:coreProperties>
</file>