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bcb0b6f0298eff0f/Investing-Repo/"/>
    </mc:Choice>
  </mc:AlternateContent>
  <xr:revisionPtr revIDLastSave="645" documentId="8_{C8D0096A-CF07-4025-B6D9-3EA9E3FEB7D7}" xr6:coauthVersionLast="47" xr6:coauthVersionMax="47" xr10:uidLastSave="{68B9BA30-D5DE-462A-9F59-FD9BA7D33A90}"/>
  <bookViews>
    <workbookView xWindow="28680" yWindow="-120" windowWidth="29040" windowHeight="15720" xr2:uid="{ED6CDB2C-C2C5-460F-8ABC-D8056080F492}"/>
  </bookViews>
  <sheets>
    <sheet name="WatchLis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Q21" i="1" l="1"/>
  <c r="R21" i="1"/>
  <c r="S21" i="1"/>
  <c r="C21" i="1"/>
  <c r="D21" i="1" a="1"/>
  <c r="D21" i="1" s="1"/>
  <c r="K21" i="1" s="1"/>
  <c r="E21" i="1" a="1"/>
  <c r="E21" i="1" s="1"/>
  <c r="F21" i="1" a="1"/>
  <c r="F21" i="1" s="1"/>
  <c r="G21" i="1" a="1"/>
  <c r="G21" i="1" s="1"/>
  <c r="R3" i="1"/>
  <c r="S3" i="1"/>
  <c r="R4" i="1"/>
  <c r="S4" i="1"/>
  <c r="S7" i="1"/>
  <c r="S8" i="1"/>
  <c r="S10" i="1"/>
  <c r="S12" i="1"/>
  <c r="S14" i="1"/>
  <c r="S15" i="1"/>
  <c r="S16" i="1"/>
  <c r="S17" i="1"/>
  <c r="S18" i="1"/>
  <c r="S19" i="1"/>
  <c r="S20" i="1"/>
  <c r="S11" i="1"/>
  <c r="S9" i="1"/>
  <c r="S13" i="1"/>
  <c r="S5" i="1"/>
  <c r="R7" i="1"/>
  <c r="R8" i="1"/>
  <c r="R10" i="1"/>
  <c r="R12" i="1"/>
  <c r="R14" i="1"/>
  <c r="R15" i="1"/>
  <c r="R16" i="1"/>
  <c r="R17" i="1"/>
  <c r="R18" i="1"/>
  <c r="R19" i="1"/>
  <c r="R20" i="1"/>
  <c r="R11" i="1"/>
  <c r="R9" i="1"/>
  <c r="R13" i="1"/>
  <c r="R5" i="1"/>
  <c r="Q3" i="1"/>
  <c r="Q4" i="1"/>
  <c r="Q7" i="1"/>
  <c r="Q8" i="1"/>
  <c r="Q10" i="1"/>
  <c r="Q12" i="1"/>
  <c r="Q14" i="1"/>
  <c r="Q15" i="1"/>
  <c r="Q16" i="1"/>
  <c r="Q17" i="1"/>
  <c r="Q18" i="1"/>
  <c r="Q19" i="1"/>
  <c r="Q20" i="1"/>
  <c r="Q11" i="1"/>
  <c r="Q9" i="1"/>
  <c r="Q13" i="1"/>
  <c r="Q5" i="1"/>
  <c r="S6" i="1"/>
  <c r="R6" i="1"/>
  <c r="Q6" i="1"/>
  <c r="C5" i="1"/>
  <c r="D5" i="1" a="1"/>
  <c r="D5" i="1" s="1"/>
  <c r="K5" i="1" s="1"/>
  <c r="E5" i="1" a="1"/>
  <c r="E5" i="1" s="1"/>
  <c r="F5" i="1" a="1"/>
  <c r="F5" i="1" s="1"/>
  <c r="G5" i="1" a="1"/>
  <c r="G5" i="1" s="1"/>
  <c r="C13" i="1"/>
  <c r="D13" i="1" a="1"/>
  <c r="D13" i="1" s="1"/>
  <c r="K13" i="1" s="1"/>
  <c r="E13" i="1" a="1"/>
  <c r="E13" i="1" s="1"/>
  <c r="F13" i="1" a="1"/>
  <c r="F13" i="1" s="1"/>
  <c r="G13" i="1" a="1"/>
  <c r="G13" i="1" s="1"/>
  <c r="C9" i="1"/>
  <c r="D9" i="1" a="1"/>
  <c r="D9" i="1" s="1"/>
  <c r="K9" i="1" s="1"/>
  <c r="E9" i="1" a="1"/>
  <c r="E9" i="1" s="1"/>
  <c r="F9" i="1" a="1"/>
  <c r="F9" i="1" s="1"/>
  <c r="G9" i="1" a="1"/>
  <c r="G9" i="1" s="1"/>
  <c r="C11" i="1"/>
  <c r="D11" i="1" a="1"/>
  <c r="D11" i="1" s="1"/>
  <c r="K11" i="1" s="1"/>
  <c r="E11" i="1" a="1"/>
  <c r="E11" i="1" s="1"/>
  <c r="F11" i="1" a="1"/>
  <c r="F11" i="1" s="1"/>
  <c r="G11" i="1" a="1"/>
  <c r="G11" i="1" s="1"/>
  <c r="C4" i="1"/>
  <c r="C3" i="1"/>
  <c r="C6" i="1"/>
  <c r="C7" i="1"/>
  <c r="C10" i="1"/>
  <c r="C12" i="1"/>
  <c r="C14" i="1"/>
  <c r="C15" i="1"/>
  <c r="C16" i="1"/>
  <c r="C17" i="1"/>
  <c r="C18" i="1"/>
  <c r="C19" i="1"/>
  <c r="C20" i="1"/>
  <c r="C8" i="1"/>
  <c r="D4" i="1" a="1"/>
  <c r="D4" i="1" s="1"/>
  <c r="K4" i="1" s="1"/>
  <c r="E4" i="1" a="1"/>
  <c r="E4" i="1" s="1"/>
  <c r="F4" i="1" a="1"/>
  <c r="F4" i="1" s="1"/>
  <c r="G4" i="1" a="1"/>
  <c r="G4" i="1" s="1"/>
  <c r="D20" i="1" a="1"/>
  <c r="D20" i="1" s="1"/>
  <c r="K20" i="1" s="1"/>
  <c r="E20" i="1" a="1"/>
  <c r="E20" i="1" s="1"/>
  <c r="F20" i="1" a="1"/>
  <c r="F20" i="1" s="1"/>
  <c r="G20" i="1" a="1"/>
  <c r="G20" i="1" s="1"/>
  <c r="D17" i="1" a="1"/>
  <c r="D17" i="1" s="1"/>
  <c r="K17" i="1" s="1"/>
  <c r="E17" i="1" a="1"/>
  <c r="E17" i="1" s="1"/>
  <c r="F17" i="1" a="1"/>
  <c r="F17" i="1" s="1"/>
  <c r="G17" i="1" a="1"/>
  <c r="G17" i="1" s="1"/>
  <c r="D18" i="1" a="1"/>
  <c r="D18" i="1" s="1"/>
  <c r="K18" i="1" s="1"/>
  <c r="E18" i="1" a="1"/>
  <c r="E18" i="1" s="1"/>
  <c r="F18" i="1" a="1"/>
  <c r="F18" i="1" s="1"/>
  <c r="G18" i="1" a="1"/>
  <c r="G18" i="1" s="1"/>
  <c r="D19" i="1" a="1"/>
  <c r="D19" i="1" s="1"/>
  <c r="K19" i="1" s="1"/>
  <c r="E19" i="1" a="1"/>
  <c r="E19" i="1" s="1"/>
  <c r="F19" i="1" a="1"/>
  <c r="F19" i="1" s="1"/>
  <c r="G19" i="1" a="1"/>
  <c r="G19" i="1" s="1"/>
  <c r="D8" i="1" a="1"/>
  <c r="D8" i="1" s="1"/>
  <c r="K8" i="1" s="1"/>
  <c r="E8" i="1" a="1"/>
  <c r="E8" i="1" s="1"/>
  <c r="F8" i="1" a="1"/>
  <c r="F8" i="1" s="1"/>
  <c r="G8" i="1" a="1"/>
  <c r="G8" i="1" s="1"/>
  <c r="D16" i="1" a="1"/>
  <c r="D16" i="1" s="1"/>
  <c r="K16" i="1" s="1"/>
  <c r="E16" i="1" a="1"/>
  <c r="E16" i="1" s="1"/>
  <c r="F16" i="1" a="1"/>
  <c r="F16" i="1" s="1"/>
  <c r="G16" i="1" a="1"/>
  <c r="G16" i="1" s="1"/>
  <c r="D15" i="1" a="1"/>
  <c r="D15" i="1" s="1"/>
  <c r="K15" i="1" s="1"/>
  <c r="E15" i="1" a="1"/>
  <c r="E15" i="1" s="1"/>
  <c r="F15" i="1" a="1"/>
  <c r="F15" i="1" s="1"/>
  <c r="G15" i="1" a="1"/>
  <c r="G15" i="1" s="1"/>
  <c r="D14" i="1" a="1"/>
  <c r="D14" i="1" s="1"/>
  <c r="K14" i="1" s="1"/>
  <c r="E14" i="1" a="1"/>
  <c r="E14" i="1" s="1"/>
  <c r="F14" i="1" a="1"/>
  <c r="F14" i="1" s="1"/>
  <c r="G14" i="1" a="1"/>
  <c r="G14" i="1" s="1"/>
  <c r="D12" i="1" a="1"/>
  <c r="D12" i="1" s="1"/>
  <c r="K12" i="1" s="1"/>
  <c r="E12" i="1" a="1"/>
  <c r="E12" i="1" s="1"/>
  <c r="F12" i="1" a="1"/>
  <c r="F12" i="1" s="1"/>
  <c r="G12" i="1" a="1"/>
  <c r="G12" i="1" s="1"/>
  <c r="D10" i="1" a="1"/>
  <c r="D10" i="1" s="1"/>
  <c r="K10" i="1" s="1"/>
  <c r="E10" i="1" a="1"/>
  <c r="E10" i="1" s="1"/>
  <c r="F10" i="1" a="1"/>
  <c r="F10" i="1" s="1"/>
  <c r="G10" i="1" a="1"/>
  <c r="G10" i="1" s="1"/>
  <c r="D7" i="1" a="1"/>
  <c r="D7" i="1" s="1"/>
  <c r="K7" i="1" s="1"/>
  <c r="E7" i="1" a="1"/>
  <c r="E7" i="1" s="1"/>
  <c r="F7" i="1" a="1"/>
  <c r="F7" i="1" s="1"/>
  <c r="G7" i="1" a="1"/>
  <c r="G7" i="1" s="1"/>
  <c r="G3" i="1" a="1"/>
  <c r="G3" i="1" s="1"/>
  <c r="G6" i="1" a="1"/>
  <c r="G6" i="1" s="1"/>
  <c r="F3" i="1" a="1"/>
  <c r="F3" i="1" s="1"/>
  <c r="F6" i="1" a="1"/>
  <c r="F6" i="1" s="1"/>
  <c r="E3" i="1" a="1"/>
  <c r="E3" i="1" s="1"/>
  <c r="E6" i="1" a="1"/>
  <c r="E6" i="1" s="1"/>
  <c r="D3" i="1" a="1"/>
  <c r="D3" i="1" s="1"/>
  <c r="K3" i="1" s="1"/>
  <c r="D6" i="1" a="1"/>
  <c r="D6"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0">
    <bk>
      <extLst>
        <ext uri="{3e2802c4-a4d2-4d8b-9148-e3be6c30e623}">
          <xlrd:rvb i="2"/>
        </ext>
      </extLst>
    </bk>
    <bk>
      <extLst>
        <ext uri="{3e2802c4-a4d2-4d8b-9148-e3be6c30e623}">
          <xlrd:rvb i="5"/>
        </ext>
      </extLst>
    </bk>
    <bk>
      <extLst>
        <ext uri="{3e2802c4-a4d2-4d8b-9148-e3be6c30e623}">
          <xlrd:rvb i="6"/>
        </ext>
      </extLst>
    </bk>
    <bk>
      <extLst>
        <ext uri="{3e2802c4-a4d2-4d8b-9148-e3be6c30e623}">
          <xlrd:rvb i="9"/>
        </ext>
      </extLst>
    </bk>
    <bk>
      <extLst>
        <ext uri="{3e2802c4-a4d2-4d8b-9148-e3be6c30e623}">
          <xlrd:rvb i="12"/>
        </ext>
      </extLst>
    </bk>
    <bk>
      <extLst>
        <ext uri="{3e2802c4-a4d2-4d8b-9148-e3be6c30e623}">
          <xlrd:rvb i="15"/>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7"/>
        </ext>
      </extLst>
    </bk>
    <bk>
      <extLst>
        <ext uri="{3e2802c4-a4d2-4d8b-9148-e3be6c30e623}">
          <xlrd:rvb i="43"/>
        </ext>
      </extLst>
    </bk>
    <bk>
      <extLst>
        <ext uri="{3e2802c4-a4d2-4d8b-9148-e3be6c30e623}">
          <xlrd:rvb i="46"/>
        </ext>
      </extLst>
    </bk>
    <bk>
      <extLst>
        <ext uri="{3e2802c4-a4d2-4d8b-9148-e3be6c30e623}">
          <xlrd:rvb i="49"/>
        </ext>
      </extLst>
    </bk>
    <bk>
      <extLst>
        <ext uri="{3e2802c4-a4d2-4d8b-9148-e3be6c30e623}">
          <xlrd:rvb i="55"/>
        </ext>
      </extLst>
    </bk>
    <bk>
      <extLst>
        <ext uri="{3e2802c4-a4d2-4d8b-9148-e3be6c30e623}">
          <xlrd:rvb i="58"/>
        </ext>
      </extLst>
    </bk>
    <bk>
      <extLst>
        <ext uri="{3e2802c4-a4d2-4d8b-9148-e3be6c30e623}">
          <xlrd:rvb i="61"/>
        </ext>
      </extLst>
    </bk>
    <bk>
      <extLst>
        <ext uri="{3e2802c4-a4d2-4d8b-9148-e3be6c30e623}">
          <xlrd:rvb i="64"/>
        </ext>
      </extLst>
    </bk>
    <bk>
      <extLst>
        <ext uri="{3e2802c4-a4d2-4d8b-9148-e3be6c30e623}">
          <xlrd:rvb i="67"/>
        </ext>
      </extLst>
    </bk>
  </futureMetadata>
  <cellMetadata count="1">
    <bk>
      <rc t="1" v="0"/>
    </bk>
  </cellMetadata>
  <valueMetadata count="20">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valueMetadata>
</metadata>
</file>

<file path=xl/sharedStrings.xml><?xml version="1.0" encoding="utf-8"?>
<sst xmlns="http://schemas.openxmlformats.org/spreadsheetml/2006/main" count="40" uniqueCount="21">
  <si>
    <t>Ticker</t>
  </si>
  <si>
    <t>Company</t>
  </si>
  <si>
    <t>Price</t>
  </si>
  <si>
    <t>52 week high</t>
  </si>
  <si>
    <t>52 week low</t>
  </si>
  <si>
    <t>P/E</t>
  </si>
  <si>
    <t>MML</t>
  </si>
  <si>
    <t>MMH</t>
  </si>
  <si>
    <t>MOS</t>
  </si>
  <si>
    <t>PMOS</t>
  </si>
  <si>
    <t>FCF</t>
  </si>
  <si>
    <t>FPL</t>
  </si>
  <si>
    <t>FPH</t>
  </si>
  <si>
    <t>Type</t>
  </si>
  <si>
    <t>Coupon</t>
  </si>
  <si>
    <t>Yield</t>
  </si>
  <si>
    <t>Div</t>
  </si>
  <si>
    <t>-</t>
  </si>
  <si>
    <t>Rating</t>
  </si>
  <si>
    <t>DIV</t>
  </si>
  <si>
    <t>HYLG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</si>
</sst>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_([$$-409]* #,##0.00_);_([$$-409]* \(#,##0.00\);_([$$-409]* &quot;-&quot;??_);_(@_)"/>
    <numFmt numFmtId="165" formatCode="0.0"/>
  </numFmts>
  <fonts count="3" x14ac:knownFonts="1">
    <font>
      <sz val="11"/>
      <color theme="1"/>
      <name val="Calibri"/>
      <family val="2"/>
      <scheme val="minor"/>
    </font>
    <font>
      <sz val="11"/>
      <color theme="1"/>
      <name val="Calibri"/>
      <family val="2"/>
      <scheme val="minor"/>
    </font>
    <font>
      <sz val="8"/>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00B050"/>
        <bgColor indexed="64"/>
      </patternFill>
    </fill>
  </fills>
  <borders count="1">
    <border>
      <left/>
      <right/>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
    <xf numFmtId="0" fontId="0" fillId="0" borderId="0" xfId="0"/>
    <xf numFmtId="164" fontId="0" fillId="0" borderId="0" xfId="0" applyNumberFormat="1"/>
    <xf numFmtId="10" fontId="0" fillId="0" borderId="0" xfId="1" applyNumberFormat="1" applyFont="1"/>
    <xf numFmtId="164" fontId="0" fillId="2" borderId="0" xfId="0" applyNumberFormat="1" applyFill="1"/>
    <xf numFmtId="0" fontId="0" fillId="2" borderId="0" xfId="0" applyFill="1"/>
    <xf numFmtId="10" fontId="0" fillId="0" borderId="0" xfId="1" applyNumberFormat="1" applyFont="1" applyAlignment="1">
      <alignment horizontal="center"/>
    </xf>
    <xf numFmtId="164" fontId="0" fillId="0" borderId="0" xfId="0" applyNumberFormat="1" applyAlignment="1">
      <alignment horizontal="center"/>
    </xf>
    <xf numFmtId="165" fontId="0" fillId="0" borderId="0" xfId="0" applyNumberFormat="1"/>
    <xf numFmtId="44" fontId="0" fillId="0" borderId="0" xfId="2" applyFont="1"/>
    <xf numFmtId="0" fontId="0" fillId="3" borderId="0" xfId="0" applyFill="1"/>
    <xf numFmtId="164" fontId="0" fillId="3" borderId="0" xfId="0" applyNumberFormat="1" applyFill="1"/>
  </cellXfs>
  <cellStyles count="3">
    <cellStyle name="Currency" xfId="2" builtinId="4"/>
    <cellStyle name="Normal" xfId="0" builtinId="0"/>
    <cellStyle name="Percent" xfId="1" builtinId="5"/>
  </cellStyles>
  <dxfs count="14">
    <dxf>
      <numFmt numFmtId="164" formatCode="_([$$-409]* #,##0.00_);_([$$-409]* \(#,##0.00\);_([$$-409]* &quot;-&quot;??_);_(@_)"/>
      <alignment horizontal="center" vertical="bottom" textRotation="0" wrapText="0" indent="0" justifyLastLine="0" shrinkToFit="0" readingOrder="0"/>
    </dxf>
    <dxf>
      <numFmt numFmtId="14" formatCode="0.00%"/>
    </dxf>
    <dxf>
      <numFmt numFmtId="164" formatCode="_([$$-409]* #,##0.00_);_([$$-409]* \(#,##0.00\);_([$$-409]* &quot;-&quot;??_);_(@_)"/>
      <alignment horizontal="center" vertical="bottom" textRotation="0" wrapText="0" indent="0" justifyLastLine="0" shrinkToFit="0" readingOrder="0"/>
    </dxf>
    <dxf>
      <numFmt numFmtId="164" formatCode="_([$$-409]* #,##0.00_);_([$$-409]* \(#,##0.00\);_([$$-409]* &quot;-&quot;??_);_(@_)"/>
      <fill>
        <patternFill patternType="solid">
          <fgColor indexed="64"/>
          <bgColor rgb="FF00B0F0"/>
        </patternFill>
      </fill>
    </dxf>
    <dxf>
      <numFmt numFmtId="164" formatCode="_([$$-409]* #,##0.00_);_([$$-409]* \(#,##0.00\);_([$$-409]* &quot;-&quot;??_);_(@_)"/>
      <fill>
        <patternFill patternType="solid">
          <fgColor indexed="64"/>
          <bgColor rgb="FF00B0F0"/>
        </patternFill>
      </fill>
    </dxf>
    <dxf>
      <numFmt numFmtId="164" formatCode="_([$$-409]* #,##0.00_);_([$$-409]* \(#,##0.00\);_([$$-409]* &quot;-&quot;??_);_(@_)"/>
      <fill>
        <patternFill patternType="solid">
          <fgColor indexed="64"/>
          <bgColor rgb="FF00B0F0"/>
        </patternFill>
      </fill>
    </dxf>
    <dxf>
      <numFmt numFmtId="14" formatCode="0.00%"/>
    </dxf>
    <dxf>
      <numFmt numFmtId="14" formatCode="0.00%"/>
    </dxf>
    <dxf>
      <numFmt numFmtId="164" formatCode="_([$$-409]* #,##0.00_);_([$$-409]* \(#,##0.00\);_([$$-409]* &quot;-&quot;??_);_(@_)"/>
    </dxf>
    <dxf>
      <numFmt numFmtId="164" formatCode="_([$$-409]* #,##0.00_);_([$$-409]* \(#,##0.00\);_([$$-409]* &quot;-&quot;??_);_(@_)"/>
    </dxf>
    <dxf>
      <numFmt numFmtId="165" formatCode="0.0"/>
    </dxf>
    <dxf>
      <numFmt numFmtId="164" formatCode="_([$$-409]* #,##0.00_);_([$$-409]* \(#,##0.00\);_([$$-409]* &quot;-&quot;??_);_(@_)"/>
    </dxf>
    <dxf>
      <numFmt numFmtId="164" formatCode="_([$$-409]* #,##0.00_);_([$$-409]* \(#,##0.00\);_([$$-409]* &quot;-&quot;??_);_(@_)"/>
    </dxf>
    <dxf>
      <numFmt numFmtId="164" formatCode="_([$$-409]* #,##0.00_);_([$$-409]* \(#,##0.00\);_([$$-409]* &quot;-&quot;??_);_(@_)"/>
      <fill>
        <patternFill patternType="solid">
          <fgColor indexed="64"/>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8">
  <rv s="0">
    <v>https://www.bing.com/financeapi/forcetrigger?t=a1mou2&amp;q=XNAS%3aAAPL&amp;form=skydnc</v>
    <v>Learn more on Bing</v>
  </rv>
  <rv s="1">
    <v>en-US</v>
    <v>a1mou2</v>
    <v>268435456</v>
    <v>1</v>
    <v>Powered by Refinitiv</v>
    <v>0</v>
    <v>APPLE INC. (XNAS:AAPL)</v>
    <v>2</v>
    <v>3</v>
    <v>Finance</v>
    <v>4</v>
    <v>182.94</v>
    <v>129.04</v>
    <v>1.1947000000000001</v>
    <v>2.21</v>
    <v>6.4780000000000003E-4</v>
    <v>1.6164000000000001E-2</v>
    <v>0.09</v>
    <v>USD</v>
    <v>Apple Inc. designs, manufactures and markets smartphones, personal computers, tablets, wearables and accessories, and sells a variety of related services. The Company’s products include iPhone, Mac, iPad, and Wearables, Home and Accessories. iPhone is the Company’s line of smartphones based on its iOS operating system. Mac is the Company’s line of personal computers based on its macOS operating system. iPad is the Company’s line of multi-purpose tablets based on its iPadOS operating system. Wearables, Home and Accessories includes AirPods, Apple TV, Apple Watch, Beats products, HomePod, iPod touch and other Apple-branded and third-party accessories. AirPods are the Company’s wireless headphones that interact with Siri. Apple Watch is the Company’s line of smart watches. Its services include Advertising, AppleCare, Cloud Services, Digital Content and Payment Services. Its customers are primarily in the consumer, small and mid-sized business, education, enterprise and government markets.</v>
    <v>154000</v>
    <v>Nasdaq Stock Market</v>
    <v>XNAS</v>
    <v>XNAS</v>
    <v>1 Apple Park Way, ONE INFINITE LOOP, CUPERTINO, CA, 95014 US</v>
    <v>139.04</v>
    <v>Computers, Phones &amp; Household Electronics</v>
    <v>Stock</v>
    <v>44743.999905786717</v>
    <v>0</v>
    <v>135.66</v>
    <v>2248607000000</v>
    <v>APPLE INC.</v>
    <v>APPLE INC.</v>
    <v>136.04</v>
    <v>22.223199999999999</v>
    <v>136.72</v>
    <v>138.93</v>
    <v>139.02000000000001</v>
    <v>16185180000</v>
    <v>AAPL</v>
    <v>APPLE INC. (XNAS:AAPL)</v>
    <v>71051552</v>
    <v>85083165</v>
    <v>1977</v>
  </rv>
  <rv s="2">
    <v>1</v>
  </rv>
  <rv s="0">
    <v>https://www.bing.com/financeapi/forcetrigger?t=a1nfbh&amp;q=ARCX%3aAMLP&amp;form=skydnc</v>
    <v>Learn more on Bing</v>
  </rv>
  <rv s="3">
    <v>en-US</v>
    <v>a1nfbh</v>
    <v>268435456</v>
    <v>1</v>
    <v>Powered by Refinitiv</v>
    <v>5</v>
    <v>Alps Alerian MLP ETF (ARCX:AMLP)</v>
    <v>6</v>
    <v>7</v>
    <v>Finance</v>
    <v>8</v>
    <v>42.18</v>
    <v>30.04</v>
    <v>3.0623999999999998</v>
    <v>0.51</v>
    <v>4.2909999999999997E-3</v>
    <v>1.4803999999999999E-2</v>
    <v>0.15</v>
    <v>USD</v>
    <v>NYSE Arca</v>
    <v>ARCX</v>
    <v>8.5000000000000006E-3</v>
    <v>35.085000000000001</v>
    <v>ETF</v>
    <v>44743.999329270315</v>
    <v>3</v>
    <v>33.79</v>
    <v>6879973740.8900003</v>
    <v>Alps Alerian MLP ETF</v>
    <v>34.67</v>
    <v>34.450000000000003</v>
    <v>34.96</v>
    <v>35.11</v>
    <v>AMLP</v>
    <v>Alps Alerian MLP ETF (ARCX:AMLP)</v>
    <v>2068907</v>
    <v>3527531</v>
  </rv>
  <rv s="2">
    <v>4</v>
  </rv>
  <rv s="4">
    <v>12</v>
    <v>P/E</v>
    <v>0</v>
  </rv>
  <rv s="0">
    <v>https://www.bing.com/financeapi/forcetrigger?t=a1ngur&amp;q=XNYS%3aAMT&amp;form=skydnc</v>
    <v>Learn more on Bing</v>
  </rv>
  <rv s="1">
    <v>en-US</v>
    <v>a1ngur</v>
    <v>268435456</v>
    <v>1</v>
    <v>Powered by Refinitiv</v>
    <v>0</v>
    <v>AMERICAN TOWER CORPORATION (XNYS:AMT)</v>
    <v>2</v>
    <v>3</v>
    <v>Finance</v>
    <v>4</v>
    <v>303.72000000000003</v>
    <v>220</v>
    <v>0.45810000000000001</v>
    <v>2.81</v>
    <v>1.9349999999999999E-4</v>
    <v>1.0993999999999999E-2</v>
    <v>0.05</v>
    <v>USD</v>
    <v>American Tower Corporation is a holding company. The Company operates as a real estate investment trust (REIT), which owns, operates and develops multitenant communications real estate. Its segments include U.S. &amp; Canada property, Asia-Pacific property, Africa property, Europe property and Latin America property. Its U.S. &amp; Canada property segment includes operations in Canada and the United States. Its Asia-Pacific property segment includes operations in Australia, Bangladesh, India and the Philippines. The Africa property segment includes operations in Burkina Faso, Ghana, Kenya, Niger, Nigeria, South Africa and Uganda. The Europe property segment includes operations in France, Germany, Spain and Poland. The Latin America property segment includes operations in Argentina, Brazil, Chile, Colombia, Costa Rica, Mexico, Paraguay and Peru. It also offers data center property operations in the United States. The Company offers tower-related services in the United States.</v>
    <v>6378</v>
    <v>New York Stock Exchange</v>
    <v>XNYS</v>
    <v>XNYS</v>
    <v>116 Huntington Ave, BOSTON, MA, 02116 US</v>
    <v>259.03500000000003</v>
    <v>Residential &amp; Commercial REIT</v>
    <v>Stock</v>
    <v>44743.992537106249</v>
    <v>7</v>
    <v>252.44</v>
    <v>120077800000</v>
    <v>AMERICAN TOWER CORPORATION</v>
    <v>AMERICAN TOWER CORPORATION</v>
    <v>254.53</v>
    <v>44.218299999999999</v>
    <v>255.59</v>
    <v>258.39999999999998</v>
    <v>258.45</v>
    <v>464697400</v>
    <v>AMT</v>
    <v>AMERICAN TOWER CORPORATION (XNYS:AMT)</v>
    <v>1363377</v>
    <v>2551385</v>
    <v>1996</v>
  </rv>
  <rv s="2">
    <v>8</v>
  </rv>
  <rv s="0">
    <v>https://www.bing.com/financeapi/forcetrigger?t=a1om4c&amp;q=XNYS%3aBLK&amp;form=skydnc</v>
    <v>Learn more on Bing</v>
  </rv>
  <rv s="1">
    <v>en-US</v>
    <v>a1om4c</v>
    <v>268435456</v>
    <v>1</v>
    <v>Powered by Refinitiv</v>
    <v>0</v>
    <v>BLACKROCK, INC. (XNYS:BLK)</v>
    <v>2</v>
    <v>3</v>
    <v>Finance</v>
    <v>4</v>
    <v>973.16</v>
    <v>575.6</v>
    <v>1.2698</v>
    <v>7.66</v>
    <v>5.0270000000000002E-4</v>
    <v>1.2577E-2</v>
    <v>0.31</v>
    <v>USD</v>
    <v>BlackRock, Inc. is an investment management company. The Company provides a range of investment and risk management services to institutional and retail clients. Its diverse platform of active (alpha) and index (beta) investment strategies across asset classes enables the Company to tailor investment outcomes and asset allocation solutions for clients. The Company's product offerings include single- and multi-asset portfolios investing in equities, fixed income, alternatives and money market instruments. Its products are offered directly and through intermediaries in a range of vehicles, including open-end and closed-end mutual funds, iShares exchange-traded funds (ETFs), separate accounts, collective investment funds and other pooled investment vehicles. The Company also offers technology services, including the investment and risk management technology platform, Aladdin, Aladdin Wealth, eFront, and Cachematrix, as well as advisory services and solutions.</v>
    <v>18700</v>
    <v>New York Stock Exchange</v>
    <v>XNYS</v>
    <v>XNYS</v>
    <v>55 E 52nd St, 55 EAST 52ND STREET, NEW YORK, NY, 10055 US</v>
    <v>619.27</v>
    <v>Investment Banking &amp; Investment Services</v>
    <v>Stock</v>
    <v>44743.997858680472</v>
    <v>10</v>
    <v>605.97799999999995</v>
    <v>93432050000</v>
    <v>BLACKROCK, INC.</v>
    <v>BLACKROCK, INC.</v>
    <v>607.25</v>
    <v>15.301299999999999</v>
    <v>609.04</v>
    <v>616.70000000000005</v>
    <v>617.01</v>
    <v>151503300</v>
    <v>BLK</v>
    <v>BLACKROCK, INC. (XNYS:BLK)</v>
    <v>502755</v>
    <v>968705</v>
    <v>2006</v>
  </rv>
  <rv s="2">
    <v>11</v>
  </rv>
  <rv s="0">
    <v>https://www.bing.com/financeapi/forcetrigger?t=a1tppr&amp;q=XNYS%3aGD&amp;form=skydnc</v>
    <v>Learn more on Bing</v>
  </rv>
  <rv s="1">
    <v>en-US</v>
    <v>a1tppr</v>
    <v>268435456</v>
    <v>1</v>
    <v>Powered by Refinitiv</v>
    <v>0</v>
    <v>GENERAL DYNAMICS CORPORATION (XNYS:GD)</v>
    <v>2</v>
    <v>3</v>
    <v>Finance</v>
    <v>4</v>
    <v>254.99</v>
    <v>182.66</v>
    <v>0.89810000000000001</v>
    <v>2.61</v>
    <v>3.261E-3</v>
    <v>1.1797E-2</v>
    <v>0.73</v>
    <v>USD</v>
    <v>General Dynamics Corporation is a global aerospace and defense company. The Company offers a portfolio of products and services in business aviation; ship construction and repair; land combat vehicles, weapons systems and munitions, and technology products and services. The Company’s segments include Aerospace, Marine Systems, Combat Systems and Technologies. The Aerospace segment produces business jets and the standard bearer in aircraft repair, support and completion services. The Marine Systems segment designs and builds nuclear-powered submarines and offers in surface combatants and auxiliary ship design and construction for the United States Navy. The Combat Systems segment manufactures land combat solutions, including wheeled and tracked combat vehicles, weapons systems and munitions. The Technologies segment provides a spectrum of services, technologies and products to market that seeks solutions combining electronic hardware with specialized software.</v>
    <v>103100</v>
    <v>New York Stock Exchange</v>
    <v>XNYS</v>
    <v>XNYS</v>
    <v>SUITE 100, 2941 FAIRVIEW PARK DRIVE, FALLS CHURCH, VA, 22042-4513 US</v>
    <v>224.48</v>
    <v>Aerospace &amp; Defense</v>
    <v>Stock</v>
    <v>44743.988253760937</v>
    <v>13</v>
    <v>219.73500000000001</v>
    <v>62167070000</v>
    <v>GENERAL DYNAMICS CORPORATION</v>
    <v>GENERAL DYNAMICS CORPORATION</v>
    <v>221.24</v>
    <v>18.947600000000001</v>
    <v>221.25</v>
    <v>223.86</v>
    <v>224.59</v>
    <v>277705100</v>
    <v>GD</v>
    <v>GENERAL DYNAMICS CORPORATION (XNYS:GD)</v>
    <v>705833</v>
    <v>1362969</v>
    <v>1952</v>
  </rv>
  <rv s="2">
    <v>14</v>
  </rv>
  <rv s="0">
    <v>https://www.bing.com/financeapi/forcetrigger?t=a1u3rw&amp;q=XNAS%3aGOOGL&amp;form=skydnc</v>
    <v>Learn more on Bing</v>
  </rv>
  <rv s="1">
    <v>en-US</v>
    <v>a1u3rw</v>
    <v>268435456</v>
    <v>1</v>
    <v>Powered by Refinitiv</v>
    <v>0</v>
    <v>ALPHABET INC. (XNAS:GOOGL)</v>
    <v>2</v>
    <v>3</v>
    <v>Finance</v>
    <v>4</v>
    <v>3030.9315000000001</v>
    <v>2037.6936000000001</v>
    <v>1.1000000000000001</v>
    <v>-4.51</v>
    <v>-3.0990000000000002E-3</v>
    <v>-2.0699999999999998E-3</v>
    <v>-6.74</v>
    <v>USD</v>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Google's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enables developers to build, test, and deploy applications on its infrastructure. The Company's Google Workspace collaboration tools include applications, such as Gmail, Docs, Drive, Calendar, Meet, and various others. The Company also has various hardware products.</v>
    <v>163906</v>
    <v>Nasdaq Stock Market</v>
    <v>XNAS</v>
    <v>XNAS</v>
    <v>1600 Amphitheatre Pkwy, MOUNTAIN VIEW, CA, 94043-1351 US</v>
    <v>2185</v>
    <v>Software &amp; IT Services</v>
    <v>Stock</v>
    <v>44743.999931087499</v>
    <v>16</v>
    <v>2134.61</v>
    <v>1434226000000</v>
    <v>ALPHABET INC.</v>
    <v>ALPHABET INC.</v>
    <v>2158.66</v>
    <v>19.713000000000001</v>
    <v>2179.2600000000002</v>
    <v>2174.75</v>
    <v>2168.0100000000002</v>
    <v>658499900</v>
    <v>GOOGL</v>
    <v>ALPHABET INC. (XNAS:GOOGL)</v>
    <v>1773783</v>
    <v>1874009</v>
    <v>2015</v>
  </rv>
  <rv s="2">
    <v>17</v>
  </rv>
  <rv s="0">
    <v>https://www.bing.com/financeapi/forcetrigger?t=a1uj52&amp;q=XNYS%3aHD&amp;form=skydnc</v>
    <v>Learn more on Bing</v>
  </rv>
  <rv s="1">
    <v>en-US</v>
    <v>a1uj52</v>
    <v>268435456</v>
    <v>1</v>
    <v>Powered by Refinitiv</v>
    <v>0</v>
    <v>THE HOME DEPOT, INC. (XNYS:HD)</v>
    <v>2</v>
    <v>3</v>
    <v>Finance</v>
    <v>4</v>
    <v>420.61</v>
    <v>264.51</v>
    <v>0.98970000000000002</v>
    <v>4.8099999999999996</v>
    <v>1.075E-3</v>
    <v>1.7537000000000001E-2</v>
    <v>0.3</v>
    <v>USD</v>
    <v>The Home Depot, Inc. is a home improvement retailer. The Company offers its customers an assortment of building materials, home improvement products, lawn and garden products, decor products, and facilities maintenance, repair and operations products and provides a number of services, including home improvement installation services and tool and equipment rental. It operates approximately 2,317 stores located throughout the United States (U.S.), including the Commonwealth of Puerto Rico and the territories of the U.S. Virgin Islands and Guam; Canada, and Mexico. The Company serves two primary customer groups: do-it-yourself (DIY) Customers and Professional Customers (Pros). DIY Customers include homeowners who purchase products and complete their own projects and installations. Pros are primarily professional renovators/remodelers, general contractors, handymen, property managers, building service contractors and specialty tradesmen, such as electricians, plumbers and painters.</v>
    <v>490600</v>
    <v>New York Stock Exchange</v>
    <v>XNYS</v>
    <v>XNYS</v>
    <v>2455 Paces Ferry Rd SE, 2455 PACES FERRY ROAD, ATLANTA, GA, 30339-4024 US</v>
    <v>280.75</v>
    <v>Specialty Retailers</v>
    <v>Stock</v>
    <v>44743.99964704844</v>
    <v>19</v>
    <v>274.55</v>
    <v>286825800000</v>
    <v>THE HOME DEPOT, INC.</v>
    <v>THE HOME DEPOT, INC.</v>
    <v>275.73</v>
    <v>17.410399999999999</v>
    <v>274.27</v>
    <v>279.08</v>
    <v>279.38</v>
    <v>1027755000</v>
    <v>HD</v>
    <v>THE HOME DEPOT, INC. (XNYS:HD)</v>
    <v>2818310</v>
    <v>4549713</v>
    <v>1978</v>
  </rv>
  <rv s="2">
    <v>20</v>
  </rv>
  <rv s="0">
    <v>https://www.bing.com/financeapi/forcetrigger?t=a1waa2&amp;q=XNYS%3aJPM&amp;form=skydnc</v>
    <v>Learn more on Bing</v>
  </rv>
  <rv s="1">
    <v>en-US</v>
    <v>a1waa2</v>
    <v>268435456</v>
    <v>1</v>
    <v>Powered by Refinitiv</v>
    <v>0</v>
    <v>JPMORGAN CHASE &amp; CO. (XNYS:JPM)</v>
    <v>2</v>
    <v>3</v>
    <v>Finance</v>
    <v>4</v>
    <v>172.96</v>
    <v>110.93</v>
    <v>1.1452</v>
    <v>1.44</v>
    <v>-4.3839999999999998E-4</v>
    <v>1.2787E-2</v>
    <v>-0.05</v>
    <v>USD</v>
    <v>JPMorgan Chase &amp; Co. is a financial holding company engaged in investment banking, financial services and asset management. It operates in four segments, as well as a Corporate segment. The Company's segments are Consumer &amp; Community Banking, Corporate &amp; Investment Bank, Commercial Banking and Asset Management. The Consumer &amp; Community Banking segment offers services to consumers and businesses through bank branches, automatic teller machines, online, mobile and telephone banking. The Corporate &amp; Investment Bank segment, comprising Banking and Markets and Investor Services, offers investment banking, market-making, prime brokerage, and treasury and securities products and services to corporations, investors, financial institutions, and government and municipal entities. The Commercial Banking segment provides financial solutions, including lending, treasury services, investment banking and asset management. The Asset Management segment comprises investment and wealth management.</v>
    <v>273948</v>
    <v>New York Stock Exchange</v>
    <v>XNYS</v>
    <v>XNYS</v>
    <v>38Th Fl, 270 Park Ave, NEW YORK, NY, 10017 US</v>
    <v>114.41500000000001</v>
    <v>Banking Services</v>
    <v>Stock</v>
    <v>44743.999971017969</v>
    <v>22</v>
    <v>111.16</v>
    <v>334970600000</v>
    <v>JPMORGAN CHASE &amp; CO.</v>
    <v>JPMORGAN CHASE &amp; CO.</v>
    <v>112.65</v>
    <v>8.3566000000000003</v>
    <v>112.61</v>
    <v>114.05</v>
    <v>114</v>
    <v>2937051000</v>
    <v>JPM</v>
    <v>JPMORGAN CHASE &amp; CO. (XNYS:JPM)</v>
    <v>10573577</v>
    <v>13008337</v>
    <v>1968</v>
  </rv>
  <rv s="2">
    <v>23</v>
  </rv>
  <rv s="0">
    <v>https://www.bing.com/financeapi/forcetrigger?t=a1wljc&amp;q=XNYS%3aKO&amp;form=skydnc</v>
    <v>Learn more on Bing</v>
  </rv>
  <rv s="1">
    <v>en-US</v>
    <v>a1wljc</v>
    <v>268435456</v>
    <v>1</v>
    <v>Powered by Refinitiv</v>
    <v>0</v>
    <v>THE COCA-COLA COMPANY (XNYS:KO)</v>
    <v>2</v>
    <v>3</v>
    <v>Finance</v>
    <v>4</v>
    <v>67.2</v>
    <v>52.28</v>
    <v>0.5575</v>
    <v>1.47</v>
    <v>3.1070000000000002E-4</v>
    <v>2.3366999999999999E-2</v>
    <v>0.02</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Coca-Cola; sparkling flavors; hydration, sports, coffee and tea; nutrition, juice, dairy and plant-based beverages; and emerging beverages. It owns and markets five nonalcoholic sparkling soft drink brands, such as Coca-Cola, Sprite, Fanta, Diet Coke and Coca-Cola Zero Sugar. Its hydration, sports, coffee and tea brands include quarius, Ayataka, BODYARMOR, Ciel, Costa, dogadan, Dasani, FUZE TEA, Georgia, glaceau smartwater, glaceau vitaminwater, Gold Peak, Powerade and others. Its nutrition, juice, dairy and plant-based beverages brands include AdeS, Del Valle, fairlife, innocent, Minute Maid, Minute Maid Pulpy and Simply. Its products are available to consumers in more than 200 countries.</v>
    <v>79000</v>
    <v>New York Stock Exchange</v>
    <v>XNYS</v>
    <v>XNYS</v>
    <v>1 Coca Cola Plz NW, ONE COCA COLA PLAZA, ATLANTA, GA, 30313 US</v>
    <v>64.45</v>
    <v>Beverages</v>
    <v>Stock</v>
    <v>44743.999656550783</v>
    <v>25</v>
    <v>62.82</v>
    <v>279089200000</v>
    <v>THE COCA-COLA COMPANY</v>
    <v>THE COCA-COLA COMPANY</v>
    <v>63.12</v>
    <v>26.533200000000001</v>
    <v>62.91</v>
    <v>64.38</v>
    <v>64.400000000000006</v>
    <v>4335029000</v>
    <v>KO</v>
    <v>THE COCA-COLA COMPANY (XNYS:KO)</v>
    <v>15143204</v>
    <v>17823571</v>
    <v>1919</v>
  </rv>
  <rv s="2">
    <v>26</v>
  </rv>
  <rv s="0">
    <v>https://www.bing.com/financeapi/forcetrigger?t=a1wzw7&amp;q=XNYS%3aLMT&amp;form=skydnc</v>
    <v>Learn more on Bing</v>
  </rv>
  <rv s="1">
    <v>en-US</v>
    <v>a1wzw7</v>
    <v>268435456</v>
    <v>1</v>
    <v>Powered by Refinitiv</v>
    <v>0</v>
    <v>LOCKHEED MARTIN CORPORATION (XNYS:LMT)</v>
    <v>2</v>
    <v>3</v>
    <v>Finance</v>
    <v>4</v>
    <v>479.99</v>
    <v>324.2278</v>
    <v>0.72709999999999997</v>
    <v>3.56</v>
    <v>5.3050000000000005E-4</v>
    <v>8.2799999999999992E-3</v>
    <v>0.23</v>
    <v>USD</v>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v>114000</v>
    <v>New York Stock Exchange</v>
    <v>XNYS</v>
    <v>XNYS</v>
    <v>6801 ROCKLEDGE DR, BETHESDA, MD, 20817 US</v>
    <v>434.96</v>
    <v>Aerospace &amp; Defense</v>
    <v>Stock</v>
    <v>44743.992748738281</v>
    <v>28</v>
    <v>424.48</v>
    <v>115362700000</v>
    <v>LOCKHEED MARTIN CORPORATION</v>
    <v>LOCKHEED MARTIN CORPORATION</v>
    <v>429.74</v>
    <v>18.985700000000001</v>
    <v>429.96</v>
    <v>433.52</v>
    <v>433.75</v>
    <v>266107000</v>
    <v>LMT</v>
    <v>LOCKHEED MARTIN CORPORATION (XNYS:LMT)</v>
    <v>1296938</v>
    <v>1321910</v>
    <v>1994</v>
  </rv>
  <rv s="2">
    <v>29</v>
  </rv>
  <rv s="0">
    <v>http://en.wikipedia.org/wiki/Public_domain</v>
    <v>Public domain</v>
  </rv>
  <rv s="0">
    <v>http://ja.wikipedia.org/wiki/ロウズ</v>
    <v>Wikipedia</v>
  </rv>
  <rv s="5">
    <v>31</v>
    <v>32</v>
  </rv>
  <rv s="6">
    <v>13</v>
    <v>https://www.bing.com/th?id=AMMS_4afbc0a090454dfb219470553edb70e4&amp;qlt=95</v>
    <v>33</v>
    <v>0</v>
    <v>https://www.bing.com/images/search?form=xlimg&amp;q=lowe%27s</v>
    <v>Image of LOWE'S COMPANIES, INC.</v>
  </rv>
  <rv s="0">
    <v>https://www.bing.com/financeapi/forcetrigger?t=a1x2ur&amp;q=XNYS%3aLOW&amp;form=skydnc</v>
    <v>Learn more on Bing</v>
  </rv>
  <rv s="7">
    <v>en-US</v>
    <v>a1x2ur</v>
    <v>268435456</v>
    <v>1</v>
    <v>Powered by Refinitiv</v>
    <v>9</v>
    <v>LOWE'S COMPANIES, INC. (XNYS:LOW)</v>
    <v>11</v>
    <v>12</v>
    <v>Finance</v>
    <v>4</v>
    <v>263.31</v>
    <v>170.12</v>
    <v>1.25</v>
    <v>2.69</v>
    <v>-2.8760000000000001E-3</v>
    <v>1.54E-2</v>
    <v>-0.51</v>
    <v>USD</v>
    <v>Lowe's Companies, Inc. (Lowe's) is a home improvement company. The Company operates home improvement and hardware stores. The Company offers a range of products for maintenance, repair, remodeling and decorating. The Company offers home improvement products in categories, including Appliances, Seasonal and Outdoor Living, Lawn and Garden, Lumber, Kitchens and Bath, Tools, Paint, Millwork, Hardware, Flooring, Rough Plumbing, Building Materials, Decor, Lighting, and Electrical. It offers installation services through contractors in its product categories, with Flooring, Kitchens and Bath, Millwork, Appliances, and Lumber. Through its Websites and mobile applications, it provides an online product information, customer ratings and reviews, online buying guides and how-to videos and other information. It serves homeowners, renters, and professional customers. The Company operates approximately 1,737 stores located across 50 states in United States, as well as over 234 stores in Canada.</v>
    <v>200000</v>
    <v>New York Stock Exchange</v>
    <v>XNYS</v>
    <v>XNYS</v>
    <v>1000 Lowes Blvd, MOORESVILLE, NC, 28117-8520 US</v>
    <v>178.59</v>
    <v>34</v>
    <v>Specialty Retailers</v>
    <v>Stock</v>
    <v>44743.999108645316</v>
    <v>35</v>
    <v>174.64</v>
    <v>113355900000</v>
    <v>LOWE'S COMPANIES, INC.</v>
    <v>LOWE'S COMPANIES, INC.</v>
    <v>175.83</v>
    <v>14.238</v>
    <v>174.67</v>
    <v>177.36</v>
    <v>176.85</v>
    <v>639128800</v>
    <v>LOW</v>
    <v>LOWE'S COMPANIES, INC. (XNYS:LOW)</v>
    <v>3095545</v>
    <v>3933634</v>
    <v>1952</v>
  </rv>
  <rv s="2">
    <v>36</v>
  </rv>
  <rv s="0">
    <v>https://en.wikipedia.org/wiki/Microsoft</v>
    <v>Wikipedia</v>
  </rv>
  <rv s="5">
    <v>31</v>
    <v>38</v>
  </rv>
  <rv s="6">
    <v>13</v>
    <v>https://www.bing.com/th?id=AMMS_e6e837c7bf3a77408619758b7447855a&amp;qlt=95</v>
    <v>39</v>
    <v>0</v>
    <v>https://www.bing.com/images/search?form=xlimg&amp;q=microsoft</v>
    <v>Image of MICROSOFT CORPORATION</v>
  </rv>
  <rv s="0">
    <v>https://www.bing.com/financeapi/forcetrigger?t=a1xzim&amp;q=XNAS%3aMSFT&amp;form=skydnc</v>
    <v>Learn more on Bing</v>
  </rv>
  <rv s="7">
    <v>en-US</v>
    <v>a1xzim</v>
    <v>268435456</v>
    <v>1</v>
    <v>Powered by Refinitiv</v>
    <v>9</v>
    <v>MICROSOFT CORPORATION (XNAS:MSFT)</v>
    <v>11</v>
    <v>12</v>
    <v>Finance</v>
    <v>4</v>
    <v>349.67</v>
    <v>241.51</v>
    <v>0.93049999999999999</v>
    <v>2.75</v>
    <v>7.7049999999999992E-4</v>
    <v>1.0707E-2</v>
    <v>0.2</v>
    <v>USD</v>
    <v>Microsoft Corporation is a technology company. The Company develops and supports a range of software products, services, devices, and solutions. The Company's segments include Productivity and Business Processes, Intelligent Cloud, and More Personal Computing. The Company's products include operating systems; cross-device productivity applications; server applications; business solution applications; desktop and server management tools; software development tools; and video games. It also designs, manufactures, and sells devices, including personal computers (PCs), tablets, gaming and entertainment consoles, other intelligent devices, and related accessories. It offers an array of services, including cloud-based solutions that provide customers with software, services, platforms, and content, and it provides solution support and consulting services. It markets and distributes its products and services through original equipment manufacturers, direct, and distributors and resellers.</v>
    <v>181000</v>
    <v>Nasdaq Stock Market</v>
    <v>XNAS</v>
    <v>XNAS</v>
    <v>1 Microsoft Way, ONE MICROSOFT WAY, REDMOND, WA, 98052-6399 US</v>
    <v>259.77</v>
    <v>40</v>
    <v>Software &amp; IT Services</v>
    <v>Stock</v>
    <v>44743.999790856251</v>
    <v>41</v>
    <v>254.61</v>
    <v>1941407000000</v>
    <v>MICROSOFT CORPORATION</v>
    <v>MICROSOFT CORPORATION</v>
    <v>256.39</v>
    <v>26.795400000000001</v>
    <v>256.83</v>
    <v>259.58</v>
    <v>259.77999999999997</v>
    <v>7479033000</v>
    <v>MSFT</v>
    <v>MICROSOFT CORPORATION (XNAS:MSFT)</v>
    <v>22837692</v>
    <v>29591601</v>
    <v>1993</v>
  </rv>
  <rv s="2">
    <v>42</v>
  </rv>
  <rv s="0">
    <v>https://www.bing.com/financeapi/forcetrigger?t=axyhnm&amp;q=XNAS%3aPEP&amp;form=skydnc</v>
    <v>Learn more on Bing</v>
  </rv>
  <rv s="1">
    <v>en-US</v>
    <v>axyhnm</v>
    <v>268435456</v>
    <v>1</v>
    <v>Powered by Refinitiv</v>
    <v>0</v>
    <v>PEPSICO, INC. (XNAS:PEP)</v>
    <v>2</v>
    <v>3</v>
    <v>Finance</v>
    <v>4</v>
    <v>177.62</v>
    <v>147.77000000000001</v>
    <v>0.56599999999999995</v>
    <v>2.73</v>
    <v>5.9040000000000004E-5</v>
    <v>1.6381E-2</v>
    <v>0.01</v>
    <v>USD</v>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v>309000</v>
    <v>Nasdaq Stock Market</v>
    <v>XNAS</v>
    <v>XNAS</v>
    <v>700 ANDERSON HILL RD, PURCHASE, NY, 10577 US</v>
    <v>169.52</v>
    <v>Beverages</v>
    <v>Stock</v>
    <v>44743.996959548436</v>
    <v>44</v>
    <v>165.76</v>
    <v>234212800000</v>
    <v>PEPSICO, INC.</v>
    <v>PEPSICO, INC.</v>
    <v>166.74</v>
    <v>22.373999999999999</v>
    <v>166.66</v>
    <v>169.39</v>
    <v>169.4</v>
    <v>1382684000</v>
    <v>PEP</v>
    <v>PEPSICO, INC. (XNAS:PEP)</v>
    <v>3918710</v>
    <v>5605891</v>
    <v>1986</v>
  </rv>
  <rv s="2">
    <v>45</v>
  </rv>
  <rv s="0">
    <v>https://www.bing.com/financeapi/forcetrigger?t=a23d6h&amp;q=XNYS%3aSPG&amp;form=skydnc</v>
    <v>Learn more on Bing</v>
  </rv>
  <rv s="1">
    <v>en-US</v>
    <v>a23d6h</v>
    <v>268435456</v>
    <v>1</v>
    <v>Powered by Refinitiv</v>
    <v>0</v>
    <v>SIMON PROPERTY GROUP, INC. (XNYS:SPG)</v>
    <v>2</v>
    <v>3</v>
    <v>Finance</v>
    <v>4</v>
    <v>171.12</v>
    <v>93.2</v>
    <v>1.4962</v>
    <v>0.76</v>
    <v>4.4940000000000006E-3</v>
    <v>8.0070000000000002E-3</v>
    <v>0.43</v>
    <v>USD</v>
    <v>Simon Property Group, Inc. is a self-administered and self-managed real estate investment trust (REIT). The Company owns, develops and manages premier shopping, dining, entertainment and mixed-use destinations, which consist primarily of malls, Premium Outlets, and The Mills. The Company owns approximately 199 properties in the United States, which consist of 95 malls, 69 Premium Outlets, 14 Mills, six lifestyle centers, and 15 other retail properties in 37 states and Puerto Rico. Simon Property Group, L.P. (Operating Partnership), is the Company's partnership subsidiary that owns all of its real estate properties and other assets. In addition, the Company has redevelopment and expansion projects, including the addition of anchors, big box tenants, and restaurants, underway at several properties in North America, Europe and Asia. The Company owns an interest in approximately 33 Premium Outlets and Designer Outlet properties primarily located in Asia, Europe and Canada.</v>
    <v>2400</v>
    <v>New York Stock Exchange</v>
    <v>XNYS</v>
    <v>XNYS</v>
    <v>225 W Washington St, INDIANAPOLIS, IN, 46204-3438 US</v>
    <v>95.97</v>
    <v>Residential &amp; Commercial REIT</v>
    <v>Stock</v>
    <v>44743.993483124999</v>
    <v>47</v>
    <v>93.79</v>
    <v>31444140000</v>
    <v>SIMON PROPERTY GROUP, INC.</v>
    <v>SIMON PROPERTY GROUP, INC.</v>
    <v>94.35</v>
    <v>14.0022</v>
    <v>94.92</v>
    <v>95.68</v>
    <v>96.11</v>
    <v>328638600</v>
    <v>SPG</v>
    <v>SIMON PROPERTY GROUP, INC. (XNYS:SPG)</v>
    <v>1709191</v>
    <v>2462374</v>
    <v>1998</v>
  </rv>
  <rv s="2">
    <v>48</v>
  </rv>
  <rv s="0">
    <v>http://it.wikipedia.org/wiki/T._Rowe_Price</v>
    <v>Wikipedia</v>
  </rv>
  <rv s="5">
    <v>31</v>
    <v>50</v>
  </rv>
  <rv s="6">
    <v>13</v>
    <v>https://www.bing.com/th?id=AMMS_4c600be848f66590834841f27e6f786d&amp;qlt=95</v>
    <v>51</v>
    <v>0</v>
    <v>https://www.bing.com/images/search?form=xlimg&amp;q=t.+rowe+price</v>
    <v>Image of T. ROWE PRICE GROUP, INC.</v>
  </rv>
  <rv s="0">
    <v>https://www.bing.com/financeapi/forcetrigger?t=a24i3m&amp;q=XNAS%3aTROW&amp;form=skydnc</v>
    <v>Learn more on Bing</v>
  </rv>
  <rv s="7">
    <v>en-US</v>
    <v>a24i3m</v>
    <v>268435456</v>
    <v>1</v>
    <v>Powered by Refinitiv</v>
    <v>9</v>
    <v>T. ROWE PRICE GROUP, INC. (XNAS:TROW)</v>
    <v>11</v>
    <v>12</v>
    <v>Finance</v>
    <v>4</v>
    <v>224.55500000000001</v>
    <v>104.72</v>
    <v>1.3326</v>
    <v>1.7</v>
    <v>-8.6719999999999996E-5</v>
    <v>1.4962999999999999E-2</v>
    <v>-0.01</v>
    <v>USD</v>
    <v>T. Rowe Price Group, Inc. is a financial service holding company, which provides global investment management services through its subsidiaries to investors worldwide. It provides a range of United States mutual funds, sub advised funds, separately managed accounts, collective investment trusts and other products, which include open-ended investment products offered to investors outside the United States and products offered through variable annuity life insurance plans in the United States. It also provides investment advisory clients with related administrative services, including distribution, mutual fund transfer agent, accounting and shareholder services; participant recordkeeping and transfer agent services for defined contribution retirement plans; brokerage; trust services; and non-discretionary advisory services through model delivery. It operates in Americas; Europe, Middle East and Africa; and Asia Pacific. It serves clients in approximately 50 countries across the world.</v>
    <v>7529</v>
    <v>Nasdaq Stock Market</v>
    <v>XNAS</v>
    <v>XNAS</v>
    <v>P.O. Box 89000, 100 East Pratt Street, BALTIMORE, MD, 21289-0320 US</v>
    <v>115.675</v>
    <v>52</v>
    <v>Investment Banking &amp; Investment Services</v>
    <v>Stock</v>
    <v>44743.943950010937</v>
    <v>53</v>
    <v>113.13500000000001</v>
    <v>26209570000</v>
    <v>T. ROWE PRICE GROUP, INC.</v>
    <v>T. ROWE PRICE GROUP, INC.</v>
    <v>113.62</v>
    <v>9.1892999999999994</v>
    <v>113.61</v>
    <v>115.31</v>
    <v>115.3</v>
    <v>227296600</v>
    <v>TROW</v>
    <v>T. ROWE PRICE GROUP, INC. (XNAS:TROW)</v>
    <v>1310726</v>
    <v>1813930</v>
    <v>2000</v>
  </rv>
  <rv s="2">
    <v>54</v>
  </rv>
  <rv s="0">
    <v>https://www.bing.com/financeapi/forcetrigger?t=a24p1h&amp;q=XNAS%3aTXN&amp;form=skydnc</v>
    <v>Learn more on Bing</v>
  </rv>
  <rv s="1">
    <v>en-US</v>
    <v>a24p1h</v>
    <v>268435456</v>
    <v>1</v>
    <v>Powered by Refinitiv</v>
    <v>0</v>
    <v>TEXAS INSTRUMENTS INCORPORATED (XNAS:TXN)</v>
    <v>2</v>
    <v>3</v>
    <v>Finance</v>
    <v>4</v>
    <v>202.26</v>
    <v>147.02000000000001</v>
    <v>0.9708</v>
    <v>-5.1100000000000003</v>
    <v>1.077E-3</v>
    <v>-3.3257000000000002E-2</v>
    <v>0.16</v>
    <v>USD</v>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Signal Chain includes products that sense, condition and measure signals to allow information to be transferred or converted for further processing and control. The Embedded Processing segment includes microcontrollers, digital signal processors (DSPs), and applications processors. Microcontrollers are self-contained systems with a processor core, memory and peripherals that are designed to control a set of specific tasks for electronic equipment. DSPs perform mathematical computations to process or improve digital data. Applications processors are designed for specific computing activities.</v>
    <v>31000</v>
    <v>Nasdaq Stock Market</v>
    <v>XNAS</v>
    <v>XNAS</v>
    <v>12500 T I Blvd, P.O. BOX 660199, DALLAS, TX, 75266 US</v>
    <v>152.28</v>
    <v>Semiconductors &amp; Semiconductor Equipment</v>
    <v>Stock</v>
    <v>44743.995822974219</v>
    <v>56</v>
    <v>147.02000000000001</v>
    <v>136973800000</v>
    <v>TEXAS INSTRUMENTS INCORPORATED</v>
    <v>TEXAS INSTRUMENTS INCORPORATED</v>
    <v>150.35</v>
    <v>17.569400000000002</v>
    <v>153.65</v>
    <v>148.54</v>
    <v>148.69999999999999</v>
    <v>922133900</v>
    <v>TXN</v>
    <v>TEXAS INSTRUMENTS INCORPORATED (XNAS:TXN)</v>
    <v>8740209</v>
    <v>5846536</v>
    <v>1938</v>
  </rv>
  <rv s="2">
    <v>57</v>
  </rv>
  <rv s="0">
    <v>https://www.bing.com/financeapi/forcetrigger?t=a24ynm&amp;q=XNYS%3aUPS&amp;form=skydnc</v>
    <v>Learn more on Bing</v>
  </rv>
  <rv s="1">
    <v>en-US</v>
    <v>a24ynm</v>
    <v>268435456</v>
    <v>1</v>
    <v>Powered by Refinitiv</v>
    <v>0</v>
    <v>UNITED PARCEL SERVICE, INC. (XNYS:UPS)</v>
    <v>2</v>
    <v>3</v>
    <v>Finance</v>
    <v>4</v>
    <v>233.72</v>
    <v>165.34</v>
    <v>1.1005</v>
    <v>2.4500000000000002</v>
    <v>-6.2170000000000003E-3</v>
    <v>1.3422E-2</v>
    <v>-1.1499999999999999</v>
    <v>USD</v>
    <v>United Parcel Service, Inc. is a package delivery company and a provider of global supply chain management solutions. Its segments include U.S. Domestic Package and International Package. U.S. Domestic Package and International Package are together referred to as its global small package operations. Its global small package operations provide delivery services for express letters, documents, packages and palletized freight via air and ground services. The U.S. Domestic Package segment offers small package delivery services in the United States and offers a spectrum of United States domestic guaranteed air and ground package transportation services. The International Package segment consists of its small package operations in Europe, Asia Pacific, Canada, Latin America and Indian sub-continent, Middle East and Africa (ISMEA). Its remaining businesses include Supply Chain Solutions, which consists of its forwarding, truckload brokerage, logistics and distribution, and other businesses.</v>
    <v>534000</v>
    <v>New York Stock Exchange</v>
    <v>XNYS</v>
    <v>XNYS</v>
    <v>55 Glenlake Parkway Ne, ATLANTA, GA, 30328 US</v>
    <v>186.11</v>
    <v>Freight &amp; Logistics Services</v>
    <v>Stock</v>
    <v>44743.996956770316</v>
    <v>59</v>
    <v>181.51</v>
    <v>161638000000</v>
    <v>UNITED PARCEL SERVICE, INC.</v>
    <v>UNITED PARCEL SERVICE, INC.</v>
    <v>181.78</v>
    <v>14.886200000000001</v>
    <v>182.54</v>
    <v>184.99</v>
    <v>183.84</v>
    <v>873766400</v>
    <v>UPS</v>
    <v>UNITED PARCEL SERVICE, INC. (XNYS:UPS)</v>
    <v>2962475</v>
    <v>3536465</v>
    <v>1999</v>
  </rv>
  <rv s="2">
    <v>60</v>
  </rv>
  <rv s="0">
    <v>https://www.bing.com/financeapi/forcetrigger?t=a25obh&amp;q=XNYS%3aVZ&amp;form=skydnc</v>
    <v>Learn more on Bing</v>
  </rv>
  <rv s="1">
    <v>en-US</v>
    <v>a25obh</v>
    <v>268435456</v>
    <v>1</v>
    <v>Powered by Refinitiv</v>
    <v>0</v>
    <v>VERIZON COMMUNICATIONS INC. (XNYS:VZ)</v>
    <v>2</v>
    <v>3</v>
    <v>Finance</v>
    <v>4</v>
    <v>56.85</v>
    <v>45.548900000000003</v>
    <v>0.37809999999999999</v>
    <v>0.89</v>
    <v>-1.1620000000000001E-3</v>
    <v>1.7537000000000001E-2</v>
    <v>-0.06</v>
    <v>USD</v>
    <v>Verizon Communications Inc. is a holding company. The Company, through its subsidiaries, provides communications, information and entertainment products and services to consumers, businesses, and governmental agencies. Its reportable segments are Verizon Consumer Group and Verizon Business Group. Its Consumer segment provides wireless and wireline communications services. Its wireless services are provided across wireless networks in the United States (U.S.) under the Verizon brand. Its wireline services are provided in nine states in the Mid-Atlantic and Northeastern U.S., as well as Washington D.C., over its fiber-optic network under the Fios brand and over a traditional copper-based network. Its Business segment provides wireless and wireline communications services and products, including data, video and conferencing services, security and managed network services, local and long-distance voice services and network access to deliver various Internet of Things services and products.</v>
    <v>118400</v>
    <v>New York Stock Exchange</v>
    <v>XNYS</v>
    <v>XNYS</v>
    <v>29TH FLOOR, 140 WEST STREET, NEW YORK, NY, 10007 US</v>
    <v>51.77</v>
    <v>Telecommunications Services</v>
    <v>Stock</v>
    <v>44743.999665578121</v>
    <v>62</v>
    <v>50.58</v>
    <v>216869600000</v>
    <v>VERIZON COMMUNICATIONS INC.</v>
    <v>VERIZON COMMUNICATIONS INC.</v>
    <v>50.96</v>
    <v>9.8725000000000005</v>
    <v>50.75</v>
    <v>51.64</v>
    <v>51.58</v>
    <v>4199644000</v>
    <v>VZ</v>
    <v>VERIZON COMMUNICATIONS INC. (XNYS:VZ)</v>
    <v>14189318</v>
    <v>19437573</v>
    <v>1983</v>
  </rv>
  <rv s="2">
    <v>63</v>
  </rv>
  <rv s="0">
    <v>https://www.bing.com/financeapi/forcetrigger?t=a1vmf2&amp;q=XNAS%3aINTC&amp;form=skydnc</v>
    <v>Learn more on Bing</v>
  </rv>
  <rv s="1">
    <v>en-US</v>
    <v>a1vmf2</v>
    <v>268435456</v>
    <v>1</v>
    <v>Powered by Refinitiv</v>
    <v>0</v>
    <v>INTEL CORPORATION (XNAS:INTC)</v>
    <v>2</v>
    <v>3</v>
    <v>Finance</v>
    <v>4</v>
    <v>57.454999999999998</v>
    <v>35.880000000000003</v>
    <v>0.66739999999999999</v>
    <v>-1.07</v>
    <v>2.477E-3</v>
    <v>-2.8601999999999999E-2</v>
    <v>0.09</v>
    <v>USD</v>
    <v>Intel Corporation is engaged in designing and manufacturing products and technologies. The Company's segments include Client Computing Group (CCG), Data Center Group (DCG), Internet of Things Group (IOTG), Mobileye, Non-Volatile Memory Solutions Group (NSG) and Programmable Solutions Group (PSG). The CCG segment is focused on long-term operating system, system architecture, hardware, and application integration that enable PC experiences. The DCG segment develops workload-optimized platforms for compute, storage, and network functions. The IOTG segment develops high-performance compute platforms that solve the technology needs for business use cases that scale across vertical industries and embedded markets. The Mobileye segment provides driving assistance and self-driving solutions. The NSG segment provides memory and storage products based on Intel 3D NAND technology. The PSG segment offers programmable semiconductors, primarily FPGAs, structured ASICs, and related products.</v>
    <v>121100</v>
    <v>Nasdaq Stock Market</v>
    <v>XNAS</v>
    <v>XNAS</v>
    <v>RNB-4-151, 2200 MISSION COLLEGE BLVD, SANTA CLARA, CA, 95054 US</v>
    <v>37.200000000000003</v>
    <v>Semiconductors &amp; Semiconductor Equipment</v>
    <v>Stock</v>
    <v>44743.999870520311</v>
    <v>65</v>
    <v>35.880000000000003</v>
    <v>148594300000</v>
    <v>INTEL CORPORATION</v>
    <v>INTEL CORPORATION</v>
    <v>37.090000000000003</v>
    <v>6.2220000000000004</v>
    <v>37.409999999999997</v>
    <v>36.340000000000003</v>
    <v>36.43</v>
    <v>4089000000</v>
    <v>INTC</v>
    <v>INTEL CORPORATION (XNAS:INTC)</v>
    <v>40596289</v>
    <v>36407393</v>
    <v>1989</v>
  </rv>
  <rv s="2">
    <v>66</v>
  </rv>
</rvData>
</file>

<file path=xl/richData/rdrichvaluestructure.xml><?xml version="1.0" encoding="utf-8"?>
<rvStructures xmlns="http://schemas.microsoft.com/office/spreadsheetml/2017/richdata" count="8">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Exchange" t="s"/>
    <k n="Exchange abbreviation" t="s"/>
    <k n="Expense ratio"/>
    <k n="High"/>
    <k n="Instrument type" t="s"/>
    <k n="Last trade time"/>
    <k n="LearnMoreOnLink" t="r"/>
    <k n="Low"/>
    <k n="Market cap"/>
    <k n="Name" t="s"/>
    <k n="Open"/>
    <k n="Previous close"/>
    <k n="Price"/>
    <k n="Price (Extended hours)"/>
    <k n="Ticker symbol" t="s"/>
    <k n="UniqueName" t="s"/>
    <k n="Volume"/>
    <k n="Volume average"/>
  </s>
  <s t="_error">
    <k n="errorType" t="i"/>
    <k n="field" t="s"/>
    <k n="subType" t="i"/>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3">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37">
      <v t="s">%EntityServiceId</v>
      <v t="s">_Format</v>
      <v t="s">%IsRefreshable</v>
      <v t="s">%EntityCulture</v>
      <v t="s">%EntityId</v>
      <v t="s">_Icon</v>
      <v t="s">_Display</v>
      <v t="s">Name</v>
      <v t="s">_SubLabel</v>
      <v t="s">Price</v>
      <v t="s">Price (Extended hours)</v>
      <v t="s">Exchange</v>
      <v t="s">Last trade time</v>
      <v t="s">Ticker symbol</v>
      <v t="s">Exchange abbreviation</v>
      <v t="s">Change</v>
      <v t="s">Change (Extended hours)</v>
      <v t="s">Expense ratio</v>
      <v t="s">Change (%)</v>
      <v t="s">Change % (Extended hours)</v>
      <v t="s">Currency</v>
      <v t="s">Previous close</v>
      <v t="s">Open</v>
      <v t="s">High</v>
      <v t="s">Low</v>
      <v t="s">52 week high</v>
      <v t="s">52 week low</v>
      <v t="s">Volume</v>
      <v t="s">Volume average</v>
      <v t="s">Market cap</v>
      <v t="s">Beta</v>
      <v t="s">Instrument type</v>
      <v t="s">_Flags</v>
      <v t="s">UniqueName</v>
      <v t="s">_DisplayString</v>
      <v t="s">LearnMoreOnLink</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14">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 s="0">
      <v>1</v>
      <v>Name</v>
      <v>LearnMoreOnLink</v>
    </spb>
    <spb s="5">
      <v>1</v>
      <v>1</v>
      <v>1</v>
    </spb>
    <spb s="6">
      <v>1</v>
      <v>2</v>
      <v>1</v>
      <v>3</v>
      <v>1</v>
      <v>1</v>
      <v>1</v>
      <v>4</v>
      <v>5</v>
      <v>6</v>
      <v>1</v>
      <v>1</v>
      <v>5</v>
      <v>1</v>
      <v>4</v>
      <v>7</v>
      <v>9</v>
      <v>1</v>
      <v>1</v>
      <v>5</v>
    </spb>
    <spb s="7">
      <v>at close</v>
      <v>from previous close</v>
      <v>Source: Nasdaq</v>
      <v>from previous close</v>
      <v>GMT</v>
      <v>Delayed 15 minutes</v>
      <v>from close</v>
      <v>from close</v>
    </spb>
    <spb s="0">
      <v>2</v>
      <v>Name</v>
      <v>LearnMoreOnLink</v>
    </spb>
    <spb s="8">
      <v>0</v>
      <v>0</v>
    </spb>
    <spb s="9">
      <v>10</v>
      <v>1</v>
      <v>1</v>
      <v>1</v>
      <v>1</v>
    </spb>
    <spb s="10">
      <v>1</v>
      <v>2</v>
      <v>2</v>
      <v>1</v>
      <v>3</v>
      <v>1</v>
      <v>10</v>
      <v>1</v>
      <v>1</v>
      <v>4</v>
      <v>4</v>
      <v>5</v>
      <v>6</v>
      <v>1</v>
      <v>1</v>
      <v>1</v>
      <v>4</v>
      <v>7</v>
      <v>8</v>
      <v>9</v>
      <v>4</v>
      <v>1</v>
      <v>1</v>
      <v>5</v>
    </spb>
    <spb s="11">
      <v>Powered by Refinitiv</v>
    </spb>
  </spbData>
</supportingPropertyBags>
</file>

<file path=xl/richData/rdsupportingpropertybagstructure.xml><?xml version="1.0" encoding="utf-8"?>
<spbStructures xmlns="http://schemas.microsoft.com/office/spreadsheetml/2017/richdata2" count="12">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UniqueName" t="spb"/>
    <k n="`%ProviderInfo" t="spb"/>
    <k n="LearnMoreOnLink" t="spb"/>
  </s>
  <s>
    <k n="Low" t="i"/>
    <k n="Beta" t="i"/>
    <k n="High" t="i"/>
    <k n="Name" t="i"/>
    <k n="Open" t="i"/>
    <k n="Price" t="i"/>
    <k n="Change" t="i"/>
    <k n="Volume" t="i"/>
    <k n="Change (%)" t="i"/>
    <k n="Market cap" t="i"/>
    <k n="52 week low" t="i"/>
    <k n="52 week high" t="i"/>
    <k n="Expense ratio" t="i"/>
    <k n="Previous close" t="i"/>
    <k n="Volume average" t="i"/>
    <k n="Last trade time" t="i"/>
    <k n="`%EntityServiceId" t="i"/>
    <k n="Price (Extended hours)" t="i"/>
    <k n="Change (Extended hours)" t="i"/>
    <k n="Change % (Extended hours)" t="i"/>
  </s>
  <s>
    <k n="Price" t="s"/>
    <k n="Change" t="s"/>
    <k n="Exchange" t="s"/>
    <k n="Change (%)" t="s"/>
    <k n="Last trade time" t="s"/>
    <k n="Price (Extended hours)" t="s"/>
    <k n="Change (Extended hours)" t="s"/>
    <k n="Change % (Extended hours)"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rpv i="2">1</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C01B2E-5682-47E0-82BE-3868C591225B}" name="Table2" displayName="Table2" ref="B2:S21" totalsRowShown="0">
  <autoFilter ref="B2:S21" xr:uid="{F1C01B2E-5682-47E0-82BE-3868C591225B}"/>
  <sortState xmlns:xlrd2="http://schemas.microsoft.com/office/spreadsheetml/2017/richdata2" ref="B3:S20">
    <sortCondition ref="C2:C20"/>
  </sortState>
  <tableColumns count="18">
    <tableColumn id="1" xr3:uid="{B52242EB-A076-4D9B-9BD0-7A8D77EE5FD2}" name="Company"/>
    <tableColumn id="19" xr3:uid="{0D4021FB-72A6-4FAE-8878-F2BC7BFA553F}" name="Ticker">
      <calculatedColumnFormula>_FV(Table2[[#This Row],[Company]],"Ticker symbol",TRUE)</calculatedColumnFormula>
    </tableColumn>
    <tableColumn id="4" xr3:uid="{ACC6FB0D-99F0-41D7-98EA-930F8070F2E9}" name="Price" dataDxfId="13">
      <calculatedColumnFormula array="1">_FV(Table2[[#This Row],[Company]],"Price")</calculatedColumnFormula>
    </tableColumn>
    <tableColumn id="8" xr3:uid="{1DFC5265-6BB1-4CA6-AF54-C54912736F7A}" name="52 week high" dataDxfId="12">
      <calculatedColumnFormula array="1">_FV(Table2[[#This Row],[Company]],"52 week high",TRUE)</calculatedColumnFormula>
    </tableColumn>
    <tableColumn id="9" xr3:uid="{44E3324D-AC9A-4412-BE2C-5B3EB362E84B}" name="52 week low" dataDxfId="11">
      <calculatedColumnFormula array="1">_FV(Table2[[#This Row],[Company]],"52 week low",TRUE)</calculatedColumnFormula>
    </tableColumn>
    <tableColumn id="13" xr3:uid="{26B45319-24D6-4B73-816D-27E9CF6A9586}" name="P/E" dataDxfId="10">
      <calculatedColumnFormula array="1">_FV(Table2[[#This Row],[Company]],"P/E",TRUE)</calculatedColumnFormula>
    </tableColumn>
    <tableColumn id="3" xr3:uid="{0AB95A9E-6D9E-473D-93EC-53E15CDF47CE}" name="Div" dataCellStyle="Currency"/>
    <tableColumn id="18" xr3:uid="{A931B3EF-00A4-4531-894A-E140C01F03C1}" name="FCF" dataCellStyle="Currency"/>
    <tableColumn id="14" xr3:uid="{5B8FCD9D-3239-41DC-8352-9656030C071A}" name="Coupon" dataDxfId="9"/>
    <tableColumn id="15" xr3:uid="{E60F25D3-1B09-4289-BCE5-2973290E70C9}" name="Yield" dataDxfId="8"/>
    <tableColumn id="21" xr3:uid="{C7379CBE-F16F-44D1-990E-684A304E49C5}" name="Type" dataDxfId="2"/>
    <tableColumn id="2" xr3:uid="{D727CA33-720A-42B3-B3A6-C5879FB2D4F7}" name="Rating" dataDxfId="0"/>
    <tableColumn id="5" xr3:uid="{98F24EA9-705D-4226-BE15-E51A68C4B177}" name="MML" dataDxfId="1" dataCellStyle="Percent"/>
    <tableColumn id="6" xr3:uid="{5B29A8D3-9995-4AD1-B3C0-CE9F5C11ACBA}" name="MMH" dataDxfId="7" dataCellStyle="Percent"/>
    <tableColumn id="7" xr3:uid="{AB559A3D-B90F-43B9-AE0B-3179E3A8A6B2}" name="MOS" dataDxfId="6" dataCellStyle="Percent"/>
    <tableColumn id="10" xr3:uid="{41C4A091-BD19-44EB-9D98-759A136CC1CE}" name="FPL" dataDxfId="5"/>
    <tableColumn id="11" xr3:uid="{649C9F71-4410-4B33-B0F3-59E458637C2E}" name="FPH" dataDxfId="4"/>
    <tableColumn id="12" xr3:uid="{F65154AC-D40B-4C08-8561-DF586F6BD4C6}" name="PMOS" dataDxfId="3"/>
  </tableColumns>
  <tableStyleInfo name="TableStyleMedium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701121-D4EB-45B4-BB3E-1F27B86BB078}">
  <dimension ref="B2:S21"/>
  <sheetViews>
    <sheetView tabSelected="1" workbookViewId="0">
      <selection activeCell="M3" sqref="M3"/>
    </sheetView>
  </sheetViews>
  <sheetFormatPr defaultRowHeight="15" x14ac:dyDescent="0.25"/>
  <cols>
    <col min="2" max="2" width="53.28515625" bestFit="1" customWidth="1"/>
    <col min="3" max="3" width="10.5703125" bestFit="1" customWidth="1"/>
    <col min="4" max="5" width="14.85546875" bestFit="1" customWidth="1"/>
    <col min="6" max="6" width="14.28515625" bestFit="1" customWidth="1"/>
    <col min="7" max="7" width="9.85546875" bestFit="1" customWidth="1"/>
    <col min="8" max="8" width="10.7109375" bestFit="1" customWidth="1"/>
    <col min="9" max="9" width="11" bestFit="1" customWidth="1"/>
    <col min="10" max="10" width="10.7109375" bestFit="1" customWidth="1"/>
    <col min="11" max="11" width="7.85546875" bestFit="1" customWidth="1"/>
    <col min="13" max="13" width="8.85546875" bestFit="1" customWidth="1"/>
    <col min="14" max="14" width="8.28515625" bestFit="1" customWidth="1"/>
    <col min="17" max="19" width="10.5703125" bestFit="1" customWidth="1"/>
  </cols>
  <sheetData>
    <row r="2" spans="2:19" x14ac:dyDescent="0.25">
      <c r="B2" t="s">
        <v>1</v>
      </c>
      <c r="C2" t="s">
        <v>0</v>
      </c>
      <c r="D2" s="9" t="s">
        <v>2</v>
      </c>
      <c r="E2" t="s">
        <v>3</v>
      </c>
      <c r="F2" t="s">
        <v>4</v>
      </c>
      <c r="G2" t="s">
        <v>5</v>
      </c>
      <c r="H2" t="s">
        <v>16</v>
      </c>
      <c r="I2" t="s">
        <v>10</v>
      </c>
      <c r="J2" t="s">
        <v>14</v>
      </c>
      <c r="K2" t="s">
        <v>15</v>
      </c>
      <c r="L2" t="s">
        <v>13</v>
      </c>
      <c r="M2" t="s">
        <v>18</v>
      </c>
      <c r="N2" t="s">
        <v>6</v>
      </c>
      <c r="O2" t="s">
        <v>7</v>
      </c>
      <c r="P2" t="s">
        <v>8</v>
      </c>
      <c r="Q2" s="4" t="s">
        <v>11</v>
      </c>
      <c r="R2" s="4" t="s">
        <v>12</v>
      </c>
      <c r="S2" s="4" t="s">
        <v>9</v>
      </c>
    </row>
    <row r="3" spans="2:19" x14ac:dyDescent="0.25">
      <c r="B3" t="e" vm="1">
        <v>#VALUE!</v>
      </c>
      <c r="C3" t="str">
        <f>_FV(Table2[[#This Row],[Company]],"Ticker symbol",TRUE)</f>
        <v>AAPL</v>
      </c>
      <c r="D3" s="10" cm="1">
        <f t="array" ref="D3">_FV(Table2[[#This Row],[Company]],"Price")</f>
        <v>138.93</v>
      </c>
      <c r="E3" s="1" cm="1">
        <f t="array" ref="E3">_FV(Table2[[#This Row],[Company]],"52 week high",TRUE)</f>
        <v>182.94</v>
      </c>
      <c r="F3" s="1" cm="1">
        <f t="array" ref="F3">_FV(Table2[[#This Row],[Company]],"52 week low",TRUE)</f>
        <v>129.04</v>
      </c>
      <c r="G3" s="7" cm="1">
        <f t="array" ref="G3">_FV(Table2[[#This Row],[Company]],"P/E",TRUE)</f>
        <v>22.223199999999999</v>
      </c>
      <c r="H3" s="8">
        <v>0.92</v>
      </c>
      <c r="I3" s="8">
        <v>6</v>
      </c>
      <c r="J3" s="1">
        <v>6</v>
      </c>
      <c r="K3" s="2">
        <f>Table2[[#This Row],[Coupon]]/Table2[[#This Row],[Price]]</f>
        <v>4.3187216583891165E-2</v>
      </c>
      <c r="L3" s="5" t="s">
        <v>10</v>
      </c>
      <c r="M3" s="6"/>
      <c r="N3" s="2">
        <v>3.3300000000000003E-2</v>
      </c>
      <c r="O3" s="2">
        <v>0.04</v>
      </c>
      <c r="P3" s="2">
        <v>4.6699999999999998E-2</v>
      </c>
      <c r="Q3" s="3">
        <f>Table2[[#This Row],[Coupon]]/Table2[[#This Row],[MML]]</f>
        <v>180.18018018018017</v>
      </c>
      <c r="R3" s="3">
        <f>Table2[[#This Row],[Coupon]]/Table2[[#This Row],[MMH]]</f>
        <v>150</v>
      </c>
      <c r="S3" s="3">
        <f>Table2[[#This Row],[Coupon]]/Table2[[#This Row],[MOS]]</f>
        <v>128.47965738758032</v>
      </c>
    </row>
    <row r="4" spans="2:19" x14ac:dyDescent="0.25">
      <c r="B4" t="e" vm="2">
        <v>#VALUE!</v>
      </c>
      <c r="C4" t="str">
        <f>_FV(Table2[[#This Row],[Company]],"Ticker symbol",TRUE)</f>
        <v>AMLP</v>
      </c>
      <c r="D4" s="10" cm="1">
        <f t="array" ref="D4">_FV(Table2[[#This Row],[Company]],"Price")</f>
        <v>34.96</v>
      </c>
      <c r="E4" s="1" cm="1">
        <f t="array" ref="E4">_FV(Table2[[#This Row],[Company]],"52 week high",TRUE)</f>
        <v>42.18</v>
      </c>
      <c r="F4" s="1" cm="1">
        <f t="array" ref="F4">_FV(Table2[[#This Row],[Company]],"52 week low",TRUE)</f>
        <v>30.04</v>
      </c>
      <c r="G4" s="7" t="e" cm="1" vm="3">
        <f t="array" ref="G4">_FV(Table2[[#This Row],[Company]],"P/E",TRUE)</f>
        <v>#VALUE!</v>
      </c>
      <c r="H4" s="8">
        <v>2.92</v>
      </c>
      <c r="I4" s="8" t="s">
        <v>17</v>
      </c>
      <c r="J4" s="1">
        <v>2.92</v>
      </c>
      <c r="K4" s="2">
        <f>Table2[[#This Row],[Coupon]]/Table2[[#This Row],[Price]]</f>
        <v>8.3524027459954228E-2</v>
      </c>
      <c r="L4" s="5" t="s">
        <v>19</v>
      </c>
      <c r="M4" s="6" t="s">
        <v>20</v>
      </c>
      <c r="N4" s="2"/>
      <c r="O4" s="2"/>
      <c r="P4" s="2">
        <v>0.08</v>
      </c>
      <c r="Q4" s="3" t="e">
        <f>Table2[[#This Row],[Coupon]]/Table2[[#This Row],[MML]]</f>
        <v>#DIV/0!</v>
      </c>
      <c r="R4" s="3" t="e">
        <f>Table2[[#This Row],[Coupon]]/Table2[[#This Row],[MMH]]</f>
        <v>#DIV/0!</v>
      </c>
      <c r="S4" s="3">
        <f>Table2[[#This Row],[Coupon]]/Table2[[#This Row],[MOS]]</f>
        <v>36.5</v>
      </c>
    </row>
    <row r="5" spans="2:19" x14ac:dyDescent="0.25">
      <c r="B5" t="e" vm="4">
        <v>#VALUE!</v>
      </c>
      <c r="C5" t="str">
        <f>_FV(Table2[[#This Row],[Company]],"Ticker symbol",TRUE)</f>
        <v>AMT</v>
      </c>
      <c r="D5" s="10" cm="1">
        <f t="array" ref="D5">_FV(Table2[[#This Row],[Company]],"Price")</f>
        <v>258.39999999999998</v>
      </c>
      <c r="E5" s="1" cm="1">
        <f t="array" ref="E5">_FV(Table2[[#This Row],[Company]],"52 week high",TRUE)</f>
        <v>303.72000000000003</v>
      </c>
      <c r="F5" s="1" cm="1">
        <f t="array" ref="F5">_FV(Table2[[#This Row],[Company]],"52 week low",TRUE)</f>
        <v>220</v>
      </c>
      <c r="G5" s="7" cm="1">
        <f t="array" ref="G5">_FV(Table2[[#This Row],[Company]],"P/E",TRUE)</f>
        <v>44.218299999999999</v>
      </c>
      <c r="H5" s="8"/>
      <c r="I5" s="8"/>
      <c r="J5" s="1"/>
      <c r="K5" s="2">
        <f>Table2[[#This Row],[Coupon]]/Table2[[#This Row],[Price]]</f>
        <v>0</v>
      </c>
      <c r="L5" s="6" t="s">
        <v>19</v>
      </c>
      <c r="M5" s="6"/>
      <c r="N5" s="2"/>
      <c r="O5" s="2"/>
      <c r="P5" s="2"/>
      <c r="Q5" s="3" t="e">
        <f>Table2[[#This Row],[Coupon]]/Table2[[#This Row],[MML]]</f>
        <v>#DIV/0!</v>
      </c>
      <c r="R5" s="3" t="e">
        <f>Table2[[#This Row],[Coupon]]/Table2[[#This Row],[MMH]]</f>
        <v>#DIV/0!</v>
      </c>
      <c r="S5" s="3" t="e">
        <f>Table2[[#This Row],[Coupon]]/Table2[[#This Row],[MOS]]</f>
        <v>#DIV/0!</v>
      </c>
    </row>
    <row r="6" spans="2:19" x14ac:dyDescent="0.25">
      <c r="B6" t="e" vm="5">
        <v>#VALUE!</v>
      </c>
      <c r="C6" t="str">
        <f>_FV(Table2[[#This Row],[Company]],"Ticker symbol",TRUE)</f>
        <v>BLK</v>
      </c>
      <c r="D6" s="10" cm="1">
        <f t="array" ref="D6">_FV(Table2[[#This Row],[Company]],"Price")</f>
        <v>616.70000000000005</v>
      </c>
      <c r="E6" s="1" cm="1">
        <f t="array" ref="E6">_FV(Table2[[#This Row],[Company]],"52 week high",TRUE)</f>
        <v>973.16</v>
      </c>
      <c r="F6" s="1" cm="1">
        <f t="array" ref="F6">_FV(Table2[[#This Row],[Company]],"52 week low",TRUE)</f>
        <v>575.6</v>
      </c>
      <c r="G6" s="7" cm="1">
        <f t="array" ref="G6">_FV(Table2[[#This Row],[Company]],"P/E",TRUE)</f>
        <v>15.301299999999999</v>
      </c>
      <c r="H6" s="8">
        <v>19.52</v>
      </c>
      <c r="I6" s="8"/>
      <c r="J6" s="1">
        <v>19.52</v>
      </c>
      <c r="K6" s="2">
        <f>Table2[[#This Row],[Coupon]]/Table2[[#This Row],[Price]]</f>
        <v>3.1652343116588287E-2</v>
      </c>
      <c r="L6" s="6" t="s">
        <v>19</v>
      </c>
      <c r="M6" s="6"/>
      <c r="N6" s="2">
        <v>2.5000000000000001E-2</v>
      </c>
      <c r="O6" s="2">
        <v>2.7E-2</v>
      </c>
      <c r="P6" s="2">
        <v>0.03</v>
      </c>
      <c r="Q6" s="3">
        <f>Table2[[#This Row],[Coupon]]/Table2[[#This Row],[MML]]</f>
        <v>780.8</v>
      </c>
      <c r="R6" s="3">
        <f>Table2[[#This Row],[Coupon]]/Table2[[#This Row],[MMH]]</f>
        <v>722.96296296296293</v>
      </c>
      <c r="S6" s="3">
        <f>Table2[[#This Row],[Coupon]]/Table2[[#This Row],[MOS]]</f>
        <v>650.66666666666663</v>
      </c>
    </row>
    <row r="7" spans="2:19" x14ac:dyDescent="0.25">
      <c r="B7" t="e" vm="6">
        <v>#VALUE!</v>
      </c>
      <c r="C7" t="str">
        <f>_FV(Table2[[#This Row],[Company]],"Ticker symbol",TRUE)</f>
        <v>GD</v>
      </c>
      <c r="D7" s="10" cm="1">
        <f t="array" ref="D7">_FV(Table2[[#This Row],[Company]],"Price")</f>
        <v>223.86</v>
      </c>
      <c r="E7" s="1" cm="1">
        <f t="array" ref="E7">_FV(Table2[[#This Row],[Company]],"52 week high",TRUE)</f>
        <v>254.99</v>
      </c>
      <c r="F7" s="1" cm="1">
        <f t="array" ref="F7">_FV(Table2[[#This Row],[Company]],"52 week low",TRUE)</f>
        <v>182.66</v>
      </c>
      <c r="G7" s="7" cm="1">
        <f t="array" ref="G7">_FV(Table2[[#This Row],[Company]],"P/E",TRUE)</f>
        <v>18.947600000000001</v>
      </c>
      <c r="H7" s="8">
        <v>5.04</v>
      </c>
      <c r="I7" s="8"/>
      <c r="J7" s="1">
        <v>5.04</v>
      </c>
      <c r="K7" s="2">
        <f>Table2[[#This Row],[Coupon]]/Table2[[#This Row],[Price]]</f>
        <v>2.2514071294559099E-2</v>
      </c>
      <c r="L7" s="6" t="s">
        <v>19</v>
      </c>
      <c r="M7" s="6"/>
      <c r="N7" s="2">
        <v>2.4E-2</v>
      </c>
      <c r="O7" s="2">
        <v>2.7E-2</v>
      </c>
      <c r="P7" s="2">
        <v>3.1E-2</v>
      </c>
      <c r="Q7" s="3">
        <f>Table2[[#This Row],[Coupon]]/Table2[[#This Row],[MML]]</f>
        <v>210</v>
      </c>
      <c r="R7" s="3">
        <f>Table2[[#This Row],[Coupon]]/Table2[[#This Row],[MMH]]</f>
        <v>186.66666666666666</v>
      </c>
      <c r="S7" s="3">
        <f>Table2[[#This Row],[Coupon]]/Table2[[#This Row],[MOS]]</f>
        <v>162.58064516129033</v>
      </c>
    </row>
    <row r="8" spans="2:19" x14ac:dyDescent="0.25">
      <c r="B8" t="e" vm="7">
        <v>#VALUE!</v>
      </c>
      <c r="C8" t="str">
        <f>_FV(Table2[[#This Row],[Company]],"Ticker symbol",TRUE)</f>
        <v>GOOGL</v>
      </c>
      <c r="D8" s="10" cm="1">
        <f t="array" ref="D8">_FV(Table2[[#This Row],[Company]],"Price")</f>
        <v>2174.75</v>
      </c>
      <c r="E8" s="1" cm="1">
        <f t="array" ref="E8">_FV(Table2[[#This Row],[Company]],"52 week high",TRUE)</f>
        <v>3030.9315000000001</v>
      </c>
      <c r="F8" s="1" cm="1">
        <f t="array" ref="F8">_FV(Table2[[#This Row],[Company]],"52 week low",TRUE)</f>
        <v>2037.6936000000001</v>
      </c>
      <c r="G8" s="7" cm="1">
        <f t="array" ref="G8">_FV(Table2[[#This Row],[Company]],"P/E",TRUE)</f>
        <v>19.713000000000001</v>
      </c>
      <c r="H8" s="8">
        <v>0</v>
      </c>
      <c r="I8" s="8">
        <v>98</v>
      </c>
      <c r="J8" s="1">
        <v>100</v>
      </c>
      <c r="K8" s="2">
        <f>Table2[[#This Row],[Coupon]]/Table2[[#This Row],[Price]]</f>
        <v>4.5982296815725944E-2</v>
      </c>
      <c r="L8" s="5" t="s">
        <v>10</v>
      </c>
      <c r="M8" s="6"/>
      <c r="N8" s="2">
        <v>3.3000000000000002E-2</v>
      </c>
      <c r="O8" s="2">
        <v>0.04</v>
      </c>
      <c r="P8" s="2">
        <v>4.6699999999999998E-2</v>
      </c>
      <c r="Q8" s="3">
        <f>Table2[[#This Row],[Coupon]]/Table2[[#This Row],[MML]]</f>
        <v>3030.30303030303</v>
      </c>
      <c r="R8" s="3">
        <f>Table2[[#This Row],[Coupon]]/Table2[[#This Row],[MMH]]</f>
        <v>2500</v>
      </c>
      <c r="S8" s="3">
        <f>Table2[[#This Row],[Coupon]]/Table2[[#This Row],[MOS]]</f>
        <v>2141.3276231263385</v>
      </c>
    </row>
    <row r="9" spans="2:19" x14ac:dyDescent="0.25">
      <c r="B9" t="e" vm="8">
        <v>#VALUE!</v>
      </c>
      <c r="C9" t="str">
        <f>_FV(Table2[[#This Row],[Company]],"Ticker symbol",TRUE)</f>
        <v>HD</v>
      </c>
      <c r="D9" s="10" cm="1">
        <f t="array" ref="D9">_FV(Table2[[#This Row],[Company]],"Price")</f>
        <v>279.08</v>
      </c>
      <c r="E9" s="1" cm="1">
        <f t="array" ref="E9">_FV(Table2[[#This Row],[Company]],"52 week high",TRUE)</f>
        <v>420.61</v>
      </c>
      <c r="F9" s="1" cm="1">
        <f t="array" ref="F9">_FV(Table2[[#This Row],[Company]],"52 week low",TRUE)</f>
        <v>264.51</v>
      </c>
      <c r="G9" s="7" cm="1">
        <f t="array" ref="G9">_FV(Table2[[#This Row],[Company]],"P/E",TRUE)</f>
        <v>17.410399999999999</v>
      </c>
      <c r="H9" s="8">
        <v>7.6</v>
      </c>
      <c r="I9" s="8"/>
      <c r="J9" s="1">
        <v>7.6</v>
      </c>
      <c r="K9" s="2">
        <f>Table2[[#This Row],[Coupon]]/Table2[[#This Row],[Price]]</f>
        <v>2.7232334814390139E-2</v>
      </c>
      <c r="L9" s="6" t="s">
        <v>19</v>
      </c>
      <c r="M9" s="6"/>
      <c r="N9" s="2">
        <v>2.1000000000000001E-2</v>
      </c>
      <c r="O9" s="2">
        <v>2.3E-2</v>
      </c>
      <c r="P9" s="2">
        <v>2.7E-2</v>
      </c>
      <c r="Q9" s="3">
        <f>Table2[[#This Row],[Coupon]]/Table2[[#This Row],[MML]]</f>
        <v>361.90476190476187</v>
      </c>
      <c r="R9" s="3">
        <f>Table2[[#This Row],[Coupon]]/Table2[[#This Row],[MMH]]</f>
        <v>330.43478260869563</v>
      </c>
      <c r="S9" s="3">
        <f>Table2[[#This Row],[Coupon]]/Table2[[#This Row],[MOS]]</f>
        <v>281.48148148148147</v>
      </c>
    </row>
    <row r="10" spans="2:19" x14ac:dyDescent="0.25">
      <c r="B10" t="e" vm="9">
        <v>#VALUE!</v>
      </c>
      <c r="C10" t="str">
        <f>_FV(Table2[[#This Row],[Company]],"Ticker symbol",TRUE)</f>
        <v>JPM</v>
      </c>
      <c r="D10" s="10" cm="1">
        <f t="array" ref="D10">_FV(Table2[[#This Row],[Company]],"Price")</f>
        <v>114.05</v>
      </c>
      <c r="E10" s="1" cm="1">
        <f t="array" ref="E10">_FV(Table2[[#This Row],[Company]],"52 week high",TRUE)</f>
        <v>172.96</v>
      </c>
      <c r="F10" s="1" cm="1">
        <f t="array" ref="F10">_FV(Table2[[#This Row],[Company]],"52 week low",TRUE)</f>
        <v>110.93</v>
      </c>
      <c r="G10" s="7" cm="1">
        <f t="array" ref="G10">_FV(Table2[[#This Row],[Company]],"P/E",TRUE)</f>
        <v>8.3566000000000003</v>
      </c>
      <c r="H10" s="8">
        <v>4</v>
      </c>
      <c r="I10" s="8"/>
      <c r="J10" s="1">
        <v>4</v>
      </c>
      <c r="K10" s="2">
        <f>Table2[[#This Row],[Coupon]]/Table2[[#This Row],[Price]]</f>
        <v>3.5072336694432264E-2</v>
      </c>
      <c r="L10" s="6" t="s">
        <v>19</v>
      </c>
      <c r="M10" s="6"/>
      <c r="N10" s="2">
        <v>0.03</v>
      </c>
      <c r="O10" s="2">
        <v>3.3000000000000002E-2</v>
      </c>
      <c r="P10" s="2">
        <v>0.04</v>
      </c>
      <c r="Q10" s="3">
        <f>Table2[[#This Row],[Coupon]]/Table2[[#This Row],[MML]]</f>
        <v>133.33333333333334</v>
      </c>
      <c r="R10" s="3">
        <f>Table2[[#This Row],[Coupon]]/Table2[[#This Row],[MMH]]</f>
        <v>121.2121212121212</v>
      </c>
      <c r="S10" s="3">
        <f>Table2[[#This Row],[Coupon]]/Table2[[#This Row],[MOS]]</f>
        <v>100</v>
      </c>
    </row>
    <row r="11" spans="2:19" x14ac:dyDescent="0.25">
      <c r="B11" t="e" vm="10">
        <v>#VALUE!</v>
      </c>
      <c r="C11" t="str">
        <f>_FV(Table2[[#This Row],[Company]],"Ticker symbol",TRUE)</f>
        <v>KO</v>
      </c>
      <c r="D11" s="10" cm="1">
        <f t="array" ref="D11">_FV(Table2[[#This Row],[Company]],"Price")</f>
        <v>64.38</v>
      </c>
      <c r="E11" s="1" cm="1">
        <f t="array" ref="E11">_FV(Table2[[#This Row],[Company]],"52 week high",TRUE)</f>
        <v>67.2</v>
      </c>
      <c r="F11" s="1" cm="1">
        <f t="array" ref="F11">_FV(Table2[[#This Row],[Company]],"52 week low",TRUE)</f>
        <v>52.28</v>
      </c>
      <c r="G11" s="7" cm="1">
        <f t="array" ref="G11">_FV(Table2[[#This Row],[Company]],"P/E",TRUE)</f>
        <v>26.533200000000001</v>
      </c>
      <c r="H11" s="8"/>
      <c r="I11" s="8"/>
      <c r="J11" s="1"/>
      <c r="K11" s="2">
        <f>Table2[[#This Row],[Coupon]]/Table2[[#This Row],[Price]]</f>
        <v>0</v>
      </c>
      <c r="L11" s="6" t="s">
        <v>19</v>
      </c>
      <c r="M11" s="6"/>
      <c r="N11" s="2"/>
      <c r="O11" s="2"/>
      <c r="P11" s="2"/>
      <c r="Q11" s="3" t="e">
        <f>Table2[[#This Row],[Coupon]]/Table2[[#This Row],[MML]]</f>
        <v>#DIV/0!</v>
      </c>
      <c r="R11" s="3" t="e">
        <f>Table2[[#This Row],[Coupon]]/Table2[[#This Row],[MMH]]</f>
        <v>#DIV/0!</v>
      </c>
      <c r="S11" s="3" t="e">
        <f>Table2[[#This Row],[Coupon]]/Table2[[#This Row],[MOS]]</f>
        <v>#DIV/0!</v>
      </c>
    </row>
    <row r="12" spans="2:19" x14ac:dyDescent="0.25">
      <c r="B12" t="e" vm="11">
        <v>#VALUE!</v>
      </c>
      <c r="C12" t="str">
        <f>_FV(Table2[[#This Row],[Company]],"Ticker symbol",TRUE)</f>
        <v>LMT</v>
      </c>
      <c r="D12" s="10" cm="1">
        <f t="array" ref="D12">_FV(Table2[[#This Row],[Company]],"Price")</f>
        <v>433.52</v>
      </c>
      <c r="E12" s="1" cm="1">
        <f t="array" ref="E12">_FV(Table2[[#This Row],[Company]],"52 week high",TRUE)</f>
        <v>479.99</v>
      </c>
      <c r="F12" s="1" cm="1">
        <f t="array" ref="F12">_FV(Table2[[#This Row],[Company]],"52 week low",TRUE)</f>
        <v>324.2278</v>
      </c>
      <c r="G12" s="7" cm="1">
        <f t="array" ref="G12">_FV(Table2[[#This Row],[Company]],"P/E",TRUE)</f>
        <v>18.985700000000001</v>
      </c>
      <c r="H12" s="8">
        <v>11.2</v>
      </c>
      <c r="I12" s="8"/>
      <c r="J12" s="1">
        <v>11.2</v>
      </c>
      <c r="K12" s="2">
        <f>Table2[[#This Row],[Coupon]]/Table2[[#This Row],[Price]]</f>
        <v>2.5835024912345451E-2</v>
      </c>
      <c r="L12" s="6" t="s">
        <v>19</v>
      </c>
      <c r="M12" s="6"/>
      <c r="N12" s="2">
        <v>2.7E-2</v>
      </c>
      <c r="O12" s="2">
        <v>3.1E-2</v>
      </c>
      <c r="P12" s="2">
        <v>3.5000000000000003E-2</v>
      </c>
      <c r="Q12" s="3">
        <f>Table2[[#This Row],[Coupon]]/Table2[[#This Row],[MML]]</f>
        <v>414.81481481481478</v>
      </c>
      <c r="R12" s="3">
        <f>Table2[[#This Row],[Coupon]]/Table2[[#This Row],[MMH]]</f>
        <v>361.29032258064512</v>
      </c>
      <c r="S12" s="3">
        <f>Table2[[#This Row],[Coupon]]/Table2[[#This Row],[MOS]]</f>
        <v>319.99999999999994</v>
      </c>
    </row>
    <row r="13" spans="2:19" x14ac:dyDescent="0.25">
      <c r="B13" t="e" vm="12">
        <v>#VALUE!</v>
      </c>
      <c r="C13" t="str">
        <f>_FV(Table2[[#This Row],[Company]],"Ticker symbol",TRUE)</f>
        <v>LOW</v>
      </c>
      <c r="D13" s="10" cm="1">
        <f t="array" ref="D13">_FV(Table2[[#This Row],[Company]],"Price")</f>
        <v>177.36</v>
      </c>
      <c r="E13" s="1" cm="1">
        <f t="array" ref="E13">_FV(Table2[[#This Row],[Company]],"52 week high",TRUE)</f>
        <v>263.31</v>
      </c>
      <c r="F13" s="1" cm="1">
        <f t="array" ref="F13">_FV(Table2[[#This Row],[Company]],"52 week low",TRUE)</f>
        <v>170.12</v>
      </c>
      <c r="G13" s="7" cm="1">
        <f t="array" ref="G13">_FV(Table2[[#This Row],[Company]],"P/E",TRUE)</f>
        <v>14.238</v>
      </c>
      <c r="H13" s="8">
        <v>4.2</v>
      </c>
      <c r="I13" s="8"/>
      <c r="J13" s="1">
        <v>4.2</v>
      </c>
      <c r="K13" s="2">
        <f>Table2[[#This Row],[Coupon]]/Table2[[#This Row],[Price]]</f>
        <v>2.3680649526387008E-2</v>
      </c>
      <c r="L13" s="6" t="s">
        <v>19</v>
      </c>
      <c r="M13" s="6"/>
      <c r="N13" s="2">
        <v>1.4999999999999999E-2</v>
      </c>
      <c r="O13" s="2">
        <v>1.7999999999999999E-2</v>
      </c>
      <c r="P13" s="2">
        <v>0.02</v>
      </c>
      <c r="Q13" s="3">
        <f>Table2[[#This Row],[Coupon]]/Table2[[#This Row],[MML]]</f>
        <v>280</v>
      </c>
      <c r="R13" s="3">
        <f>Table2[[#This Row],[Coupon]]/Table2[[#This Row],[MMH]]</f>
        <v>233.33333333333337</v>
      </c>
      <c r="S13" s="3">
        <f>Table2[[#This Row],[Coupon]]/Table2[[#This Row],[MOS]]</f>
        <v>210</v>
      </c>
    </row>
    <row r="14" spans="2:19" x14ac:dyDescent="0.25">
      <c r="B14" t="e" vm="13">
        <v>#VALUE!</v>
      </c>
      <c r="C14" t="str">
        <f>_FV(Table2[[#This Row],[Company]],"Ticker symbol",TRUE)</f>
        <v>MSFT</v>
      </c>
      <c r="D14" s="10" cm="1">
        <f t="array" ref="D14">_FV(Table2[[#This Row],[Company]],"Price")</f>
        <v>259.58</v>
      </c>
      <c r="E14" s="1" cm="1">
        <f t="array" ref="E14">_FV(Table2[[#This Row],[Company]],"52 week high",TRUE)</f>
        <v>349.67</v>
      </c>
      <c r="F14" s="1" cm="1">
        <f t="array" ref="F14">_FV(Table2[[#This Row],[Company]],"52 week low",TRUE)</f>
        <v>241.51</v>
      </c>
      <c r="G14" s="7" cm="1">
        <f t="array" ref="G14">_FV(Table2[[#This Row],[Company]],"P/E",TRUE)</f>
        <v>26.795400000000001</v>
      </c>
      <c r="H14" s="8">
        <v>2.48</v>
      </c>
      <c r="I14" s="8">
        <v>7.38</v>
      </c>
      <c r="J14" s="1">
        <v>8</v>
      </c>
      <c r="K14" s="2">
        <f>Table2[[#This Row],[Coupon]]/Table2[[#This Row],[Price]]</f>
        <v>3.0819015332460131E-2</v>
      </c>
      <c r="L14" s="5" t="s">
        <v>10</v>
      </c>
      <c r="M14" s="6"/>
      <c r="N14" s="2">
        <v>3.3300000000000003E-2</v>
      </c>
      <c r="O14" s="2">
        <v>0.04</v>
      </c>
      <c r="P14" s="2">
        <v>4.6699999999999998E-2</v>
      </c>
      <c r="Q14" s="3">
        <f>Table2[[#This Row],[Coupon]]/Table2[[#This Row],[MML]]</f>
        <v>240.24024024024021</v>
      </c>
      <c r="R14" s="3">
        <f>Table2[[#This Row],[Coupon]]/Table2[[#This Row],[MMH]]</f>
        <v>200</v>
      </c>
      <c r="S14" s="3">
        <f>Table2[[#This Row],[Coupon]]/Table2[[#This Row],[MOS]]</f>
        <v>171.30620985010708</v>
      </c>
    </row>
    <row r="15" spans="2:19" x14ac:dyDescent="0.25">
      <c r="B15" t="e" vm="14">
        <v>#VALUE!</v>
      </c>
      <c r="C15" t="str">
        <f>_FV(Table2[[#This Row],[Company]],"Ticker symbol",TRUE)</f>
        <v>PEP</v>
      </c>
      <c r="D15" s="10" cm="1">
        <f t="array" ref="D15">_FV(Table2[[#This Row],[Company]],"Price")</f>
        <v>169.39</v>
      </c>
      <c r="E15" s="1" cm="1">
        <f t="array" ref="E15">_FV(Table2[[#This Row],[Company]],"52 week high",TRUE)</f>
        <v>177.62</v>
      </c>
      <c r="F15" s="1" cm="1">
        <f t="array" ref="F15">_FV(Table2[[#This Row],[Company]],"52 week low",TRUE)</f>
        <v>147.77000000000001</v>
      </c>
      <c r="G15" s="7" cm="1">
        <f t="array" ref="G15">_FV(Table2[[#This Row],[Company]],"P/E",TRUE)</f>
        <v>22.373999999999999</v>
      </c>
      <c r="H15" s="8">
        <v>4.5999999999999996</v>
      </c>
      <c r="I15" s="8"/>
      <c r="J15" s="1">
        <v>4.5999999999999996</v>
      </c>
      <c r="K15" s="2">
        <f>Table2[[#This Row],[Coupon]]/Table2[[#This Row],[Price]]</f>
        <v>2.7156266603695613E-2</v>
      </c>
      <c r="L15" s="5" t="s">
        <v>19</v>
      </c>
      <c r="M15" s="6"/>
      <c r="N15" s="2">
        <v>2.8000000000000001E-2</v>
      </c>
      <c r="O15" s="2">
        <v>0.03</v>
      </c>
      <c r="P15" s="2">
        <v>3.3000000000000002E-2</v>
      </c>
      <c r="Q15" s="3">
        <f>Table2[[#This Row],[Coupon]]/Table2[[#This Row],[MML]]</f>
        <v>164.28571428571428</v>
      </c>
      <c r="R15" s="3">
        <f>Table2[[#This Row],[Coupon]]/Table2[[#This Row],[MMH]]</f>
        <v>153.33333333333331</v>
      </c>
      <c r="S15" s="3">
        <f>Table2[[#This Row],[Coupon]]/Table2[[#This Row],[MOS]]</f>
        <v>139.39393939393938</v>
      </c>
    </row>
    <row r="16" spans="2:19" x14ac:dyDescent="0.25">
      <c r="B16" t="e" vm="15">
        <v>#VALUE!</v>
      </c>
      <c r="C16" t="str">
        <f>_FV(Table2[[#This Row],[Company]],"Ticker symbol",TRUE)</f>
        <v>SPG</v>
      </c>
      <c r="D16" s="10" cm="1">
        <f t="array" ref="D16">_FV(Table2[[#This Row],[Company]],"Price")</f>
        <v>95.68</v>
      </c>
      <c r="E16" s="1" cm="1">
        <f t="array" ref="E16">_FV(Table2[[#This Row],[Company]],"52 week high",TRUE)</f>
        <v>171.12</v>
      </c>
      <c r="F16" s="1" cm="1">
        <f t="array" ref="F16">_FV(Table2[[#This Row],[Company]],"52 week low",TRUE)</f>
        <v>93.2</v>
      </c>
      <c r="G16" s="7" cm="1">
        <f t="array" ref="G16">_FV(Table2[[#This Row],[Company]],"P/E",TRUE)</f>
        <v>14.0022</v>
      </c>
      <c r="H16" s="8">
        <v>6.8</v>
      </c>
      <c r="I16" s="8"/>
      <c r="J16" s="1">
        <v>6.8</v>
      </c>
      <c r="K16" s="2">
        <f>Table2[[#This Row],[Coupon]]/Table2[[#This Row],[Price]]</f>
        <v>7.1070234113712369E-2</v>
      </c>
      <c r="L16" s="5" t="s">
        <v>19</v>
      </c>
      <c r="M16" s="6"/>
      <c r="N16" s="2">
        <v>4.4999999999999998E-2</v>
      </c>
      <c r="O16" s="2">
        <v>5.5E-2</v>
      </c>
      <c r="P16" s="2">
        <v>6.5000000000000002E-2</v>
      </c>
      <c r="Q16" s="3">
        <f>Table2[[#This Row],[Coupon]]/Table2[[#This Row],[MML]]</f>
        <v>151.11111111111111</v>
      </c>
      <c r="R16" s="3">
        <f>Table2[[#This Row],[Coupon]]/Table2[[#This Row],[MMH]]</f>
        <v>123.63636363636363</v>
      </c>
      <c r="S16" s="3">
        <f>Table2[[#This Row],[Coupon]]/Table2[[#This Row],[MOS]]</f>
        <v>104.61538461538461</v>
      </c>
    </row>
    <row r="17" spans="2:19" x14ac:dyDescent="0.25">
      <c r="B17" t="e" vm="16">
        <v>#VALUE!</v>
      </c>
      <c r="C17" t="str">
        <f>_FV(Table2[[#This Row],[Company]],"Ticker symbol",TRUE)</f>
        <v>TROW</v>
      </c>
      <c r="D17" s="10" cm="1">
        <f t="array" ref="D17">_FV(Table2[[#This Row],[Company]],"Price")</f>
        <v>115.31</v>
      </c>
      <c r="E17" s="1" cm="1">
        <f t="array" ref="E17">_FV(Table2[[#This Row],[Company]],"52 week high",TRUE)</f>
        <v>224.55500000000001</v>
      </c>
      <c r="F17" s="1" cm="1">
        <f t="array" ref="F17">_FV(Table2[[#This Row],[Company]],"52 week low",TRUE)</f>
        <v>104.72</v>
      </c>
      <c r="G17" s="7" cm="1">
        <f t="array" ref="G17">_FV(Table2[[#This Row],[Company]],"P/E",TRUE)</f>
        <v>9.1892999999999994</v>
      </c>
      <c r="H17" s="8">
        <v>4.8</v>
      </c>
      <c r="I17" s="8"/>
      <c r="J17" s="1">
        <v>4.8</v>
      </c>
      <c r="K17" s="2">
        <f>Table2[[#This Row],[Coupon]]/Table2[[#This Row],[Price]]</f>
        <v>4.1626918740785702E-2</v>
      </c>
      <c r="L17" s="5" t="s">
        <v>19</v>
      </c>
      <c r="M17" s="6"/>
      <c r="N17" s="2">
        <v>2.7E-2</v>
      </c>
      <c r="O17" s="2">
        <v>0.03</v>
      </c>
      <c r="P17" s="2">
        <v>3.3000000000000002E-2</v>
      </c>
      <c r="Q17" s="3">
        <f>Table2[[#This Row],[Coupon]]/Table2[[#This Row],[MML]]</f>
        <v>177.77777777777777</v>
      </c>
      <c r="R17" s="3">
        <f>Table2[[#This Row],[Coupon]]/Table2[[#This Row],[MMH]]</f>
        <v>160</v>
      </c>
      <c r="S17" s="3">
        <f>Table2[[#This Row],[Coupon]]/Table2[[#This Row],[MOS]]</f>
        <v>145.45454545454544</v>
      </c>
    </row>
    <row r="18" spans="2:19" x14ac:dyDescent="0.25">
      <c r="B18" t="e" vm="17">
        <v>#VALUE!</v>
      </c>
      <c r="C18" t="str">
        <f>_FV(Table2[[#This Row],[Company]],"Ticker symbol",TRUE)</f>
        <v>TXN</v>
      </c>
      <c r="D18" s="10" cm="1">
        <f t="array" ref="D18">_FV(Table2[[#This Row],[Company]],"Price")</f>
        <v>148.54</v>
      </c>
      <c r="E18" s="1" cm="1">
        <f t="array" ref="E18">_FV(Table2[[#This Row],[Company]],"52 week high",TRUE)</f>
        <v>202.26</v>
      </c>
      <c r="F18" s="1" cm="1">
        <f t="array" ref="F18">_FV(Table2[[#This Row],[Company]],"52 week low",TRUE)</f>
        <v>147.02000000000001</v>
      </c>
      <c r="G18" s="7" cm="1">
        <f t="array" ref="G18">_FV(Table2[[#This Row],[Company]],"P/E",TRUE)</f>
        <v>17.569400000000002</v>
      </c>
      <c r="H18" s="8">
        <v>4.5999999999999996</v>
      </c>
      <c r="I18" s="8"/>
      <c r="J18" s="1">
        <v>4.5999999999999996</v>
      </c>
      <c r="K18" s="2">
        <f>Table2[[#This Row],[Coupon]]/Table2[[#This Row],[Price]]</f>
        <v>3.0968089403527667E-2</v>
      </c>
      <c r="L18" s="5" t="s">
        <v>19</v>
      </c>
      <c r="M18" s="6"/>
      <c r="N18" s="2">
        <v>2.5000000000000001E-2</v>
      </c>
      <c r="O18" s="2">
        <v>2.7E-2</v>
      </c>
      <c r="P18" s="2">
        <v>0.03</v>
      </c>
      <c r="Q18" s="3">
        <f>Table2[[#This Row],[Coupon]]/Table2[[#This Row],[MML]]</f>
        <v>183.99999999999997</v>
      </c>
      <c r="R18" s="3">
        <f>Table2[[#This Row],[Coupon]]/Table2[[#This Row],[MMH]]</f>
        <v>170.37037037037035</v>
      </c>
      <c r="S18" s="3">
        <f>Table2[[#This Row],[Coupon]]/Table2[[#This Row],[MOS]]</f>
        <v>153.33333333333331</v>
      </c>
    </row>
    <row r="19" spans="2:19" x14ac:dyDescent="0.25">
      <c r="B19" t="e" vm="18">
        <v>#VALUE!</v>
      </c>
      <c r="C19" t="str">
        <f>_FV(Table2[[#This Row],[Company]],"Ticker symbol",TRUE)</f>
        <v>UPS</v>
      </c>
      <c r="D19" s="10" cm="1">
        <f t="array" ref="D19">_FV(Table2[[#This Row],[Company]],"Price")</f>
        <v>184.99</v>
      </c>
      <c r="E19" s="1" cm="1">
        <f t="array" ref="E19">_FV(Table2[[#This Row],[Company]],"52 week high",TRUE)</f>
        <v>233.72</v>
      </c>
      <c r="F19" s="1" cm="1">
        <f t="array" ref="F19">_FV(Table2[[#This Row],[Company]],"52 week low",TRUE)</f>
        <v>165.34</v>
      </c>
      <c r="G19" s="7" cm="1">
        <f t="array" ref="G19">_FV(Table2[[#This Row],[Company]],"P/E",TRUE)</f>
        <v>14.886200000000001</v>
      </c>
      <c r="H19" s="8">
        <v>6.08</v>
      </c>
      <c r="I19" s="8"/>
      <c r="J19" s="1">
        <v>6.08</v>
      </c>
      <c r="K19" s="2">
        <f>Table2[[#This Row],[Coupon]]/Table2[[#This Row],[Price]]</f>
        <v>3.2866641440077844E-2</v>
      </c>
      <c r="L19" s="5" t="s">
        <v>19</v>
      </c>
      <c r="M19" s="6"/>
      <c r="N19" s="2">
        <v>2.7E-2</v>
      </c>
      <c r="O19" s="2">
        <v>0.03</v>
      </c>
      <c r="P19" s="2">
        <v>3.5000000000000003E-2</v>
      </c>
      <c r="Q19" s="3">
        <f>Table2[[#This Row],[Coupon]]/Table2[[#This Row],[MML]]</f>
        <v>225.18518518518519</v>
      </c>
      <c r="R19" s="3">
        <f>Table2[[#This Row],[Coupon]]/Table2[[#This Row],[MMH]]</f>
        <v>202.66666666666669</v>
      </c>
      <c r="S19" s="3">
        <f>Table2[[#This Row],[Coupon]]/Table2[[#This Row],[MOS]]</f>
        <v>173.71428571428569</v>
      </c>
    </row>
    <row r="20" spans="2:19" x14ac:dyDescent="0.25">
      <c r="B20" t="e" vm="19">
        <v>#VALUE!</v>
      </c>
      <c r="C20" t="str">
        <f>_FV(Table2[[#This Row],[Company]],"Ticker symbol",TRUE)</f>
        <v>VZ</v>
      </c>
      <c r="D20" s="10" cm="1">
        <f t="array" ref="D20">_FV(Table2[[#This Row],[Company]],"Price")</f>
        <v>51.64</v>
      </c>
      <c r="E20" s="1" cm="1">
        <f t="array" ref="E20">_FV(Table2[[#This Row],[Company]],"52 week high",TRUE)</f>
        <v>56.85</v>
      </c>
      <c r="F20" s="1" cm="1">
        <f t="array" ref="F20">_FV(Table2[[#This Row],[Company]],"52 week low",TRUE)</f>
        <v>45.548900000000003</v>
      </c>
      <c r="G20" s="7" cm="1">
        <f t="array" ref="G20">_FV(Table2[[#This Row],[Company]],"P/E",TRUE)</f>
        <v>9.8725000000000005</v>
      </c>
      <c r="H20" s="8">
        <v>2.56</v>
      </c>
      <c r="I20" s="8"/>
      <c r="J20" s="1">
        <v>2.56</v>
      </c>
      <c r="K20" s="2">
        <f>Table2[[#This Row],[Coupon]]/Table2[[#This Row],[Price]]</f>
        <v>4.9573973663826494E-2</v>
      </c>
      <c r="L20" s="5" t="s">
        <v>19</v>
      </c>
      <c r="M20" s="6" t="s">
        <v>20</v>
      </c>
      <c r="N20" s="2">
        <v>4.4999999999999998E-2</v>
      </c>
      <c r="O20" s="2">
        <v>4.7500000000000001E-2</v>
      </c>
      <c r="P20" s="2">
        <v>0.05</v>
      </c>
      <c r="Q20" s="3">
        <f>Table2[[#This Row],[Coupon]]/Table2[[#This Row],[MML]]</f>
        <v>56.888888888888893</v>
      </c>
      <c r="R20" s="3">
        <f>Table2[[#This Row],[Coupon]]/Table2[[#This Row],[MMH]]</f>
        <v>53.89473684210526</v>
      </c>
      <c r="S20" s="3">
        <f>Table2[[#This Row],[Coupon]]/Table2[[#This Row],[MOS]]</f>
        <v>51.199999999999996</v>
      </c>
    </row>
    <row r="21" spans="2:19" x14ac:dyDescent="0.25">
      <c r="B21" t="e" vm="20">
        <v>#VALUE!</v>
      </c>
      <c r="C21" t="str">
        <f>_FV(Table2[[#This Row],[Company]],"Ticker symbol",TRUE)</f>
        <v>INTC</v>
      </c>
      <c r="D21" s="10" cm="1">
        <f t="array" ref="D21">_FV(Table2[[#This Row],[Company]],"Price")</f>
        <v>36.340000000000003</v>
      </c>
      <c r="E21" s="1" cm="1">
        <f t="array" ref="E21">_FV(Table2[[#This Row],[Company]],"52 week high",TRUE)</f>
        <v>57.454999999999998</v>
      </c>
      <c r="F21" s="1" cm="1">
        <f t="array" ref="F21">_FV(Table2[[#This Row],[Company]],"52 week low",TRUE)</f>
        <v>35.880000000000003</v>
      </c>
      <c r="G21" s="7" cm="1">
        <f t="array" ref="G21">_FV(Table2[[#This Row],[Company]],"P/E",TRUE)</f>
        <v>6.2220000000000004</v>
      </c>
      <c r="H21" s="8">
        <v>1.46</v>
      </c>
      <c r="I21" s="8"/>
      <c r="J21" s="1">
        <v>1.46</v>
      </c>
      <c r="K21" s="2">
        <f>Table2[[#This Row],[Coupon]]/Table2[[#This Row],[Price]]</f>
        <v>4.0176114474408359E-2</v>
      </c>
      <c r="L21" s="6" t="s">
        <v>19</v>
      </c>
      <c r="M21" s="6"/>
      <c r="N21" s="2">
        <v>2.9000000000000001E-2</v>
      </c>
      <c r="O21" s="2">
        <v>3.1E-2</v>
      </c>
      <c r="P21" s="2">
        <v>3.5000000000000003E-2</v>
      </c>
      <c r="Q21" s="3">
        <f>Table2[[#This Row],[Coupon]]/Table2[[#This Row],[MML]]</f>
        <v>50.34482758620689</v>
      </c>
      <c r="R21" s="3">
        <f>Table2[[#This Row],[Coupon]]/Table2[[#This Row],[MMH]]</f>
        <v>47.096774193548384</v>
      </c>
      <c r="S21" s="3">
        <f>Table2[[#This Row],[Coupon]]/Table2[[#This Row],[MOS]]</f>
        <v>41.714285714285708</v>
      </c>
    </row>
  </sheetData>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WatchList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Harvey Wargo</dc:creator>
  <cp:lastModifiedBy>Harvey Wargo</cp:lastModifiedBy>
  <dcterms:created xsi:type="dcterms:W3CDTF">2022-06-12T17:43:05Z</dcterms:created>
  <dcterms:modified xsi:type="dcterms:W3CDTF">2022-07-03T11:24:58Z</dcterms:modified>
</cp:coreProperties>
</file>