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bcb0b6f0298eff0f/Investing-Repo/"/>
    </mc:Choice>
  </mc:AlternateContent>
  <xr:revisionPtr revIDLastSave="451" documentId="8_{54FEBB3F-292D-4290-9853-B5799A03E083}" xr6:coauthVersionLast="47" xr6:coauthVersionMax="47" xr10:uidLastSave="{0858EBCB-D32B-4CC8-AE51-F8D1213A34F5}"/>
  <bookViews>
    <workbookView xWindow="28680" yWindow="-120" windowWidth="29040" windowHeight="15720" xr2:uid="{9C194CB0-6E36-4A18-BDFD-6518C1B630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1" l="1" a="1"/>
  <c r="C18" i="1" s="1"/>
  <c r="D18" i="1" a="1"/>
  <c r="D18" i="1" s="1"/>
  <c r="E18" i="1" a="1"/>
  <c r="E18" i="1" s="1"/>
  <c r="F18" i="1" a="1"/>
  <c r="F18" i="1" s="1"/>
  <c r="J18" i="1"/>
  <c r="M18" i="1" a="1"/>
  <c r="M18" i="1" s="1"/>
  <c r="N18" i="1" a="1"/>
  <c r="N18" i="1" s="1"/>
  <c r="U18" i="1"/>
  <c r="V18" i="1"/>
  <c r="Z18" i="1"/>
  <c r="AA18" i="1"/>
  <c r="AB18" i="1"/>
  <c r="C44" i="1" a="1"/>
  <c r="C44" i="1" s="1"/>
  <c r="D44" i="1" a="1"/>
  <c r="D44" i="1" s="1"/>
  <c r="E44" i="1" a="1"/>
  <c r="E44" i="1" s="1"/>
  <c r="F44" i="1" a="1"/>
  <c r="F44" i="1" s="1"/>
  <c r="J44" i="1"/>
  <c r="M44" i="1" a="1"/>
  <c r="M44" i="1" s="1"/>
  <c r="N44" i="1" a="1"/>
  <c r="N44" i="1" s="1"/>
  <c r="U44" i="1"/>
  <c r="V44" i="1"/>
  <c r="Z44" i="1"/>
  <c r="AA44" i="1"/>
  <c r="AB44" i="1"/>
  <c r="C8" i="1" a="1"/>
  <c r="C8" i="1" s="1"/>
  <c r="D8" i="1" a="1"/>
  <c r="D8" i="1" s="1"/>
  <c r="E8" i="1" a="1"/>
  <c r="E8" i="1" s="1"/>
  <c r="F8" i="1" a="1"/>
  <c r="F8" i="1" s="1"/>
  <c r="J8" i="1"/>
  <c r="M8" i="1" a="1"/>
  <c r="M8" i="1" s="1"/>
  <c r="N8" i="1" a="1"/>
  <c r="N8" i="1" s="1"/>
  <c r="U8" i="1"/>
  <c r="V8" i="1"/>
  <c r="Z8" i="1"/>
  <c r="AA8" i="1"/>
  <c r="AB8" i="1"/>
  <c r="C19" i="1" a="1"/>
  <c r="C19" i="1" s="1"/>
  <c r="D19" i="1" a="1"/>
  <c r="D19" i="1" s="1"/>
  <c r="E19" i="1" a="1"/>
  <c r="E19" i="1" s="1"/>
  <c r="F19" i="1" a="1"/>
  <c r="F19" i="1" s="1"/>
  <c r="J19" i="1"/>
  <c r="M19" i="1" a="1"/>
  <c r="M19" i="1" s="1"/>
  <c r="N19" i="1" a="1"/>
  <c r="N19" i="1" s="1"/>
  <c r="U19" i="1"/>
  <c r="V19" i="1"/>
  <c r="Z19" i="1"/>
  <c r="AA19" i="1"/>
  <c r="AB19" i="1"/>
  <c r="C13" i="1" a="1"/>
  <c r="C13" i="1" s="1"/>
  <c r="D13" i="1" a="1"/>
  <c r="D13" i="1" s="1"/>
  <c r="E13" i="1" a="1"/>
  <c r="E13" i="1" s="1"/>
  <c r="F13" i="1" a="1"/>
  <c r="F13" i="1" s="1"/>
  <c r="J13" i="1"/>
  <c r="M13" i="1" a="1"/>
  <c r="M13" i="1" s="1"/>
  <c r="N13" i="1" a="1"/>
  <c r="N13" i="1" s="1"/>
  <c r="U13" i="1"/>
  <c r="V13" i="1"/>
  <c r="Z13" i="1"/>
  <c r="AA13" i="1"/>
  <c r="AB13" i="1"/>
  <c r="C11" i="1" a="1"/>
  <c r="C11" i="1" s="1"/>
  <c r="D11" i="1" a="1"/>
  <c r="D11" i="1" s="1"/>
  <c r="E11" i="1" a="1"/>
  <c r="E11" i="1" s="1"/>
  <c r="F11" i="1" a="1"/>
  <c r="F11" i="1" s="1"/>
  <c r="J11" i="1"/>
  <c r="M11" i="1" a="1"/>
  <c r="M11" i="1" s="1"/>
  <c r="N11" i="1" a="1"/>
  <c r="N11" i="1" s="1"/>
  <c r="U11" i="1"/>
  <c r="V11" i="1"/>
  <c r="Z11" i="1"/>
  <c r="AA11" i="1"/>
  <c r="AB11" i="1"/>
  <c r="C15" i="1" a="1"/>
  <c r="C15" i="1" s="1"/>
  <c r="D15" i="1" a="1"/>
  <c r="D15" i="1" s="1"/>
  <c r="E15" i="1" a="1"/>
  <c r="E15" i="1" s="1"/>
  <c r="F15" i="1" a="1"/>
  <c r="F15" i="1" s="1"/>
  <c r="J15" i="1"/>
  <c r="M15" i="1" a="1"/>
  <c r="M15" i="1" s="1"/>
  <c r="N15" i="1" a="1"/>
  <c r="N15" i="1" s="1"/>
  <c r="U15" i="1"/>
  <c r="V15" i="1"/>
  <c r="Z15" i="1"/>
  <c r="AA15" i="1"/>
  <c r="AB15" i="1"/>
  <c r="C37" i="1" a="1"/>
  <c r="C37" i="1" s="1"/>
  <c r="D37" i="1" a="1"/>
  <c r="D37" i="1" s="1"/>
  <c r="E37" i="1" a="1"/>
  <c r="E37" i="1" s="1"/>
  <c r="F37" i="1" a="1"/>
  <c r="F37" i="1" s="1"/>
  <c r="J37" i="1"/>
  <c r="M37" i="1" a="1"/>
  <c r="M37" i="1" s="1"/>
  <c r="N37" i="1" a="1"/>
  <c r="N37" i="1" s="1"/>
  <c r="U37" i="1"/>
  <c r="V37" i="1"/>
  <c r="Z37" i="1"/>
  <c r="AA37" i="1"/>
  <c r="AB37" i="1"/>
  <c r="C16" i="1" a="1"/>
  <c r="C16" i="1" s="1"/>
  <c r="D16" i="1" a="1"/>
  <c r="D16" i="1" s="1"/>
  <c r="E16" i="1" a="1"/>
  <c r="E16" i="1" s="1"/>
  <c r="F16" i="1" a="1"/>
  <c r="F16" i="1" s="1"/>
  <c r="J16" i="1"/>
  <c r="M16" i="1" a="1"/>
  <c r="M16" i="1" s="1"/>
  <c r="N16" i="1" a="1"/>
  <c r="N16" i="1" s="1"/>
  <c r="U16" i="1"/>
  <c r="V16" i="1"/>
  <c r="Z16" i="1"/>
  <c r="AA16" i="1"/>
  <c r="AB16" i="1"/>
  <c r="C27" i="1" a="1"/>
  <c r="C27" i="1" s="1"/>
  <c r="D27" i="1" a="1"/>
  <c r="D27" i="1" s="1"/>
  <c r="E27" i="1" a="1"/>
  <c r="E27" i="1" s="1"/>
  <c r="F27" i="1" a="1"/>
  <c r="F27" i="1" s="1"/>
  <c r="J27" i="1"/>
  <c r="M27" i="1" a="1"/>
  <c r="M27" i="1" s="1"/>
  <c r="N27" i="1" a="1"/>
  <c r="N27" i="1" s="1"/>
  <c r="U27" i="1"/>
  <c r="V27" i="1"/>
  <c r="Z27" i="1"/>
  <c r="AA27" i="1"/>
  <c r="AB27" i="1"/>
  <c r="C17" i="1" a="1"/>
  <c r="C17" i="1" s="1"/>
  <c r="D17" i="1" a="1"/>
  <c r="D17" i="1" s="1"/>
  <c r="E17" i="1" a="1"/>
  <c r="E17" i="1" s="1"/>
  <c r="F17" i="1" a="1"/>
  <c r="F17" i="1" s="1"/>
  <c r="J17" i="1"/>
  <c r="M17" i="1" a="1"/>
  <c r="M17" i="1" s="1"/>
  <c r="N17" i="1" a="1"/>
  <c r="N17" i="1" s="1"/>
  <c r="U17" i="1"/>
  <c r="V17" i="1"/>
  <c r="Z17" i="1"/>
  <c r="AA17" i="1"/>
  <c r="AB17" i="1"/>
  <c r="C43" i="1" a="1"/>
  <c r="C43" i="1" s="1"/>
  <c r="D43" i="1" a="1"/>
  <c r="D43" i="1" s="1"/>
  <c r="E43" i="1" a="1"/>
  <c r="E43" i="1" s="1"/>
  <c r="F43" i="1" a="1"/>
  <c r="F43" i="1" s="1"/>
  <c r="J43" i="1"/>
  <c r="M43" i="1" a="1"/>
  <c r="M43" i="1" s="1"/>
  <c r="N43" i="1" a="1"/>
  <c r="N43" i="1" s="1"/>
  <c r="U43" i="1"/>
  <c r="V43" i="1"/>
  <c r="Z43" i="1"/>
  <c r="AA43" i="1"/>
  <c r="AB43" i="1"/>
  <c r="C36" i="1" a="1"/>
  <c r="C36" i="1" s="1"/>
  <c r="D36" i="1" a="1"/>
  <c r="D36" i="1" s="1"/>
  <c r="E36" i="1" a="1"/>
  <c r="E36" i="1" s="1"/>
  <c r="F36" i="1" a="1"/>
  <c r="F36" i="1" s="1"/>
  <c r="J36" i="1"/>
  <c r="M36" i="1" a="1"/>
  <c r="M36" i="1" s="1"/>
  <c r="N36" i="1" a="1"/>
  <c r="N36" i="1" s="1"/>
  <c r="U36" i="1"/>
  <c r="V36" i="1"/>
  <c r="Z36" i="1"/>
  <c r="AA36" i="1"/>
  <c r="AB36" i="1"/>
  <c r="C42" i="1" a="1"/>
  <c r="C42" i="1" s="1"/>
  <c r="D42" i="1" a="1"/>
  <c r="D42" i="1" s="1"/>
  <c r="E42" i="1" a="1"/>
  <c r="E42" i="1" s="1"/>
  <c r="F42" i="1" a="1"/>
  <c r="F42" i="1" s="1"/>
  <c r="J42" i="1"/>
  <c r="M42" i="1" a="1"/>
  <c r="M42" i="1" s="1"/>
  <c r="N42" i="1" a="1"/>
  <c r="N42" i="1" s="1"/>
  <c r="U42" i="1"/>
  <c r="V42" i="1"/>
  <c r="Z42" i="1"/>
  <c r="AA42" i="1"/>
  <c r="AB42" i="1"/>
  <c r="C41" i="1" a="1"/>
  <c r="C41" i="1" s="1"/>
  <c r="D41" i="1" a="1"/>
  <c r="D41" i="1" s="1"/>
  <c r="E41" i="1" a="1"/>
  <c r="E41" i="1" s="1"/>
  <c r="F41" i="1" a="1"/>
  <c r="F41" i="1" s="1"/>
  <c r="J41" i="1"/>
  <c r="M41" i="1" a="1"/>
  <c r="M41" i="1" s="1"/>
  <c r="N41" i="1" a="1"/>
  <c r="N41" i="1" s="1"/>
  <c r="U41" i="1"/>
  <c r="V41" i="1"/>
  <c r="Z41" i="1"/>
  <c r="AA41" i="1"/>
  <c r="AB41" i="1"/>
  <c r="C40" i="1" a="1"/>
  <c r="C40" i="1" s="1"/>
  <c r="D40" i="1" a="1"/>
  <c r="D40" i="1" s="1"/>
  <c r="E40" i="1" a="1"/>
  <c r="E40" i="1" s="1"/>
  <c r="F40" i="1" a="1"/>
  <c r="F40" i="1" s="1"/>
  <c r="J40" i="1"/>
  <c r="M40" i="1" a="1"/>
  <c r="M40" i="1" s="1"/>
  <c r="N40" i="1" a="1"/>
  <c r="N40" i="1" s="1"/>
  <c r="U40" i="1"/>
  <c r="V40" i="1"/>
  <c r="Z40" i="1"/>
  <c r="AA40" i="1"/>
  <c r="AB40" i="1"/>
  <c r="C39" i="1" a="1"/>
  <c r="C39" i="1" s="1"/>
  <c r="D39" i="1" a="1"/>
  <c r="D39" i="1" s="1"/>
  <c r="E39" i="1" a="1"/>
  <c r="E39" i="1" s="1"/>
  <c r="F39" i="1" a="1"/>
  <c r="F39" i="1" s="1"/>
  <c r="J39" i="1"/>
  <c r="M39" i="1" a="1"/>
  <c r="M39" i="1" s="1"/>
  <c r="N39" i="1" a="1"/>
  <c r="N39" i="1" s="1"/>
  <c r="U39" i="1"/>
  <c r="V39" i="1"/>
  <c r="Z39" i="1"/>
  <c r="AA39" i="1"/>
  <c r="AB39" i="1"/>
  <c r="C38" i="1" a="1"/>
  <c r="C38" i="1" s="1"/>
  <c r="D38" i="1" a="1"/>
  <c r="D38" i="1" s="1"/>
  <c r="E38" i="1" a="1"/>
  <c r="E38" i="1" s="1"/>
  <c r="F38" i="1" a="1"/>
  <c r="F38" i="1" s="1"/>
  <c r="J38" i="1"/>
  <c r="M38" i="1" a="1"/>
  <c r="M38" i="1" s="1"/>
  <c r="N38" i="1" a="1"/>
  <c r="N38" i="1" s="1"/>
  <c r="U38" i="1"/>
  <c r="V38" i="1"/>
  <c r="Z38" i="1"/>
  <c r="AA38" i="1"/>
  <c r="AB38" i="1"/>
  <c r="C35" i="1" a="1"/>
  <c r="C35" i="1" s="1"/>
  <c r="D35" i="1" a="1"/>
  <c r="D35" i="1" s="1"/>
  <c r="E35" i="1" a="1"/>
  <c r="E35" i="1" s="1"/>
  <c r="F35" i="1" a="1"/>
  <c r="F35" i="1" s="1"/>
  <c r="J35" i="1"/>
  <c r="M35" i="1" a="1"/>
  <c r="M35" i="1" s="1"/>
  <c r="N35" i="1" a="1"/>
  <c r="N35" i="1" s="1"/>
  <c r="U35" i="1"/>
  <c r="V35" i="1"/>
  <c r="Z35" i="1"/>
  <c r="AA35" i="1"/>
  <c r="AB35" i="1"/>
  <c r="C34" i="1" a="1"/>
  <c r="C34" i="1" s="1"/>
  <c r="D34" i="1" a="1"/>
  <c r="D34" i="1" s="1"/>
  <c r="E34" i="1" a="1"/>
  <c r="E34" i="1" s="1"/>
  <c r="F34" i="1" a="1"/>
  <c r="F34" i="1" s="1"/>
  <c r="J34" i="1"/>
  <c r="M34" i="1" a="1"/>
  <c r="M34" i="1" s="1"/>
  <c r="N34" i="1" a="1"/>
  <c r="N34" i="1" s="1"/>
  <c r="U34" i="1"/>
  <c r="V34" i="1"/>
  <c r="Z34" i="1"/>
  <c r="AA34" i="1"/>
  <c r="AB34" i="1"/>
  <c r="C33" i="1" a="1"/>
  <c r="C33" i="1" s="1"/>
  <c r="D33" i="1" a="1"/>
  <c r="D33" i="1" s="1"/>
  <c r="E33" i="1" a="1"/>
  <c r="E33" i="1" s="1"/>
  <c r="F33" i="1" a="1"/>
  <c r="F33" i="1" s="1"/>
  <c r="J33" i="1"/>
  <c r="M33" i="1" a="1"/>
  <c r="M33" i="1" s="1"/>
  <c r="N33" i="1" a="1"/>
  <c r="N33" i="1" s="1"/>
  <c r="U33" i="1"/>
  <c r="V33" i="1"/>
  <c r="Z33" i="1"/>
  <c r="AA33" i="1"/>
  <c r="AB33" i="1"/>
  <c r="C32" i="1" a="1"/>
  <c r="C32" i="1" s="1"/>
  <c r="D32" i="1" a="1"/>
  <c r="D32" i="1" s="1"/>
  <c r="E32" i="1" a="1"/>
  <c r="E32" i="1" s="1"/>
  <c r="F32" i="1" a="1"/>
  <c r="F32" i="1" s="1"/>
  <c r="J32" i="1"/>
  <c r="M32" i="1" a="1"/>
  <c r="M32" i="1" s="1"/>
  <c r="N32" i="1" a="1"/>
  <c r="N32" i="1" s="1"/>
  <c r="U32" i="1"/>
  <c r="V32" i="1"/>
  <c r="Z32" i="1"/>
  <c r="AA32" i="1"/>
  <c r="AB32" i="1"/>
  <c r="C31" i="1" a="1"/>
  <c r="C31" i="1" s="1"/>
  <c r="D31" i="1" a="1"/>
  <c r="D31" i="1" s="1"/>
  <c r="E31" i="1" a="1"/>
  <c r="E31" i="1" s="1"/>
  <c r="F31" i="1" a="1"/>
  <c r="F31" i="1" s="1"/>
  <c r="J31" i="1"/>
  <c r="M31" i="1" a="1"/>
  <c r="M31" i="1" s="1"/>
  <c r="N31" i="1" a="1"/>
  <c r="N31" i="1" s="1"/>
  <c r="U31" i="1"/>
  <c r="V31" i="1"/>
  <c r="Z31" i="1"/>
  <c r="AA31" i="1"/>
  <c r="AB31" i="1"/>
  <c r="C30" i="1" a="1"/>
  <c r="C30" i="1" s="1"/>
  <c r="D30" i="1" a="1"/>
  <c r="D30" i="1" s="1"/>
  <c r="E30" i="1" a="1"/>
  <c r="E30" i="1" s="1"/>
  <c r="F30" i="1" a="1"/>
  <c r="F30" i="1" s="1"/>
  <c r="J30" i="1"/>
  <c r="M30" i="1" a="1"/>
  <c r="M30" i="1" s="1"/>
  <c r="N30" i="1" a="1"/>
  <c r="N30" i="1" s="1"/>
  <c r="U30" i="1"/>
  <c r="V30" i="1"/>
  <c r="Z30" i="1"/>
  <c r="AA30" i="1"/>
  <c r="AB30" i="1"/>
  <c r="C29" i="1" a="1"/>
  <c r="C29" i="1" s="1"/>
  <c r="D29" i="1" a="1"/>
  <c r="D29" i="1" s="1"/>
  <c r="E29" i="1" a="1"/>
  <c r="E29" i="1" s="1"/>
  <c r="F29" i="1" a="1"/>
  <c r="F29" i="1" s="1"/>
  <c r="J29" i="1"/>
  <c r="M29" i="1" a="1"/>
  <c r="M29" i="1" s="1"/>
  <c r="N29" i="1" a="1"/>
  <c r="N29" i="1" s="1"/>
  <c r="U29" i="1"/>
  <c r="V29" i="1"/>
  <c r="Z29" i="1"/>
  <c r="AA29" i="1"/>
  <c r="AB29" i="1"/>
  <c r="C28" i="1" a="1"/>
  <c r="C28" i="1" s="1"/>
  <c r="D28" i="1" a="1"/>
  <c r="D28" i="1" s="1"/>
  <c r="E28" i="1" a="1"/>
  <c r="E28" i="1" s="1"/>
  <c r="F28" i="1" a="1"/>
  <c r="F28" i="1" s="1"/>
  <c r="J28" i="1"/>
  <c r="M28" i="1" a="1"/>
  <c r="M28" i="1" s="1"/>
  <c r="N28" i="1" a="1"/>
  <c r="N28" i="1" s="1"/>
  <c r="U28" i="1"/>
  <c r="V28" i="1"/>
  <c r="Z28" i="1"/>
  <c r="AA28" i="1"/>
  <c r="AB28" i="1"/>
  <c r="F9" i="1" a="1"/>
  <c r="F9" i="1" s="1"/>
  <c r="F10" i="1" a="1"/>
  <c r="F10" i="1" s="1"/>
  <c r="F14" i="1" a="1"/>
  <c r="F14" i="1" s="1"/>
  <c r="F12" i="1" a="1"/>
  <c r="F12" i="1" s="1"/>
  <c r="F20" i="1" a="1"/>
  <c r="F20" i="1" s="1"/>
  <c r="F21" i="1" a="1"/>
  <c r="F21" i="1" s="1"/>
  <c r="F22" i="1" a="1"/>
  <c r="F22" i="1" s="1"/>
  <c r="F23" i="1" a="1"/>
  <c r="F23" i="1" s="1"/>
  <c r="F24" i="1" a="1"/>
  <c r="F24" i="1" s="1"/>
  <c r="F25" i="1" a="1"/>
  <c r="F25" i="1" s="1"/>
  <c r="F26" i="1" a="1"/>
  <c r="F26" i="1" s="1"/>
  <c r="F7" i="1" a="1"/>
  <c r="F7" i="1" s="1"/>
  <c r="C26" i="1" a="1"/>
  <c r="C26" i="1" s="1"/>
  <c r="D26" i="1" a="1"/>
  <c r="D26" i="1" s="1"/>
  <c r="E26" i="1" a="1"/>
  <c r="E26" i="1" s="1"/>
  <c r="J26" i="1"/>
  <c r="M26" i="1" a="1"/>
  <c r="M26" i="1" s="1"/>
  <c r="N26" i="1" a="1"/>
  <c r="N26" i="1" s="1"/>
  <c r="U26" i="1"/>
  <c r="V26" i="1"/>
  <c r="Z26" i="1"/>
  <c r="AA26" i="1"/>
  <c r="AB26" i="1"/>
  <c r="C25" i="1" a="1"/>
  <c r="C25" i="1" s="1"/>
  <c r="D25" i="1" a="1"/>
  <c r="D25" i="1" s="1"/>
  <c r="E25" i="1" a="1"/>
  <c r="E25" i="1" s="1"/>
  <c r="J25" i="1"/>
  <c r="M25" i="1" a="1"/>
  <c r="M25" i="1" s="1"/>
  <c r="N25" i="1" a="1"/>
  <c r="N25" i="1" s="1"/>
  <c r="U25" i="1"/>
  <c r="V25" i="1"/>
  <c r="Z25" i="1"/>
  <c r="AA25" i="1"/>
  <c r="AB25" i="1"/>
  <c r="C24" i="1" a="1"/>
  <c r="C24" i="1" s="1"/>
  <c r="D24" i="1" a="1"/>
  <c r="D24" i="1" s="1"/>
  <c r="E24" i="1" a="1"/>
  <c r="E24" i="1" s="1"/>
  <c r="J24" i="1"/>
  <c r="M24" i="1" a="1"/>
  <c r="M24" i="1" s="1"/>
  <c r="N24" i="1" a="1"/>
  <c r="N24" i="1" s="1"/>
  <c r="U24" i="1"/>
  <c r="V24" i="1"/>
  <c r="Z24" i="1"/>
  <c r="AA24" i="1"/>
  <c r="AB24" i="1"/>
  <c r="C23" i="1" a="1"/>
  <c r="C23" i="1" s="1"/>
  <c r="D23" i="1" a="1"/>
  <c r="D23" i="1" s="1"/>
  <c r="E23" i="1" a="1"/>
  <c r="E23" i="1" s="1"/>
  <c r="J23" i="1"/>
  <c r="M23" i="1" a="1"/>
  <c r="M23" i="1" s="1"/>
  <c r="N23" i="1" a="1"/>
  <c r="N23" i="1" s="1"/>
  <c r="U23" i="1"/>
  <c r="V23" i="1"/>
  <c r="Z23" i="1"/>
  <c r="AA23" i="1"/>
  <c r="AB23" i="1"/>
  <c r="C22" i="1" a="1"/>
  <c r="C22" i="1" s="1"/>
  <c r="D22" i="1" a="1"/>
  <c r="D22" i="1" s="1"/>
  <c r="E22" i="1" a="1"/>
  <c r="E22" i="1" s="1"/>
  <c r="J22" i="1"/>
  <c r="M22" i="1" a="1"/>
  <c r="M22" i="1" s="1"/>
  <c r="N22" i="1" a="1"/>
  <c r="N22" i="1" s="1"/>
  <c r="U22" i="1"/>
  <c r="V22" i="1"/>
  <c r="Z22" i="1"/>
  <c r="AA22" i="1"/>
  <c r="AB22" i="1"/>
  <c r="C21" i="1" a="1"/>
  <c r="C21" i="1" s="1"/>
  <c r="D21" i="1" a="1"/>
  <c r="D21" i="1" s="1"/>
  <c r="E21" i="1" a="1"/>
  <c r="E21" i="1" s="1"/>
  <c r="J21" i="1"/>
  <c r="M21" i="1" a="1"/>
  <c r="M21" i="1" s="1"/>
  <c r="N21" i="1" a="1"/>
  <c r="N21" i="1" s="1"/>
  <c r="U21" i="1"/>
  <c r="V21" i="1"/>
  <c r="Z21" i="1"/>
  <c r="AA21" i="1"/>
  <c r="AB21" i="1"/>
  <c r="C20" i="1" a="1"/>
  <c r="C20" i="1" s="1"/>
  <c r="D20" i="1" a="1"/>
  <c r="D20" i="1" s="1"/>
  <c r="E20" i="1" a="1"/>
  <c r="E20" i="1" s="1"/>
  <c r="J20" i="1"/>
  <c r="M20" i="1" a="1"/>
  <c r="M20" i="1" s="1"/>
  <c r="N20" i="1" a="1"/>
  <c r="N20" i="1" s="1"/>
  <c r="U20" i="1"/>
  <c r="V20" i="1"/>
  <c r="Z20" i="1"/>
  <c r="AA20" i="1"/>
  <c r="AB20" i="1"/>
  <c r="C12" i="1" a="1"/>
  <c r="C12" i="1" s="1"/>
  <c r="D12" i="1" a="1"/>
  <c r="D12" i="1" s="1"/>
  <c r="E12" i="1" a="1"/>
  <c r="E12" i="1" s="1"/>
  <c r="J12" i="1"/>
  <c r="M12" i="1" a="1"/>
  <c r="M12" i="1" s="1"/>
  <c r="N12" i="1" a="1"/>
  <c r="N12" i="1" s="1"/>
  <c r="U12" i="1"/>
  <c r="V12" i="1"/>
  <c r="Z12" i="1"/>
  <c r="AA12" i="1"/>
  <c r="AB12" i="1"/>
  <c r="C14" i="1" a="1"/>
  <c r="C14" i="1" s="1"/>
  <c r="D14" i="1" a="1"/>
  <c r="D14" i="1" s="1"/>
  <c r="E14" i="1" a="1"/>
  <c r="E14" i="1" s="1"/>
  <c r="J14" i="1"/>
  <c r="M14" i="1" a="1"/>
  <c r="M14" i="1" s="1"/>
  <c r="N14" i="1" a="1"/>
  <c r="N14" i="1" s="1"/>
  <c r="U14" i="1"/>
  <c r="V14" i="1"/>
  <c r="Z14" i="1"/>
  <c r="AA14" i="1"/>
  <c r="AB14" i="1"/>
  <c r="C9" i="1" a="1"/>
  <c r="C9" i="1" s="1"/>
  <c r="D9" i="1" a="1"/>
  <c r="D9" i="1" s="1"/>
  <c r="E9" i="1" a="1"/>
  <c r="E9" i="1" s="1"/>
  <c r="J9" i="1"/>
  <c r="N9" i="1" a="1"/>
  <c r="N9" i="1" s="1"/>
  <c r="U9" i="1"/>
  <c r="V9" i="1"/>
  <c r="Z9" i="1"/>
  <c r="AA9" i="1"/>
  <c r="AB9" i="1"/>
  <c r="C10" i="1" a="1"/>
  <c r="C10" i="1" s="1"/>
  <c r="D10" i="1" a="1"/>
  <c r="D10" i="1" s="1"/>
  <c r="E10" i="1" a="1"/>
  <c r="E10" i="1" s="1"/>
  <c r="J10" i="1"/>
  <c r="M10" i="1" a="1"/>
  <c r="M10" i="1" s="1"/>
  <c r="N10" i="1" a="1"/>
  <c r="N10" i="1" s="1"/>
  <c r="U10" i="1"/>
  <c r="V10" i="1"/>
  <c r="Z10" i="1"/>
  <c r="AA10" i="1"/>
  <c r="AB10" i="1"/>
  <c r="AB7" i="1"/>
  <c r="AA7" i="1"/>
  <c r="Z7" i="1"/>
  <c r="J7" i="1"/>
  <c r="V7" i="1"/>
  <c r="U7" i="1"/>
  <c r="N7" i="1" l="1" a="1"/>
  <c r="N7" i="1" s="1"/>
  <c r="M7" i="1" a="1"/>
  <c r="M7" i="1" s="1"/>
  <c r="E7" i="1" a="1"/>
  <c r="E7" i="1" s="1"/>
  <c r="D7" i="1" a="1"/>
  <c r="D7" i="1" s="1"/>
  <c r="C7" i="1" a="1"/>
  <c r="C7"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38">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bk>
      <extLst>
        <ext uri="{3e2802c4-a4d2-4d8b-9148-e3be6c30e623}">
          <xlrd:rvb i="38"/>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bk>
      <extLst>
        <ext uri="{3e2802c4-a4d2-4d8b-9148-e3be6c30e623}">
          <xlrd:rvb i="57"/>
        </ext>
      </extLst>
    </bk>
    <bk>
      <extLst>
        <ext uri="{3e2802c4-a4d2-4d8b-9148-e3be6c30e623}">
          <xlrd:rvb i="60"/>
        </ext>
      </extLst>
    </bk>
    <bk>
      <extLst>
        <ext uri="{3e2802c4-a4d2-4d8b-9148-e3be6c30e623}">
          <xlrd:rvb i="63"/>
        </ext>
      </extLst>
    </bk>
    <bk>
      <extLst>
        <ext uri="{3e2802c4-a4d2-4d8b-9148-e3be6c30e623}">
          <xlrd:rvb i="66"/>
        </ext>
      </extLst>
    </bk>
    <bk>
      <extLst>
        <ext uri="{3e2802c4-a4d2-4d8b-9148-e3be6c30e623}">
          <xlrd:rvb i="69"/>
        </ext>
      </extLst>
    </bk>
    <bk>
      <extLst>
        <ext uri="{3e2802c4-a4d2-4d8b-9148-e3be6c30e623}">
          <xlrd:rvb i="72"/>
        </ext>
      </extLst>
    </bk>
    <bk>
      <extLst>
        <ext uri="{3e2802c4-a4d2-4d8b-9148-e3be6c30e623}">
          <xlrd:rvb i="75"/>
        </ext>
      </extLst>
    </bk>
    <bk>
      <extLst>
        <ext uri="{3e2802c4-a4d2-4d8b-9148-e3be6c30e623}">
          <xlrd:rvb i="81"/>
        </ext>
      </extLst>
    </bk>
    <bk>
      <extLst>
        <ext uri="{3e2802c4-a4d2-4d8b-9148-e3be6c30e623}">
          <xlrd:rvb i="87"/>
        </ext>
      </extLst>
    </bk>
    <bk>
      <extLst>
        <ext uri="{3e2802c4-a4d2-4d8b-9148-e3be6c30e623}">
          <xlrd:rvb i="90"/>
        </ext>
      </extLst>
    </bk>
    <bk>
      <extLst>
        <ext uri="{3e2802c4-a4d2-4d8b-9148-e3be6c30e623}">
          <xlrd:rvb i="93"/>
        </ext>
      </extLst>
    </bk>
    <bk>
      <extLst>
        <ext uri="{3e2802c4-a4d2-4d8b-9148-e3be6c30e623}">
          <xlrd:rvb i="96"/>
        </ext>
      </extLst>
    </bk>
    <bk>
      <extLst>
        <ext uri="{3e2802c4-a4d2-4d8b-9148-e3be6c30e623}">
          <xlrd:rvb i="99"/>
        </ext>
      </extLst>
    </bk>
    <bk>
      <extLst>
        <ext uri="{3e2802c4-a4d2-4d8b-9148-e3be6c30e623}">
          <xlrd:rvb i="102"/>
        </ext>
      </extLst>
    </bk>
    <bk>
      <extLst>
        <ext uri="{3e2802c4-a4d2-4d8b-9148-e3be6c30e623}">
          <xlrd:rvb i="108"/>
        </ext>
      </extLst>
    </bk>
    <bk>
      <extLst>
        <ext uri="{3e2802c4-a4d2-4d8b-9148-e3be6c30e623}">
          <xlrd:rvb i="111"/>
        </ext>
      </extLst>
    </bk>
    <bk>
      <extLst>
        <ext uri="{3e2802c4-a4d2-4d8b-9148-e3be6c30e623}">
          <xlrd:rvb i="114"/>
        </ext>
      </extLst>
    </bk>
    <bk>
      <extLst>
        <ext uri="{3e2802c4-a4d2-4d8b-9148-e3be6c30e623}">
          <xlrd:rvb i="117"/>
        </ext>
      </extLst>
    </bk>
    <bk>
      <extLst>
        <ext uri="{3e2802c4-a4d2-4d8b-9148-e3be6c30e623}">
          <xlrd:rvb i="120"/>
        </ext>
      </extLst>
    </bk>
    <bk>
      <extLst>
        <ext uri="{3e2802c4-a4d2-4d8b-9148-e3be6c30e623}">
          <xlrd:rvb i="123"/>
        </ext>
      </extLst>
    </bk>
    <bk>
      <extLst>
        <ext uri="{3e2802c4-a4d2-4d8b-9148-e3be6c30e623}">
          <xlrd:rvb i="126"/>
        </ext>
      </extLst>
    </bk>
  </futureMetadata>
  <cellMetadata count="1">
    <bk>
      <rc t="1" v="0"/>
    </bk>
  </cellMetadata>
  <valueMetadata count="38">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valueMetadata>
</metadata>
</file>

<file path=xl/sharedStrings.xml><?xml version="1.0" encoding="utf-8"?>
<sst xmlns="http://schemas.openxmlformats.org/spreadsheetml/2006/main" count="48" uniqueCount="47">
  <si>
    <t>Ticker</t>
  </si>
  <si>
    <t>Price</t>
  </si>
  <si>
    <t>52W High</t>
  </si>
  <si>
    <t>52W Low</t>
  </si>
  <si>
    <t>MOSP</t>
  </si>
  <si>
    <t>FPH</t>
  </si>
  <si>
    <t>FPL</t>
  </si>
  <si>
    <t>MOS</t>
  </si>
  <si>
    <t>Div</t>
  </si>
  <si>
    <t>FCF</t>
  </si>
  <si>
    <t>Company</t>
  </si>
  <si>
    <t>Industry</t>
  </si>
  <si>
    <t>Market Cap</t>
  </si>
  <si>
    <t>Yes</t>
  </si>
  <si>
    <t>CA</t>
  </si>
  <si>
    <t>Group</t>
  </si>
  <si>
    <t>Rev</t>
  </si>
  <si>
    <t>Column1</t>
  </si>
  <si>
    <t>Tech Kong</t>
  </si>
  <si>
    <t>CPL</t>
  </si>
  <si>
    <t>CPH</t>
  </si>
  <si>
    <t>CYH</t>
  </si>
  <si>
    <t>CYL</t>
  </si>
  <si>
    <t>Mr Market</t>
  </si>
  <si>
    <t>DYL</t>
  </si>
  <si>
    <t>DYH</t>
  </si>
  <si>
    <t>DPL</t>
  </si>
  <si>
    <t>DPH</t>
  </si>
  <si>
    <t>D/C</t>
  </si>
  <si>
    <t>Inc</t>
  </si>
  <si>
    <t>May</t>
  </si>
  <si>
    <t>ExDiv</t>
  </si>
  <si>
    <t>DivGro</t>
  </si>
  <si>
    <t>RevGro</t>
  </si>
  <si>
    <t>CashGro</t>
  </si>
  <si>
    <t>CashMar</t>
  </si>
  <si>
    <t>Growth</t>
  </si>
  <si>
    <t>Dividend Value Theory</t>
  </si>
  <si>
    <t>Ebond Theory</t>
  </si>
  <si>
    <t>5Y</t>
  </si>
  <si>
    <t>10Y</t>
  </si>
  <si>
    <t>20Y</t>
  </si>
  <si>
    <t>Feb-May-Aug-Nov</t>
  </si>
  <si>
    <t>Date</t>
  </si>
  <si>
    <t>Method</t>
  </si>
  <si>
    <t>Return</t>
  </si>
  <si>
    <t xml:space="preserve">Oil &amp; Gas Pipeline ETF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</si>
</sst>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4" formatCode="_(&quot;$&quot;* #,##0.00_);_(&quot;$&quot;* \(#,##0.00\);_(&quot;$&quot;* &quot;-&quot;??_);_(@_)"/>
    <numFmt numFmtId="164" formatCode="_([$$-409]* #,##0.00_);_([$$-409]* \(#,##0.00\);_([$$-409]* &quot;-&quot;??_);_(@_)"/>
    <numFmt numFmtId="165" formatCode="_([$$-409]* #,##0_);_([$$-409]* \(#,##0\);_([$$-409]* &quot;-&quot;_);_(@_)"/>
  </numFmts>
  <fonts count="2" x14ac:knownFonts="1">
    <font>
      <sz val="11"/>
      <color theme="1"/>
      <name val="Calibri"/>
      <family val="2"/>
      <scheme val="minor"/>
    </font>
    <font>
      <sz val="11"/>
      <color theme="1"/>
      <name val="Calibri"/>
      <family val="2"/>
      <scheme val="minor"/>
    </font>
  </fonts>
  <fills count="9">
    <fill>
      <patternFill patternType="none"/>
    </fill>
    <fill>
      <patternFill patternType="gray125"/>
    </fill>
    <fill>
      <patternFill patternType="solid">
        <fgColor theme="1" tint="4.9989318521683403E-2"/>
        <bgColor indexed="64"/>
      </patternFill>
    </fill>
    <fill>
      <patternFill patternType="solid">
        <fgColor rgb="FF00B050"/>
        <bgColor indexed="64"/>
      </patternFill>
    </fill>
    <fill>
      <patternFill patternType="solid">
        <fgColor rgb="FFFFC000"/>
        <bgColor indexed="64"/>
      </patternFill>
    </fill>
    <fill>
      <patternFill patternType="solid">
        <fgColor theme="4" tint="0.39997558519241921"/>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30">
    <xf numFmtId="0" fontId="0" fillId="0" borderId="0" xfId="0"/>
    <xf numFmtId="0" fontId="0" fillId="0" borderId="0" xfId="0" applyAlignment="1">
      <alignment horizontal="center" vertical="center"/>
    </xf>
    <xf numFmtId="44" fontId="0" fillId="0" borderId="0" xfId="1" applyFont="1" applyAlignment="1">
      <alignment horizontal="center" vertical="center"/>
    </xf>
    <xf numFmtId="164" fontId="0" fillId="0" borderId="0" xfId="0" applyNumberFormat="1" applyAlignment="1">
      <alignment horizontal="center" vertical="center"/>
    </xf>
    <xf numFmtId="9" fontId="0" fillId="0" borderId="0" xfId="2" applyFont="1" applyAlignment="1">
      <alignment horizontal="center" vertical="center"/>
    </xf>
    <xf numFmtId="0" fontId="0" fillId="0" borderId="0" xfId="0" applyAlignment="1">
      <alignment vertical="center"/>
    </xf>
    <xf numFmtId="165" fontId="0" fillId="0" borderId="0" xfId="0" applyNumberFormat="1" applyAlignment="1">
      <alignment vertical="center"/>
    </xf>
    <xf numFmtId="44" fontId="0" fillId="0" borderId="0" xfId="1" applyFont="1" applyAlignment="1">
      <alignment vertical="center"/>
    </xf>
    <xf numFmtId="10" fontId="0" fillId="0" borderId="0" xfId="2" applyNumberFormat="1" applyFont="1" applyAlignment="1">
      <alignment vertical="center"/>
    </xf>
    <xf numFmtId="44" fontId="0" fillId="0" borderId="0" xfId="0" applyNumberFormat="1" applyAlignment="1">
      <alignment vertical="center"/>
    </xf>
    <xf numFmtId="10" fontId="0" fillId="0" borderId="0" xfId="2" applyNumberFormat="1" applyFont="1" applyAlignment="1">
      <alignment horizontal="center" vertical="center"/>
    </xf>
    <xf numFmtId="44" fontId="0" fillId="0" borderId="0" xfId="0" applyNumberFormat="1" applyAlignment="1">
      <alignment horizontal="center" vertical="center"/>
    </xf>
    <xf numFmtId="164" fontId="0" fillId="2" borderId="0" xfId="0" applyNumberFormat="1" applyFill="1" applyAlignment="1">
      <alignment horizontal="center" vertical="center"/>
    </xf>
    <xf numFmtId="0" fontId="0" fillId="3" borderId="1" xfId="0"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0" fillId="4" borderId="1" xfId="0" applyFill="1" applyBorder="1" applyAlignment="1">
      <alignment horizontal="center"/>
    </xf>
    <xf numFmtId="0" fontId="0" fillId="4" borderId="2" xfId="0" applyFill="1" applyBorder="1" applyAlignment="1">
      <alignment horizontal="center"/>
    </xf>
    <xf numFmtId="0" fontId="0" fillId="5" borderId="1" xfId="0" applyFill="1" applyBorder="1" applyAlignment="1">
      <alignment horizontal="center"/>
    </xf>
    <xf numFmtId="0" fontId="0" fillId="5" borderId="2" xfId="0" applyFill="1" applyBorder="1" applyAlignment="1">
      <alignment horizontal="center"/>
    </xf>
    <xf numFmtId="0" fontId="0" fillId="5" borderId="3" xfId="0" applyFill="1" applyBorder="1" applyAlignment="1">
      <alignment horizont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7" borderId="1" xfId="0" applyFill="1" applyBorder="1" applyAlignment="1">
      <alignment horizontal="center"/>
    </xf>
    <xf numFmtId="0" fontId="0" fillId="7" borderId="2" xfId="0" applyFill="1" applyBorder="1" applyAlignment="1">
      <alignment horizontal="center"/>
    </xf>
    <xf numFmtId="0" fontId="0" fillId="7" borderId="3" xfId="0" applyFill="1" applyBorder="1" applyAlignment="1">
      <alignment horizontal="center"/>
    </xf>
    <xf numFmtId="0" fontId="0" fillId="8" borderId="1" xfId="0" applyFill="1" applyBorder="1" applyAlignment="1">
      <alignment horizontal="center"/>
    </xf>
    <xf numFmtId="0" fontId="0" fillId="8" borderId="2" xfId="0" applyFill="1" applyBorder="1" applyAlignment="1">
      <alignment horizontal="center"/>
    </xf>
    <xf numFmtId="0" fontId="0" fillId="8" borderId="3" xfId="0" applyFill="1" applyBorder="1" applyAlignment="1">
      <alignment horizontal="center"/>
    </xf>
  </cellXfs>
  <cellStyles count="3">
    <cellStyle name="Currency" xfId="1" builtinId="4"/>
    <cellStyle name="Normal" xfId="0" builtinId="0"/>
    <cellStyle name="Percent" xfId="2" builtinId="5"/>
  </cellStyles>
  <dxfs count="38">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164" formatCode="_([$$-409]* #,##0.00_);_([$$-409]* \(#,##0.00\);_([$$-409]* &quot;-&quot;??_);_(@_)"/>
      <fill>
        <patternFill patternType="solid">
          <fgColor indexed="64"/>
          <bgColor theme="1" tint="4.9989318521683403E-2"/>
        </patternFill>
      </fill>
      <alignment horizontal="center" vertical="center" textRotation="0" wrapText="0" indent="0" justifyLastLine="0" shrinkToFit="0" readingOrder="0"/>
    </dxf>
    <dxf>
      <alignment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numFmt numFmtId="14" formatCode="0.00%"/>
      <alignment horizontal="center" vertical="center" textRotation="0" wrapText="0" indent="0" justifyLastLine="0" shrinkToFit="0" readingOrder="0"/>
    </dxf>
    <dxf>
      <alignment horizontal="center"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14" formatCode="0.00%"/>
      <alignment vertical="center" textRotation="0" wrapText="0" indent="0" justifyLastLine="0" shrinkToFit="0" readingOrder="0"/>
    </dxf>
    <dxf>
      <numFmt numFmtId="14" formatCode="0.00%"/>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alignment vertical="center" textRotation="0" wrapText="0" indent="0" justifyLastLine="0" shrinkToFit="0" readingOrder="0"/>
    </dxf>
    <dxf>
      <numFmt numFmtId="165" formatCode="_([$$-409]* #,##0_);_([$$-409]* \(#,##0\);_([$$-409]* &quot;-&quot;_);_(@_)"/>
      <alignment vertical="center" textRotation="0" wrapText="0" indent="0" justifyLastLine="0" shrinkToFit="0" readingOrder="0"/>
    </dxf>
    <dxf>
      <alignment vertical="center" textRotation="0" wrapText="0" indent="0" justifyLastLine="0" shrinkToFit="0" readingOrder="0"/>
    </dxf>
    <dxf>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numFmt numFmtId="164" formatCode="_([$$-409]* #,##0.00_);_([$$-409]* \(#,##0.00\);_([$$-409]* &quot;-&quot;??_);_(@_)"/>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127">
  <rv s="0">
    <v>https://www.bing.com/financeapi/forcetrigger?t=a1mou2&amp;q=XNAS%3aAAPL&amp;form=skydnc</v>
    <v>Learn more on Bing</v>
  </rv>
  <rv s="1">
    <v>en-US</v>
    <v>a1mou2</v>
    <v>268435456</v>
    <v>1</v>
    <v>Powered by Refinitiv</v>
    <v>0</v>
    <v>APPLE INC. (XNAS:AAPL)</v>
    <v>2</v>
    <v>3</v>
    <v>Finance</v>
    <v>4</v>
    <v>182.94</v>
    <v>129.04</v>
    <v>1.2122999999999999</v>
    <v>-1.26</v>
    <v>2.5960000000000002E-4</v>
    <v>-8.1110000000000002E-3</v>
    <v>0.04</v>
    <v>USD</v>
    <v>Apple Inc. designs, manufactures and markets smartphones, personal computers, tablets, wearables and accessories, and sells a variety of related services. The Company’s products include iPhone, Mac, iPad, and Wearables, Home and Accessories. iPhone is the Company’s line of smartphones based on its iOS operating system. Mac is the Company’s line of personal computers based on its macOS operating system. iPad is the Company’s line of multi-purpose tablets based on its iPadOS operating system. Wearables, Home and Accessories includes AirPods, Apple TV, Apple Watch, Beats products, HomePod, iPod touch and other Apple-branded and third-party accessories. AirPods are the Company’s wireless headphones that interact with Siri. Apple Watch is the Company’s line of smart watches. Its services include Advertising, AppleCare, Cloud Services, Digital Content and Payment Services. Its customers are primarily in the consumer, small and mid-sized business, education, enterprise and government markets.</v>
    <v>154000</v>
    <v>Nasdaq Stock Market</v>
    <v>XNAS</v>
    <v>XNAS</v>
    <v>One Apple Park Way, CUPERTINO, CA, 95014 US</v>
    <v>156.28</v>
    <v>Computers, Phones &amp; Household Electronics</v>
    <v>Stock</v>
    <v>44764.836504178122</v>
    <v>0</v>
    <v>153.4101</v>
    <v>2493974386200</v>
    <v>APPLE INC.</v>
    <v>APPLE INC.</v>
    <v>155.38</v>
    <v>25.2515</v>
    <v>155.35</v>
    <v>154.09</v>
    <v>154.13</v>
    <v>16185180000</v>
    <v>AAPL</v>
    <v>APPLE INC. (XNAS:AAPL)</v>
    <v>66630702</v>
    <v>78513822</v>
    <v>1977</v>
  </rv>
  <rv s="2">
    <v>1</v>
  </rv>
  <rv s="0">
    <v>https://www.bing.com/financeapi/forcetrigger?t=a1mvm7&amp;q=XNYS%3aADM&amp;form=skydnc</v>
    <v>Learn more on Bing</v>
  </rv>
  <rv s="3">
    <v>en-US</v>
    <v>a1mvm7</v>
    <v>268435456</v>
    <v>1</v>
    <v>Powered by Refinitiv</v>
    <v>5</v>
    <v>ARCHER-DANIELS-MIDLAND COMPANY (XNYS:ADM)</v>
    <v>2</v>
    <v>6</v>
    <v>Finance</v>
    <v>7</v>
    <v>98.88</v>
    <v>56.96</v>
    <v>0.78239999999999998</v>
    <v>-0.39</v>
    <v>-5.2690000000000002E-3</v>
    <v>USD</v>
    <v>Archer-Daniels-Midland Company is an agricultural origination and processing company. The Company offers sustainable human and animal nutrition. It is engaged in developing sustainable solutions in agriculture, energy, and bio-based alternatives to materials and fuels produced from petroleum products. The Company operates under three business segments: Ag Services and Oilseeds, Carbohydrate Solutions, and Nutrition. The Ag Services and Oilseeds segment includes activities related to the origination, merchandising, transportation, and storage of agricultural raw materials, and the crushing and further processing of oilseeds into vegetable oils and protein meals. The Carbohydrate Solutions segment is engaged in corn and wheat wet and dry milling and other activities. The Nutrition segment serves various end markets, including food, beverages, nutritional supplements, and feed and premix for livestock, aquaculture, and pet food. It is also engaged in providing food and savoury products.</v>
    <v>41000</v>
    <v>New York Stock Exchange</v>
    <v>XNYS</v>
    <v>XNYS</v>
    <v>77 W. Wacker Dr., CHICAGO, IL, 60601 US</v>
    <v>74.7</v>
    <v>Food &amp; Tobacco</v>
    <v>Stock</v>
    <v>44764.826039108593</v>
    <v>3</v>
    <v>73.400000000000006</v>
    <v>41432175314</v>
    <v>ARCHER-DANIELS-MIDLAND COMPANY</v>
    <v>ARCHER-DANIELS-MIDLAND COMPANY</v>
    <v>74</v>
    <v>13.6632</v>
    <v>74.02</v>
    <v>73.63</v>
    <v>562707800</v>
    <v>ADM</v>
    <v>ARCHER-DANIELS-MIDLAND COMPANY (XNYS:ADM)</v>
    <v>1048015</v>
    <v>3539025</v>
    <v>1923</v>
  </rv>
  <rv s="2">
    <v>4</v>
  </rv>
  <rv s="0">
    <v>https://www.bing.com/financeapi/forcetrigger?t=a1nfbh&amp;q=ARCX%3aAMLP&amp;form=skydnc</v>
    <v>Learn more on Bing</v>
  </rv>
  <rv s="4">
    <v>en-US</v>
    <v>a1nfbh</v>
    <v>268435456</v>
    <v>1</v>
    <v>Powered by Refinitiv</v>
    <v>8</v>
    <v>Alps Alerian MLP ETF (ARCX:AMLP)</v>
    <v>9</v>
    <v>10</v>
    <v>Finance</v>
    <v>11</v>
    <v>42.18</v>
    <v>30.04</v>
    <v>2.9746999999999999</v>
    <v>-0.6</v>
    <v>-1.6473999999999999E-2</v>
    <v>USD</v>
    <v>NYSE Arca</v>
    <v>ARCX</v>
    <v>8.5000000000000006E-3</v>
    <v>36.799999999999997</v>
    <v>ETF</v>
    <v>44764.826007175783</v>
    <v>6</v>
    <v>35.590000000000003</v>
    <v>5716911300.1700001</v>
    <v>Alps Alerian MLP ETF</v>
    <v>36.54</v>
    <v>36.42</v>
    <v>35.82</v>
    <v>AMLP</v>
    <v>Alps Alerian MLP ETF (ARCX:AMLP)</v>
    <v>1805238</v>
    <v>2821543</v>
  </rv>
  <rv s="2">
    <v>7</v>
  </rv>
  <rv s="0">
    <v>https://www.bing.com/financeapi/forcetrigger?t=a1ngur&amp;q=XNYS%3aAMT&amp;form=skydnc</v>
    <v>Learn more on Bing</v>
  </rv>
  <rv s="3">
    <v>en-US</v>
    <v>a1ngur</v>
    <v>268435456</v>
    <v>1</v>
    <v>Powered by Refinitiv</v>
    <v>5</v>
    <v>AMERICAN TOWER CORPORATION (XNYS:AMT)</v>
    <v>2</v>
    <v>6</v>
    <v>Finance</v>
    <v>7</v>
    <v>303.72000000000003</v>
    <v>220</v>
    <v>0.4466</v>
    <v>3.77</v>
    <v>1.4761E-2</v>
    <v>USD</v>
    <v>American Tower Corporation is a holding company. The Company operates as a real estate investment trust (REIT), which owns, operates and develops multitenant communications real estate. Its segments include U.S. &amp; Canada property, Asia-Pacific property, Africa property, Europe property and Latin America property. Its U.S. &amp; Canada property segment includes operations in Canada and the United States. Its Asia-Pacific property segment includes operations in Australia, Bangladesh, India and the Philippines. The Africa property segment includes operations in Burkina Faso, Ghana, Kenya, Niger, Nigeria, South Africa and Uganda. The Europe property segment includes operations in France, Germany, Spain and Poland. The Latin America property segment includes operations in Argentina, Brazil, Chile, Colombia, Costa Rica, Mexico, Paraguay and Peru. It also offers data center property operations in the United States. The Company offers tower-related services in the United States.</v>
    <v>6378</v>
    <v>New York Stock Exchange</v>
    <v>XNYS</v>
    <v>XNYS</v>
    <v>116 Huntington Ave, BOSTON, MA, 02116-5749 US</v>
    <v>260.36</v>
    <v>Residential &amp; Commercial REIT</v>
    <v>Stock</v>
    <v>44764.826045751564</v>
    <v>9</v>
    <v>255.76339999999999</v>
    <v>120435625158</v>
    <v>AMERICAN TOWER CORPORATION</v>
    <v>AMERICAN TOWER CORPORATION</v>
    <v>256.55</v>
    <v>44.185499999999998</v>
    <v>255.4</v>
    <v>259.17</v>
    <v>464697400</v>
    <v>AMT</v>
    <v>AMERICAN TOWER CORPORATION (XNYS:AMT)</v>
    <v>1096248</v>
    <v>1821437</v>
    <v>1996</v>
  </rv>
  <rv s="2">
    <v>10</v>
  </rv>
  <rv s="0">
    <v>https://www.bing.com/financeapi/forcetrigger?t=a1odxm&amp;q=XNYS%3aBF.B&amp;form=skydnc</v>
    <v>Learn more on Bing</v>
  </rv>
  <rv s="3">
    <v>en-US</v>
    <v>a1odxm</v>
    <v>268435456</v>
    <v>1</v>
    <v>Powered by Refinitiv</v>
    <v>5</v>
    <v>BROWN-FORMAN CORPORATION (XNYS:BF.B)</v>
    <v>2</v>
    <v>6</v>
    <v>Finance</v>
    <v>7</v>
    <v>74.432599999999994</v>
    <v>60.23</v>
    <v>0.65529999999999999</v>
    <v>-0.245</v>
    <v>-3.441E-3</v>
    <v>USD</v>
    <v>Brown-Forman Corporation is a spirits and wine company. The Company manufactures, distill, bottle, import, export, market, and sell a range of beverage alcohol products. The Company has a portfolio of approximately 40 spirit, ready-to-drink (RTD) cocktail, and wine brands. Its brands include Jack Daniel's Tennessee Whiskey, Jack Daniel's RTDs, Jack Daniel's Tennessee Honey, Gentleman Jack Rare Tennessee Whiskey, Jack Daniel's Tennessee Fire, Jack Daniel's Single Barrel Collection, Jack Daniel's Sinatra Select, Jack Daniel's Winter Jack, Jack Daniel's No. 27 Gold Tennessee Whiskey, Finlandia Vodkas, Korbel California Brandy, Korbel California Champagnes, Woodford Reserve Kentucky Bourbons, Woodford Reserve Double Oaked, el Jimador Tequilas, el Jimador New Mix RTDs, Herradura Tequilas, Sonoma-Cutrer California Wines, Chambord Liqueur, Old Forester Kentucky Straight Bourbon Whisky, Coopers' Craft Kentucky Bourbon, Antiguo Tequila, Pepe Lopez Tequila, Fords Gin and Herradura Tequilas.</v>
    <v>5200</v>
    <v>New York Stock Exchange</v>
    <v>XNYS</v>
    <v>XNYS</v>
    <v>850 DIXIE HWY, LOUISVILLE, KY, 40210 US</v>
    <v>71.55</v>
    <v>Beverages</v>
    <v>Stock</v>
    <v>44764.826001990623</v>
    <v>12</v>
    <v>70.61</v>
    <v>33893800000</v>
    <v>BROWN-FORMAN CORPORATION</v>
    <v>BROWN-FORMAN CORPORATION</v>
    <v>70.95</v>
    <v>40.813400000000001</v>
    <v>71.19</v>
    <v>70.944999999999993</v>
    <v>479098100</v>
    <v>BF.B</v>
    <v>BROWN-FORMAN CORPORATION (XNYS:BF.B)</v>
    <v>507657</v>
    <v>1068523</v>
    <v>1933</v>
  </rv>
  <rv s="2">
    <v>13</v>
  </rv>
  <rv s="0">
    <v>https://www.bing.com/financeapi/forcetrigger?t=a1om4c&amp;q=XNYS%3aBLK&amp;form=skydnc</v>
    <v>Learn more on Bing</v>
  </rv>
  <rv s="1">
    <v>en-US</v>
    <v>a1om4c</v>
    <v>268435456</v>
    <v>1</v>
    <v>Powered by Refinitiv</v>
    <v>0</v>
    <v>BLACKROCK, INC. (XNYS:BLK)</v>
    <v>2</v>
    <v>3</v>
    <v>Finance</v>
    <v>4</v>
    <v>973.16</v>
    <v>575.6</v>
    <v>1.2632000000000001</v>
    <v>-5.43</v>
    <v>-2.1897000000000003E-2</v>
    <v>-8.4939999999999998E-3</v>
    <v>-13.88</v>
    <v>USD</v>
    <v>BlackRock, Inc. is an investment management company. The Company provides a range of investment and risk management services to institutional and retail clients. Its diverse platform of active (alpha) and index (beta) investment strategies across asset classes enables the Company to tailor investment outcomes and asset allocation solutions for clients. The Company's product offerings include single- and multi-asset portfolios investing in equities, fixed income, alternatives and money market instruments. Its products are offered directly and through intermediaries in a range of vehicles, including open-end and closed-end mutual funds, iShares exchange-traded funds (ETFs), separate accounts, collective investment funds and other pooled investment vehicles. The Company also offers technology services, including the investment and risk management technology platform, Aladdin, Aladdin Wealth, eFront, and Cachematrix, as well as advisory services and solutions.</v>
    <v>18700</v>
    <v>New York Stock Exchange</v>
    <v>XNYS</v>
    <v>XNYS</v>
    <v>55 E 52nd St, NEW YORK, NY, 10055-0002 US</v>
    <v>645.13080000000002</v>
    <v>Investment Banking &amp; Investment Services</v>
    <v>Stock</v>
    <v>44764.835914270312</v>
    <v>15</v>
    <v>627.47500000000002</v>
    <v>95694645020</v>
    <v>BLACKROCK, INC.</v>
    <v>BLACKROCK, INC.</v>
    <v>643.66999999999996</v>
    <v>16.8491</v>
    <v>639.30999999999995</v>
    <v>633.88</v>
    <v>620</v>
    <v>150966500</v>
    <v>BLK</v>
    <v>BLACKROCK, INC. (XNYS:BLK)</v>
    <v>510649</v>
    <v>762278</v>
    <v>2006</v>
  </rv>
  <rv s="2">
    <v>16</v>
  </rv>
  <rv s="0">
    <v>https://www.bing.com/financeapi/forcetrigger?t=a1oz3m&amp;q=XNYS%3aBUD&amp;form=skydnc</v>
    <v>Learn more on Bing</v>
  </rv>
  <rv s="5">
    <v>en-US</v>
    <v>a1oz3m</v>
    <v>268435456</v>
    <v>1</v>
    <v>Powered by Refinitiv</v>
    <v>12</v>
    <v>Anheuser-Busch Inbev SA (XNYS:BUD)</v>
    <v>2</v>
    <v>13</v>
    <v>Finance</v>
    <v>4</v>
    <v>69.37</v>
    <v>50.59</v>
    <v>1.2990999999999999</v>
    <v>-0.15</v>
    <v>1.8429999999999998E-4</v>
    <v>-2.7569999999999999E-3</v>
    <v>0.01</v>
    <v>USD</v>
    <v>Anheuser-Busch Inbev SA is a Belgium-based company. The Company is primarily engaged in the manufacturing of beer. The Company operates through seven segments: North America, Mexico, Latin America North, Latin America South, Europe, Asia Pacific, and Global Export and Holding Companies. The Company's brand portfolio includes global brands, such as Budweiser, Corona and Stella Artois; international brands, including Beck's, Leffe and Hoegaarden, and local champions, such as Bud Light, Skol, Brahma, Antarctica, Quilmes, Victoria, Modelo Especial, Michelob Ultra, Harbin, Sedrin, Klinskoye, Sibirskaya Korona, Chernigivske, Cass and Jupiler. The Company's soft drinks business consists of both own production and agreements with PepsiCo related to bottling and distribution arrangements between its various subsidiaries and PepsiCo. Ambev, which is a subsidiary of the Company, is a PepsiCo bottler. Brands that are distributed under these agreements are Pepsi, 7UP and Gatorade.</v>
    <v>169339</v>
    <v>New York Stock Exchange</v>
    <v>XNYS</v>
    <v>XNYS</v>
    <v>Brouwerijplein 1, LEUVEN (LOUVAIN), VLAAMS-BRABANT, 3000 BE</v>
    <v>54.46</v>
    <v>Beverages</v>
    <v>Stock</v>
    <v>44764.833533668752</v>
    <v>18</v>
    <v>53.805</v>
    <v>94389940000</v>
    <v>Anheuser-Busch Inbev SA</v>
    <v>Anheuser-Busch Inbev SA</v>
    <v>54.03</v>
    <v>27.159600000000001</v>
    <v>54.41</v>
    <v>54.26</v>
    <v>54.27</v>
    <v>1737189000</v>
    <v>BUD</v>
    <v>Anheuser-Busch Inbev SA (XNYS:BUD)</v>
    <v>958301</v>
    <v>1197545</v>
  </rv>
  <rv s="2">
    <v>19</v>
  </rv>
  <rv s="0">
    <v>https://www.bing.com/financeapi/forcetrigger?t=a1pcf2&amp;q=XNYS%3aCCI&amp;form=skydnc</v>
    <v>Learn more on Bing</v>
  </rv>
  <rv s="1">
    <v>en-US</v>
    <v>a1pcf2</v>
    <v>268435456</v>
    <v>1</v>
    <v>Powered by Refinitiv</v>
    <v>0</v>
    <v>CROWN CASTLE INTERNATIONAL CORP. (XNYS:CCI)</v>
    <v>2</v>
    <v>3</v>
    <v>Finance</v>
    <v>4</v>
    <v>209.86500000000001</v>
    <v>153.69999999999999</v>
    <v>0.5827</v>
    <v>0.01</v>
    <v>-9.2469999999999998E-4</v>
    <v>5.7800000000000002E-5</v>
    <v>-0.16</v>
    <v>USD</v>
    <v>Crown Castle International Corp. owns, operates and leases shared communications infrastructure. Its segments include Towers and Fiber. The Towers segment provides access, including space or capacity, to its towers, which are geographically dispersed throughout the United States. The Towers segment also reflects certain ancillary services relating to the Company's towers, predominately consisting of site development services and installation services. The Fiber segment provides access, including space or capacity, to its fiber primarily supporting small cell networks and fiber solutions geographically dispersed throughout the United States. Its business is providing access, including space or capacity, to its shared communications infrastructure via long-term contracts in various forms. The Company has approximately 40,000 towers and other structures, such as rooftops (towers), and 80,000 route miles of fiber, primarily supporting small cell networks (small cells) and fiber solutions.</v>
    <v>5000</v>
    <v>New York Stock Exchange</v>
    <v>XNYS</v>
    <v>XNYS</v>
    <v>8020 Katy Freeway, HOUSTON, TX, 77024 US</v>
    <v>175.01499999999999</v>
    <v>Residential &amp; Commercial REIT</v>
    <v>Stock</v>
    <v>44764.834756053126</v>
    <v>21</v>
    <v>170.89</v>
    <v>74917660000</v>
    <v>CROWN CASTLE INTERNATIONAL CORP.</v>
    <v>CROWN CASTLE INTERNATIONAL CORP.</v>
    <v>173.34</v>
    <v>48.517099999999999</v>
    <v>173.01</v>
    <v>173.02</v>
    <v>172.86</v>
    <v>433000000</v>
    <v>CCI</v>
    <v>CROWN CASTLE INTERNATIONAL CORP. (XNYS:CCI)</v>
    <v>1047784</v>
    <v>1783089</v>
    <v>2014</v>
  </rv>
  <rv s="2">
    <v>22</v>
  </rv>
  <rv s="0">
    <v>https://www.bing.com/financeapi/forcetrigger?t=a1pvu2&amp;q=XNYS%3aCLX&amp;form=skydnc</v>
    <v>Learn more on Bing</v>
  </rv>
  <rv s="3">
    <v>en-US</v>
    <v>a1pvu2</v>
    <v>268435456</v>
    <v>1</v>
    <v>Powered by Refinitiv</v>
    <v>5</v>
    <v>THE CLOROX COMPANY (XNYS:CLX)</v>
    <v>2</v>
    <v>6</v>
    <v>Finance</v>
    <v>7</v>
    <v>187.45</v>
    <v>120.5</v>
    <v>0.19139999999999999</v>
    <v>-0.3</v>
    <v>-2.0280000000000003E-3</v>
    <v>USD</v>
    <v>The Clorox Company is a manufacturer and marketer of consumer and professional products. The Company sells its products primarily through mass retail outlets, grocery outlets; warehouse clubs; dollar stores; home hardware centers; drug, pet and military stores; third-party and owned e-commerce channels; and distributors. The Company operates through four segments: Health and Wellness, Household, Lifestyle and International. The Health and Wellness segment consists of cleaning products, professional products, and vitamins, minerals and supplement products. Its Household segment consists of cat litter products, bags and wraps, and grilling products. Its Lifestyle segment consists of food, natural personal care products, and water-filtration systems. Its International segment consists of products sold outside the United States. It markets various consumer brand names, such as namesake bleach and cleaning products, Pine-Sol cleaners, Liquid-Plumr clog remover and Poett home care products.</v>
    <v>9000</v>
    <v>New York Stock Exchange</v>
    <v>XNYS</v>
    <v>XNYS</v>
    <v>1221 Broadway, The Clorox Company, OAKLAND, CA, 94612-1888 US</v>
    <v>148.94999999999999</v>
    <v>Personal &amp; Household Products &amp; Services</v>
    <v>Stock</v>
    <v>44764.826021191409</v>
    <v>24</v>
    <v>147.06</v>
    <v>18172762000</v>
    <v>THE CLOROX COMPANY</v>
    <v>THE CLOROX COMPANY</v>
    <v>147.62</v>
    <v>40.118200000000002</v>
    <v>147.94999999999999</v>
    <v>147.65</v>
    <v>123080000</v>
    <v>CLX</v>
    <v>THE CLOROX COMPANY (XNYS:CLX)</v>
    <v>474401</v>
    <v>1411346</v>
    <v>1986</v>
  </rv>
  <rv s="2">
    <v>25</v>
  </rv>
  <rv s="0">
    <v>https://www.bing.com/financeapi/forcetrigger?t=a1q6k2&amp;q=XNAS%3aCOST&amp;form=skydnc</v>
    <v>Learn more on Bing</v>
  </rv>
  <rv s="1">
    <v>en-US</v>
    <v>a1q6k2</v>
    <v>268435456</v>
    <v>1</v>
    <v>Powered by Refinitiv</v>
    <v>0</v>
    <v>COSTCO WHOLESALE CORPORATION (XNAS:COST)</v>
    <v>2</v>
    <v>3</v>
    <v>Finance</v>
    <v>4</v>
    <v>612.27</v>
    <v>406.51010000000002</v>
    <v>0.6754</v>
    <v>0.26</v>
    <v>-9.2500000000000004E-4</v>
    <v>4.9109999999999996E-4</v>
    <v>-0.49</v>
    <v>USD</v>
    <v>Costco Wholesale Corporation is engaged in the operation of membership warehouses in the United States and Puerto Rico, Canada, the United Kingdom, Mexico, Japan, Korea, Australia, Spain, France, Iceland, China, and through its subsidiaries in Taiwan. The Company's average warehouse space is approximately 146,000 square feet. The Company's warehouses on average operate on a seven-day, 70-hour week. The Company offers merchandise in various categories, which include food and sundries (including dry foods, packaged foods, groceries, snack foods, candy, alcoholic and nonalcoholic beverages, and cleaning supplies); hardlines (including appliances, electronics, health and beauty aids, hardware, and garden and patio); fresh foods (including meat, produce, deli, and bakery); softlines (including apparel and small appliances), and ancillary (including gasoline and pharmacy businesses).</v>
    <v>288000</v>
    <v>Nasdaq Stock Market</v>
    <v>XNAS</v>
    <v>XNAS</v>
    <v>999 Lake Dr, ISSAQUAH, WA, 98027- US</v>
    <v>537.04999999999995</v>
    <v>Diversified Retail</v>
    <v>Stock</v>
    <v>44764.836106689065</v>
    <v>27</v>
    <v>526.07000000000005</v>
    <v>234646360360</v>
    <v>COSTCO WHOLESALE CORPORATION</v>
    <v>COSTCO WHOLESALE CORPORATION</v>
    <v>531.5</v>
    <v>41.700499999999998</v>
    <v>529.46</v>
    <v>529.72</v>
    <v>529.23</v>
    <v>442963000</v>
    <v>COST</v>
    <v>COSTCO WHOLESALE CORPORATION (XNAS:COST)</v>
    <v>1785917</v>
    <v>2438368</v>
    <v>1987</v>
  </rv>
  <rv s="2">
    <v>28</v>
  </rv>
  <rv s="0">
    <v>https://www.bing.com/financeapi/forcetrigger?t=a1q7jc&amp;q=XNYS%3aCPB&amp;form=skydnc</v>
    <v>Learn more on Bing</v>
  </rv>
  <rv s="3">
    <v>en-US</v>
    <v>a1q7jc</v>
    <v>268435456</v>
    <v>1</v>
    <v>Powered by Refinitiv</v>
    <v>5</v>
    <v>CAMPBELL SOUP COMPANY (XNYS:CPB)</v>
    <v>2</v>
    <v>6</v>
    <v>Finance</v>
    <v>7</v>
    <v>51.94</v>
    <v>39.76</v>
    <v>0.35160000000000002</v>
    <v>7.4999999999999997E-2</v>
    <v>1.575E-3</v>
    <v>USD</v>
    <v>Campbell Soup Company (Campbell) is a food company, which manufactures and markets food products. The Company's segments include Americas Simple Meals and Beverages, and Global Biscuits and Snacks. The Americas Simple Meals and Beverages segment includes the retail and food service channel businesses. Americas Simple Meals and Beverages segment includes the products, such as Campbell's condensed and ready-to-serve soups; Swanson broth and stocks; Prego pasta sauces; Pace Mexican sauces; Campbell's gravies, pasta, beans and dinner sauces; Plum food and snacks; V8 juices and beverages, and Campbell's tomato juice. The Global Biscuits and Snacks segment includes Pepperidge Farm cookies, crackers, bakery and frozen products.</v>
    <v>14100</v>
    <v>New York Stock Exchange</v>
    <v>XNYS</v>
    <v>XNYS</v>
    <v>Campbell Pl, CAMDEN, NJ, 08103 US</v>
    <v>48.22</v>
    <v>Food &amp; Tobacco</v>
    <v>Stock</v>
    <v>44764.826126226566</v>
    <v>30</v>
    <v>47.604700000000001</v>
    <v>14310410000</v>
    <v>CAMPBELL SOUP COMPANY</v>
    <v>CAMPBELL SOUP COMPANY</v>
    <v>47.73</v>
    <v>15.221399999999999</v>
    <v>47.61</v>
    <v>47.685000000000002</v>
    <v>300575600</v>
    <v>CPB</v>
    <v>CAMPBELL SOUP COMPANY (XNYS:CPB)</v>
    <v>936461</v>
    <v>2567743</v>
    <v>1922</v>
  </rv>
  <rv s="2">
    <v>31</v>
  </rv>
  <rv s="0">
    <v>https://www.bing.com/financeapi/forcetrigger?t=a1qlz2&amp;q=XNYS%3aCVX&amp;form=skydnc</v>
    <v>Learn more on Bing</v>
  </rv>
  <rv s="1">
    <v>en-US</v>
    <v>a1qlz2</v>
    <v>268435456</v>
    <v>1</v>
    <v>Powered by Refinitiv</v>
    <v>0</v>
    <v>CHEVRON CORPORATION (XNYS:CVX)</v>
    <v>2</v>
    <v>3</v>
    <v>Finance</v>
    <v>4</v>
    <v>182.4</v>
    <v>92.86</v>
    <v>1.1113</v>
    <v>-1.1200000000000001</v>
    <v>-6.2379999999999998E-4</v>
    <v>-7.7029999999999998E-3</v>
    <v>-0.09</v>
    <v>USD</v>
    <v>Chevron Corporation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The Upstream segment consists primarily of exploring for, developing and producing crude oil and natural gas; processing, liquefaction, transportation and regasification associated with liquefied natural gas; transporting crude oil by international oil export pipelines; transporting, storage and marketing of natural gas, and a gas-to-liquids plant. The Downstream segment consists primarily of refining of crude oil into petroleum products; marketing of crude oil, refined products and lubricants; manufacturing and marketing of renewable fuels; transporting of crude oil and refined products, and manufacturing and marketing of commodity petrochemicals.</v>
    <v>42595</v>
    <v>New York Stock Exchange</v>
    <v>XNYS</v>
    <v>XNYS</v>
    <v>6001 Bollinger Canyon Rd, SAN RAMON, CA, 94583 US</v>
    <v>146.27000000000001</v>
    <v>Oil &amp; Gas</v>
    <v>Stock</v>
    <v>44764.836015497654</v>
    <v>33</v>
    <v>143.41999999999999</v>
    <v>283483219640</v>
    <v>CHEVRON CORPORATION</v>
    <v>CHEVRON CORPORATION</v>
    <v>145.71</v>
    <v>13.6721</v>
    <v>145.4</v>
    <v>144.28</v>
    <v>144.19</v>
    <v>1964813000</v>
    <v>CVX</v>
    <v>CHEVRON CORPORATION (XNYS:CVX)</v>
    <v>5842419</v>
    <v>11363679</v>
    <v>1926</v>
  </rv>
  <rv s="2">
    <v>34</v>
  </rv>
  <rv s="0">
    <v>https://www.bing.com/financeapi/forcetrigger?t=a1qwoc&amp;q=XNYS%3aDEO&amp;form=skydnc</v>
    <v>Learn more on Bing</v>
  </rv>
  <rv s="1">
    <v>en-US</v>
    <v>a1qwoc</v>
    <v>268435456</v>
    <v>1</v>
    <v>Powered by Refinitiv</v>
    <v>0</v>
    <v>DIAGEO PLC (XNYS:DEO)</v>
    <v>2</v>
    <v>3</v>
    <v>Finance</v>
    <v>4</v>
    <v>223.13630000000001</v>
    <v>166.24</v>
    <v>0.65229999999999999</v>
    <v>0.53</v>
    <v>-2.7920000000000001E-4</v>
    <v>2.9680000000000002E-3</v>
    <v>-0.05</v>
    <v>USD</v>
    <v>Diageo PLC is an alcoholic beverage company. The Company operates in various categories, including spirits and beer. The Company’s geographic segments include North America, Europe, Asia Pacific, Africa, America and Caribbean and Supply Chain and Procurement (SC&amp;P). The Company’s principal products include Scotch whisky, Gin, Vodka, Rum, Beer, Irish Cream Liqueur, Wine, Raki, Tequila, Canadian Whisky, American Whiskey, Progressive Adult Beverages, Cachaca, Brandy and Ready to Drink. Its brands include Johnnie Walker, Crown Royal, J&amp;B, Buchanan’s and Windsor whiskies, Smirnoff, Ciroc and Ketel One vodkas, Captain Morgan, Baileys, Don Julio, Tanqueray and Guinness. It also produces a range of ready to drink products mainly in the United Kingdom, Italy, South Africa, Australia, the United States and Canada. The Company has approximately 200 brands, including old and new, large and small, global and local, with brands sold in approximately 180 countries.</v>
    <v>27783</v>
    <v>New York Stock Exchange</v>
    <v>XNYS</v>
    <v>XNYS</v>
    <v>Lakeside Drive, Park Royal, LONDON, UNITED KINGDOM-NA, NW10 7HQ GB</v>
    <v>180.44</v>
    <v>Beverages</v>
    <v>Stock</v>
    <v>44764.833503842186</v>
    <v>36</v>
    <v>178.36</v>
    <v>101139300000</v>
    <v>DIAGEO PLC</v>
    <v>DIAGEO PLC</v>
    <v>179</v>
    <v>28.458500000000001</v>
    <v>178.57</v>
    <v>179.1</v>
    <v>179.05</v>
    <v>569873500</v>
    <v>DEO</v>
    <v>DIAGEO PLC (XNYS:DEO)</v>
    <v>232756</v>
    <v>517716</v>
    <v>1886</v>
  </rv>
  <rv s="2">
    <v>37</v>
  </rv>
  <rv s="0">
    <v>http://en.wikipedia.org/wiki/Public_domain</v>
    <v>Public domain</v>
  </rv>
  <rv s="0">
    <v>http://en.wikipedia.org/wiki/The_Walt_Disney_Company</v>
    <v>Wikipedia</v>
  </rv>
  <rv s="6">
    <v>39</v>
    <v>40</v>
  </rv>
  <rv s="7">
    <v>18</v>
    <v>https://www.bing.com/th?id=AMMS_0aa288ba528f6f45e3de87d97e250136&amp;qlt=95</v>
    <v>41</v>
    <v>0</v>
    <v>https://www.bing.com/images/search?form=xlimg&amp;q=the+walt+disney+company</v>
    <v>Image of THE WALT DISNEY COMPANY</v>
  </rv>
  <rv s="0">
    <v>https://www.bing.com/financeapi/forcetrigger?t=a1r2z2&amp;q=XNYS%3aDIS&amp;form=skydnc</v>
    <v>Learn more on Bing</v>
  </rv>
  <rv s="8">
    <v>en-US</v>
    <v>a1r2z2</v>
    <v>268435456</v>
    <v>1</v>
    <v>Powered by Refinitiv</v>
    <v>14</v>
    <v>THE WALT DISNEY COMPANY (XNYS:DIS)</v>
    <v>16</v>
    <v>17</v>
    <v>Finance</v>
    <v>7</v>
    <v>187.57990000000001</v>
    <v>90.23</v>
    <v>1.2498</v>
    <v>-1.68</v>
    <v>-1.6126000000000001E-2</v>
    <v>USD</v>
    <v>The Walt Disney Company is a worldwide entertainment company. The Company’s segments include Disney Media and Entertainment Distribution (DMED), and Disney Parks, Experiences and Products (DPEP). The DMED segment encompasses the Company’s global film and episodic television content production and distribution activities. The Company’s DMED’s lines of business consists of Linear Networks, Direct-to-Consumer and Content Sales/Licensing. The Company’s DPEP segment business consists of sale of admissions to theme parks, the sale of food, beverage and merchandise at its theme parks and resorts, sales of cruise vacations, sales and rentals of vacation club properties, royalties from licensing its intellectual properties (IP) for use on consumer goods and the sale of branded merchandise. The Content Sales/Licensing business consist of selling film and episodic television content in the television and subscription video-on-demand (TV/SVOD) and home entertainment markets.</v>
    <v>190000</v>
    <v>New York Stock Exchange</v>
    <v>XNYS</v>
    <v>XNYS</v>
    <v>500 S Buena Vista St, BURBANK, CA, 91521-0001 US</v>
    <v>104.56610000000001</v>
    <v>42</v>
    <v>Media &amp; Publishing</v>
    <v>Stock</v>
    <v>44764.826083460153</v>
    <v>43</v>
    <v>102.11</v>
    <v>186702110000</v>
    <v>THE WALT DISNEY COMPANY</v>
    <v>THE WALT DISNEY COMPANY</v>
    <v>103.28</v>
    <v>70.436599999999999</v>
    <v>104.18</v>
    <v>102.5</v>
    <v>1821484000</v>
    <v>DIS</v>
    <v>THE WALT DISNEY COMPANY (XNYS:DIS)</v>
    <v>5944458</v>
    <v>11538371</v>
    <v>2018</v>
  </rv>
  <rv s="2">
    <v>44</v>
  </rv>
  <rv s="0">
    <v>https://www.bing.com/financeapi/forcetrigger?t=a1tppr&amp;q=XNYS%3aGD&amp;form=skydnc</v>
    <v>Learn more on Bing</v>
  </rv>
  <rv s="1">
    <v>en-US</v>
    <v>a1tppr</v>
    <v>268435456</v>
    <v>1</v>
    <v>Powered by Refinitiv</v>
    <v>0</v>
    <v>GENERAL DYNAMICS CORPORATION (XNYS:GD)</v>
    <v>2</v>
    <v>3</v>
    <v>Finance</v>
    <v>4</v>
    <v>254.99</v>
    <v>188.64</v>
    <v>0.87590000000000001</v>
    <v>0.03</v>
    <v>-7.3760000000000004E-4</v>
    <v>1.383E-4</v>
    <v>-0.16</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220.17</v>
    <v>Aerospace &amp; Defense</v>
    <v>Stock</v>
    <v>44764.834638263281</v>
    <v>46</v>
    <v>216.08</v>
    <v>60239790292</v>
    <v>GENERAL DYNAMICS CORPORATION</v>
    <v>GENERAL DYNAMICS CORPORATION</v>
    <v>217.1</v>
    <v>18.574200000000001</v>
    <v>216.89</v>
    <v>216.92</v>
    <v>216.76</v>
    <v>277705100</v>
    <v>GD</v>
    <v>GENERAL DYNAMICS CORPORATION (XNYS:GD)</v>
    <v>827729</v>
    <v>1183712</v>
    <v>1952</v>
  </rv>
  <rv s="2">
    <v>47</v>
  </rv>
  <rv s="0">
    <v>https://www.bing.com/financeapi/forcetrigger?t=a1u3rw&amp;q=XNAS%3aGOOGL&amp;form=skydnc</v>
    <v>Learn more on Bing</v>
  </rv>
  <rv s="1">
    <v>en-US</v>
    <v>a1u3rw</v>
    <v>268435456</v>
    <v>1</v>
    <v>Powered by Refinitiv</v>
    <v>0</v>
    <v>ALPHABET INC. (XNAS:GOOGL)</v>
    <v>2</v>
    <v>3</v>
    <v>Finance</v>
    <v>4</v>
    <v>151.54660000000001</v>
    <v>101.8847</v>
    <v>1.0936999999999999</v>
    <v>-6.44</v>
    <v>2.7799999999999998E-4</v>
    <v>-5.6322999999999998E-2</v>
    <v>0.03</v>
    <v>USD</v>
    <v>Alphabet Inc. is a holding company. The Company's segments include Google Services, Google Cloud, and Other Bets. The Google Services segment includes products and services such as ads, Android, Chrome, hardware, Google Maps, Google Play, Search, and YouTube. The Google Cloud segment includes Google's infrastructure and platform services, collaboration tools, and other services for enterprise customers. The Other Bets segment includes earlier stage technologies that are further afield from its core Google business, and it includes the sale of health technology and Internet services. Its Google Cloud provides enterprise-ready cloud services, including Google Cloud Platform and Google Workspace. Google Cloud Platform enables developers to build, test, and deploy applications on its infrastructure. The Company's Google Workspace collaboration tools include applications, such as Gmail, Docs, Drive, Calendar, Meet, and various others. The Company also has various hardware products.</v>
    <v>163906</v>
    <v>Nasdaq Stock Market</v>
    <v>XNAS</v>
    <v>XNAS</v>
    <v>1600 Amphitheatre Pkwy, MOUNTAIN VIEW, CA, 94043-1351 US</v>
    <v>112.34</v>
    <v>Software &amp; IT Services</v>
    <v>Stock</v>
    <v>44764.836523888283</v>
    <v>49</v>
    <v>106.88</v>
    <v>1510245000000</v>
    <v>ALPHABET INC.</v>
    <v>ALPHABET INC.</v>
    <v>110.87</v>
    <v>20.6858</v>
    <v>114.34</v>
    <v>107.9</v>
    <v>107.93</v>
    <v>13170000000</v>
    <v>GOOGL</v>
    <v>ALPHABET INC. (XNAS:GOOGL)</v>
    <v>48412501</v>
    <v>38352529</v>
    <v>2015</v>
  </rv>
  <rv s="2">
    <v>50</v>
  </rv>
  <rv s="0">
    <v>https://www.bing.com/financeapi/forcetrigger?t=a1uj52&amp;q=XNYS%3aHD&amp;form=skydnc</v>
    <v>Learn more on Bing</v>
  </rv>
  <rv s="3">
    <v>en-US</v>
    <v>a1uj52</v>
    <v>268435456</v>
    <v>1</v>
    <v>Powered by Refinitiv</v>
    <v>5</v>
    <v>THE HOME DEPOT, INC. (XNYS:HD)</v>
    <v>2</v>
    <v>6</v>
    <v>Finance</v>
    <v>7</v>
    <v>420.61</v>
    <v>264.51</v>
    <v>1.0066999999999999</v>
    <v>0.61</v>
    <v>2E-3</v>
    <v>USD</v>
    <v>The Home Depot, Inc. is a home improvement retailer. The Company offers its customers an assortment of building materials, home improvement products, lawn and garden products, decor products, and facilities maintenance, repair and operations products and provides a number of services, including home improvement installation services and tool and equipment rental. It operates approximately 2,316 stores located throughout the United States (U.S.), including the Commonwealth of Puerto Rico and the territories of the U.S. Virgin Islands and Guam; Canada, and Mexico. The Company serves two primary customer groups: do-it-yourself (DIY) Customers and Professional Customers (Pros). DIY Customers include homeowners who purchase products and complete their own projects and installations. Pros are primarily professional renovators/remodelers, general contractors, handymen, property managers, building service contractors and specialty tradesmen, such as electricians, plumbers and painters.</v>
    <v>490600</v>
    <v>New York Stock Exchange</v>
    <v>XNYS</v>
    <v>XNYS</v>
    <v>2455 Paces Ferry Road, ATLANTA, GA, 30339-4024 US</v>
    <v>310.67</v>
    <v>Specialty Retailers</v>
    <v>Stock</v>
    <v>44764.826068599221</v>
    <v>52</v>
    <v>304.36090000000002</v>
    <v>314092205550</v>
    <v>THE HOME DEPOT, INC.</v>
    <v>THE HOME DEPOT, INC.</v>
    <v>307.66000000000003</v>
    <v>19.3611</v>
    <v>305</v>
    <v>305.61</v>
    <v>1027755000</v>
    <v>HD</v>
    <v>THE HOME DEPOT, INC. (XNYS:HD)</v>
    <v>1783321</v>
    <v>3799922</v>
    <v>1978</v>
  </rv>
  <rv s="2">
    <v>53</v>
  </rv>
  <rv s="0">
    <v>https://www.bing.com/financeapi/forcetrigger?t=a1uv7w&amp;q=XNYS%3aHRL&amp;form=skydnc</v>
    <v>Learn more on Bing</v>
  </rv>
  <rv s="1">
    <v>en-US</v>
    <v>a1uv7w</v>
    <v>268435456</v>
    <v>1</v>
    <v>Powered by Refinitiv</v>
    <v>0</v>
    <v>HORMEL FOODS CORPORATION (XNYS:HRL)</v>
    <v>2</v>
    <v>3</v>
    <v>Finance</v>
    <v>4</v>
    <v>55.11</v>
    <v>40.479999999999997</v>
    <v>0.1047</v>
    <v>0.34</v>
    <v>-6.3000000000000003E-4</v>
    <v>7.1909999999999995E-3</v>
    <v>-0.03</v>
    <v>USD</v>
    <v>Hormel Foods Corporation is a global food company. Its segments include Grocery Products, Refrigerated Foods, Jennie-O Turkey Store, and International &amp; Other. The Grocery Products segment consists primarily of the processing, marketing, and sale of shelf-stable food products sold predominantly in the retail market, along with the sale of nutritional and private label shelf-stable products to retail, foodservice, and industrial customers. The Refrigerated Foods segment consists primarily of the processing, marketing, and sale of branded and unbranded pork, beef, and poultry products for retail, foodservice, deli, convenience store, and commercial customers. The Jennie-O Turkey Store segment consists primarily of the processing, marketing, and sale of branded and unbranded turkey products for retail, foodservice, and commercial customers. The International &amp; Other segment includes Hormel Foods International, which manufactures, markets, and sells Company's products internationally.</v>
    <v>20000</v>
    <v>New York Stock Exchange</v>
    <v>XNYS</v>
    <v>XNYS</v>
    <v>1 Hormel Pl, AUSTIN, MN, 55912-3680 US</v>
    <v>47.94</v>
    <v>Food &amp; Tobacco</v>
    <v>Stock</v>
    <v>44764.836461689061</v>
    <v>55</v>
    <v>47.26</v>
    <v>26003167672</v>
    <v>HORMEL FOODS CORPORATION</v>
    <v>HORMEL FOODS CORPORATION</v>
    <v>47.6</v>
    <v>27.011900000000001</v>
    <v>47.28</v>
    <v>47.62</v>
    <v>47.59</v>
    <v>546055600</v>
    <v>HRL</v>
    <v>HORMEL FOODS CORPORATION (XNYS:HRL)</v>
    <v>945200</v>
    <v>1518196</v>
    <v>1928</v>
  </rv>
  <rv s="2">
    <v>56</v>
  </rv>
  <rv s="0">
    <v>https://www.bing.com/financeapi/forcetrigger?t=a1uwu2&amp;q=XNYS%3aHSY&amp;form=skydnc</v>
    <v>Learn more on Bing</v>
  </rv>
  <rv s="1">
    <v>en-US</v>
    <v>a1uwu2</v>
    <v>268435456</v>
    <v>1</v>
    <v>Powered by Refinitiv</v>
    <v>0</v>
    <v>THE HERSHEY COMPANY (XNYS:HSY)</v>
    <v>2</v>
    <v>3</v>
    <v>Finance</v>
    <v>4</v>
    <v>231.595</v>
    <v>167.8</v>
    <v>0.32140000000000002</v>
    <v>0.18</v>
    <v>-7.8669999999999999E-4</v>
    <v>8.3370000000000004E-4</v>
    <v>-0.17</v>
    <v>USD</v>
    <v>The Hershey Company is a confectionery company. It produces snack, chocolate, and non-chocolate confectionery. Its segments include North America Confectionery, North America Salty Snacks, and International. North America Confectionery segment consists of traditional chocolate and non-chocolate confectionery markets in the United States and Canada. This includes chocolate and non-chocolate confectionery, gum and refreshment products, protein bars, spreads, snack bites and mixes, as well as pantry, and food service lines. North America Salty Snacks segment includes salty snacking products in the United States. This includes ready-to-eat popcorn, baked and trans-fat free snacks, pretzels, and other snacks. The international segment has operations and manufactures products in Mexico, Brazil, India, and Malaysia for consumers in these regions, and also distributes and sells confectionery products in export markets of Asia, Latin America, Middle East, Europe, Africa and other regions.</v>
    <v>16620</v>
    <v>New York Stock Exchange</v>
    <v>XNYS</v>
    <v>XNYS</v>
    <v>P O BOX 810-EXTERNAL RPTG &amp; COMPLIANCE, 100 CRYSTAL A DRIVE, HERSHEY, PA, 17033-0810 US</v>
    <v>216.8201</v>
    <v>Food &amp; Tobacco</v>
    <v>Stock</v>
    <v>44764.834694907033</v>
    <v>58</v>
    <v>214.85</v>
    <v>44429098014</v>
    <v>THE HERSHEY COMPANY</v>
    <v>THE HERSHEY COMPANY</v>
    <v>216.13</v>
    <v>27.761099999999999</v>
    <v>215.91</v>
    <v>216.09</v>
    <v>215.92</v>
    <v>205604600</v>
    <v>HSY</v>
    <v>THE HERSHEY COMPANY (XNYS:HSY)</v>
    <v>834734</v>
    <v>1016031</v>
    <v>1927</v>
  </rv>
  <rv s="2">
    <v>59</v>
  </rv>
  <rv s="0">
    <v>https://www.bing.com/financeapi/forcetrigger?t=a1vmf2&amp;q=XNAS%3aINTC&amp;form=skydnc</v>
    <v>Learn more on Bing</v>
  </rv>
  <rv s="1">
    <v>en-US</v>
    <v>a1vmf2</v>
    <v>268435456</v>
    <v>1</v>
    <v>Powered by Refinitiv</v>
    <v>0</v>
    <v>INTEL CORPORATION (XNAS:INTC)</v>
    <v>2</v>
    <v>3</v>
    <v>Finance</v>
    <v>4</v>
    <v>56.54</v>
    <v>35.54</v>
    <v>0.68420000000000003</v>
    <v>-1.41</v>
    <v>-1.786E-3</v>
    <v>-3.4721000000000002E-2</v>
    <v>-7.0000000000000007E-2</v>
    <v>USD</v>
    <v>Intel Corporation is engaged in designing and manufacturing products and technologies. The Company's segments include Client Computing Group (CCG), Data Center Group (DCG), Internet of Things Group (IOTG), Mobileye, Non-Volatile Memory Solutions Group (NSG) and Programmable Solutions Group (PSG). The CCG segment is focused on long-term operating system, system architecture, hardware, and application integration that enable PC experiences. The DCG segment develops workload-optimized platforms for compute, storage, and network functions. The IOTG segment develops high-performance compute platforms that solve the technology needs for business use cases that scale across vertical industries and embedded markets. The Mobileye segment provides driving assistance and self-driving solutions. The NSG segment provides memory and storage products based on Intel 3D NAND technology. The PSG segment offers programmable semiconductors, primarily FPGAs, structured ASICs, and related products.</v>
    <v>121100</v>
    <v>Nasdaq Stock Market</v>
    <v>XNAS</v>
    <v>XNAS</v>
    <v>RNB-4-151, 2200 MISSION COLLEGE BLVD, SANTA CLARA, CA, 95054 US</v>
    <v>40.51</v>
    <v>Semiconductors &amp; Semiconductor Equipment</v>
    <v>Stock</v>
    <v>44764.836453378906</v>
    <v>61</v>
    <v>38.94</v>
    <v>160288800000</v>
    <v>INTEL CORPORATION</v>
    <v>INTEL CORPORATION</v>
    <v>40.36</v>
    <v>6.7542</v>
    <v>40.61</v>
    <v>39.200000000000003</v>
    <v>39.130000000000003</v>
    <v>4089000000</v>
    <v>INTC</v>
    <v>INTEL CORPORATION (XNAS:INTC)</v>
    <v>41002811</v>
    <v>35058154</v>
    <v>1989</v>
  </rv>
  <rv s="2">
    <v>62</v>
  </rv>
  <rv s="0">
    <v>https://www.bing.com/financeapi/forcetrigger?t=a1wi77&amp;q=XNAS%3aKHC&amp;form=skydnc</v>
    <v>Learn more on Bing</v>
  </rv>
  <rv s="3">
    <v>en-US</v>
    <v>a1wi77</v>
    <v>268435456</v>
    <v>1</v>
    <v>Powered by Refinitiv</v>
    <v>5</v>
    <v>THE KRAFT HEINZ COMPANY (XNAS:KHC)</v>
    <v>2</v>
    <v>6</v>
    <v>Finance</v>
    <v>7</v>
    <v>44.87</v>
    <v>32.784999999999997</v>
    <v>0.77429999999999999</v>
    <v>0.17499999999999999</v>
    <v>4.6110000000000005E-3</v>
    <v>USD</v>
    <v>The Kraft Heinz Company (KHC) is a global food and beverage company. The Company's segments geographic include United States, International, and Canada. KHC manufactures and markets food and beverage products, including dairy products, meat products, coffee beans, soybean and vegetable oils, sugar and other sweeteners, tomatoes, potatoes, corn products, wheat products, nuts, and cocoa products. The Company's products are sold through its own sales organizations and through independent brokers, agents, and distributors to chain, wholesale, cooperative and independent grocery accounts, convenience stores, drug stores, value stores, bakeries, pharmacies, mass merchants, club stores and institutions. KHC's products are also sold online through various e-commerce platforms and retailers. KHC offers its products under various brands, such as Kraft, Oscar Mayer, Heinz, Philadelphia, Lunchables, Velveeta, Maxwell House, Kool-Aid, Ore-Ida, Jell-O, Master, Quero, Golden Circle and Wattie's.</v>
    <v>36000</v>
    <v>Nasdaq Stock Market</v>
    <v>XNAS</v>
    <v>XNAS</v>
    <v>1 Ppg Pl, PITTSBURGH, PA, 15222-5415 US</v>
    <v>38.58</v>
    <v>Food &amp; Tobacco</v>
    <v>Stock</v>
    <v>44764.826101666404</v>
    <v>64</v>
    <v>37.970100000000002</v>
    <v>46663170000</v>
    <v>THE KRAFT HEINZ COMPANY</v>
    <v>THE KRAFT HEINZ COMPANY</v>
    <v>38.07</v>
    <v>47.564100000000003</v>
    <v>37.950000000000003</v>
    <v>38.125</v>
    <v>1223952000</v>
    <v>KHC</v>
    <v>THE KRAFT HEINZ COMPANY (XNAS:KHC)</v>
    <v>4034509</v>
    <v>7689446</v>
    <v>2013</v>
  </rv>
  <rv s="2">
    <v>65</v>
  </rv>
  <rv s="0">
    <v>https://www.bing.com/financeapi/forcetrigger?t=a1wljc&amp;q=XNYS%3aKO&amp;form=skydnc</v>
    <v>Learn more on Bing</v>
  </rv>
  <rv s="1">
    <v>en-US</v>
    <v>a1wljc</v>
    <v>268435456</v>
    <v>1</v>
    <v>Powered by Refinitiv</v>
    <v>0</v>
    <v>THE COCA-COLA COMPANY (XNYS:KO)</v>
    <v>2</v>
    <v>3</v>
    <v>Finance</v>
    <v>4</v>
    <v>67.2</v>
    <v>52.28</v>
    <v>0.53810000000000002</v>
    <v>0.25</v>
    <v>-9.7390000000000009E-4</v>
    <v>4.0739999999999995E-3</v>
    <v>-0.06</v>
    <v>USD</v>
    <v>The Coca-Cola Company is a beverage company. The Company's segments include Europe, Middle East and Africa; Latin America; North America; Asia Pacific; Global Ventures; and Bottling Investments. It owns or licenses and markets various beverage brands, which are grouped into categories, such as Coca-Cola; sparkling flavors; hydration, sports, coffee and tea; nutrition, juice, dairy and plant-based beverages; and emerging beverages. It owns and markets five nonalcoholic sparkling soft drink brands, such as Coca-Cola, Sprite, Fanta, Diet Coke and Coca-Cola Zero Sugar. Its hydration, sports, coffee and tea brands include quarius, Ayataka, BODYARMOR, Ciel, Costa, dogadan, Dasani, FUZE TEA, Georgia, glaceau smartwater, glaceau vitaminwater, Gold Peak, Powerade and others. Its nutrition, juice, dairy and plant-based beverages brands include AdeS, Del Valle, fairlife, innocent, Minute Maid, Minute Maid Pulpy and Simply. Its products are available to consumers in more than 200 countries.</v>
    <v>79000</v>
    <v>New York Stock Exchange</v>
    <v>XNYS</v>
    <v>XNYS</v>
    <v>1 Coca Cola Plz NW, ATLANTA, GA, 30313-2420 US</v>
    <v>61.87</v>
    <v>Beverages</v>
    <v>Stock</v>
    <v>44764.836036017972</v>
    <v>67</v>
    <v>61.32</v>
    <v>267081136690</v>
    <v>THE COCA-COLA COMPANY</v>
    <v>THE COCA-COLA COMPANY</v>
    <v>61.4</v>
    <v>25.8795</v>
    <v>61.36</v>
    <v>61.61</v>
    <v>61.55</v>
    <v>4335029000</v>
    <v>KO</v>
    <v>THE COCA-COLA COMPANY (XNYS:KO)</v>
    <v>11551287</v>
    <v>15311854</v>
    <v>1919</v>
  </rv>
  <rv s="2">
    <v>68</v>
  </rv>
  <rv s="0">
    <v>https://www.bing.com/financeapi/forcetrigger?t=a1wzw7&amp;q=XNYS%3aLMT&amp;form=skydnc</v>
    <v>Learn more on Bing</v>
  </rv>
  <rv s="1">
    <v>en-US</v>
    <v>a1wzw7</v>
    <v>268435456</v>
    <v>1</v>
    <v>Powered by Refinitiv</v>
    <v>0</v>
    <v>LOCKHEED MARTIN CORPORATION (XNYS:LMT)</v>
    <v>2</v>
    <v>3</v>
    <v>Finance</v>
    <v>4</v>
    <v>479.99</v>
    <v>324.2278</v>
    <v>0.68610000000000004</v>
    <v>-0.17</v>
    <v>-1.8429000000000001E-2</v>
    <v>-4.3020000000000005E-4</v>
    <v>-7.28</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401.83</v>
    <v>Aerospace &amp; Defense</v>
    <v>Stock</v>
    <v>44764.835654941409</v>
    <v>70</v>
    <v>393.46</v>
    <v>104788200000</v>
    <v>LOCKHEED MARTIN CORPORATION</v>
    <v>LOCKHEED MARTIN CORPORATION</v>
    <v>399.83</v>
    <v>22.8627</v>
    <v>395.2</v>
    <v>395.03</v>
    <v>387.75</v>
    <v>265152200</v>
    <v>LMT</v>
    <v>LOCKHEED MARTIN CORPORATION (XNYS:LMT)</v>
    <v>683437</v>
    <v>1385676</v>
    <v>1994</v>
  </rv>
  <rv s="2">
    <v>71</v>
  </rv>
  <rv s="0">
    <v>https://www.bing.com/financeapi/forcetrigger?t=a1x2ur&amp;q=XNYS%3aLOW&amp;form=skydnc</v>
    <v>Learn more on Bing</v>
  </rv>
  <rv s="3">
    <v>en-US</v>
    <v>a1x2ur</v>
    <v>268435456</v>
    <v>1</v>
    <v>Powered by Refinitiv</v>
    <v>5</v>
    <v>LOWE'S COMPANIES, INC. (XNYS:LOW)</v>
    <v>2</v>
    <v>6</v>
    <v>Finance</v>
    <v>7</v>
    <v>263.31</v>
    <v>170.12</v>
    <v>1.2601</v>
    <v>1.47</v>
    <v>7.5949999999999993E-3</v>
    <v>USD</v>
    <v>Lowe's Companies, Inc. (Lowe's) is a home improvement company. The Company operates home improvement and hardware stores. The Company offers a range of products for maintenance, repair, remodeling and decorating. The Company offers home improvement products in categories, including Appliances, Seasonal and Outdoor Living, Lawn and Garden, Lumber, Kitchens and Bath, Tools, Paint, Millwork, Hardware, Flooring, Rough Plumbing, Building Materials, Decor, Lighting, and Electrical. It offers installation services through contractors in its product categories, with Flooring, Kitchens and Bath, Millwork, Appliances, and Lumber. Through its Websites and mobile applications, it provides an online product information, customer ratings and reviews, online buying guides and how-to videos and other information. It serves homeowners, renters, and professional customers. The Company operates approximately 1,737 stores located across 50 states in United States, as well as over 234 stores in Canada.</v>
    <v>200000</v>
    <v>New York Stock Exchange</v>
    <v>XNYS</v>
    <v>XNYS</v>
    <v>1000 Lowes Blvd, MOORESVILLE, NC, 28117-8520 US</v>
    <v>199.12</v>
    <v>Specialty Retailers</v>
    <v>Stock</v>
    <v>44764.826126851563</v>
    <v>73</v>
    <v>194.24</v>
    <v>124649289864</v>
    <v>LOWE'S COMPANIES, INC.</v>
    <v>LOWE'S COMPANIES, INC.</v>
    <v>194.82</v>
    <v>15.777799999999999</v>
    <v>193.56</v>
    <v>195.03</v>
    <v>639128800</v>
    <v>LOW</v>
    <v>LOWE'S COMPANIES, INC. (XNYS:LOW)</v>
    <v>1934009</v>
    <v>3628997</v>
    <v>1952</v>
  </rv>
  <rv s="2">
    <v>74</v>
  </rv>
  <rv s="0">
    <v>http://zh.wikipedia.org/wiki/味可美</v>
    <v>Wikipedia</v>
  </rv>
  <rv s="6">
    <v>39</v>
    <v>76</v>
  </rv>
  <rv s="7">
    <v>18</v>
    <v>https://www.bing.com/th?id=AMMS_8d96836a886471f7120ce0135f3ca8bd&amp;qlt=95</v>
    <v>77</v>
    <v>0</v>
    <v>https://www.bing.com/images/search?form=xlimg&amp;q=mccormick+%26+company</v>
    <v>Image of MCCORMICK &amp; COMPANY, INCORPORATED</v>
  </rv>
  <rv s="0">
    <v>https://www.bing.com/financeapi/forcetrigger?t=a1xoc7&amp;q=XNYS%3aMKC&amp;form=skydnc</v>
    <v>Learn more on Bing</v>
  </rv>
  <rv s="9">
    <v>en-US</v>
    <v>a1xoc7</v>
    <v>268435456</v>
    <v>1</v>
    <v>Powered by Refinitiv</v>
    <v>19</v>
    <v>MCCORMICK &amp; COMPANY, INCORPORATED (XNYS:MKC)</v>
    <v>16</v>
    <v>20</v>
    <v>Finance</v>
    <v>4</v>
    <v>107.35</v>
    <v>77.849999999999994</v>
    <v>0.4824</v>
    <v>1.17</v>
    <v>-2.0434999999999998E-2</v>
    <v>1.4095999999999999E-2</v>
    <v>-1.72</v>
    <v>USD</v>
    <v>McCormick &amp; Company, Incorporated is engaged in manufacturing, marketing and distributing spices, seasoning mixes, condiments and other flavorful products to the entire food industry retailers, food manufacturers and foodservice businesses. The Company operates through two business segments: Consumer and Flavor Solutions. In Consumer segment, it sells its products under the McCormick brand and a variety of brands around the world, including French's, Frank's RedHot, Lawry’s, Zatarain’s, Simply Asia, Thai Kitchen, Ducros, Vahine, Cholula, Schwartz, Club House, Kamis, DaQiao, Drogheria &amp; Alimentari, Stubb's, OLD BAY and Gourmet Garden. In Flavor Solutions segment, the Company provides a range of products to multinational food manufacturers and foodservice customers. Its sales, distribution and production facilities are located in North America, Europe and China, and additional facilities are based in Australia, Central America, Thailand and South Africa.</v>
    <v>14000</v>
    <v>New York Stock Exchange</v>
    <v>XNYS</v>
    <v>XNYS</v>
    <v>24 Schilling Road, HUNT VALLEY, MD, 21031 US</v>
    <v>84.74</v>
    <v>78</v>
    <v>Food &amp; Tobacco</v>
    <v>Stock</v>
    <v>44764.835349154688</v>
    <v>79</v>
    <v>83.41</v>
    <v>22254900000</v>
    <v>MCCORMICK &amp; COMPANY, INCORPORATED</v>
    <v>MCCORMICK &amp; COMPANY, INCORPORATED</v>
    <v>83.76</v>
    <v>32.777799999999999</v>
    <v>83</v>
    <v>84.17</v>
    <v>82.45</v>
    <v>268296700</v>
    <v>MKC</v>
    <v>MCCORMICK &amp; COMPANY, INCORPORATED (XNYS:MKC)</v>
    <v>1211129</v>
    <v>1318568</v>
    <v>1915</v>
  </rv>
  <rv s="2">
    <v>80</v>
  </rv>
  <rv s="0">
    <v>https://en.wikipedia.org/wiki/Microsoft</v>
    <v>Wikipedia</v>
  </rv>
  <rv s="6">
    <v>39</v>
    <v>82</v>
  </rv>
  <rv s="7">
    <v>18</v>
    <v>https://www.bing.com/th?id=AMMS_e6e837c7bf3a77408619758b7447855a&amp;qlt=95</v>
    <v>83</v>
    <v>0</v>
    <v>https://www.bing.com/images/search?form=xlimg&amp;q=microsoft</v>
    <v>Image of MICROSOFT CORPORATION</v>
  </rv>
  <rv s="0">
    <v>https://www.bing.com/financeapi/forcetrigger?t=a1xzim&amp;q=XNAS%3aMSFT&amp;form=skydnc</v>
    <v>Learn more on Bing</v>
  </rv>
  <rv s="9">
    <v>en-US</v>
    <v>a1xzim</v>
    <v>268435456</v>
    <v>1</v>
    <v>Powered by Refinitiv</v>
    <v>19</v>
    <v>MICROSOFT CORPORATION (XNAS:MSFT)</v>
    <v>16</v>
    <v>20</v>
    <v>Finance</v>
    <v>4</v>
    <v>349.67</v>
    <v>241.51</v>
    <v>0.91859999999999997</v>
    <v>-4.4800000000000004</v>
    <v>1.114E-3</v>
    <v>-1.6916E-2</v>
    <v>0.28999999999999998</v>
    <v>USD</v>
    <v>Microsoft Corporation is a technology company. The Company develops and supports a range of software products, services, devices, and solutions.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and video games. It also designs, manufactures, and sells devices, including personal computers (PCs), tablets, gaming and entertainment consoles, other intelligent devices, and related accessories. It offers an array of services, including cloud-based solutions that provide customers with software, services, platforms, and content, and it provides solution support and consulting services. It markets and distributes its products and services through original equipment manufacturers, direct, and distributors and resellers.</v>
    <v>181000</v>
    <v>Nasdaq Stock Market</v>
    <v>XNAS</v>
    <v>XNAS</v>
    <v>One Microsoft Way, REDMOND, WA, 98052-6399 US</v>
    <v>265.27</v>
    <v>84</v>
    <v>Software &amp; IT Services</v>
    <v>Stock</v>
    <v>44764.836450462499</v>
    <v>85</v>
    <v>259.07</v>
    <v>1947241031880</v>
    <v>MICROSOFT CORPORATION</v>
    <v>MICROSOFT CORPORATION</v>
    <v>265.01</v>
    <v>27.6311</v>
    <v>264.83999999999997</v>
    <v>260.36</v>
    <v>260.64999999999998</v>
    <v>7479033000</v>
    <v>MSFT</v>
    <v>MICROSOFT CORPORATION (XNAS:MSFT)</v>
    <v>21724680</v>
    <v>26797228</v>
    <v>1993</v>
  </rv>
  <rv s="2">
    <v>86</v>
  </rv>
  <rv s="0">
    <v>https://www.bing.com/financeapi/forcetrigger?t=axyhnm&amp;q=XNAS%3aPEP&amp;form=skydnc</v>
    <v>Learn more on Bing</v>
  </rv>
  <rv s="1">
    <v>en-US</v>
    <v>axyhnm</v>
    <v>268435456</v>
    <v>1</v>
    <v>Powered by Refinitiv</v>
    <v>0</v>
    <v>PEPSICO, INC. (XNAS:PEP)</v>
    <v>2</v>
    <v>3</v>
    <v>Finance</v>
    <v>4</v>
    <v>177.62</v>
    <v>149.47999999999999</v>
    <v>0.55820000000000003</v>
    <v>1.1000000000000001</v>
    <v>0</v>
    <v>6.5280000000000008E-3</v>
    <v>0</v>
    <v>USD</v>
    <v>PepsiCo, Inc. is a beverage and convenient food company. The Company's segments include Frito-Lay North America, which includes its food businesses in the United States and Canada; Quaker Foods North America, which includes its food businesses, such as cereal, rice, pasta and other branded food, in the United States and Canada; PepsiCo Beverages North America, which includes its beverage businesses in the United States and Canada; Latin America, which includes its beverage and convenient food businesses in Latin America; Europe, which includes its beverage and convenient food businesses in Europe; Africa, Middle East and South Asia (AMESA), which includes all of its beverage and convenient food businesses in Africa, the Middle East and South Asia; and Asia Pacific, Australia and New Zealand and China Region (APAC), which includes all of its beverage and convenient food businesses in Asia Pacific, Australia and New Zealand, and China region. Its brands include Lays, Doritos and Cheetos.</v>
    <v>309000</v>
    <v>Nasdaq Stock Market</v>
    <v>XNAS</v>
    <v>XNAS</v>
    <v>700 ANDERSON HILL RD, PURCHASE, NY, 10577 US</v>
    <v>170.54</v>
    <v>Beverages</v>
    <v>Stock</v>
    <v>44764.834740265622</v>
    <v>88</v>
    <v>168.5</v>
    <v>234076216850</v>
    <v>PEPSICO, INC.</v>
    <v>PEPSICO, INC.</v>
    <v>169.14</v>
    <v>24.858499999999999</v>
    <v>168.51</v>
    <v>169.61</v>
    <v>169.61</v>
    <v>1380085000</v>
    <v>PEP</v>
    <v>PEPSICO, INC. (XNAS:PEP)</v>
    <v>3744977</v>
    <v>4895587</v>
    <v>1986</v>
  </rv>
  <rv s="2">
    <v>89</v>
  </rv>
  <rv s="0">
    <v>https://www.bing.com/financeapi/forcetrigger?t=a1zsjc&amp;q=XNYS%3aPG&amp;form=skydnc</v>
    <v>Learn more on Bing</v>
  </rv>
  <rv s="1">
    <v>en-US</v>
    <v>a1zsjc</v>
    <v>268435456</v>
    <v>1</v>
    <v>Powered by Refinitiv</v>
    <v>0</v>
    <v>THE PROCTER &amp; GAMBLE COMPANY (XNYS:PG)</v>
    <v>2</v>
    <v>3</v>
    <v>Finance</v>
    <v>4</v>
    <v>165.35</v>
    <v>129.5</v>
    <v>0.36820000000000003</v>
    <v>2.35</v>
    <v>-6.9870000000000002E-4</v>
    <v>1.6694000000000001E-2</v>
    <v>-0.1</v>
    <v>USD</v>
    <v>The Procter &amp; Gamble Company is focused on providing branded consumer packaged goods to the consumers across the world. The Company operates through five segments: Beauty; Grooming; Health Care; Fabric &amp; Home Care, and Baby, Feminine &amp; Family Care. The Company sells its products in countries and territories primarily through mass merchandisers, grocery stores, membership club stores, drug stores, department stores, distributors, wholesalers, baby stores, specialty beauty stores, e-commerce, high-frequency stores, pharmacies, electronics stores and professional channels. It offers products under the brands, such as Head &amp; Shoulders, Herbal Essences, Pantene, Rejoice, Olay, Old Spice, Safeguard, Secret, SK-II, Braun, Gillette, Venus, Crest, Oral-B, Metamucil, Neurobion, Pepto-Bismol, Vicks, Ariel, Downy, Gain, Tide, Cascade, Dawn, Fairy, Febreze, Mr. Clean, Swiffer, Luvs, Pampers, Always, Always Discreet, Tampax, Bounty, Charmin and Puffs.</v>
    <v>101000</v>
    <v>New York Stock Exchange</v>
    <v>XNYS</v>
    <v>XNYS</v>
    <v>One Procter &amp;amp; Gamble Plaza, One Procter &amp;amp; Gamble Plaza, CINCINNATI, OH, 45202 US</v>
    <v>143.16999999999999</v>
    <v>Personal &amp; Household Products &amp; Services</v>
    <v>Stock</v>
    <v>44764.835605856249</v>
    <v>91</v>
    <v>140.66999999999999</v>
    <v>343387386640</v>
    <v>THE PROCTER &amp; GAMBLE COMPANY</v>
    <v>THE PROCTER &amp; GAMBLE COMPANY</v>
    <v>140.79</v>
    <v>24.600300000000001</v>
    <v>140.77000000000001</v>
    <v>143.12</v>
    <v>143.02000000000001</v>
    <v>2399297000</v>
    <v>PG</v>
    <v>THE PROCTER &amp; GAMBLE COMPANY (XNYS:PG)</v>
    <v>5251500</v>
    <v>7618477</v>
    <v>1905</v>
  </rv>
  <rv s="2">
    <v>92</v>
  </rv>
  <rv s="0">
    <v>https://www.bing.com/financeapi/forcetrigger?t=a23d6h&amp;q=XNYS%3aSPG&amp;form=skydnc</v>
    <v>Learn more on Bing</v>
  </rv>
  <rv s="1">
    <v>en-US</v>
    <v>a23d6h</v>
    <v>268435456</v>
    <v>1</v>
    <v>Powered by Refinitiv</v>
    <v>0</v>
    <v>SIMON PROPERTY GROUP, INC. (XNYS:SPG)</v>
    <v>2</v>
    <v>3</v>
    <v>Finance</v>
    <v>4</v>
    <v>171.12</v>
    <v>93.06</v>
    <v>1.5051000000000001</v>
    <v>-0.45</v>
    <v>-8.6709999999999999E-4</v>
    <v>-4.3169999999999997E-3</v>
    <v>-0.09</v>
    <v>USD</v>
    <v>Simon Property Group, Inc. is a self-administered and self-managed real estate investment trust (REIT). The Company owns, develops and manages premier shopping, dining, entertainment and mixed-use destinations, which consist primarily of malls, Premium Outlets, and The Mills. The Company owns approximately 199 properties in the United States, which consist of 95 malls, 69 Premium Outlets, 14 Mills, six lifestyle centers, and 15 other retail properties in 37 states and Puerto Rico. Simon Property Group, L.P. (Operating Partnership), is the Company's partnership subsidiary that owns all of its real estate properties and other assets. In addition, the Company has redevelopment and expansion projects, including the addition of anchors, big box tenants, and restaurants, underway at several properties in North America, Europe and Asia. The Company owns an interest in approximately 33 Premium Outlets and Designer Outlet properties primarily located in Asia, Europe and Canada.</v>
    <v>2400</v>
    <v>New York Stock Exchange</v>
    <v>XNYS</v>
    <v>XNYS</v>
    <v>225 W Washington St, INDIANAPOLIS, IN, 46204-3438 US</v>
    <v>105.38</v>
    <v>Residential &amp; Commercial REIT</v>
    <v>Stock</v>
    <v>44764.836225532032</v>
    <v>94</v>
    <v>103.29</v>
    <v>34109400294</v>
    <v>SIMON PROPERTY GROUP, INC.</v>
    <v>SIMON PROPERTY GROUP, INC.</v>
    <v>104.98</v>
    <v>15.3771</v>
    <v>104.24</v>
    <v>103.79</v>
    <v>103.7</v>
    <v>328638600</v>
    <v>SPG</v>
    <v>SIMON PROPERTY GROUP, INC. (XNYS:SPG)</v>
    <v>1622426</v>
    <v>2107769</v>
    <v>1998</v>
  </rv>
  <rv s="2">
    <v>95</v>
  </rv>
  <rv s="0">
    <v>https://www.bing.com/financeapi/forcetrigger?t=a23www&amp;q=XNYS%3aT&amp;form=skydnc</v>
    <v>Learn more on Bing</v>
  </rv>
  <rv s="3">
    <v>en-US</v>
    <v>a23www</v>
    <v>268435456</v>
    <v>1</v>
    <v>Powered by Refinitiv</v>
    <v>5</v>
    <v>AT&amp;T INC. (XNYS:T)</v>
    <v>2</v>
    <v>6</v>
    <v>Finance</v>
    <v>7</v>
    <v>21.5489</v>
    <v>16.620200000000001</v>
    <v>0.47249999999999998</v>
    <v>-0.52500000000000002</v>
    <v>-2.7747999999999998E-2</v>
    <v>USD</v>
    <v>AT&amp;T Inc. is a holding company. The Company is a provider of telecommunications, media and technology services globally. The Company operates through three segments: Communication segment, WarnerMedia segment, and Latin America segment. The Communications segment provides wireless and wireline telecom, video and broadband services to consumers. The business units of the Communication segment includes Mobility, Business Wireline and Consumer Wireline. Business Wireline provides advanced IP-based services, traditional voice and data services. The WarnerMedia segment develops, produces and distributes feature films, television, gaming and other content over various physical and digital formats. WarnerMedia segment also includes Xandr that provides advertising services. Latin America segment provides entertainment and wireless services outside of the United States. Mexico is the business unit of the Latin America segment that provides wireless service and equipment to customers in Mexico.</v>
    <v>203000</v>
    <v>New York Stock Exchange</v>
    <v>XNYS</v>
    <v>XNYS</v>
    <v>208 S. Akard St, DALLAS, TX, 75202 US</v>
    <v>18.690000000000001</v>
    <v>Telecommunications Services</v>
    <v>Stock</v>
    <v>44764.8260753125</v>
    <v>97</v>
    <v>18.25</v>
    <v>131689805000</v>
    <v>AT&amp;T INC.</v>
    <v>AT&amp;T INC.</v>
    <v>18.66</v>
    <v>7.9827000000000004</v>
    <v>18.920000000000002</v>
    <v>18.395</v>
    <v>7159000000</v>
    <v>T</v>
    <v>AT&amp;T INC. (XNYS:T)</v>
    <v>61646585</v>
    <v>39890796</v>
    <v>1983</v>
  </rv>
  <rv s="2">
    <v>98</v>
  </rv>
  <rv s="0">
    <v>https://www.bing.com/financeapi/forcetrigger?t=a246z2&amp;q=XNYS%3aTGT&amp;form=skydnc</v>
    <v>Learn more on Bing</v>
  </rv>
  <rv s="1">
    <v>en-US</v>
    <v>a246z2</v>
    <v>268435456</v>
    <v>1</v>
    <v>Powered by Refinitiv</v>
    <v>0</v>
    <v>TARGET CORPORATION (XNYS:TGT)</v>
    <v>2</v>
    <v>3</v>
    <v>Finance</v>
    <v>4</v>
    <v>268.98</v>
    <v>137.16</v>
    <v>1.0174000000000001</v>
    <v>-1.01</v>
    <v>5.7090000000000005E-4</v>
    <v>-6.3660000000000001E-3</v>
    <v>0.09</v>
    <v>USD</v>
    <v>Target Corporation (Target) is a general merchandise retailer selling products through its stores and digital channels. The Company sells an assortment of general merchandise and food. The Company’s product category includes apparel and accessories, beauty and household essentials, food and beverage, hardlines, and home furnishing and decor. Its general merchandise stores offer an edited food assortment, including perishables, dry grocery, dairy and frozen items. The Company has stores of approximately 170,000 square feet offer a full line of food items comparable to traditional supermarkets. Its small-format stores have over 50,000 square feet that offer curated general merchandise and food assortments. Its brands include Art Class, Smartly, Auden, JoyLab, Smith &amp; Hawken, Ava &amp; Viv, Kindfull, Sonia Kashuk, Casaluna, Market Pantry, Threshold, Cat &amp; Jack, Mondo Llama, Universal Thread, Cloud Island, More Than Magic, up &amp; up, Colsie, Opalhouse, Wild Fable and Open Story, Wondershop.</v>
    <v>450000</v>
    <v>New York Stock Exchange</v>
    <v>XNYS</v>
    <v>XNYS</v>
    <v>1000 Nicollet Mall, MINNEAPOLIS, MN, 55403 US</v>
    <v>160.79</v>
    <v>Diversified Retail</v>
    <v>Stock</v>
    <v>44764.836029606253</v>
    <v>100</v>
    <v>156.65</v>
    <v>73101737460</v>
    <v>TARGET CORPORATION</v>
    <v>TARGET CORPORATION</v>
    <v>159.36000000000001</v>
    <v>13.151999999999999</v>
    <v>158.66</v>
    <v>157.65</v>
    <v>157.74</v>
    <v>463696400</v>
    <v>TGT</v>
    <v>TARGET CORPORATION (XNYS:TGT)</v>
    <v>2728760</v>
    <v>4355374</v>
    <v>1902</v>
  </rv>
  <rv s="2">
    <v>101</v>
  </rv>
  <rv s="0">
    <v>http://it.wikipedia.org/wiki/T._Rowe_Price</v>
    <v>Wikipedia</v>
  </rv>
  <rv s="6">
    <v>39</v>
    <v>103</v>
  </rv>
  <rv s="7">
    <v>18</v>
    <v>https://www.bing.com/th?id=AMMS_4c600be848f66590834841f27e6f786d&amp;qlt=95</v>
    <v>104</v>
    <v>0</v>
    <v>https://www.bing.com/images/search?form=xlimg&amp;q=t.+rowe+price</v>
    <v>Image of T. ROWE PRICE GROUP, INC.</v>
  </rv>
  <rv s="0">
    <v>https://www.bing.com/financeapi/forcetrigger?t=a24i3m&amp;q=XNAS%3aTROW&amp;form=skydnc</v>
    <v>Learn more on Bing</v>
  </rv>
  <rv s="8">
    <v>en-US</v>
    <v>a24i3m</v>
    <v>268435456</v>
    <v>1</v>
    <v>Powered by Refinitiv</v>
    <v>14</v>
    <v>T. ROWE PRICE GROUP, INC. (XNAS:TROW)</v>
    <v>16</v>
    <v>17</v>
    <v>Finance</v>
    <v>7</v>
    <v>224.55500000000001</v>
    <v>104.72</v>
    <v>1.3349</v>
    <v>-1.9</v>
    <v>-1.5486999999999999E-2</v>
    <v>USD</v>
    <v>T. Rowe Price Group, Inc. is a financial service holding company, which provides global investment management services through its subsidiaries to investors worldwide. It provides a range of United States mutual funds, sub advised funds, separately managed accounts, collective investment trusts and other products, which include open-ended investment products offered to investors outside the United States and products offered through variable annuity life insurance plans in the United States. It also provides investment advisory clients with related administrative services, including distribution, mutual fund transfer agent, accounting and shareholder services; participant recordkeeping and transfer agent services for defined contribution retirement plans; brokerage; trust services; and non-discretionary advisory services through model delivery. It operates in Americas; Europe, Middle East and Africa; and Asia Pacific. It serves clients in approximately 50 countries across the world.</v>
    <v>7529</v>
    <v>Nasdaq Stock Market</v>
    <v>XNAS</v>
    <v>XNAS</v>
    <v>P.O. Box 89000, 100 East Pratt Street, BALTIMORE, MD, 21289-0320 US</v>
    <v>123.58499999999999</v>
    <v>105</v>
    <v>Investment Banking &amp; Investment Services</v>
    <v>Stock</v>
    <v>44764.826065751564</v>
    <v>106</v>
    <v>119.89</v>
    <v>27452883348</v>
    <v>T. ROWE PRICE GROUP, INC.</v>
    <v>T. ROWE PRICE GROUP, INC.</v>
    <v>123.06</v>
    <v>9.9229000000000003</v>
    <v>122.68</v>
    <v>120.78</v>
    <v>227296600</v>
    <v>TROW</v>
    <v>T. ROWE PRICE GROUP, INC. (XNAS:TROW)</v>
    <v>773248</v>
    <v>1699665</v>
    <v>2000</v>
  </rv>
  <rv s="2">
    <v>107</v>
  </rv>
  <rv s="0">
    <v>https://www.bing.com/financeapi/forcetrigger?t=a24km7&amp;q=XNYS%3aTSN&amp;form=skydnc</v>
    <v>Learn more on Bing</v>
  </rv>
  <rv s="1">
    <v>en-US</v>
    <v>a24km7</v>
    <v>268435456</v>
    <v>1</v>
    <v>Powered by Refinitiv</v>
    <v>0</v>
    <v>TYSON FOODS, INC. (XNYS:TSN)</v>
    <v>2</v>
    <v>3</v>
    <v>Finance</v>
    <v>4</v>
    <v>100.72</v>
    <v>69.88</v>
    <v>0.65210000000000001</v>
    <v>-0.155</v>
    <v>1.828E-4</v>
    <v>-1.885E-3</v>
    <v>1.4999999999999999E-2</v>
    <v>USD</v>
    <v>Tyson Foods, Inc. is a protein-focused food company. Its segments include Beef, Pork, Chicken, and Prepared Foods. Beef segment includes its operations related to processing live fed cattle and fabricating dressed beef carcasses into primal and sub-primal cuts and case-ready products. It also includes sales from allied products such as hides and variety meats, as well as logistics operations to move products through the supply chain. Pork segment includes operations related to processing live market hogs and fabricating pork carcasses into primal and sub-primal cuts and case-ready products. Chicken segment includes domestic operations related to raising and processing live chickens into, and purchasing raw materials for, fresh, frozen, and value-added chicken products, as well as sales from allied products. Prepared Foods includes operations related to manufacturing and marketing, frozen and refrigerated food products and logistics operations to move products through the supply chain.</v>
    <v>137000</v>
    <v>New York Stock Exchange</v>
    <v>XNYS</v>
    <v>XNYS</v>
    <v>2200 DON TYSON PARKWAY, SPRINGDALE, AR, 72762-6999 US</v>
    <v>82.998999999999995</v>
    <v>Food &amp; Tobacco</v>
    <v>Stock</v>
    <v>44764.834764397659</v>
    <v>109</v>
    <v>81.64</v>
    <v>29670543304</v>
    <v>TYSON FOODS, INC.</v>
    <v>TYSON FOODS, INC.</v>
    <v>82.6</v>
    <v>7.4518000000000004</v>
    <v>82.22</v>
    <v>82.064999999999998</v>
    <v>82.08</v>
    <v>361549300</v>
    <v>TSN</v>
    <v>TYSON FOODS, INC. (XNYS:TSN)</v>
    <v>1326763</v>
    <v>1787143</v>
    <v>1986</v>
  </rv>
  <rv s="2">
    <v>110</v>
  </rv>
  <rv s="0">
    <v>https://www.bing.com/financeapi/forcetrigger?t=a24p1h&amp;q=XNAS%3aTXN&amp;form=skydnc</v>
    <v>Learn more on Bing</v>
  </rv>
  <rv s="1">
    <v>en-US</v>
    <v>a24p1h</v>
    <v>268435456</v>
    <v>1</v>
    <v>Powered by Refinitiv</v>
    <v>0</v>
    <v>TEXAS INSTRUMENTS INCORPORATED (XNAS:TXN)</v>
    <v>2</v>
    <v>3</v>
    <v>Finance</v>
    <v>4</v>
    <v>202.26</v>
    <v>144.4589</v>
    <v>0.97950000000000004</v>
    <v>-2.64</v>
    <v>6.1010000000000003E-4</v>
    <v>-1.5851999999999998E-2</v>
    <v>0.1</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Signal Chain includes products that sense, condition and measure signals to allow information to be transferred or converted for further processing and control. The Embedded Processing segment includes microcontrollers, digital signal processors (DSPs), and applications processors. Microcontrollers are self-contained systems with a processor core, memory and peripherals that are designed to control a set of specific tasks for electronic equipment. DSPs perform mathematical computations to process or improve digital data. Applications processors are designed for specific computing activities.</v>
    <v>31000</v>
    <v>Nasdaq Stock Market</v>
    <v>XNAS</v>
    <v>XNAS</v>
    <v>12500 T I Blvd, DALLAS, TX, 75243-0592 US</v>
    <v>167.48</v>
    <v>Semiconductors &amp; Semiconductor Equipment</v>
    <v>Stock</v>
    <v>44764.835829258591</v>
    <v>112</v>
    <v>162.86500000000001</v>
    <v>151137746210</v>
    <v>TEXAS INSTRUMENTS INCORPORATED</v>
    <v>TEXAS INSTRUMENTS INCORPORATED</v>
    <v>167.33</v>
    <v>19.043299999999999</v>
    <v>166.54</v>
    <v>163.9</v>
    <v>164</v>
    <v>922133900</v>
    <v>TXN</v>
    <v>TEXAS INSTRUMENTS INCORPORATED (XNAS:TXN)</v>
    <v>5238169</v>
    <v>5699419</v>
    <v>1938</v>
  </rv>
  <rv s="2">
    <v>113</v>
  </rv>
  <rv s="0">
    <v>https://www.bing.com/financeapi/forcetrigger?t=a24ynm&amp;q=XNYS%3aUPS&amp;form=skydnc</v>
    <v>Learn more on Bing</v>
  </rv>
  <rv s="1">
    <v>en-US</v>
    <v>a24ynm</v>
    <v>268435456</v>
    <v>1</v>
    <v>Powered by Refinitiv</v>
    <v>0</v>
    <v>UNITED PARCEL SERVICE, INC. (XNYS:UPS)</v>
    <v>2</v>
    <v>3</v>
    <v>Finance</v>
    <v>4</v>
    <v>233.72</v>
    <v>165.34</v>
    <v>1.0871</v>
    <v>1.07</v>
    <v>-6.7949999999999998E-3</v>
    <v>5.7220000000000005E-3</v>
    <v>-1.278</v>
    <v>USD</v>
    <v>United Parcel Service, Inc. is a package delivery company and a provider of global supply chain management solutions. Its segments include U.S. Domestic Package and International Package. U.S. Domestic Package and International Package are together referred to as its global small package operations. Its global small package operations provide delivery services for express letters, documents, packages and palletized freight via air and ground services. The U.S. Domestic Package segment offers small package delivery services in the United States and offers a spectrum of United States domestic guaranteed air and ground package transportation services. The International Package segment consists of its small package operations in Europe, Asia Pacific, Canada, Latin America and Indian sub-continent, Middle East and Africa (ISMEA). Its remaining businesses include Supply Chain Solutions, which consists of its forwarding, truckload brokerage, logistics and distribution, and other businesses.</v>
    <v>534000</v>
    <v>New York Stock Exchange</v>
    <v>XNYS</v>
    <v>XNYS</v>
    <v>55 Glenlake Parkway Ne, ATLANTA, GA, 30328 US</v>
    <v>189.28</v>
    <v>Freight &amp; Logistics Services</v>
    <v>Stock</v>
    <v>44764.835884467189</v>
    <v>115</v>
    <v>185.66</v>
    <v>164337984512</v>
    <v>UNITED PARCEL SERVICE, INC.</v>
    <v>UNITED PARCEL SERVICE, INC.</v>
    <v>188</v>
    <v>15.2508</v>
    <v>187.01</v>
    <v>188.08</v>
    <v>186.80199999999999</v>
    <v>873766400</v>
    <v>UPS</v>
    <v>UNITED PARCEL SERVICE, INC. (XNYS:UPS)</v>
    <v>2247067</v>
    <v>3023712</v>
    <v>1999</v>
  </rv>
  <rv s="2">
    <v>116</v>
  </rv>
  <rv s="0">
    <v>https://www.bing.com/financeapi/forcetrigger?t=a25obh&amp;q=XNYS%3aVZ&amp;form=skydnc</v>
    <v>Learn more on Bing</v>
  </rv>
  <rv s="1">
    <v>en-US</v>
    <v>a25obh</v>
    <v>268435456</v>
    <v>1</v>
    <v>Powered by Refinitiv</v>
    <v>0</v>
    <v>VERIZON COMMUNICATIONS INC. (XNYS:VZ)</v>
    <v>2</v>
    <v>3</v>
    <v>Finance</v>
    <v>4</v>
    <v>56.335000000000001</v>
    <v>43.765000000000001</v>
    <v>0.3513</v>
    <v>-3.18</v>
    <v>2.2479999999999999E-4</v>
    <v>-6.6723000000000005E-2</v>
    <v>0.01</v>
    <v>USD</v>
    <v>Verizon Communications Inc. is a holding company. The Company, through its subsidiaries, provides communications, information and entertainment products and services to consumers, businesses, and governmental agencies. Its reportable segments are Verizon Consumer Group and Verizon Business Group. Its Consumer segment provides wireless and wireline communications services. Its wireless services are provided across wireless networks in the United States (U.S.) under the Verizon brand. Its wireline services are provided in nine states in the Mid-Atlantic and Northeastern U.S., as well as Washington D.C., over its fiber-optic network under the Fios brand and over a traditional copper-based network. Its Business segment provides wireless and wireline communications services and products, including data, video and conferencing services, security and managed network services, local and long-distance voice services and network access to deliver various Internet of Things services and products.</v>
    <v>118400</v>
    <v>New York Stock Exchange</v>
    <v>XNYS</v>
    <v>XNYS</v>
    <v>1095 Avenue Of The Americas, NEW YORK, NY, 10036 US</v>
    <v>46.17</v>
    <v>Telecommunications Services</v>
    <v>Stock</v>
    <v>44764.836456527344</v>
    <v>118</v>
    <v>43.765000000000001</v>
    <v>186800165120</v>
    <v>VERIZON COMMUNICATIONS INC.</v>
    <v>VERIZON COMMUNICATIONS INC.</v>
    <v>45.884999999999998</v>
    <v>9.2713999999999999</v>
    <v>47.66</v>
    <v>44.48</v>
    <v>44.49</v>
    <v>4199644000</v>
    <v>VZ</v>
    <v>VERIZON COMMUNICATIONS INC. (XNYS:VZ)</v>
    <v>57599341</v>
    <v>19743873</v>
    <v>1983</v>
  </rv>
  <rv s="2">
    <v>119</v>
  </rv>
  <rv s="0">
    <v>https://www.bing.com/financeapi/forcetrigger?t=a25ya2&amp;q=XNYS%3aWMT&amp;form=skydnc</v>
    <v>Learn more on Bing</v>
  </rv>
  <rv s="1">
    <v>en-US</v>
    <v>a25ya2</v>
    <v>268435456</v>
    <v>1</v>
    <v>Powered by Refinitiv</v>
    <v>0</v>
    <v>WALMART INC. (XNYS:WMT)</v>
    <v>2</v>
    <v>3</v>
    <v>Finance</v>
    <v>4</v>
    <v>160.77000000000001</v>
    <v>117.27</v>
    <v>0.53759999999999997</v>
    <v>-0.31</v>
    <v>-2.2689999999999999E-4</v>
    <v>-2.3389999999999999E-3</v>
    <v>-0.03</v>
    <v>USD</v>
    <v>Walmart Inc. offers shopping opportunities in both retail stores and through e-commerce and provides access to its other service offerings. The Company offers an assortment of merchandise and services at everyday low prices (EDLP). The Company operates through three segments: Walmart U.S., Walmart International and Sam's Club. The Walmart U.S. segment is a merchandiser of consumer products, operating under the Walmart and Walmart Neighborhood Market brands, as well as walmart.com and other e-commerce brands, and it operates in the United States. The Walmart International segment includes various formats divided into two categories: retail and wholesale. These categories consist of various formats, including supercenters, supermarkets, hypermarkets, warehouse clubs (including Sam's Clubs) and cash &amp; carry, as well as e-commerce through walmart.com.mx, walmart.ca, flipkart.com and other sites. The Sam's Club segment is a membership-only warehouse club that also operates samsclub.com.</v>
    <v>2300000</v>
    <v>New York Stock Exchange</v>
    <v>XNYS</v>
    <v>XNYS</v>
    <v>702 SW 8th St, BENTONVILLE, AR, 72716-6209 US</v>
    <v>133.38999999999999</v>
    <v>Food &amp; Drug Retailing</v>
    <v>Stock</v>
    <v>44764.835155381254</v>
    <v>121</v>
    <v>131.23099999999999</v>
    <v>362489676000</v>
    <v>WALMART INC.</v>
    <v>WALMART INC.</v>
    <v>132.65</v>
    <v>28.478200000000001</v>
    <v>132.55000000000001</v>
    <v>132.24</v>
    <v>132.21</v>
    <v>2741150000</v>
    <v>WMT</v>
    <v>WALMART INC. (XNYS:WMT)</v>
    <v>4502195</v>
    <v>6652123</v>
    <v>1969</v>
  </rv>
  <rv s="2">
    <v>122</v>
  </rv>
  <rv s="0">
    <v>https://www.bing.com/financeapi/forcetrigger?t=a269ec&amp;q=XNYS%3aXOM&amp;form=skydnc</v>
    <v>Learn more on Bing</v>
  </rv>
  <rv s="1">
    <v>en-US</v>
    <v>a269ec</v>
    <v>268435456</v>
    <v>1</v>
    <v>Powered by Refinitiv</v>
    <v>0</v>
    <v>EXXON MOBIL CORPORATION (XNYS:XOM)</v>
    <v>2</v>
    <v>3</v>
    <v>Finance</v>
    <v>4</v>
    <v>105.57</v>
    <v>52.1</v>
    <v>1.0434000000000001</v>
    <v>-0.68</v>
    <v>1.149E-4</v>
    <v>-7.7490000000000007E-3</v>
    <v>0.01</v>
    <v>USD</v>
    <v>Exxon Mobil Corporation is engaged in energy business. The Company’s principal business involves exploration for, and production of, crude oil and natural gas, and the manufacture, trade, transport and sale of crude oil, natural gas, petroleum products, petrochemicals and a range of specialty products. The Company's segments include Upstream, Downstream and Chemical. The Upstream segment is organized and operates to explore for and produce crude oil and natural gas. The Downstream segment manufactures, trades and sells petroleum products. The refining and supply operations encompass a global network of manufacturing plants, transportation systems, and distribution centers that provide a range of fuels, lubricants and other products and feedstocks to its customers around the world. The Chemical segment is organized and operates to manufacture and sell petrochemicals. The Chemical business supplies olefins, polyolefins, aromatics, and a variety of other petrochemicals.</v>
    <v>63000</v>
    <v>New York Stock Exchange</v>
    <v>XNYS</v>
    <v>XNYS</v>
    <v>5959 LAS COLINAS BLVD, IRVING, TX, 75039-2298 US</v>
    <v>88.47</v>
    <v>Oil &amp; Gas</v>
    <v>Stock</v>
    <v>44764.83597547422</v>
    <v>124</v>
    <v>86.63</v>
    <v>366843759350</v>
    <v>EXXON MOBIL CORPORATION</v>
    <v>EXXON MOBIL CORPORATION</v>
    <v>87.55</v>
    <v>14.570499999999999</v>
    <v>87.75</v>
    <v>87.07</v>
    <v>87.08</v>
    <v>4213205000</v>
    <v>XOM</v>
    <v>EXXON MOBIL CORPORATION (XNYS:XOM)</v>
    <v>15424099</v>
    <v>27741333</v>
    <v>1882</v>
  </rv>
  <rv s="2">
    <v>125</v>
  </rv>
</rvData>
</file>

<file path=xl/richData/rdrichvaluestructure.xml><?xml version="1.0" encoding="utf-8"?>
<rvStructures xmlns="http://schemas.microsoft.com/office/spreadsheetml/2017/richdata" count="10">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Exchange" t="s"/>
    <k n="Exchange abbreviation" t="s"/>
    <k n="Expense ratio"/>
    <k n="High"/>
    <k n="Instrument type" t="s"/>
    <k n="Last trade time"/>
    <k n="LearnMoreOnLink" t="r"/>
    <k n="Low"/>
    <k n="Market cap"/>
    <k n="Name" t="s"/>
    <k n="Open"/>
    <k n="Previous close"/>
    <k n="Price"/>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6">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4">
      <v t="s">%EntityServiceId</v>
      <v t="s">_Format</v>
      <v t="s">%IsRefreshable</v>
      <v t="s">%EntityCulture</v>
      <v t="s">%EntityId</v>
      <v t="s">_Icon</v>
      <v t="s">_Display</v>
      <v t="s">Name</v>
      <v t="s">_SubLabel</v>
      <v t="s">Price</v>
      <v t="s">Exchange</v>
      <v t="s">Last trade time</v>
      <v t="s">Ticker symbol</v>
      <v t="s">Exchange abbreviation</v>
      <v t="s">Change</v>
      <v t="s">Expense ratio</v>
      <v t="s">Change (%)</v>
      <v t="s">Currency</v>
      <v t="s">Previous close</v>
      <v t="s">Open</v>
      <v t="s">High</v>
      <v t="s">Low</v>
      <v t="s">52 week high</v>
      <v t="s">52 week low</v>
      <v t="s">Volume</v>
      <v t="s">Volume average</v>
      <v t="s">Market cap</v>
      <v t="s">Beta</v>
      <v t="s">Instrument type</v>
      <v t="s">_Flags</v>
      <v t="s">UniqueName</v>
      <v t="s">_DisplayString</v>
      <v t="s">LearnMoreOnLink</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21">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2</v>
      <v>2</v>
      <v>1</v>
      <v>3</v>
      <v>1</v>
      <v>1</v>
      <v>1</v>
      <v>4</v>
      <v>4</v>
      <v>5</v>
      <v>6</v>
      <v>1</v>
      <v>1</v>
      <v>1</v>
      <v>4</v>
      <v>7</v>
      <v>8</v>
      <v>9</v>
      <v>4</v>
    </spb>
    <spb s="6">
      <v>Delayed 15 minutes</v>
      <v>from previous close</v>
      <v>from previous close</v>
      <v>Source: Nasdaq</v>
      <v>GMT</v>
    </spb>
    <spb s="0">
      <v>2</v>
      <v>Name</v>
      <v>LearnMoreOnLink</v>
    </spb>
    <spb s="7">
      <v>1</v>
      <v>1</v>
      <v>1</v>
    </spb>
    <spb s="8">
      <v>1</v>
      <v>2</v>
      <v>1</v>
      <v>3</v>
      <v>1</v>
      <v>1</v>
      <v>1</v>
      <v>4</v>
      <v>5</v>
      <v>6</v>
      <v>1</v>
      <v>1</v>
      <v>5</v>
      <v>1</v>
      <v>4</v>
      <v>7</v>
      <v>9</v>
    </spb>
    <spb s="9">
      <v>Delayed 15 minutes</v>
      <v>from previous close</v>
      <v>Source: Nasdaq</v>
      <v>from previous close</v>
      <v>GMT</v>
    </spb>
    <spb s="0">
      <v>3</v>
      <v>Name</v>
      <v>LearnMoreOnLink</v>
    </spb>
    <spb s="10">
      <v>1</v>
      <v>2</v>
      <v>2</v>
      <v>1</v>
      <v>3</v>
      <v>1</v>
      <v>1</v>
      <v>1</v>
      <v>4</v>
      <v>4</v>
      <v>5</v>
      <v>6</v>
      <v>1</v>
      <v>1</v>
      <v>1</v>
      <v>4</v>
      <v>7</v>
      <v>9</v>
      <v>4</v>
      <v>1</v>
      <v>1</v>
      <v>5</v>
    </spb>
    <spb s="0">
      <v>4</v>
      <v>Name</v>
      <v>LearnMoreOnLink</v>
    </spb>
    <spb s="11">
      <v>0</v>
      <v>0</v>
    </spb>
    <spb s="12">
      <v>15</v>
      <v>1</v>
      <v>1</v>
      <v>1</v>
      <v>1</v>
    </spb>
    <spb s="13">
      <v>1</v>
      <v>2</v>
      <v>2</v>
      <v>1</v>
      <v>3</v>
      <v>1</v>
      <v>10</v>
      <v>1</v>
      <v>1</v>
      <v>4</v>
      <v>4</v>
      <v>5</v>
      <v>6</v>
      <v>1</v>
      <v>1</v>
      <v>1</v>
      <v>4</v>
      <v>7</v>
      <v>8</v>
      <v>9</v>
      <v>4</v>
    </spb>
    <spb s="14">
      <v>Powered by Refinitiv</v>
    </spb>
    <spb s="0">
      <v>5</v>
      <v>Name</v>
      <v>LearnMoreOnLink</v>
    </spb>
    <spb s="15">
      <v>1</v>
      <v>2</v>
      <v>2</v>
      <v>1</v>
      <v>3</v>
      <v>1</v>
      <v>10</v>
      <v>1</v>
      <v>1</v>
      <v>4</v>
      <v>4</v>
      <v>5</v>
      <v>6</v>
      <v>1</v>
      <v>1</v>
      <v>1</v>
      <v>4</v>
      <v>7</v>
      <v>8</v>
      <v>9</v>
      <v>4</v>
      <v>1</v>
      <v>1</v>
      <v>5</v>
    </spb>
  </spbData>
</supportingPropertyBags>
</file>

<file path=xl/richData/rdsupportingpropertybagstructure.xml><?xml version="1.0" encoding="utf-8"?>
<spbStructures xmlns="http://schemas.microsoft.com/office/spreadsheetml/2017/richdata2" count="16">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UniqueName" t="spb"/>
    <k n="`%ProviderInfo" t="spb"/>
    <k n="LearnMoreOnLink" t="spb"/>
  </s>
  <s>
    <k n="Low" t="i"/>
    <k n="Beta" t="i"/>
    <k n="High" t="i"/>
    <k n="Name" t="i"/>
    <k n="Open" t="i"/>
    <k n="Price" t="i"/>
    <k n="Change" t="i"/>
    <k n="Volume" t="i"/>
    <k n="Change (%)" t="i"/>
    <k n="Market cap" t="i"/>
    <k n="52 week low" t="i"/>
    <k n="52 week high" t="i"/>
    <k n="Expense ratio" t="i"/>
    <k n="Previous close" t="i"/>
    <k n="Volume average" t="i"/>
    <k n="Last trade time" t="i"/>
    <k n="`%EntityServiceId" t="i"/>
  </s>
  <s>
    <k n="Price" t="s"/>
    <k n="Change" t="s"/>
    <k n="Ex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name" t="s"/>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rpv i="2">1</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5D53D9-0C54-454C-A164-C7A0F58E2374}" name="Table1" displayName="Table1" ref="C6:AM44" totalsRowShown="0" dataDxfId="21">
  <autoFilter ref="C6:AM44" xr:uid="{5C5D53D9-0C54-454C-A164-C7A0F58E2374}"/>
  <sortState xmlns:xlrd2="http://schemas.microsoft.com/office/spreadsheetml/2017/richdata2" ref="C7:AM44">
    <sortCondition ref="C6:C44"/>
  </sortState>
  <tableColumns count="37">
    <tableColumn id="1" xr3:uid="{7C01278E-A43E-4162-B8D6-059D83376AC9}" name="Ticker" dataDxfId="37">
      <calculatedColumnFormula array="1">_FV(_xlfn.SINGLE(Table1[Company]),"Ticker symbol",TRUE)</calculatedColumnFormula>
    </tableColumn>
    <tableColumn id="2" xr3:uid="{959DC8E5-F704-422D-89E7-CE14D8F7CBF4}" name="Price" dataDxfId="36" dataCellStyle="Currency">
      <calculatedColumnFormula array="1">_FV(_xlfn.SINGLE(Table1[Company]),"Price")</calculatedColumnFormula>
    </tableColumn>
    <tableColumn id="3" xr3:uid="{4ADFBF9D-E794-4664-96A3-29FC8F5D1C00}" name="52W High" dataDxfId="35" dataCellStyle="Currency">
      <calculatedColumnFormula array="1">_FV(_xlfn.SINGLE(Table1[Company]),"52 week high",TRUE)</calculatedColumnFormula>
    </tableColumn>
    <tableColumn id="4" xr3:uid="{D5A9C589-A454-4F13-BFFF-F07E0B01D150}" name="52W Low" dataDxfId="34" dataCellStyle="Currency">
      <calculatedColumnFormula array="1">_FV(_xlfn.SINGLE(Table1[Company]),"52 week low",TRUE)</calculatedColumnFormula>
    </tableColumn>
    <tableColumn id="25" xr3:uid="{5A949817-4377-4198-BD2C-E31595112DFB}" name="FPH" dataDxfId="33"/>
    <tableColumn id="26" xr3:uid="{140FCE76-295A-40D1-B49D-54BA7F284148}" name="FPL" dataDxfId="32"/>
    <tableColumn id="27" xr3:uid="{B523B2B7-04FF-4BB2-A4A8-B497F8266DA1}" name="MOSP" dataDxfId="31" dataCellStyle="Percent"/>
    <tableColumn id="34" xr3:uid="{B9A8B373-CD4F-4465-BD52-59A7A2911ADD}" name="MOS" dataDxfId="7">
      <calculatedColumnFormula>Table1[[#This Row],[FPL]]-Table1[[#This Row],[MOSP]]*Table1[[#This Row],[FPL]]</calculatedColumnFormula>
    </tableColumn>
    <tableColumn id="48" xr3:uid="{9A8FF6C9-C3B0-40AF-A959-519F7E5431CA}" name="Column1" dataDxfId="5"/>
    <tableColumn id="17" xr3:uid="{45BB8616-C2EC-4131-9FD7-493A90744E26}" name="Company" dataDxfId="6"/>
    <tableColumn id="18" xr3:uid="{98629AD2-85E5-48C1-8A13-A17C60563EC8}" name="Industry" dataDxfId="30">
      <calculatedColumnFormula array="1">_FV(Table1[[#This Row],[Company]],"Industry")</calculatedColumnFormula>
    </tableColumn>
    <tableColumn id="20" xr3:uid="{5F2DB70F-F017-4B6F-A51B-2B79C98F18FA}" name="Market Cap" dataDxfId="29">
      <calculatedColumnFormula array="1">_FV(Table1[[#This Row],[Company]],"Market cap",TRUE)/1000000</calculatedColumnFormula>
    </tableColumn>
    <tableColumn id="21" xr3:uid="{CB7F9828-00D5-4C32-8B2F-6A8281D0A825}" name="CA" dataDxfId="28"/>
    <tableColumn id="22" xr3:uid="{CEE6B6A1-8F99-4338-8859-38E1FE2959C2}" name="Group" dataDxfId="27"/>
    <tableColumn id="23" xr3:uid="{6ECCCDC7-DAE1-49ED-A004-7BAC2B96C822}" name="Rev" dataDxfId="26" dataCellStyle="Currency"/>
    <tableColumn id="28" xr3:uid="{529C6B24-6063-47EC-BFC5-A8AD94B2A62D}" name="FCF" dataDxfId="25" dataCellStyle="Currency"/>
    <tableColumn id="29" xr3:uid="{6C13EF51-4063-46FB-8619-69AA86B4ADE1}" name="CYH" dataDxfId="24" dataCellStyle="Percent"/>
    <tableColumn id="30" xr3:uid="{0C35CF51-1EF3-49C8-914A-0AB53997EFA7}" name="CYL" dataDxfId="23" dataCellStyle="Percent"/>
    <tableColumn id="32" xr3:uid="{315D9C12-0B80-4BC2-99D3-1E9BA8169C47}" name="CPL" dataDxfId="22">
      <calculatedColumnFormula>Table1[[#This Row],[FCF]]/Table1[[#This Row],[CYH]]</calculatedColumnFormula>
    </tableColumn>
    <tableColumn id="33" xr3:uid="{59B32849-0E56-4B30-BD03-42D3300629A6}" name="CPH" dataDxfId="20">
      <calculatedColumnFormula>Table1[[#This Row],[FCF]]/Table1[[#This Row],[CYL]]</calculatedColumnFormula>
    </tableColumn>
    <tableColumn id="35" xr3:uid="{B36F4C8B-EC3A-43F4-B91E-A2C804E102F7}" name="Div" dataDxfId="19"/>
    <tableColumn id="36" xr3:uid="{9219093A-086A-4C4F-862C-07801AEECC36}" name="DYH" dataDxfId="18" dataCellStyle="Percent"/>
    <tableColumn id="37" xr3:uid="{31333D38-05B4-4045-8DC4-E28AF42F1196}" name="DYL" dataDxfId="17" dataCellStyle="Percent"/>
    <tableColumn id="38" xr3:uid="{6248994F-FDAD-4E02-BF77-62A08F4B10E9}" name="DPL" dataDxfId="16">
      <calculatedColumnFormula>Table1[[#This Row],[Div]]/Table1[[#This Row],[DYH]]</calculatedColumnFormula>
    </tableColumn>
    <tableColumn id="39" xr3:uid="{A00A1D52-1523-43DD-A236-5BF45ED4F98C}" name="DPH" dataDxfId="15">
      <calculatedColumnFormula>Table1[[#This Row],[Div]]/Table1[[#This Row],[DYL]]</calculatedColumnFormula>
    </tableColumn>
    <tableColumn id="40" xr3:uid="{CADA3323-D056-4DA5-BCA5-8D4F15F92FB3}" name="D/C" dataDxfId="14" dataCellStyle="Percent">
      <calculatedColumnFormula>Table1[[#This Row],[Div]]/Table1[[#This Row],[FCF]]</calculatedColumnFormula>
    </tableColumn>
    <tableColumn id="41" xr3:uid="{5C5DF8EA-1E0C-466E-81A9-FBBF6F01573F}" name="Inc" dataDxfId="13"/>
    <tableColumn id="42" xr3:uid="{6724A1E5-9ED9-4724-B745-B1EC0A50080A}" name="ExDiv" dataDxfId="12"/>
    <tableColumn id="44" xr3:uid="{ADAB0355-748E-42AE-99E5-911D29E2E3D4}" name="DivGro" dataDxfId="11"/>
    <tableColumn id="45" xr3:uid="{1418939F-20EE-48B7-AC91-91C9536DF0B6}" name="RevGro" dataDxfId="10"/>
    <tableColumn id="46" xr3:uid="{764A557C-9531-4E23-B037-5E65C6AE3AD8}" name="CashGro" dataDxfId="9"/>
    <tableColumn id="47" xr3:uid="{94F0F7AC-C31E-4981-837A-C2B7C82FAF72}" name="CashMar" dataDxfId="8"/>
    <tableColumn id="49" xr3:uid="{86C3A80B-1F4E-49ED-A154-97C999D25863}" name="5Y" dataDxfId="4"/>
    <tableColumn id="50" xr3:uid="{1C162255-00BD-4A0E-9DA6-3BC5E7713339}" name="10Y" dataDxfId="3"/>
    <tableColumn id="51" xr3:uid="{36A5AAE1-99C1-4711-96A8-997F190B3EF2}" name="20Y" dataDxfId="2"/>
    <tableColumn id="52" xr3:uid="{E63CC4CE-28B8-4A21-A01B-95963EB5E9BD}" name="Date" dataDxfId="1"/>
    <tableColumn id="53" xr3:uid="{477D34F2-809B-4B16-8BA6-FA6D2EB1149B}" name="Method"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35CCEB-4598-4021-8B17-BC93C7D18108}">
  <dimension ref="C5:AM44"/>
  <sheetViews>
    <sheetView tabSelected="1" topLeftCell="B1" workbookViewId="0">
      <pane xSplit="10" ySplit="6" topLeftCell="L7" activePane="bottomRight" state="frozen"/>
      <selection activeCell="B1" sqref="B1"/>
      <selection pane="topRight" activeCell="L1" sqref="L1"/>
      <selection pane="bottomLeft" activeCell="B7" sqref="B7"/>
      <selection pane="bottomRight" activeCell="D7" sqref="D7"/>
    </sheetView>
  </sheetViews>
  <sheetFormatPr defaultRowHeight="15" x14ac:dyDescent="0.25"/>
  <cols>
    <col min="5" max="5" width="11.5703125" customWidth="1"/>
    <col min="6" max="6" width="11.140625" customWidth="1"/>
    <col min="7" max="8" width="9" bestFit="1" customWidth="1"/>
    <col min="9" max="9" width="8.7109375" bestFit="1" customWidth="1"/>
    <col min="10" max="10" width="9" bestFit="1" customWidth="1"/>
    <col min="11" max="11" width="2.7109375" customWidth="1"/>
    <col min="12" max="12" width="48.85546875" bestFit="1" customWidth="1"/>
    <col min="13" max="13" width="41.140625" bestFit="1" customWidth="1"/>
    <col min="14" max="14" width="13.42578125" bestFit="1" customWidth="1"/>
    <col min="15" max="15" width="5.7109375" bestFit="1" customWidth="1"/>
    <col min="16" max="16" width="10" bestFit="1" customWidth="1"/>
    <col min="24" max="24" width="7" bestFit="1" customWidth="1"/>
    <col min="25" max="25" width="6.5703125" bestFit="1" customWidth="1"/>
    <col min="26" max="26" width="8" bestFit="1" customWidth="1"/>
    <col min="27" max="27" width="9" bestFit="1" customWidth="1"/>
    <col min="28" max="28" width="6.5703125" bestFit="1" customWidth="1"/>
    <col min="29" max="29" width="5.85546875" bestFit="1" customWidth="1"/>
    <col min="30" max="30" width="17.42578125" bestFit="1" customWidth="1"/>
    <col min="31" max="31" width="9.85546875" bestFit="1" customWidth="1"/>
    <col min="32" max="32" width="10.7109375" bestFit="1" customWidth="1"/>
    <col min="33" max="34" width="11" bestFit="1" customWidth="1"/>
    <col min="39" max="39" width="10.42578125" bestFit="1" customWidth="1"/>
  </cols>
  <sheetData>
    <row r="5" spans="3:39" x14ac:dyDescent="0.25">
      <c r="C5" s="13" t="s">
        <v>23</v>
      </c>
      <c r="D5" s="14"/>
      <c r="E5" s="14"/>
      <c r="F5" s="14"/>
      <c r="G5" s="14"/>
      <c r="H5" s="14"/>
      <c r="I5" s="14"/>
      <c r="J5" s="14"/>
      <c r="K5" s="15"/>
      <c r="L5" s="16" t="s">
        <v>10</v>
      </c>
      <c r="M5" s="17"/>
      <c r="N5" s="17"/>
      <c r="O5" s="17"/>
      <c r="P5" s="17"/>
      <c r="Q5" s="18" t="s">
        <v>38</v>
      </c>
      <c r="R5" s="19"/>
      <c r="S5" s="19"/>
      <c r="T5" s="19"/>
      <c r="U5" s="19"/>
      <c r="V5" s="20"/>
      <c r="W5" s="21" t="s">
        <v>37</v>
      </c>
      <c r="X5" s="22"/>
      <c r="Y5" s="22"/>
      <c r="Z5" s="22"/>
      <c r="AA5" s="22"/>
      <c r="AB5" s="22"/>
      <c r="AC5" s="22"/>
      <c r="AD5" s="23"/>
      <c r="AE5" s="24" t="s">
        <v>36</v>
      </c>
      <c r="AF5" s="25"/>
      <c r="AG5" s="25"/>
      <c r="AH5" s="26"/>
      <c r="AI5" s="27" t="s">
        <v>45</v>
      </c>
      <c r="AJ5" s="28"/>
      <c r="AK5" s="28"/>
      <c r="AL5" s="28"/>
      <c r="AM5" s="29"/>
    </row>
    <row r="6" spans="3:39" x14ac:dyDescent="0.25">
      <c r="C6" t="s">
        <v>0</v>
      </c>
      <c r="D6" t="s">
        <v>1</v>
      </c>
      <c r="E6" t="s">
        <v>2</v>
      </c>
      <c r="F6" t="s">
        <v>3</v>
      </c>
      <c r="G6" t="s">
        <v>5</v>
      </c>
      <c r="H6" t="s">
        <v>6</v>
      </c>
      <c r="I6" t="s">
        <v>4</v>
      </c>
      <c r="J6" t="s">
        <v>7</v>
      </c>
      <c r="K6" t="s">
        <v>17</v>
      </c>
      <c r="L6" t="s">
        <v>10</v>
      </c>
      <c r="M6" t="s">
        <v>11</v>
      </c>
      <c r="N6" t="s">
        <v>12</v>
      </c>
      <c r="O6" t="s">
        <v>14</v>
      </c>
      <c r="P6" t="s">
        <v>15</v>
      </c>
      <c r="Q6" t="s">
        <v>16</v>
      </c>
      <c r="R6" t="s">
        <v>9</v>
      </c>
      <c r="S6" t="s">
        <v>21</v>
      </c>
      <c r="T6" t="s">
        <v>22</v>
      </c>
      <c r="U6" t="s">
        <v>19</v>
      </c>
      <c r="V6" t="s">
        <v>20</v>
      </c>
      <c r="W6" t="s">
        <v>8</v>
      </c>
      <c r="X6" t="s">
        <v>25</v>
      </c>
      <c r="Y6" t="s">
        <v>24</v>
      </c>
      <c r="Z6" t="s">
        <v>26</v>
      </c>
      <c r="AA6" t="s">
        <v>27</v>
      </c>
      <c r="AB6" t="s">
        <v>28</v>
      </c>
      <c r="AC6" t="s">
        <v>29</v>
      </c>
      <c r="AD6" t="s">
        <v>31</v>
      </c>
      <c r="AE6" t="s">
        <v>32</v>
      </c>
      <c r="AF6" t="s">
        <v>33</v>
      </c>
      <c r="AG6" t="s">
        <v>34</v>
      </c>
      <c r="AH6" t="s">
        <v>35</v>
      </c>
      <c r="AI6" t="s">
        <v>39</v>
      </c>
      <c r="AJ6" t="s">
        <v>40</v>
      </c>
      <c r="AK6" t="s">
        <v>41</v>
      </c>
      <c r="AL6" t="s">
        <v>43</v>
      </c>
      <c r="AM6" t="s">
        <v>44</v>
      </c>
    </row>
    <row r="7" spans="3:39" x14ac:dyDescent="0.25">
      <c r="C7" s="1" t="str" cm="1">
        <f t="array" ref="C7">_FV(_xlfn.SINGLE(Table1[Company]),"Ticker symbol",TRUE)</f>
        <v>AAPL</v>
      </c>
      <c r="D7" s="2" cm="1">
        <f t="array" ref="D7">_FV(_xlfn.SINGLE(Table1[Company]),"Price")</f>
        <v>154.09</v>
      </c>
      <c r="E7" s="2" cm="1">
        <f t="array" ref="E7">_FV(_xlfn.SINGLE(Table1[Company]),"52 week high",TRUE)</f>
        <v>182.94</v>
      </c>
      <c r="F7" s="2" cm="1">
        <f t="array" ref="F7">_FV(_xlfn.SINGLE(Table1[Company]),"52 week low",TRUE)</f>
        <v>129.04</v>
      </c>
      <c r="G7" s="3">
        <v>162</v>
      </c>
      <c r="H7" s="3">
        <v>144</v>
      </c>
      <c r="I7" s="4">
        <v>0.05</v>
      </c>
      <c r="J7" s="3">
        <f>Table1[[#This Row],[FPL]]-Table1[[#This Row],[MOSP]]*Table1[[#This Row],[FPL]]</f>
        <v>136.80000000000001</v>
      </c>
      <c r="K7" s="12"/>
      <c r="L7" s="5" t="e" vm="1">
        <v>#VALUE!</v>
      </c>
      <c r="M7" s="5" t="str" cm="1">
        <f t="array" ref="M7">_FV(Table1[[#This Row],[Company]],"Industry")</f>
        <v>Computers, Phones &amp; Household Electronics</v>
      </c>
      <c r="N7" s="6" cm="1">
        <f t="array" ref="N7">_FV(Table1[[#This Row],[Company]],"Market cap",TRUE)/1000000</f>
        <v>2493974.3862000001</v>
      </c>
      <c r="O7" s="5" t="s">
        <v>13</v>
      </c>
      <c r="P7" s="5" t="s">
        <v>18</v>
      </c>
      <c r="Q7" s="7">
        <v>22</v>
      </c>
      <c r="R7" s="7">
        <v>6.2</v>
      </c>
      <c r="S7" s="8">
        <v>4.4999999999999998E-2</v>
      </c>
      <c r="T7" s="8">
        <v>0.04</v>
      </c>
      <c r="U7" s="9">
        <f>Table1[[#This Row],[FCF]]/Table1[[#This Row],[CYH]]</f>
        <v>137.7777777777778</v>
      </c>
      <c r="V7" s="9">
        <f>Table1[[#This Row],[FCF]]/Table1[[#This Row],[CYL]]</f>
        <v>155</v>
      </c>
      <c r="W7" s="2">
        <v>0.92</v>
      </c>
      <c r="X7" s="10">
        <v>0.01</v>
      </c>
      <c r="Y7" s="10">
        <v>7.4999999999999997E-3</v>
      </c>
      <c r="Z7" s="11">
        <f>Table1[[#This Row],[Div]]/Table1[[#This Row],[DYH]]</f>
        <v>92</v>
      </c>
      <c r="AA7" s="11">
        <f>Table1[[#This Row],[Div]]/Table1[[#This Row],[DYL]]</f>
        <v>122.66666666666667</v>
      </c>
      <c r="AB7" s="4">
        <f>Table1[[#This Row],[Div]]/Table1[[#This Row],[FCF]]</f>
        <v>0.14838709677419354</v>
      </c>
      <c r="AC7" s="5" t="s">
        <v>30</v>
      </c>
      <c r="AD7" s="5" t="s">
        <v>42</v>
      </c>
      <c r="AE7" s="5"/>
      <c r="AF7" s="5"/>
      <c r="AG7" s="5"/>
      <c r="AH7" s="5"/>
      <c r="AI7" s="5"/>
      <c r="AJ7" s="5"/>
      <c r="AK7" s="5"/>
      <c r="AL7" s="5"/>
      <c r="AM7" s="5"/>
    </row>
    <row r="8" spans="3:39" x14ac:dyDescent="0.25">
      <c r="C8" s="1" t="str" cm="1">
        <f t="array" ref="C8">_FV(_xlfn.SINGLE(Table1[Company]),"Ticker symbol",TRUE)</f>
        <v>ADM</v>
      </c>
      <c r="D8" s="2" cm="1">
        <f t="array" ref="D8">_FV(_xlfn.SINGLE(Table1[Company]),"Price")</f>
        <v>73.63</v>
      </c>
      <c r="E8" s="2" cm="1">
        <f t="array" ref="E8">_FV(_xlfn.SINGLE(Table1[Company]),"52 week high",TRUE)</f>
        <v>98.88</v>
      </c>
      <c r="F8" s="2" cm="1">
        <f t="array" ref="F8">_FV(_xlfn.SINGLE(Table1[Company]),"52 week low",TRUE)</f>
        <v>56.96</v>
      </c>
      <c r="G8" s="3"/>
      <c r="H8" s="3"/>
      <c r="I8" s="4"/>
      <c r="J8" s="3">
        <f>Table1[[#This Row],[FPL]]-Table1[[#This Row],[MOSP]]*Table1[[#This Row],[FPL]]</f>
        <v>0</v>
      </c>
      <c r="K8" s="12"/>
      <c r="L8" s="5" t="e" vm="2">
        <v>#VALUE!</v>
      </c>
      <c r="M8" s="5" t="str" cm="1">
        <f t="array" ref="M8">_FV(Table1[[#This Row],[Company]],"Industry")</f>
        <v>Food &amp; Tobacco</v>
      </c>
      <c r="N8" s="6" cm="1">
        <f t="array" ref="N8">_FV(Table1[[#This Row],[Company]],"Market cap",TRUE)/1000000</f>
        <v>41432.175314</v>
      </c>
      <c r="O8" s="5"/>
      <c r="P8" s="5"/>
      <c r="Q8" s="7"/>
      <c r="R8" s="7"/>
      <c r="S8" s="8"/>
      <c r="T8" s="8"/>
      <c r="U8" s="5" t="e">
        <f>Table1[[#This Row],[FCF]]/Table1[[#This Row],[CYH]]</f>
        <v>#DIV/0!</v>
      </c>
      <c r="V8" s="5" t="e">
        <f>Table1[[#This Row],[FCF]]/Table1[[#This Row],[CYL]]</f>
        <v>#DIV/0!</v>
      </c>
      <c r="W8" s="1"/>
      <c r="X8" s="10"/>
      <c r="Y8" s="10"/>
      <c r="Z8" s="1" t="e">
        <f>Table1[[#This Row],[Div]]/Table1[[#This Row],[DYH]]</f>
        <v>#DIV/0!</v>
      </c>
      <c r="AA8" s="1" t="e">
        <f>Table1[[#This Row],[Div]]/Table1[[#This Row],[DYL]]</f>
        <v>#DIV/0!</v>
      </c>
      <c r="AB8" s="4" t="e">
        <f>Table1[[#This Row],[Div]]/Table1[[#This Row],[FCF]]</f>
        <v>#DIV/0!</v>
      </c>
      <c r="AC8" s="5"/>
      <c r="AD8" s="5"/>
      <c r="AE8" s="5"/>
      <c r="AF8" s="5"/>
      <c r="AG8" s="5"/>
      <c r="AH8" s="5"/>
      <c r="AI8" s="5"/>
      <c r="AJ8" s="5"/>
      <c r="AK8" s="5"/>
      <c r="AL8" s="5"/>
      <c r="AM8" s="5"/>
    </row>
    <row r="9" spans="3:39" x14ac:dyDescent="0.25">
      <c r="C9" s="1" t="str" cm="1">
        <f t="array" ref="C9">_FV(_xlfn.SINGLE(Table1[Company]),"Ticker symbol",TRUE)</f>
        <v>AMLP</v>
      </c>
      <c r="D9" s="2" cm="1">
        <f t="array" ref="D9">_FV(_xlfn.SINGLE(Table1[Company]),"Price")</f>
        <v>35.82</v>
      </c>
      <c r="E9" s="2" cm="1">
        <f t="array" ref="E9">_FV(_xlfn.SINGLE(Table1[Company]),"52 week high",TRUE)</f>
        <v>42.18</v>
      </c>
      <c r="F9" s="2" cm="1">
        <f t="array" ref="F9">_FV(_xlfn.SINGLE(Table1[Company]),"52 week low",TRUE)</f>
        <v>30.04</v>
      </c>
      <c r="G9" s="3"/>
      <c r="H9" s="3"/>
      <c r="I9" s="4"/>
      <c r="J9" s="3">
        <f>Table1[[#This Row],[FPL]]-Table1[[#This Row],[MOSP]]*Table1[[#This Row],[FPL]]</f>
        <v>0</v>
      </c>
      <c r="K9" s="12"/>
      <c r="L9" s="5" t="e" vm="3">
        <v>#VALUE!</v>
      </c>
      <c r="M9" s="5" t="s">
        <v>46</v>
      </c>
      <c r="N9" s="6" cm="1">
        <f t="array" ref="N9">_FV(Table1[[#This Row],[Company]],"Market cap",TRUE)/1000000</f>
        <v>5716.9113001699998</v>
      </c>
      <c r="O9" s="5"/>
      <c r="P9" s="5"/>
      <c r="Q9" s="7"/>
      <c r="R9" s="7"/>
      <c r="S9" s="8"/>
      <c r="T9" s="8"/>
      <c r="U9" s="5" t="e">
        <f>Table1[[#This Row],[FCF]]/Table1[[#This Row],[CYH]]</f>
        <v>#DIV/0!</v>
      </c>
      <c r="V9" s="5" t="e">
        <f>Table1[[#This Row],[FCF]]/Table1[[#This Row],[CYL]]</f>
        <v>#DIV/0!</v>
      </c>
      <c r="W9" s="1"/>
      <c r="X9" s="10"/>
      <c r="Y9" s="10"/>
      <c r="Z9" s="1" t="e">
        <f>Table1[[#This Row],[Div]]/Table1[[#This Row],[DYH]]</f>
        <v>#DIV/0!</v>
      </c>
      <c r="AA9" s="1" t="e">
        <f>Table1[[#This Row],[Div]]/Table1[[#This Row],[DYL]]</f>
        <v>#DIV/0!</v>
      </c>
      <c r="AB9" s="4" t="e">
        <f>Table1[[#This Row],[Div]]/Table1[[#This Row],[FCF]]</f>
        <v>#DIV/0!</v>
      </c>
      <c r="AC9" s="5"/>
      <c r="AD9" s="5"/>
      <c r="AE9" s="5"/>
      <c r="AF9" s="5"/>
      <c r="AG9" s="5"/>
      <c r="AH9" s="5"/>
      <c r="AI9" s="5"/>
      <c r="AJ9" s="5"/>
      <c r="AK9" s="5"/>
      <c r="AL9" s="5"/>
      <c r="AM9" s="5"/>
    </row>
    <row r="10" spans="3:39" x14ac:dyDescent="0.25">
      <c r="C10" s="1" t="str" cm="1">
        <f t="array" ref="C10">_FV(_xlfn.SINGLE(Table1[Company]),"Ticker symbol",TRUE)</f>
        <v>AMT</v>
      </c>
      <c r="D10" s="2" cm="1">
        <f t="array" ref="D10">_FV(_xlfn.SINGLE(Table1[Company]),"Price")</f>
        <v>259.17</v>
      </c>
      <c r="E10" s="2" cm="1">
        <f t="array" ref="E10">_FV(_xlfn.SINGLE(Table1[Company]),"52 week high",TRUE)</f>
        <v>303.72000000000003</v>
      </c>
      <c r="F10" s="2" cm="1">
        <f t="array" ref="F10">_FV(_xlfn.SINGLE(Table1[Company]),"52 week low",TRUE)</f>
        <v>220</v>
      </c>
      <c r="G10" s="3"/>
      <c r="H10" s="3"/>
      <c r="I10" s="4"/>
      <c r="J10" s="3">
        <f>Table1[[#This Row],[FPL]]-Table1[[#This Row],[MOSP]]*Table1[[#This Row],[FPL]]</f>
        <v>0</v>
      </c>
      <c r="K10" s="12"/>
      <c r="L10" s="5" t="e" vm="4">
        <v>#VALUE!</v>
      </c>
      <c r="M10" s="5" t="str" cm="1">
        <f t="array" ref="M10">_FV(Table1[[#This Row],[Company]],"Industry")</f>
        <v>Residential &amp; Commercial REIT</v>
      </c>
      <c r="N10" s="6" cm="1">
        <f t="array" ref="N10">_FV(Table1[[#This Row],[Company]],"Market cap",TRUE)/1000000</f>
        <v>120435.625158</v>
      </c>
      <c r="O10" s="5"/>
      <c r="P10" s="5"/>
      <c r="Q10" s="7"/>
      <c r="R10" s="7"/>
      <c r="S10" s="8"/>
      <c r="T10" s="8"/>
      <c r="U10" s="5" t="e">
        <f>Table1[[#This Row],[FCF]]/Table1[[#This Row],[CYH]]</f>
        <v>#DIV/0!</v>
      </c>
      <c r="V10" s="5" t="e">
        <f>Table1[[#This Row],[FCF]]/Table1[[#This Row],[CYL]]</f>
        <v>#DIV/0!</v>
      </c>
      <c r="W10" s="1"/>
      <c r="X10" s="10"/>
      <c r="Y10" s="10"/>
      <c r="Z10" s="1" t="e">
        <f>Table1[[#This Row],[Div]]/Table1[[#This Row],[DYH]]</f>
        <v>#DIV/0!</v>
      </c>
      <c r="AA10" s="1" t="e">
        <f>Table1[[#This Row],[Div]]/Table1[[#This Row],[DYL]]</f>
        <v>#DIV/0!</v>
      </c>
      <c r="AB10" s="4" t="e">
        <f>Table1[[#This Row],[Div]]/Table1[[#This Row],[FCF]]</f>
        <v>#DIV/0!</v>
      </c>
      <c r="AC10" s="5"/>
      <c r="AD10" s="5"/>
      <c r="AE10" s="5"/>
      <c r="AF10" s="5"/>
      <c r="AG10" s="5"/>
      <c r="AH10" s="5"/>
      <c r="AI10" s="5"/>
      <c r="AJ10" s="5"/>
      <c r="AK10" s="5"/>
      <c r="AL10" s="5"/>
      <c r="AM10" s="5"/>
    </row>
    <row r="11" spans="3:39" x14ac:dyDescent="0.25">
      <c r="C11" s="1" t="str" cm="1">
        <f t="array" ref="C11">_FV(_xlfn.SINGLE(Table1[Company]),"Ticker symbol",TRUE)</f>
        <v>BF.B</v>
      </c>
      <c r="D11" s="2" cm="1">
        <f t="array" ref="D11">_FV(_xlfn.SINGLE(Table1[Company]),"Price")</f>
        <v>70.944999999999993</v>
      </c>
      <c r="E11" s="2" cm="1">
        <f t="array" ref="E11">_FV(_xlfn.SINGLE(Table1[Company]),"52 week high",TRUE)</f>
        <v>74.432599999999994</v>
      </c>
      <c r="F11" s="2" cm="1">
        <f t="array" ref="F11">_FV(_xlfn.SINGLE(Table1[Company]),"52 week low",TRUE)</f>
        <v>60.23</v>
      </c>
      <c r="G11" s="3"/>
      <c r="H11" s="3"/>
      <c r="I11" s="4"/>
      <c r="J11" s="3">
        <f>Table1[[#This Row],[FPL]]-Table1[[#This Row],[MOSP]]*Table1[[#This Row],[FPL]]</f>
        <v>0</v>
      </c>
      <c r="K11" s="12"/>
      <c r="L11" s="5" t="e" vm="5">
        <v>#VALUE!</v>
      </c>
      <c r="M11" s="5" t="str" cm="1">
        <f t="array" ref="M11">_FV(Table1[[#This Row],[Company]],"Industry")</f>
        <v>Beverages</v>
      </c>
      <c r="N11" s="6" cm="1">
        <f t="array" ref="N11">_FV(Table1[[#This Row],[Company]],"Market cap",TRUE)/1000000</f>
        <v>33893.800000000003</v>
      </c>
      <c r="O11" s="5"/>
      <c r="P11" s="5"/>
      <c r="Q11" s="7"/>
      <c r="R11" s="7"/>
      <c r="S11" s="8"/>
      <c r="T11" s="8"/>
      <c r="U11" s="5" t="e">
        <f>Table1[[#This Row],[FCF]]/Table1[[#This Row],[CYH]]</f>
        <v>#DIV/0!</v>
      </c>
      <c r="V11" s="5" t="e">
        <f>Table1[[#This Row],[FCF]]/Table1[[#This Row],[CYL]]</f>
        <v>#DIV/0!</v>
      </c>
      <c r="W11" s="1"/>
      <c r="X11" s="10"/>
      <c r="Y11" s="10"/>
      <c r="Z11" s="1" t="e">
        <f>Table1[[#This Row],[Div]]/Table1[[#This Row],[DYH]]</f>
        <v>#DIV/0!</v>
      </c>
      <c r="AA11" s="1" t="e">
        <f>Table1[[#This Row],[Div]]/Table1[[#This Row],[DYL]]</f>
        <v>#DIV/0!</v>
      </c>
      <c r="AB11" s="4" t="e">
        <f>Table1[[#This Row],[Div]]/Table1[[#This Row],[FCF]]</f>
        <v>#DIV/0!</v>
      </c>
      <c r="AC11" s="5"/>
      <c r="AD11" s="5"/>
      <c r="AE11" s="5"/>
      <c r="AF11" s="5"/>
      <c r="AG11" s="5"/>
      <c r="AH11" s="5"/>
      <c r="AI11" s="5"/>
      <c r="AJ11" s="5"/>
      <c r="AK11" s="5"/>
      <c r="AL11" s="5"/>
      <c r="AM11" s="5"/>
    </row>
    <row r="12" spans="3:39" x14ac:dyDescent="0.25">
      <c r="C12" s="1" t="str" cm="1">
        <f t="array" ref="C12">_FV(_xlfn.SINGLE(Table1[Company]),"Ticker symbol",TRUE)</f>
        <v>BLK</v>
      </c>
      <c r="D12" s="2" cm="1">
        <f t="array" ref="D12">_FV(_xlfn.SINGLE(Table1[Company]),"Price")</f>
        <v>633.88</v>
      </c>
      <c r="E12" s="2" cm="1">
        <f t="array" ref="E12">_FV(_xlfn.SINGLE(Table1[Company]),"52 week high",TRUE)</f>
        <v>973.16</v>
      </c>
      <c r="F12" s="2" cm="1">
        <f t="array" ref="F12">_FV(_xlfn.SINGLE(Table1[Company]),"52 week low",TRUE)</f>
        <v>575.6</v>
      </c>
      <c r="G12" s="3"/>
      <c r="H12" s="3"/>
      <c r="I12" s="4"/>
      <c r="J12" s="3">
        <f>Table1[[#This Row],[FPL]]-Table1[[#This Row],[MOSP]]*Table1[[#This Row],[FPL]]</f>
        <v>0</v>
      </c>
      <c r="K12" s="12"/>
      <c r="L12" s="5" t="e" vm="6">
        <v>#VALUE!</v>
      </c>
      <c r="M12" s="5" t="str" cm="1">
        <f t="array" ref="M12">_FV(Table1[[#This Row],[Company]],"Industry")</f>
        <v>Investment Banking &amp; Investment Services</v>
      </c>
      <c r="N12" s="6" cm="1">
        <f t="array" ref="N12">_FV(Table1[[#This Row],[Company]],"Market cap",TRUE)/1000000</f>
        <v>95694.645019999996</v>
      </c>
      <c r="O12" s="5"/>
      <c r="P12" s="5"/>
      <c r="Q12" s="7"/>
      <c r="R12" s="7"/>
      <c r="S12" s="8"/>
      <c r="T12" s="8"/>
      <c r="U12" s="5" t="e">
        <f>Table1[[#This Row],[FCF]]/Table1[[#This Row],[CYH]]</f>
        <v>#DIV/0!</v>
      </c>
      <c r="V12" s="5" t="e">
        <f>Table1[[#This Row],[FCF]]/Table1[[#This Row],[CYL]]</f>
        <v>#DIV/0!</v>
      </c>
      <c r="W12" s="1"/>
      <c r="X12" s="10"/>
      <c r="Y12" s="10"/>
      <c r="Z12" s="1" t="e">
        <f>Table1[[#This Row],[Div]]/Table1[[#This Row],[DYH]]</f>
        <v>#DIV/0!</v>
      </c>
      <c r="AA12" s="1" t="e">
        <f>Table1[[#This Row],[Div]]/Table1[[#This Row],[DYL]]</f>
        <v>#DIV/0!</v>
      </c>
      <c r="AB12" s="4" t="e">
        <f>Table1[[#This Row],[Div]]/Table1[[#This Row],[FCF]]</f>
        <v>#DIV/0!</v>
      </c>
      <c r="AC12" s="5"/>
      <c r="AD12" s="5"/>
      <c r="AE12" s="5"/>
      <c r="AF12" s="5"/>
      <c r="AG12" s="5"/>
      <c r="AH12" s="5"/>
      <c r="AI12" s="5"/>
      <c r="AJ12" s="5"/>
      <c r="AK12" s="5"/>
      <c r="AL12" s="5"/>
      <c r="AM12" s="5"/>
    </row>
    <row r="13" spans="3:39" x14ac:dyDescent="0.25">
      <c r="C13" s="1" t="str" cm="1">
        <f t="array" ref="C13">_FV(_xlfn.SINGLE(Table1[Company]),"Ticker symbol",TRUE)</f>
        <v>BUD</v>
      </c>
      <c r="D13" s="2" cm="1">
        <f t="array" ref="D13">_FV(_xlfn.SINGLE(Table1[Company]),"Price")</f>
        <v>54.26</v>
      </c>
      <c r="E13" s="2" cm="1">
        <f t="array" ref="E13">_FV(_xlfn.SINGLE(Table1[Company]),"52 week high",TRUE)</f>
        <v>69.37</v>
      </c>
      <c r="F13" s="2" cm="1">
        <f t="array" ref="F13">_FV(_xlfn.SINGLE(Table1[Company]),"52 week low",TRUE)</f>
        <v>50.59</v>
      </c>
      <c r="G13" s="3"/>
      <c r="H13" s="3"/>
      <c r="I13" s="4"/>
      <c r="J13" s="3">
        <f>Table1[[#This Row],[FPL]]-Table1[[#This Row],[MOSP]]*Table1[[#This Row],[FPL]]</f>
        <v>0</v>
      </c>
      <c r="K13" s="12"/>
      <c r="L13" s="5" t="e" vm="7">
        <v>#VALUE!</v>
      </c>
      <c r="M13" s="5" t="str" cm="1">
        <f t="array" ref="M13">_FV(Table1[[#This Row],[Company]],"Industry")</f>
        <v>Beverages</v>
      </c>
      <c r="N13" s="6" cm="1">
        <f t="array" ref="N13">_FV(Table1[[#This Row],[Company]],"Market cap",TRUE)/1000000</f>
        <v>94389.94</v>
      </c>
      <c r="O13" s="5"/>
      <c r="P13" s="5"/>
      <c r="Q13" s="7"/>
      <c r="R13" s="7"/>
      <c r="S13" s="8"/>
      <c r="T13" s="8"/>
      <c r="U13" s="5" t="e">
        <f>Table1[[#This Row],[FCF]]/Table1[[#This Row],[CYH]]</f>
        <v>#DIV/0!</v>
      </c>
      <c r="V13" s="5" t="e">
        <f>Table1[[#This Row],[FCF]]/Table1[[#This Row],[CYL]]</f>
        <v>#DIV/0!</v>
      </c>
      <c r="W13" s="1"/>
      <c r="X13" s="10"/>
      <c r="Y13" s="10"/>
      <c r="Z13" s="1" t="e">
        <f>Table1[[#This Row],[Div]]/Table1[[#This Row],[DYH]]</f>
        <v>#DIV/0!</v>
      </c>
      <c r="AA13" s="1" t="e">
        <f>Table1[[#This Row],[Div]]/Table1[[#This Row],[DYL]]</f>
        <v>#DIV/0!</v>
      </c>
      <c r="AB13" s="4" t="e">
        <f>Table1[[#This Row],[Div]]/Table1[[#This Row],[FCF]]</f>
        <v>#DIV/0!</v>
      </c>
      <c r="AC13" s="5"/>
      <c r="AD13" s="5"/>
      <c r="AE13" s="5"/>
      <c r="AF13" s="5"/>
      <c r="AG13" s="5"/>
      <c r="AH13" s="5"/>
      <c r="AI13" s="5"/>
      <c r="AJ13" s="5"/>
      <c r="AK13" s="5"/>
      <c r="AL13" s="5"/>
      <c r="AM13" s="5"/>
    </row>
    <row r="14" spans="3:39" x14ac:dyDescent="0.25">
      <c r="C14" s="1" t="str" cm="1">
        <f t="array" ref="C14">_FV(_xlfn.SINGLE(Table1[Company]),"Ticker symbol",TRUE)</f>
        <v>CCI</v>
      </c>
      <c r="D14" s="2" cm="1">
        <f t="array" ref="D14">_FV(_xlfn.SINGLE(Table1[Company]),"Price")</f>
        <v>173.02</v>
      </c>
      <c r="E14" s="2" cm="1">
        <f t="array" ref="E14">_FV(_xlfn.SINGLE(Table1[Company]),"52 week high",TRUE)</f>
        <v>209.86500000000001</v>
      </c>
      <c r="F14" s="2" cm="1">
        <f t="array" ref="F14">_FV(_xlfn.SINGLE(Table1[Company]),"52 week low",TRUE)</f>
        <v>153.69999999999999</v>
      </c>
      <c r="G14" s="3"/>
      <c r="H14" s="3"/>
      <c r="I14" s="4"/>
      <c r="J14" s="3">
        <f>Table1[[#This Row],[FPL]]-Table1[[#This Row],[MOSP]]*Table1[[#This Row],[FPL]]</f>
        <v>0</v>
      </c>
      <c r="K14" s="12"/>
      <c r="L14" s="5" t="e" vm="8">
        <v>#VALUE!</v>
      </c>
      <c r="M14" s="5" t="str" cm="1">
        <f t="array" ref="M14">_FV(Table1[[#This Row],[Company]],"Industry")</f>
        <v>Residential &amp; Commercial REIT</v>
      </c>
      <c r="N14" s="6" cm="1">
        <f t="array" ref="N14">_FV(Table1[[#This Row],[Company]],"Market cap",TRUE)/1000000</f>
        <v>74917.66</v>
      </c>
      <c r="O14" s="5"/>
      <c r="P14" s="5"/>
      <c r="Q14" s="7"/>
      <c r="R14" s="7"/>
      <c r="S14" s="8"/>
      <c r="T14" s="8"/>
      <c r="U14" s="5" t="e">
        <f>Table1[[#This Row],[FCF]]/Table1[[#This Row],[CYH]]</f>
        <v>#DIV/0!</v>
      </c>
      <c r="V14" s="5" t="e">
        <f>Table1[[#This Row],[FCF]]/Table1[[#This Row],[CYL]]</f>
        <v>#DIV/0!</v>
      </c>
      <c r="W14" s="1"/>
      <c r="X14" s="10"/>
      <c r="Y14" s="10"/>
      <c r="Z14" s="1" t="e">
        <f>Table1[[#This Row],[Div]]/Table1[[#This Row],[DYH]]</f>
        <v>#DIV/0!</v>
      </c>
      <c r="AA14" s="1" t="e">
        <f>Table1[[#This Row],[Div]]/Table1[[#This Row],[DYL]]</f>
        <v>#DIV/0!</v>
      </c>
      <c r="AB14" s="4" t="e">
        <f>Table1[[#This Row],[Div]]/Table1[[#This Row],[FCF]]</f>
        <v>#DIV/0!</v>
      </c>
      <c r="AC14" s="5"/>
      <c r="AD14" s="5"/>
      <c r="AE14" s="5"/>
      <c r="AF14" s="5"/>
      <c r="AG14" s="5"/>
      <c r="AH14" s="5"/>
      <c r="AI14" s="5"/>
      <c r="AJ14" s="5"/>
      <c r="AK14" s="5"/>
      <c r="AL14" s="5"/>
      <c r="AM14" s="5"/>
    </row>
    <row r="15" spans="3:39" x14ac:dyDescent="0.25">
      <c r="C15" s="1" t="str" cm="1">
        <f t="array" ref="C15">_FV(_xlfn.SINGLE(Table1[Company]),"Ticker symbol",TRUE)</f>
        <v>CLX</v>
      </c>
      <c r="D15" s="2" cm="1">
        <f t="array" ref="D15">_FV(_xlfn.SINGLE(Table1[Company]),"Price")</f>
        <v>147.65</v>
      </c>
      <c r="E15" s="2" cm="1">
        <f t="array" ref="E15">_FV(_xlfn.SINGLE(Table1[Company]),"52 week high",TRUE)</f>
        <v>187.45</v>
      </c>
      <c r="F15" s="2" cm="1">
        <f t="array" ref="F15">_FV(_xlfn.SINGLE(Table1[Company]),"52 week low",TRUE)</f>
        <v>120.5</v>
      </c>
      <c r="G15" s="3"/>
      <c r="H15" s="3"/>
      <c r="I15" s="4"/>
      <c r="J15" s="3">
        <f>Table1[[#This Row],[FPL]]-Table1[[#This Row],[MOSP]]*Table1[[#This Row],[FPL]]</f>
        <v>0</v>
      </c>
      <c r="K15" s="12"/>
      <c r="L15" s="5" t="e" vm="9">
        <v>#VALUE!</v>
      </c>
      <c r="M15" s="5" t="str" cm="1">
        <f t="array" ref="M15">_FV(Table1[[#This Row],[Company]],"Industry")</f>
        <v>Personal &amp; Household Products &amp; Services</v>
      </c>
      <c r="N15" s="6" cm="1">
        <f t="array" ref="N15">_FV(Table1[[#This Row],[Company]],"Market cap",TRUE)/1000000</f>
        <v>18172.761999999999</v>
      </c>
      <c r="O15" s="5"/>
      <c r="P15" s="5"/>
      <c r="Q15" s="7"/>
      <c r="R15" s="7"/>
      <c r="S15" s="8"/>
      <c r="T15" s="8"/>
      <c r="U15" s="5" t="e">
        <f>Table1[[#This Row],[FCF]]/Table1[[#This Row],[CYH]]</f>
        <v>#DIV/0!</v>
      </c>
      <c r="V15" s="5" t="e">
        <f>Table1[[#This Row],[FCF]]/Table1[[#This Row],[CYL]]</f>
        <v>#DIV/0!</v>
      </c>
      <c r="W15" s="1"/>
      <c r="X15" s="10"/>
      <c r="Y15" s="10"/>
      <c r="Z15" s="1" t="e">
        <f>Table1[[#This Row],[Div]]/Table1[[#This Row],[DYH]]</f>
        <v>#DIV/0!</v>
      </c>
      <c r="AA15" s="1" t="e">
        <f>Table1[[#This Row],[Div]]/Table1[[#This Row],[DYL]]</f>
        <v>#DIV/0!</v>
      </c>
      <c r="AB15" s="4" t="e">
        <f>Table1[[#This Row],[Div]]/Table1[[#This Row],[FCF]]</f>
        <v>#DIV/0!</v>
      </c>
      <c r="AC15" s="5"/>
      <c r="AD15" s="5"/>
      <c r="AE15" s="5"/>
      <c r="AF15" s="5"/>
      <c r="AG15" s="5"/>
      <c r="AH15" s="5"/>
      <c r="AI15" s="5"/>
      <c r="AJ15" s="5"/>
      <c r="AK15" s="5"/>
      <c r="AL15" s="5"/>
      <c r="AM15" s="5"/>
    </row>
    <row r="16" spans="3:39" x14ac:dyDescent="0.25">
      <c r="C16" s="1" t="str" cm="1">
        <f t="array" ref="C16">_FV(_xlfn.SINGLE(Table1[Company]),"Ticker symbol",TRUE)</f>
        <v>COST</v>
      </c>
      <c r="D16" s="2" cm="1">
        <f t="array" ref="D16">_FV(_xlfn.SINGLE(Table1[Company]),"Price")</f>
        <v>529.72</v>
      </c>
      <c r="E16" s="2" cm="1">
        <f t="array" ref="E16">_FV(_xlfn.SINGLE(Table1[Company]),"52 week high",TRUE)</f>
        <v>612.27</v>
      </c>
      <c r="F16" s="2" cm="1">
        <f t="array" ref="F16">_FV(_xlfn.SINGLE(Table1[Company]),"52 week low",TRUE)</f>
        <v>406.51010000000002</v>
      </c>
      <c r="G16" s="3"/>
      <c r="H16" s="3"/>
      <c r="I16" s="4"/>
      <c r="J16" s="3">
        <f>Table1[[#This Row],[FPL]]-Table1[[#This Row],[MOSP]]*Table1[[#This Row],[FPL]]</f>
        <v>0</v>
      </c>
      <c r="K16" s="12"/>
      <c r="L16" s="5" t="e" vm="10">
        <v>#VALUE!</v>
      </c>
      <c r="M16" s="5" t="str" cm="1">
        <f t="array" ref="M16">_FV(Table1[[#This Row],[Company]],"Industry")</f>
        <v>Diversified Retail</v>
      </c>
      <c r="N16" s="6" cm="1">
        <f t="array" ref="N16">_FV(Table1[[#This Row],[Company]],"Market cap",TRUE)/1000000</f>
        <v>234646.36035999999</v>
      </c>
      <c r="O16" s="5"/>
      <c r="P16" s="5"/>
      <c r="Q16" s="7"/>
      <c r="R16" s="7"/>
      <c r="S16" s="8"/>
      <c r="T16" s="8"/>
      <c r="U16" s="5" t="e">
        <f>Table1[[#This Row],[FCF]]/Table1[[#This Row],[CYH]]</f>
        <v>#DIV/0!</v>
      </c>
      <c r="V16" s="5" t="e">
        <f>Table1[[#This Row],[FCF]]/Table1[[#This Row],[CYL]]</f>
        <v>#DIV/0!</v>
      </c>
      <c r="W16" s="1"/>
      <c r="X16" s="10"/>
      <c r="Y16" s="10"/>
      <c r="Z16" s="1" t="e">
        <f>Table1[[#This Row],[Div]]/Table1[[#This Row],[DYH]]</f>
        <v>#DIV/0!</v>
      </c>
      <c r="AA16" s="1" t="e">
        <f>Table1[[#This Row],[Div]]/Table1[[#This Row],[DYL]]</f>
        <v>#DIV/0!</v>
      </c>
      <c r="AB16" s="4" t="e">
        <f>Table1[[#This Row],[Div]]/Table1[[#This Row],[FCF]]</f>
        <v>#DIV/0!</v>
      </c>
      <c r="AC16" s="5"/>
      <c r="AD16" s="5"/>
      <c r="AE16" s="5"/>
      <c r="AF16" s="5"/>
      <c r="AG16" s="5"/>
      <c r="AH16" s="5"/>
      <c r="AI16" s="5"/>
      <c r="AJ16" s="5"/>
      <c r="AK16" s="5"/>
      <c r="AL16" s="5"/>
      <c r="AM16" s="5"/>
    </row>
    <row r="17" spans="3:39" x14ac:dyDescent="0.25">
      <c r="C17" s="1" t="str" cm="1">
        <f t="array" ref="C17">_FV(_xlfn.SINGLE(Table1[Company]),"Ticker symbol",TRUE)</f>
        <v>CPB</v>
      </c>
      <c r="D17" s="2" cm="1">
        <f t="array" ref="D17">_FV(_xlfn.SINGLE(Table1[Company]),"Price")</f>
        <v>47.685000000000002</v>
      </c>
      <c r="E17" s="2" cm="1">
        <f t="array" ref="E17">_FV(_xlfn.SINGLE(Table1[Company]),"52 week high",TRUE)</f>
        <v>51.94</v>
      </c>
      <c r="F17" s="2" cm="1">
        <f t="array" ref="F17">_FV(_xlfn.SINGLE(Table1[Company]),"52 week low",TRUE)</f>
        <v>39.76</v>
      </c>
      <c r="G17" s="3"/>
      <c r="H17" s="3"/>
      <c r="I17" s="4"/>
      <c r="J17" s="3">
        <f>Table1[[#This Row],[FPL]]-Table1[[#This Row],[MOSP]]*Table1[[#This Row],[FPL]]</f>
        <v>0</v>
      </c>
      <c r="K17" s="12"/>
      <c r="L17" s="5" t="e" vm="11">
        <v>#VALUE!</v>
      </c>
      <c r="M17" s="5" t="str" cm="1">
        <f t="array" ref="M17">_FV(Table1[[#This Row],[Company]],"Industry")</f>
        <v>Food &amp; Tobacco</v>
      </c>
      <c r="N17" s="6" cm="1">
        <f t="array" ref="N17">_FV(Table1[[#This Row],[Company]],"Market cap",TRUE)/1000000</f>
        <v>14310.41</v>
      </c>
      <c r="O17" s="5"/>
      <c r="P17" s="5"/>
      <c r="Q17" s="7"/>
      <c r="R17" s="7"/>
      <c r="S17" s="8"/>
      <c r="T17" s="8"/>
      <c r="U17" s="5" t="e">
        <f>Table1[[#This Row],[FCF]]/Table1[[#This Row],[CYH]]</f>
        <v>#DIV/0!</v>
      </c>
      <c r="V17" s="5" t="e">
        <f>Table1[[#This Row],[FCF]]/Table1[[#This Row],[CYL]]</f>
        <v>#DIV/0!</v>
      </c>
      <c r="W17" s="1"/>
      <c r="X17" s="10"/>
      <c r="Y17" s="10"/>
      <c r="Z17" s="1" t="e">
        <f>Table1[[#This Row],[Div]]/Table1[[#This Row],[DYH]]</f>
        <v>#DIV/0!</v>
      </c>
      <c r="AA17" s="1" t="e">
        <f>Table1[[#This Row],[Div]]/Table1[[#This Row],[DYL]]</f>
        <v>#DIV/0!</v>
      </c>
      <c r="AB17" s="4" t="e">
        <f>Table1[[#This Row],[Div]]/Table1[[#This Row],[FCF]]</f>
        <v>#DIV/0!</v>
      </c>
      <c r="AC17" s="5"/>
      <c r="AD17" s="5"/>
      <c r="AE17" s="5"/>
      <c r="AF17" s="5"/>
      <c r="AG17" s="5"/>
      <c r="AH17" s="5"/>
      <c r="AI17" s="5"/>
      <c r="AJ17" s="5"/>
      <c r="AK17" s="5"/>
      <c r="AL17" s="5"/>
      <c r="AM17" s="5"/>
    </row>
    <row r="18" spans="3:39" x14ac:dyDescent="0.25">
      <c r="C18" s="1" t="str" cm="1">
        <f t="array" ref="C18">_FV(_xlfn.SINGLE(Table1[Company]),"Ticker symbol",TRUE)</f>
        <v>CVX</v>
      </c>
      <c r="D18" s="2" cm="1">
        <f t="array" ref="D18">_FV(_xlfn.SINGLE(Table1[Company]),"Price")</f>
        <v>144.28</v>
      </c>
      <c r="E18" s="2" cm="1">
        <f t="array" ref="E18">_FV(_xlfn.SINGLE(Table1[Company]),"52 week high",TRUE)</f>
        <v>182.4</v>
      </c>
      <c r="F18" s="2" cm="1">
        <f t="array" ref="F18">_FV(_xlfn.SINGLE(Table1[Company]),"52 week low",TRUE)</f>
        <v>92.86</v>
      </c>
      <c r="G18" s="3"/>
      <c r="H18" s="3"/>
      <c r="I18" s="4"/>
      <c r="J18" s="3">
        <f>Table1[[#This Row],[FPL]]-Table1[[#This Row],[MOSP]]*Table1[[#This Row],[FPL]]</f>
        <v>0</v>
      </c>
      <c r="K18" s="12"/>
      <c r="L18" s="5" t="e" vm="12">
        <v>#VALUE!</v>
      </c>
      <c r="M18" s="5" t="str" cm="1">
        <f t="array" ref="M18">_FV(Table1[[#This Row],[Company]],"Industry")</f>
        <v>Oil &amp; Gas</v>
      </c>
      <c r="N18" s="6" cm="1">
        <f t="array" ref="N18">_FV(Table1[[#This Row],[Company]],"Market cap",TRUE)/1000000</f>
        <v>283483.21964000002</v>
      </c>
      <c r="O18" s="5"/>
      <c r="P18" s="5"/>
      <c r="Q18" s="7"/>
      <c r="R18" s="7"/>
      <c r="S18" s="8"/>
      <c r="T18" s="8"/>
      <c r="U18" s="5" t="e">
        <f>Table1[[#This Row],[FCF]]/Table1[[#This Row],[CYH]]</f>
        <v>#DIV/0!</v>
      </c>
      <c r="V18" s="5" t="e">
        <f>Table1[[#This Row],[FCF]]/Table1[[#This Row],[CYL]]</f>
        <v>#DIV/0!</v>
      </c>
      <c r="W18" s="1"/>
      <c r="X18" s="10"/>
      <c r="Y18" s="10"/>
      <c r="Z18" s="1" t="e">
        <f>Table1[[#This Row],[Div]]/Table1[[#This Row],[DYH]]</f>
        <v>#DIV/0!</v>
      </c>
      <c r="AA18" s="1" t="e">
        <f>Table1[[#This Row],[Div]]/Table1[[#This Row],[DYL]]</f>
        <v>#DIV/0!</v>
      </c>
      <c r="AB18" s="4" t="e">
        <f>Table1[[#This Row],[Div]]/Table1[[#This Row],[FCF]]</f>
        <v>#DIV/0!</v>
      </c>
      <c r="AC18" s="5"/>
      <c r="AD18" s="5"/>
      <c r="AE18" s="5"/>
      <c r="AF18" s="5"/>
      <c r="AG18" s="5"/>
      <c r="AH18" s="5"/>
      <c r="AI18" s="5"/>
      <c r="AJ18" s="5"/>
      <c r="AK18" s="5"/>
      <c r="AL18" s="5"/>
      <c r="AM18" s="5"/>
    </row>
    <row r="19" spans="3:39" x14ac:dyDescent="0.25">
      <c r="C19" s="1" t="str" cm="1">
        <f t="array" ref="C19">_FV(_xlfn.SINGLE(Table1[Company]),"Ticker symbol",TRUE)</f>
        <v>DEO</v>
      </c>
      <c r="D19" s="2" cm="1">
        <f t="array" ref="D19">_FV(_xlfn.SINGLE(Table1[Company]),"Price")</f>
        <v>179.1</v>
      </c>
      <c r="E19" s="2" cm="1">
        <f t="array" ref="E19">_FV(_xlfn.SINGLE(Table1[Company]),"52 week high",TRUE)</f>
        <v>223.13630000000001</v>
      </c>
      <c r="F19" s="2" cm="1">
        <f t="array" ref="F19">_FV(_xlfn.SINGLE(Table1[Company]),"52 week low",TRUE)</f>
        <v>166.24</v>
      </c>
      <c r="G19" s="3"/>
      <c r="H19" s="3"/>
      <c r="I19" s="4"/>
      <c r="J19" s="3">
        <f>Table1[[#This Row],[FPL]]-Table1[[#This Row],[MOSP]]*Table1[[#This Row],[FPL]]</f>
        <v>0</v>
      </c>
      <c r="K19" s="12"/>
      <c r="L19" s="5" t="e" vm="13">
        <v>#VALUE!</v>
      </c>
      <c r="M19" s="5" t="str" cm="1">
        <f t="array" ref="M19">_FV(Table1[[#This Row],[Company]],"Industry")</f>
        <v>Beverages</v>
      </c>
      <c r="N19" s="6" cm="1">
        <f t="array" ref="N19">_FV(Table1[[#This Row],[Company]],"Market cap",TRUE)/1000000</f>
        <v>101139.3</v>
      </c>
      <c r="O19" s="5"/>
      <c r="P19" s="5"/>
      <c r="Q19" s="7"/>
      <c r="R19" s="7"/>
      <c r="S19" s="8"/>
      <c r="T19" s="8"/>
      <c r="U19" s="5" t="e">
        <f>Table1[[#This Row],[FCF]]/Table1[[#This Row],[CYH]]</f>
        <v>#DIV/0!</v>
      </c>
      <c r="V19" s="5" t="e">
        <f>Table1[[#This Row],[FCF]]/Table1[[#This Row],[CYL]]</f>
        <v>#DIV/0!</v>
      </c>
      <c r="W19" s="1"/>
      <c r="X19" s="10"/>
      <c r="Y19" s="10"/>
      <c r="Z19" s="1" t="e">
        <f>Table1[[#This Row],[Div]]/Table1[[#This Row],[DYH]]</f>
        <v>#DIV/0!</v>
      </c>
      <c r="AA19" s="1" t="e">
        <f>Table1[[#This Row],[Div]]/Table1[[#This Row],[DYL]]</f>
        <v>#DIV/0!</v>
      </c>
      <c r="AB19" s="4" t="e">
        <f>Table1[[#This Row],[Div]]/Table1[[#This Row],[FCF]]</f>
        <v>#DIV/0!</v>
      </c>
      <c r="AC19" s="5"/>
      <c r="AD19" s="5"/>
      <c r="AE19" s="5"/>
      <c r="AF19" s="5"/>
      <c r="AG19" s="5"/>
      <c r="AH19" s="5"/>
      <c r="AI19" s="5"/>
      <c r="AJ19" s="5"/>
      <c r="AK19" s="5"/>
      <c r="AL19" s="5"/>
      <c r="AM19" s="5"/>
    </row>
    <row r="20" spans="3:39" x14ac:dyDescent="0.25">
      <c r="C20" s="1" t="str" cm="1">
        <f t="array" ref="C20">_FV(_xlfn.SINGLE(Table1[Company]),"Ticker symbol",TRUE)</f>
        <v>DIS</v>
      </c>
      <c r="D20" s="2" cm="1">
        <f t="array" ref="D20">_FV(_xlfn.SINGLE(Table1[Company]),"Price")</f>
        <v>102.5</v>
      </c>
      <c r="E20" s="2" cm="1">
        <f t="array" ref="E20">_FV(_xlfn.SINGLE(Table1[Company]),"52 week high",TRUE)</f>
        <v>187.57990000000001</v>
      </c>
      <c r="F20" s="2" cm="1">
        <f t="array" ref="F20">_FV(_xlfn.SINGLE(Table1[Company]),"52 week low",TRUE)</f>
        <v>90.23</v>
      </c>
      <c r="G20" s="3"/>
      <c r="H20" s="3"/>
      <c r="I20" s="4"/>
      <c r="J20" s="3">
        <f>Table1[[#This Row],[FPL]]-Table1[[#This Row],[MOSP]]*Table1[[#This Row],[FPL]]</f>
        <v>0</v>
      </c>
      <c r="K20" s="12"/>
      <c r="L20" s="5" t="e" vm="14">
        <v>#VALUE!</v>
      </c>
      <c r="M20" s="5" t="str" cm="1">
        <f t="array" ref="M20">_FV(Table1[[#This Row],[Company]],"Industry")</f>
        <v>Media &amp; Publishing</v>
      </c>
      <c r="N20" s="6" cm="1">
        <f t="array" ref="N20">_FV(Table1[[#This Row],[Company]],"Market cap",TRUE)/1000000</f>
        <v>186702.11</v>
      </c>
      <c r="O20" s="5"/>
      <c r="P20" s="5"/>
      <c r="Q20" s="7"/>
      <c r="R20" s="7"/>
      <c r="S20" s="8"/>
      <c r="T20" s="8"/>
      <c r="U20" s="5" t="e">
        <f>Table1[[#This Row],[FCF]]/Table1[[#This Row],[CYH]]</f>
        <v>#DIV/0!</v>
      </c>
      <c r="V20" s="5" t="e">
        <f>Table1[[#This Row],[FCF]]/Table1[[#This Row],[CYL]]</f>
        <v>#DIV/0!</v>
      </c>
      <c r="W20" s="1"/>
      <c r="X20" s="10"/>
      <c r="Y20" s="10"/>
      <c r="Z20" s="1" t="e">
        <f>Table1[[#This Row],[Div]]/Table1[[#This Row],[DYH]]</f>
        <v>#DIV/0!</v>
      </c>
      <c r="AA20" s="1" t="e">
        <f>Table1[[#This Row],[Div]]/Table1[[#This Row],[DYL]]</f>
        <v>#DIV/0!</v>
      </c>
      <c r="AB20" s="4" t="e">
        <f>Table1[[#This Row],[Div]]/Table1[[#This Row],[FCF]]</f>
        <v>#DIV/0!</v>
      </c>
      <c r="AC20" s="5"/>
      <c r="AD20" s="5"/>
      <c r="AE20" s="5"/>
      <c r="AF20" s="5"/>
      <c r="AG20" s="5"/>
      <c r="AH20" s="5"/>
      <c r="AI20" s="5"/>
      <c r="AJ20" s="5"/>
      <c r="AK20" s="5"/>
      <c r="AL20" s="5"/>
      <c r="AM20" s="5"/>
    </row>
    <row r="21" spans="3:39" x14ac:dyDescent="0.25">
      <c r="C21" s="1" t="str" cm="1">
        <f t="array" ref="C21">_FV(_xlfn.SINGLE(Table1[Company]),"Ticker symbol",TRUE)</f>
        <v>GD</v>
      </c>
      <c r="D21" s="2" cm="1">
        <f t="array" ref="D21">_FV(_xlfn.SINGLE(Table1[Company]),"Price")</f>
        <v>216.92</v>
      </c>
      <c r="E21" s="2" cm="1">
        <f t="array" ref="E21">_FV(_xlfn.SINGLE(Table1[Company]),"52 week high",TRUE)</f>
        <v>254.99</v>
      </c>
      <c r="F21" s="2" cm="1">
        <f t="array" ref="F21">_FV(_xlfn.SINGLE(Table1[Company]),"52 week low",TRUE)</f>
        <v>188.64</v>
      </c>
      <c r="G21" s="3"/>
      <c r="H21" s="3"/>
      <c r="I21" s="4"/>
      <c r="J21" s="3">
        <f>Table1[[#This Row],[FPL]]-Table1[[#This Row],[MOSP]]*Table1[[#This Row],[FPL]]</f>
        <v>0</v>
      </c>
      <c r="K21" s="12"/>
      <c r="L21" s="5" t="e" vm="15">
        <v>#VALUE!</v>
      </c>
      <c r="M21" s="5" t="str" cm="1">
        <f t="array" ref="M21">_FV(Table1[[#This Row],[Company]],"Industry")</f>
        <v>Aerospace &amp; Defense</v>
      </c>
      <c r="N21" s="6" cm="1">
        <f t="array" ref="N21">_FV(Table1[[#This Row],[Company]],"Market cap",TRUE)/1000000</f>
        <v>60239.790291999998</v>
      </c>
      <c r="O21" s="5"/>
      <c r="P21" s="5"/>
      <c r="Q21" s="7"/>
      <c r="R21" s="7"/>
      <c r="S21" s="8"/>
      <c r="T21" s="8"/>
      <c r="U21" s="5" t="e">
        <f>Table1[[#This Row],[FCF]]/Table1[[#This Row],[CYH]]</f>
        <v>#DIV/0!</v>
      </c>
      <c r="V21" s="5" t="e">
        <f>Table1[[#This Row],[FCF]]/Table1[[#This Row],[CYL]]</f>
        <v>#DIV/0!</v>
      </c>
      <c r="W21" s="1"/>
      <c r="X21" s="10"/>
      <c r="Y21" s="10"/>
      <c r="Z21" s="1" t="e">
        <f>Table1[[#This Row],[Div]]/Table1[[#This Row],[DYH]]</f>
        <v>#DIV/0!</v>
      </c>
      <c r="AA21" s="1" t="e">
        <f>Table1[[#This Row],[Div]]/Table1[[#This Row],[DYL]]</f>
        <v>#DIV/0!</v>
      </c>
      <c r="AB21" s="4" t="e">
        <f>Table1[[#This Row],[Div]]/Table1[[#This Row],[FCF]]</f>
        <v>#DIV/0!</v>
      </c>
      <c r="AC21" s="5"/>
      <c r="AD21" s="5"/>
      <c r="AE21" s="5"/>
      <c r="AF21" s="5"/>
      <c r="AG21" s="5"/>
      <c r="AH21" s="5"/>
      <c r="AI21" s="5"/>
      <c r="AJ21" s="5"/>
      <c r="AK21" s="5"/>
      <c r="AL21" s="5"/>
      <c r="AM21" s="5"/>
    </row>
    <row r="22" spans="3:39" x14ac:dyDescent="0.25">
      <c r="C22" s="1" t="str" cm="1">
        <f t="array" ref="C22">_FV(_xlfn.SINGLE(Table1[Company]),"Ticker symbol",TRUE)</f>
        <v>GOOGL</v>
      </c>
      <c r="D22" s="2" cm="1">
        <f t="array" ref="D22">_FV(_xlfn.SINGLE(Table1[Company]),"Price")</f>
        <v>107.9</v>
      </c>
      <c r="E22" s="2" cm="1">
        <f t="array" ref="E22">_FV(_xlfn.SINGLE(Table1[Company]),"52 week high",TRUE)</f>
        <v>151.54660000000001</v>
      </c>
      <c r="F22" s="2" cm="1">
        <f t="array" ref="F22">_FV(_xlfn.SINGLE(Table1[Company]),"52 week low",TRUE)</f>
        <v>101.8847</v>
      </c>
      <c r="G22" s="3"/>
      <c r="H22" s="3"/>
      <c r="I22" s="4"/>
      <c r="J22" s="3">
        <f>Table1[[#This Row],[FPL]]-Table1[[#This Row],[MOSP]]*Table1[[#This Row],[FPL]]</f>
        <v>0</v>
      </c>
      <c r="K22" s="12"/>
      <c r="L22" s="5" t="e" vm="16">
        <v>#VALUE!</v>
      </c>
      <c r="M22" s="5" t="str" cm="1">
        <f t="array" ref="M22">_FV(Table1[[#This Row],[Company]],"Industry")</f>
        <v>Software &amp; IT Services</v>
      </c>
      <c r="N22" s="6" cm="1">
        <f t="array" ref="N22">_FV(Table1[[#This Row],[Company]],"Market cap",TRUE)/1000000</f>
        <v>1510245</v>
      </c>
      <c r="O22" s="5"/>
      <c r="P22" s="5"/>
      <c r="Q22" s="7"/>
      <c r="R22" s="7"/>
      <c r="S22" s="8"/>
      <c r="T22" s="8"/>
      <c r="U22" s="5" t="e">
        <f>Table1[[#This Row],[FCF]]/Table1[[#This Row],[CYH]]</f>
        <v>#DIV/0!</v>
      </c>
      <c r="V22" s="5" t="e">
        <f>Table1[[#This Row],[FCF]]/Table1[[#This Row],[CYL]]</f>
        <v>#DIV/0!</v>
      </c>
      <c r="W22" s="1"/>
      <c r="X22" s="10"/>
      <c r="Y22" s="10"/>
      <c r="Z22" s="1" t="e">
        <f>Table1[[#This Row],[Div]]/Table1[[#This Row],[DYH]]</f>
        <v>#DIV/0!</v>
      </c>
      <c r="AA22" s="1" t="e">
        <f>Table1[[#This Row],[Div]]/Table1[[#This Row],[DYL]]</f>
        <v>#DIV/0!</v>
      </c>
      <c r="AB22" s="4" t="e">
        <f>Table1[[#This Row],[Div]]/Table1[[#This Row],[FCF]]</f>
        <v>#DIV/0!</v>
      </c>
      <c r="AC22" s="5"/>
      <c r="AD22" s="5"/>
      <c r="AE22" s="5"/>
      <c r="AF22" s="5"/>
      <c r="AG22" s="5"/>
      <c r="AH22" s="5"/>
      <c r="AI22" s="5"/>
      <c r="AJ22" s="5"/>
      <c r="AK22" s="5"/>
      <c r="AL22" s="5"/>
      <c r="AM22" s="5"/>
    </row>
    <row r="23" spans="3:39" x14ac:dyDescent="0.25">
      <c r="C23" s="1" t="str" cm="1">
        <f t="array" ref="C23">_FV(_xlfn.SINGLE(Table1[Company]),"Ticker symbol",TRUE)</f>
        <v>HD</v>
      </c>
      <c r="D23" s="2" cm="1">
        <f t="array" ref="D23">_FV(_xlfn.SINGLE(Table1[Company]),"Price")</f>
        <v>305.61</v>
      </c>
      <c r="E23" s="2" cm="1">
        <f t="array" ref="E23">_FV(_xlfn.SINGLE(Table1[Company]),"52 week high",TRUE)</f>
        <v>420.61</v>
      </c>
      <c r="F23" s="2" cm="1">
        <f t="array" ref="F23">_FV(_xlfn.SINGLE(Table1[Company]),"52 week low",TRUE)</f>
        <v>264.51</v>
      </c>
      <c r="G23" s="3"/>
      <c r="H23" s="3"/>
      <c r="I23" s="4"/>
      <c r="J23" s="3">
        <f>Table1[[#This Row],[FPL]]-Table1[[#This Row],[MOSP]]*Table1[[#This Row],[FPL]]</f>
        <v>0</v>
      </c>
      <c r="K23" s="12"/>
      <c r="L23" s="5" t="e" vm="17">
        <v>#VALUE!</v>
      </c>
      <c r="M23" s="5" t="str" cm="1">
        <f t="array" ref="M23">_FV(Table1[[#This Row],[Company]],"Industry")</f>
        <v>Specialty Retailers</v>
      </c>
      <c r="N23" s="6" cm="1">
        <f t="array" ref="N23">_FV(Table1[[#This Row],[Company]],"Market cap",TRUE)/1000000</f>
        <v>314092.20555000001</v>
      </c>
      <c r="O23" s="5"/>
      <c r="P23" s="5"/>
      <c r="Q23" s="7"/>
      <c r="R23" s="7"/>
      <c r="S23" s="8"/>
      <c r="T23" s="8"/>
      <c r="U23" s="5" t="e">
        <f>Table1[[#This Row],[FCF]]/Table1[[#This Row],[CYH]]</f>
        <v>#DIV/0!</v>
      </c>
      <c r="V23" s="5" t="e">
        <f>Table1[[#This Row],[FCF]]/Table1[[#This Row],[CYL]]</f>
        <v>#DIV/0!</v>
      </c>
      <c r="W23" s="1"/>
      <c r="X23" s="10"/>
      <c r="Y23" s="10"/>
      <c r="Z23" s="1" t="e">
        <f>Table1[[#This Row],[Div]]/Table1[[#This Row],[DYH]]</f>
        <v>#DIV/0!</v>
      </c>
      <c r="AA23" s="1" t="e">
        <f>Table1[[#This Row],[Div]]/Table1[[#This Row],[DYL]]</f>
        <v>#DIV/0!</v>
      </c>
      <c r="AB23" s="4" t="e">
        <f>Table1[[#This Row],[Div]]/Table1[[#This Row],[FCF]]</f>
        <v>#DIV/0!</v>
      </c>
      <c r="AC23" s="5"/>
      <c r="AD23" s="5"/>
      <c r="AE23" s="5"/>
      <c r="AF23" s="5"/>
      <c r="AG23" s="5"/>
      <c r="AH23" s="5"/>
      <c r="AI23" s="5"/>
      <c r="AJ23" s="5"/>
      <c r="AK23" s="5"/>
      <c r="AL23" s="5"/>
      <c r="AM23" s="5"/>
    </row>
    <row r="24" spans="3:39" x14ac:dyDescent="0.25">
      <c r="C24" s="1" t="str" cm="1">
        <f t="array" ref="C24">_FV(_xlfn.SINGLE(Table1[Company]),"Ticker symbol",TRUE)</f>
        <v>HRL</v>
      </c>
      <c r="D24" s="2" cm="1">
        <f t="array" ref="D24">_FV(_xlfn.SINGLE(Table1[Company]),"Price")</f>
        <v>47.62</v>
      </c>
      <c r="E24" s="2" cm="1">
        <f t="array" ref="E24">_FV(_xlfn.SINGLE(Table1[Company]),"52 week high",TRUE)</f>
        <v>55.11</v>
      </c>
      <c r="F24" s="2" cm="1">
        <f t="array" ref="F24">_FV(_xlfn.SINGLE(Table1[Company]),"52 week low",TRUE)</f>
        <v>40.479999999999997</v>
      </c>
      <c r="G24" s="3"/>
      <c r="H24" s="3"/>
      <c r="I24" s="4"/>
      <c r="J24" s="3">
        <f>Table1[[#This Row],[FPL]]-Table1[[#This Row],[MOSP]]*Table1[[#This Row],[FPL]]</f>
        <v>0</v>
      </c>
      <c r="K24" s="12"/>
      <c r="L24" s="5" t="e" vm="18">
        <v>#VALUE!</v>
      </c>
      <c r="M24" s="5" t="str" cm="1">
        <f t="array" ref="M24">_FV(Table1[[#This Row],[Company]],"Industry")</f>
        <v>Food &amp; Tobacco</v>
      </c>
      <c r="N24" s="6" cm="1">
        <f t="array" ref="N24">_FV(Table1[[#This Row],[Company]],"Market cap",TRUE)/1000000</f>
        <v>26003.167672</v>
      </c>
      <c r="O24" s="5"/>
      <c r="P24" s="5"/>
      <c r="Q24" s="7"/>
      <c r="R24" s="7"/>
      <c r="S24" s="8"/>
      <c r="T24" s="8"/>
      <c r="U24" s="5" t="e">
        <f>Table1[[#This Row],[FCF]]/Table1[[#This Row],[CYH]]</f>
        <v>#DIV/0!</v>
      </c>
      <c r="V24" s="5" t="e">
        <f>Table1[[#This Row],[FCF]]/Table1[[#This Row],[CYL]]</f>
        <v>#DIV/0!</v>
      </c>
      <c r="W24" s="1"/>
      <c r="X24" s="10"/>
      <c r="Y24" s="10"/>
      <c r="Z24" s="1" t="e">
        <f>Table1[[#This Row],[Div]]/Table1[[#This Row],[DYH]]</f>
        <v>#DIV/0!</v>
      </c>
      <c r="AA24" s="1" t="e">
        <f>Table1[[#This Row],[Div]]/Table1[[#This Row],[DYL]]</f>
        <v>#DIV/0!</v>
      </c>
      <c r="AB24" s="4" t="e">
        <f>Table1[[#This Row],[Div]]/Table1[[#This Row],[FCF]]</f>
        <v>#DIV/0!</v>
      </c>
      <c r="AC24" s="5"/>
      <c r="AD24" s="5"/>
      <c r="AE24" s="5"/>
      <c r="AF24" s="5"/>
      <c r="AG24" s="5"/>
      <c r="AH24" s="5"/>
      <c r="AI24" s="5"/>
      <c r="AJ24" s="5"/>
      <c r="AK24" s="5"/>
      <c r="AL24" s="5"/>
      <c r="AM24" s="5"/>
    </row>
    <row r="25" spans="3:39" x14ac:dyDescent="0.25">
      <c r="C25" s="1" t="str" cm="1">
        <f t="array" ref="C25">_FV(_xlfn.SINGLE(Table1[Company]),"Ticker symbol",TRUE)</f>
        <v>HSY</v>
      </c>
      <c r="D25" s="2" cm="1">
        <f t="array" ref="D25">_FV(_xlfn.SINGLE(Table1[Company]),"Price")</f>
        <v>216.09</v>
      </c>
      <c r="E25" s="2" cm="1">
        <f t="array" ref="E25">_FV(_xlfn.SINGLE(Table1[Company]),"52 week high",TRUE)</f>
        <v>231.595</v>
      </c>
      <c r="F25" s="2" cm="1">
        <f t="array" ref="F25">_FV(_xlfn.SINGLE(Table1[Company]),"52 week low",TRUE)</f>
        <v>167.8</v>
      </c>
      <c r="G25" s="3"/>
      <c r="H25" s="3"/>
      <c r="I25" s="4"/>
      <c r="J25" s="3">
        <f>Table1[[#This Row],[FPL]]-Table1[[#This Row],[MOSP]]*Table1[[#This Row],[FPL]]</f>
        <v>0</v>
      </c>
      <c r="K25" s="12"/>
      <c r="L25" s="5" t="e" vm="19">
        <v>#VALUE!</v>
      </c>
      <c r="M25" s="5" t="str" cm="1">
        <f t="array" ref="M25">_FV(Table1[[#This Row],[Company]],"Industry")</f>
        <v>Food &amp; Tobacco</v>
      </c>
      <c r="N25" s="6" cm="1">
        <f t="array" ref="N25">_FV(Table1[[#This Row],[Company]],"Market cap",TRUE)/1000000</f>
        <v>44429.098014000003</v>
      </c>
      <c r="O25" s="5"/>
      <c r="P25" s="5"/>
      <c r="Q25" s="7"/>
      <c r="R25" s="7"/>
      <c r="S25" s="8"/>
      <c r="T25" s="8"/>
      <c r="U25" s="5" t="e">
        <f>Table1[[#This Row],[FCF]]/Table1[[#This Row],[CYH]]</f>
        <v>#DIV/0!</v>
      </c>
      <c r="V25" s="5" t="e">
        <f>Table1[[#This Row],[FCF]]/Table1[[#This Row],[CYL]]</f>
        <v>#DIV/0!</v>
      </c>
      <c r="W25" s="1"/>
      <c r="X25" s="10"/>
      <c r="Y25" s="10"/>
      <c r="Z25" s="1" t="e">
        <f>Table1[[#This Row],[Div]]/Table1[[#This Row],[DYH]]</f>
        <v>#DIV/0!</v>
      </c>
      <c r="AA25" s="1" t="e">
        <f>Table1[[#This Row],[Div]]/Table1[[#This Row],[DYL]]</f>
        <v>#DIV/0!</v>
      </c>
      <c r="AB25" s="4" t="e">
        <f>Table1[[#This Row],[Div]]/Table1[[#This Row],[FCF]]</f>
        <v>#DIV/0!</v>
      </c>
      <c r="AC25" s="5"/>
      <c r="AD25" s="5"/>
      <c r="AE25" s="5"/>
      <c r="AF25" s="5"/>
      <c r="AG25" s="5"/>
      <c r="AH25" s="5"/>
      <c r="AI25" s="5"/>
      <c r="AJ25" s="5"/>
      <c r="AK25" s="5"/>
      <c r="AL25" s="5"/>
      <c r="AM25" s="5"/>
    </row>
    <row r="26" spans="3:39" x14ac:dyDescent="0.25">
      <c r="C26" s="1" t="str" cm="1">
        <f t="array" ref="C26">_FV(_xlfn.SINGLE(Table1[Company]),"Ticker symbol",TRUE)</f>
        <v>INTC</v>
      </c>
      <c r="D26" s="2" cm="1">
        <f t="array" ref="D26">_FV(_xlfn.SINGLE(Table1[Company]),"Price")</f>
        <v>39.200000000000003</v>
      </c>
      <c r="E26" s="2" cm="1">
        <f t="array" ref="E26">_FV(_xlfn.SINGLE(Table1[Company]),"52 week high",TRUE)</f>
        <v>56.54</v>
      </c>
      <c r="F26" s="2" cm="1">
        <f t="array" ref="F26">_FV(_xlfn.SINGLE(Table1[Company]),"52 week low",TRUE)</f>
        <v>35.54</v>
      </c>
      <c r="G26" s="3"/>
      <c r="H26" s="3"/>
      <c r="I26" s="4"/>
      <c r="J26" s="3">
        <f>Table1[[#This Row],[FPL]]-Table1[[#This Row],[MOSP]]*Table1[[#This Row],[FPL]]</f>
        <v>0</v>
      </c>
      <c r="K26" s="12"/>
      <c r="L26" s="5" t="e" vm="20">
        <v>#VALUE!</v>
      </c>
      <c r="M26" s="5" t="str" cm="1">
        <f t="array" ref="M26">_FV(Table1[[#This Row],[Company]],"Industry")</f>
        <v>Semiconductors &amp; Semiconductor Equipment</v>
      </c>
      <c r="N26" s="6" cm="1">
        <f t="array" ref="N26">_FV(Table1[[#This Row],[Company]],"Market cap",TRUE)/1000000</f>
        <v>160288.79999999999</v>
      </c>
      <c r="O26" s="5"/>
      <c r="P26" s="5"/>
      <c r="Q26" s="7"/>
      <c r="R26" s="7"/>
      <c r="S26" s="8"/>
      <c r="T26" s="8"/>
      <c r="U26" s="5" t="e">
        <f>Table1[[#This Row],[FCF]]/Table1[[#This Row],[CYH]]</f>
        <v>#DIV/0!</v>
      </c>
      <c r="V26" s="5" t="e">
        <f>Table1[[#This Row],[FCF]]/Table1[[#This Row],[CYL]]</f>
        <v>#DIV/0!</v>
      </c>
      <c r="W26" s="1"/>
      <c r="X26" s="10"/>
      <c r="Y26" s="10"/>
      <c r="Z26" s="1" t="e">
        <f>Table1[[#This Row],[Div]]/Table1[[#This Row],[DYH]]</f>
        <v>#DIV/0!</v>
      </c>
      <c r="AA26" s="1" t="e">
        <f>Table1[[#This Row],[Div]]/Table1[[#This Row],[DYL]]</f>
        <v>#DIV/0!</v>
      </c>
      <c r="AB26" s="4" t="e">
        <f>Table1[[#This Row],[Div]]/Table1[[#This Row],[FCF]]</f>
        <v>#DIV/0!</v>
      </c>
      <c r="AC26" s="5"/>
      <c r="AD26" s="5"/>
      <c r="AE26" s="5"/>
      <c r="AF26" s="5"/>
      <c r="AG26" s="5"/>
      <c r="AH26" s="5"/>
      <c r="AI26" s="5"/>
      <c r="AJ26" s="5"/>
      <c r="AK26" s="5"/>
      <c r="AL26" s="5"/>
      <c r="AM26" s="5"/>
    </row>
    <row r="27" spans="3:39" x14ac:dyDescent="0.25">
      <c r="C27" s="1" t="str" cm="1">
        <f t="array" ref="C27">_FV(_xlfn.SINGLE(Table1[Company]),"Ticker symbol",TRUE)</f>
        <v>KHC</v>
      </c>
      <c r="D27" s="2" cm="1">
        <f t="array" ref="D27">_FV(_xlfn.SINGLE(Table1[Company]),"Price")</f>
        <v>38.125</v>
      </c>
      <c r="E27" s="2" cm="1">
        <f t="array" ref="E27">_FV(_xlfn.SINGLE(Table1[Company]),"52 week high",TRUE)</f>
        <v>44.87</v>
      </c>
      <c r="F27" s="2" cm="1">
        <f t="array" ref="F27">_FV(_xlfn.SINGLE(Table1[Company]),"52 week low",TRUE)</f>
        <v>32.784999999999997</v>
      </c>
      <c r="G27" s="3"/>
      <c r="H27" s="3"/>
      <c r="I27" s="4"/>
      <c r="J27" s="3">
        <f>Table1[[#This Row],[FPL]]-Table1[[#This Row],[MOSP]]*Table1[[#This Row],[FPL]]</f>
        <v>0</v>
      </c>
      <c r="K27" s="12"/>
      <c r="L27" s="5" t="e" vm="21">
        <v>#VALUE!</v>
      </c>
      <c r="M27" s="5" t="str" cm="1">
        <f t="array" ref="M27">_FV(Table1[[#This Row],[Company]],"Industry")</f>
        <v>Food &amp; Tobacco</v>
      </c>
      <c r="N27" s="6" cm="1">
        <f t="array" ref="N27">_FV(Table1[[#This Row],[Company]],"Market cap",TRUE)/1000000</f>
        <v>46663.17</v>
      </c>
      <c r="O27" s="5"/>
      <c r="P27" s="5"/>
      <c r="Q27" s="7"/>
      <c r="R27" s="7"/>
      <c r="S27" s="8"/>
      <c r="T27" s="8"/>
      <c r="U27" s="5" t="e">
        <f>Table1[[#This Row],[FCF]]/Table1[[#This Row],[CYH]]</f>
        <v>#DIV/0!</v>
      </c>
      <c r="V27" s="5" t="e">
        <f>Table1[[#This Row],[FCF]]/Table1[[#This Row],[CYL]]</f>
        <v>#DIV/0!</v>
      </c>
      <c r="W27" s="1"/>
      <c r="X27" s="10"/>
      <c r="Y27" s="10"/>
      <c r="Z27" s="1" t="e">
        <f>Table1[[#This Row],[Div]]/Table1[[#This Row],[DYH]]</f>
        <v>#DIV/0!</v>
      </c>
      <c r="AA27" s="1" t="e">
        <f>Table1[[#This Row],[Div]]/Table1[[#This Row],[DYL]]</f>
        <v>#DIV/0!</v>
      </c>
      <c r="AB27" s="4" t="e">
        <f>Table1[[#This Row],[Div]]/Table1[[#This Row],[FCF]]</f>
        <v>#DIV/0!</v>
      </c>
      <c r="AC27" s="5"/>
      <c r="AD27" s="5"/>
      <c r="AE27" s="5"/>
      <c r="AF27" s="5"/>
      <c r="AG27" s="5"/>
      <c r="AH27" s="5"/>
      <c r="AI27" s="5"/>
      <c r="AJ27" s="5"/>
      <c r="AK27" s="5"/>
      <c r="AL27" s="5"/>
      <c r="AM27" s="5"/>
    </row>
    <row r="28" spans="3:39" x14ac:dyDescent="0.25">
      <c r="C28" s="1" t="str" cm="1">
        <f t="array" ref="C28">_FV(_xlfn.SINGLE(Table1[Company]),"Ticker symbol",TRUE)</f>
        <v>KO</v>
      </c>
      <c r="D28" s="2" cm="1">
        <f t="array" ref="D28">_FV(_xlfn.SINGLE(Table1[Company]),"Price")</f>
        <v>61.61</v>
      </c>
      <c r="E28" s="2" cm="1">
        <f t="array" ref="E28">_FV(_xlfn.SINGLE(Table1[Company]),"52 week high",TRUE)</f>
        <v>67.2</v>
      </c>
      <c r="F28" s="2" cm="1">
        <f t="array" ref="F28">_FV(_xlfn.SINGLE(Table1[Company]),"52 week low",TRUE)</f>
        <v>52.28</v>
      </c>
      <c r="G28" s="3"/>
      <c r="H28" s="3"/>
      <c r="I28" s="4"/>
      <c r="J28" s="3">
        <f>Table1[[#This Row],[FPL]]-Table1[[#This Row],[MOSP]]*Table1[[#This Row],[FPL]]</f>
        <v>0</v>
      </c>
      <c r="K28" s="12"/>
      <c r="L28" s="5" t="e" vm="22">
        <v>#VALUE!</v>
      </c>
      <c r="M28" s="5" t="str" cm="1">
        <f t="array" ref="M28">_FV(Table1[[#This Row],[Company]],"Industry")</f>
        <v>Beverages</v>
      </c>
      <c r="N28" s="6" cm="1">
        <f t="array" ref="N28">_FV(Table1[[#This Row],[Company]],"Market cap",TRUE)/1000000</f>
        <v>267081.13669000001</v>
      </c>
      <c r="O28" s="5"/>
      <c r="P28" s="5"/>
      <c r="Q28" s="7"/>
      <c r="R28" s="7"/>
      <c r="S28" s="8"/>
      <c r="T28" s="8"/>
      <c r="U28" s="5" t="e">
        <f>Table1[[#This Row],[FCF]]/Table1[[#This Row],[CYH]]</f>
        <v>#DIV/0!</v>
      </c>
      <c r="V28" s="5" t="e">
        <f>Table1[[#This Row],[FCF]]/Table1[[#This Row],[CYL]]</f>
        <v>#DIV/0!</v>
      </c>
      <c r="W28" s="1"/>
      <c r="X28" s="10"/>
      <c r="Y28" s="10"/>
      <c r="Z28" s="1" t="e">
        <f>Table1[[#This Row],[Div]]/Table1[[#This Row],[DYH]]</f>
        <v>#DIV/0!</v>
      </c>
      <c r="AA28" s="1" t="e">
        <f>Table1[[#This Row],[Div]]/Table1[[#This Row],[DYL]]</f>
        <v>#DIV/0!</v>
      </c>
      <c r="AB28" s="4" t="e">
        <f>Table1[[#This Row],[Div]]/Table1[[#This Row],[FCF]]</f>
        <v>#DIV/0!</v>
      </c>
      <c r="AC28" s="5"/>
      <c r="AD28" s="5"/>
      <c r="AE28" s="5"/>
      <c r="AF28" s="5"/>
      <c r="AG28" s="5"/>
      <c r="AH28" s="5"/>
      <c r="AI28" s="5"/>
      <c r="AJ28" s="5"/>
      <c r="AK28" s="5"/>
      <c r="AL28" s="5"/>
      <c r="AM28" s="5"/>
    </row>
    <row r="29" spans="3:39" x14ac:dyDescent="0.25">
      <c r="C29" s="1" t="str" cm="1">
        <f t="array" ref="C29">_FV(_xlfn.SINGLE(Table1[Company]),"Ticker symbol",TRUE)</f>
        <v>LMT</v>
      </c>
      <c r="D29" s="2" cm="1">
        <f t="array" ref="D29">_FV(_xlfn.SINGLE(Table1[Company]),"Price")</f>
        <v>395.03</v>
      </c>
      <c r="E29" s="2" cm="1">
        <f t="array" ref="E29">_FV(_xlfn.SINGLE(Table1[Company]),"52 week high",TRUE)</f>
        <v>479.99</v>
      </c>
      <c r="F29" s="2" cm="1">
        <f t="array" ref="F29">_FV(_xlfn.SINGLE(Table1[Company]),"52 week low",TRUE)</f>
        <v>324.2278</v>
      </c>
      <c r="G29" s="3"/>
      <c r="H29" s="3"/>
      <c r="I29" s="4"/>
      <c r="J29" s="3">
        <f>Table1[[#This Row],[FPL]]-Table1[[#This Row],[MOSP]]*Table1[[#This Row],[FPL]]</f>
        <v>0</v>
      </c>
      <c r="K29" s="12"/>
      <c r="L29" s="5" t="e" vm="23">
        <v>#VALUE!</v>
      </c>
      <c r="M29" s="5" t="str" cm="1">
        <f t="array" ref="M29">_FV(Table1[[#This Row],[Company]],"Industry")</f>
        <v>Aerospace &amp; Defense</v>
      </c>
      <c r="N29" s="6" cm="1">
        <f t="array" ref="N29">_FV(Table1[[#This Row],[Company]],"Market cap",TRUE)/1000000</f>
        <v>104788.2</v>
      </c>
      <c r="O29" s="5"/>
      <c r="P29" s="5"/>
      <c r="Q29" s="7"/>
      <c r="R29" s="7"/>
      <c r="S29" s="8"/>
      <c r="T29" s="8"/>
      <c r="U29" s="5" t="e">
        <f>Table1[[#This Row],[FCF]]/Table1[[#This Row],[CYH]]</f>
        <v>#DIV/0!</v>
      </c>
      <c r="V29" s="5" t="e">
        <f>Table1[[#This Row],[FCF]]/Table1[[#This Row],[CYL]]</f>
        <v>#DIV/0!</v>
      </c>
      <c r="W29" s="1"/>
      <c r="X29" s="10"/>
      <c r="Y29" s="10"/>
      <c r="Z29" s="1" t="e">
        <f>Table1[[#This Row],[Div]]/Table1[[#This Row],[DYH]]</f>
        <v>#DIV/0!</v>
      </c>
      <c r="AA29" s="1" t="e">
        <f>Table1[[#This Row],[Div]]/Table1[[#This Row],[DYL]]</f>
        <v>#DIV/0!</v>
      </c>
      <c r="AB29" s="4" t="e">
        <f>Table1[[#This Row],[Div]]/Table1[[#This Row],[FCF]]</f>
        <v>#DIV/0!</v>
      </c>
      <c r="AC29" s="5"/>
      <c r="AD29" s="5"/>
      <c r="AE29" s="5"/>
      <c r="AF29" s="5"/>
      <c r="AG29" s="5"/>
      <c r="AH29" s="5"/>
      <c r="AI29" s="5"/>
      <c r="AJ29" s="5"/>
      <c r="AK29" s="5"/>
      <c r="AL29" s="5"/>
      <c r="AM29" s="5"/>
    </row>
    <row r="30" spans="3:39" x14ac:dyDescent="0.25">
      <c r="C30" s="1" t="str" cm="1">
        <f t="array" ref="C30">_FV(_xlfn.SINGLE(Table1[Company]),"Ticker symbol",TRUE)</f>
        <v>LOW</v>
      </c>
      <c r="D30" s="2" cm="1">
        <f t="array" ref="D30">_FV(_xlfn.SINGLE(Table1[Company]),"Price")</f>
        <v>195.03</v>
      </c>
      <c r="E30" s="2" cm="1">
        <f t="array" ref="E30">_FV(_xlfn.SINGLE(Table1[Company]),"52 week high",TRUE)</f>
        <v>263.31</v>
      </c>
      <c r="F30" s="2" cm="1">
        <f t="array" ref="F30">_FV(_xlfn.SINGLE(Table1[Company]),"52 week low",TRUE)</f>
        <v>170.12</v>
      </c>
      <c r="G30" s="3"/>
      <c r="H30" s="3"/>
      <c r="I30" s="4"/>
      <c r="J30" s="3">
        <f>Table1[[#This Row],[FPL]]-Table1[[#This Row],[MOSP]]*Table1[[#This Row],[FPL]]</f>
        <v>0</v>
      </c>
      <c r="K30" s="12"/>
      <c r="L30" s="5" t="e" vm="24">
        <v>#VALUE!</v>
      </c>
      <c r="M30" s="5" t="str" cm="1">
        <f t="array" ref="M30">_FV(Table1[[#This Row],[Company]],"Industry")</f>
        <v>Specialty Retailers</v>
      </c>
      <c r="N30" s="6" cm="1">
        <f t="array" ref="N30">_FV(Table1[[#This Row],[Company]],"Market cap",TRUE)/1000000</f>
        <v>124649.28986400001</v>
      </c>
      <c r="O30" s="5"/>
      <c r="P30" s="5"/>
      <c r="Q30" s="7"/>
      <c r="R30" s="7"/>
      <c r="S30" s="8"/>
      <c r="T30" s="8"/>
      <c r="U30" s="5" t="e">
        <f>Table1[[#This Row],[FCF]]/Table1[[#This Row],[CYH]]</f>
        <v>#DIV/0!</v>
      </c>
      <c r="V30" s="5" t="e">
        <f>Table1[[#This Row],[FCF]]/Table1[[#This Row],[CYL]]</f>
        <v>#DIV/0!</v>
      </c>
      <c r="W30" s="1"/>
      <c r="X30" s="10"/>
      <c r="Y30" s="10"/>
      <c r="Z30" s="1" t="e">
        <f>Table1[[#This Row],[Div]]/Table1[[#This Row],[DYH]]</f>
        <v>#DIV/0!</v>
      </c>
      <c r="AA30" s="1" t="e">
        <f>Table1[[#This Row],[Div]]/Table1[[#This Row],[DYL]]</f>
        <v>#DIV/0!</v>
      </c>
      <c r="AB30" s="4" t="e">
        <f>Table1[[#This Row],[Div]]/Table1[[#This Row],[FCF]]</f>
        <v>#DIV/0!</v>
      </c>
      <c r="AC30" s="5"/>
      <c r="AD30" s="5"/>
      <c r="AE30" s="5"/>
      <c r="AF30" s="5"/>
      <c r="AG30" s="5"/>
      <c r="AH30" s="5"/>
      <c r="AI30" s="5"/>
      <c r="AJ30" s="5"/>
      <c r="AK30" s="5"/>
      <c r="AL30" s="5"/>
      <c r="AM30" s="5"/>
    </row>
    <row r="31" spans="3:39" x14ac:dyDescent="0.25">
      <c r="C31" s="1" t="str" cm="1">
        <f t="array" ref="C31">_FV(_xlfn.SINGLE(Table1[Company]),"Ticker symbol",TRUE)</f>
        <v>MKC</v>
      </c>
      <c r="D31" s="2" cm="1">
        <f t="array" ref="D31">_FV(_xlfn.SINGLE(Table1[Company]),"Price")</f>
        <v>84.17</v>
      </c>
      <c r="E31" s="2" cm="1">
        <f t="array" ref="E31">_FV(_xlfn.SINGLE(Table1[Company]),"52 week high",TRUE)</f>
        <v>107.35</v>
      </c>
      <c r="F31" s="2" cm="1">
        <f t="array" ref="F31">_FV(_xlfn.SINGLE(Table1[Company]),"52 week low",TRUE)</f>
        <v>77.849999999999994</v>
      </c>
      <c r="G31" s="3"/>
      <c r="H31" s="3"/>
      <c r="I31" s="4"/>
      <c r="J31" s="3">
        <f>Table1[[#This Row],[FPL]]-Table1[[#This Row],[MOSP]]*Table1[[#This Row],[FPL]]</f>
        <v>0</v>
      </c>
      <c r="K31" s="12"/>
      <c r="L31" s="5" t="e" vm="25">
        <v>#VALUE!</v>
      </c>
      <c r="M31" s="5" t="str" cm="1">
        <f t="array" ref="M31">_FV(Table1[[#This Row],[Company]],"Industry")</f>
        <v>Food &amp; Tobacco</v>
      </c>
      <c r="N31" s="6" cm="1">
        <f t="array" ref="N31">_FV(Table1[[#This Row],[Company]],"Market cap",TRUE)/1000000</f>
        <v>22254.9</v>
      </c>
      <c r="O31" s="5"/>
      <c r="P31" s="5"/>
      <c r="Q31" s="7"/>
      <c r="R31" s="7"/>
      <c r="S31" s="8"/>
      <c r="T31" s="8"/>
      <c r="U31" s="5" t="e">
        <f>Table1[[#This Row],[FCF]]/Table1[[#This Row],[CYH]]</f>
        <v>#DIV/0!</v>
      </c>
      <c r="V31" s="5" t="e">
        <f>Table1[[#This Row],[FCF]]/Table1[[#This Row],[CYL]]</f>
        <v>#DIV/0!</v>
      </c>
      <c r="W31" s="1"/>
      <c r="X31" s="10"/>
      <c r="Y31" s="10"/>
      <c r="Z31" s="1" t="e">
        <f>Table1[[#This Row],[Div]]/Table1[[#This Row],[DYH]]</f>
        <v>#DIV/0!</v>
      </c>
      <c r="AA31" s="1" t="e">
        <f>Table1[[#This Row],[Div]]/Table1[[#This Row],[DYL]]</f>
        <v>#DIV/0!</v>
      </c>
      <c r="AB31" s="4" t="e">
        <f>Table1[[#This Row],[Div]]/Table1[[#This Row],[FCF]]</f>
        <v>#DIV/0!</v>
      </c>
      <c r="AC31" s="5"/>
      <c r="AD31" s="5"/>
      <c r="AE31" s="5"/>
      <c r="AF31" s="5"/>
      <c r="AG31" s="5"/>
      <c r="AH31" s="5"/>
      <c r="AI31" s="5"/>
      <c r="AJ31" s="5"/>
      <c r="AK31" s="5"/>
      <c r="AL31" s="5"/>
      <c r="AM31" s="5"/>
    </row>
    <row r="32" spans="3:39" x14ac:dyDescent="0.25">
      <c r="C32" s="1" t="str" cm="1">
        <f t="array" ref="C32">_FV(_xlfn.SINGLE(Table1[Company]),"Ticker symbol",TRUE)</f>
        <v>MSFT</v>
      </c>
      <c r="D32" s="2" cm="1">
        <f t="array" ref="D32">_FV(_xlfn.SINGLE(Table1[Company]),"Price")</f>
        <v>260.36</v>
      </c>
      <c r="E32" s="2" cm="1">
        <f t="array" ref="E32">_FV(_xlfn.SINGLE(Table1[Company]),"52 week high",TRUE)</f>
        <v>349.67</v>
      </c>
      <c r="F32" s="2" cm="1">
        <f t="array" ref="F32">_FV(_xlfn.SINGLE(Table1[Company]),"52 week low",TRUE)</f>
        <v>241.51</v>
      </c>
      <c r="G32" s="3"/>
      <c r="H32" s="3"/>
      <c r="I32" s="4"/>
      <c r="J32" s="3">
        <f>Table1[[#This Row],[FPL]]-Table1[[#This Row],[MOSP]]*Table1[[#This Row],[FPL]]</f>
        <v>0</v>
      </c>
      <c r="K32" s="12"/>
      <c r="L32" s="5" t="e" vm="26">
        <v>#VALUE!</v>
      </c>
      <c r="M32" s="5" t="str" cm="1">
        <f t="array" ref="M32">_FV(Table1[[#This Row],[Company]],"Industry")</f>
        <v>Software &amp; IT Services</v>
      </c>
      <c r="N32" s="6" cm="1">
        <f t="array" ref="N32">_FV(Table1[[#This Row],[Company]],"Market cap",TRUE)/1000000</f>
        <v>1947241.0318799999</v>
      </c>
      <c r="O32" s="5"/>
      <c r="P32" s="5"/>
      <c r="Q32" s="7"/>
      <c r="R32" s="7"/>
      <c r="S32" s="8"/>
      <c r="T32" s="8"/>
      <c r="U32" s="5" t="e">
        <f>Table1[[#This Row],[FCF]]/Table1[[#This Row],[CYH]]</f>
        <v>#DIV/0!</v>
      </c>
      <c r="V32" s="5" t="e">
        <f>Table1[[#This Row],[FCF]]/Table1[[#This Row],[CYL]]</f>
        <v>#DIV/0!</v>
      </c>
      <c r="W32" s="1"/>
      <c r="X32" s="10"/>
      <c r="Y32" s="10"/>
      <c r="Z32" s="1" t="e">
        <f>Table1[[#This Row],[Div]]/Table1[[#This Row],[DYH]]</f>
        <v>#DIV/0!</v>
      </c>
      <c r="AA32" s="1" t="e">
        <f>Table1[[#This Row],[Div]]/Table1[[#This Row],[DYL]]</f>
        <v>#DIV/0!</v>
      </c>
      <c r="AB32" s="4" t="e">
        <f>Table1[[#This Row],[Div]]/Table1[[#This Row],[FCF]]</f>
        <v>#DIV/0!</v>
      </c>
      <c r="AC32" s="5"/>
      <c r="AD32" s="5"/>
      <c r="AE32" s="5"/>
      <c r="AF32" s="5"/>
      <c r="AG32" s="5"/>
      <c r="AH32" s="5"/>
      <c r="AI32" s="5"/>
      <c r="AJ32" s="5"/>
      <c r="AK32" s="5"/>
      <c r="AL32" s="5"/>
      <c r="AM32" s="5"/>
    </row>
    <row r="33" spans="3:39" x14ac:dyDescent="0.25">
      <c r="C33" s="1" t="str" cm="1">
        <f t="array" ref="C33">_FV(_xlfn.SINGLE(Table1[Company]),"Ticker symbol",TRUE)</f>
        <v>PEP</v>
      </c>
      <c r="D33" s="2" cm="1">
        <f t="array" ref="D33">_FV(_xlfn.SINGLE(Table1[Company]),"Price")</f>
        <v>169.61</v>
      </c>
      <c r="E33" s="2" cm="1">
        <f t="array" ref="E33">_FV(_xlfn.SINGLE(Table1[Company]),"52 week high",TRUE)</f>
        <v>177.62</v>
      </c>
      <c r="F33" s="2" cm="1">
        <f t="array" ref="F33">_FV(_xlfn.SINGLE(Table1[Company]),"52 week low",TRUE)</f>
        <v>149.47999999999999</v>
      </c>
      <c r="G33" s="3"/>
      <c r="H33" s="3"/>
      <c r="I33" s="4"/>
      <c r="J33" s="3">
        <f>Table1[[#This Row],[FPL]]-Table1[[#This Row],[MOSP]]*Table1[[#This Row],[FPL]]</f>
        <v>0</v>
      </c>
      <c r="K33" s="12"/>
      <c r="L33" s="5" t="e" vm="27">
        <v>#VALUE!</v>
      </c>
      <c r="M33" s="5" t="str" cm="1">
        <f t="array" ref="M33">_FV(Table1[[#This Row],[Company]],"Industry")</f>
        <v>Beverages</v>
      </c>
      <c r="N33" s="6" cm="1">
        <f t="array" ref="N33">_FV(Table1[[#This Row],[Company]],"Market cap",TRUE)/1000000</f>
        <v>234076.21685</v>
      </c>
      <c r="O33" s="5"/>
      <c r="P33" s="5"/>
      <c r="Q33" s="7"/>
      <c r="R33" s="7"/>
      <c r="S33" s="8"/>
      <c r="T33" s="8"/>
      <c r="U33" s="5" t="e">
        <f>Table1[[#This Row],[FCF]]/Table1[[#This Row],[CYH]]</f>
        <v>#DIV/0!</v>
      </c>
      <c r="V33" s="5" t="e">
        <f>Table1[[#This Row],[FCF]]/Table1[[#This Row],[CYL]]</f>
        <v>#DIV/0!</v>
      </c>
      <c r="W33" s="1"/>
      <c r="X33" s="10"/>
      <c r="Y33" s="10"/>
      <c r="Z33" s="1" t="e">
        <f>Table1[[#This Row],[Div]]/Table1[[#This Row],[DYH]]</f>
        <v>#DIV/0!</v>
      </c>
      <c r="AA33" s="1" t="e">
        <f>Table1[[#This Row],[Div]]/Table1[[#This Row],[DYL]]</f>
        <v>#DIV/0!</v>
      </c>
      <c r="AB33" s="4" t="e">
        <f>Table1[[#This Row],[Div]]/Table1[[#This Row],[FCF]]</f>
        <v>#DIV/0!</v>
      </c>
      <c r="AC33" s="5"/>
      <c r="AD33" s="5"/>
      <c r="AE33" s="5"/>
      <c r="AF33" s="5"/>
      <c r="AG33" s="5"/>
      <c r="AH33" s="5"/>
      <c r="AI33" s="5"/>
      <c r="AJ33" s="5"/>
      <c r="AK33" s="5"/>
      <c r="AL33" s="5"/>
      <c r="AM33" s="5"/>
    </row>
    <row r="34" spans="3:39" x14ac:dyDescent="0.25">
      <c r="C34" s="1" t="str" cm="1">
        <f t="array" ref="C34">_FV(_xlfn.SINGLE(Table1[Company]),"Ticker symbol",TRUE)</f>
        <v>PG</v>
      </c>
      <c r="D34" s="2" cm="1">
        <f t="array" ref="D34">_FV(_xlfn.SINGLE(Table1[Company]),"Price")</f>
        <v>143.12</v>
      </c>
      <c r="E34" s="2" cm="1">
        <f t="array" ref="E34">_FV(_xlfn.SINGLE(Table1[Company]),"52 week high",TRUE)</f>
        <v>165.35</v>
      </c>
      <c r="F34" s="2" cm="1">
        <f t="array" ref="F34">_FV(_xlfn.SINGLE(Table1[Company]),"52 week low",TRUE)</f>
        <v>129.5</v>
      </c>
      <c r="G34" s="3"/>
      <c r="H34" s="3"/>
      <c r="I34" s="4"/>
      <c r="J34" s="3">
        <f>Table1[[#This Row],[FPL]]-Table1[[#This Row],[MOSP]]*Table1[[#This Row],[FPL]]</f>
        <v>0</v>
      </c>
      <c r="K34" s="12"/>
      <c r="L34" s="5" t="e" vm="28">
        <v>#VALUE!</v>
      </c>
      <c r="M34" s="5" t="str" cm="1">
        <f t="array" ref="M34">_FV(Table1[[#This Row],[Company]],"Industry")</f>
        <v>Personal &amp; Household Products &amp; Services</v>
      </c>
      <c r="N34" s="6" cm="1">
        <f t="array" ref="N34">_FV(Table1[[#This Row],[Company]],"Market cap",TRUE)/1000000</f>
        <v>343387.38663999998</v>
      </c>
      <c r="O34" s="5"/>
      <c r="P34" s="5"/>
      <c r="Q34" s="7"/>
      <c r="R34" s="7"/>
      <c r="S34" s="8"/>
      <c r="T34" s="8"/>
      <c r="U34" s="5" t="e">
        <f>Table1[[#This Row],[FCF]]/Table1[[#This Row],[CYH]]</f>
        <v>#DIV/0!</v>
      </c>
      <c r="V34" s="5" t="e">
        <f>Table1[[#This Row],[FCF]]/Table1[[#This Row],[CYL]]</f>
        <v>#DIV/0!</v>
      </c>
      <c r="W34" s="1"/>
      <c r="X34" s="10"/>
      <c r="Y34" s="10"/>
      <c r="Z34" s="1" t="e">
        <f>Table1[[#This Row],[Div]]/Table1[[#This Row],[DYH]]</f>
        <v>#DIV/0!</v>
      </c>
      <c r="AA34" s="1" t="e">
        <f>Table1[[#This Row],[Div]]/Table1[[#This Row],[DYL]]</f>
        <v>#DIV/0!</v>
      </c>
      <c r="AB34" s="4" t="e">
        <f>Table1[[#This Row],[Div]]/Table1[[#This Row],[FCF]]</f>
        <v>#DIV/0!</v>
      </c>
      <c r="AC34" s="5"/>
      <c r="AD34" s="5"/>
      <c r="AE34" s="5"/>
      <c r="AF34" s="5"/>
      <c r="AG34" s="5"/>
      <c r="AH34" s="5"/>
      <c r="AI34" s="5"/>
      <c r="AJ34" s="5"/>
      <c r="AK34" s="5"/>
      <c r="AL34" s="5"/>
      <c r="AM34" s="5"/>
    </row>
    <row r="35" spans="3:39" x14ac:dyDescent="0.25">
      <c r="C35" s="1" t="str" cm="1">
        <f t="array" ref="C35">_FV(_xlfn.SINGLE(Table1[Company]),"Ticker symbol",TRUE)</f>
        <v>SPG</v>
      </c>
      <c r="D35" s="2" cm="1">
        <f t="array" ref="D35">_FV(_xlfn.SINGLE(Table1[Company]),"Price")</f>
        <v>103.79</v>
      </c>
      <c r="E35" s="2" cm="1">
        <f t="array" ref="E35">_FV(_xlfn.SINGLE(Table1[Company]),"52 week high",TRUE)</f>
        <v>171.12</v>
      </c>
      <c r="F35" s="2" cm="1">
        <f t="array" ref="F35">_FV(_xlfn.SINGLE(Table1[Company]),"52 week low",TRUE)</f>
        <v>93.06</v>
      </c>
      <c r="G35" s="3"/>
      <c r="H35" s="3"/>
      <c r="I35" s="4"/>
      <c r="J35" s="3">
        <f>Table1[[#This Row],[FPL]]-Table1[[#This Row],[MOSP]]*Table1[[#This Row],[FPL]]</f>
        <v>0</v>
      </c>
      <c r="K35" s="12"/>
      <c r="L35" s="5" t="e" vm="29">
        <v>#VALUE!</v>
      </c>
      <c r="M35" s="5" t="str" cm="1">
        <f t="array" ref="M35">_FV(Table1[[#This Row],[Company]],"Industry")</f>
        <v>Residential &amp; Commercial REIT</v>
      </c>
      <c r="N35" s="6" cm="1">
        <f t="array" ref="N35">_FV(Table1[[#This Row],[Company]],"Market cap",TRUE)/1000000</f>
        <v>34109.400293999999</v>
      </c>
      <c r="O35" s="5"/>
      <c r="P35" s="5"/>
      <c r="Q35" s="7"/>
      <c r="R35" s="7"/>
      <c r="S35" s="8"/>
      <c r="T35" s="8"/>
      <c r="U35" s="5" t="e">
        <f>Table1[[#This Row],[FCF]]/Table1[[#This Row],[CYH]]</f>
        <v>#DIV/0!</v>
      </c>
      <c r="V35" s="5" t="e">
        <f>Table1[[#This Row],[FCF]]/Table1[[#This Row],[CYL]]</f>
        <v>#DIV/0!</v>
      </c>
      <c r="W35" s="1"/>
      <c r="X35" s="10"/>
      <c r="Y35" s="10"/>
      <c r="Z35" s="1" t="e">
        <f>Table1[[#This Row],[Div]]/Table1[[#This Row],[DYH]]</f>
        <v>#DIV/0!</v>
      </c>
      <c r="AA35" s="1" t="e">
        <f>Table1[[#This Row],[Div]]/Table1[[#This Row],[DYL]]</f>
        <v>#DIV/0!</v>
      </c>
      <c r="AB35" s="4" t="e">
        <f>Table1[[#This Row],[Div]]/Table1[[#This Row],[FCF]]</f>
        <v>#DIV/0!</v>
      </c>
      <c r="AC35" s="5"/>
      <c r="AD35" s="5"/>
      <c r="AE35" s="5"/>
      <c r="AF35" s="5"/>
      <c r="AG35" s="5"/>
      <c r="AH35" s="5"/>
      <c r="AI35" s="5"/>
      <c r="AJ35" s="5"/>
      <c r="AK35" s="5"/>
      <c r="AL35" s="5"/>
      <c r="AM35" s="5"/>
    </row>
    <row r="36" spans="3:39" x14ac:dyDescent="0.25">
      <c r="C36" s="1" t="str" cm="1">
        <f t="array" ref="C36">_FV(_xlfn.SINGLE(Table1[Company]),"Ticker symbol",TRUE)</f>
        <v>T</v>
      </c>
      <c r="D36" s="2" cm="1">
        <f t="array" ref="D36">_FV(_xlfn.SINGLE(Table1[Company]),"Price")</f>
        <v>18.395</v>
      </c>
      <c r="E36" s="2" cm="1">
        <f t="array" ref="E36">_FV(_xlfn.SINGLE(Table1[Company]),"52 week high",TRUE)</f>
        <v>21.5489</v>
      </c>
      <c r="F36" s="2" cm="1">
        <f t="array" ref="F36">_FV(_xlfn.SINGLE(Table1[Company]),"52 week low",TRUE)</f>
        <v>16.620200000000001</v>
      </c>
      <c r="G36" s="3"/>
      <c r="H36" s="3"/>
      <c r="I36" s="4"/>
      <c r="J36" s="3">
        <f>Table1[[#This Row],[FPL]]-Table1[[#This Row],[MOSP]]*Table1[[#This Row],[FPL]]</f>
        <v>0</v>
      </c>
      <c r="K36" s="12"/>
      <c r="L36" s="5" t="e" vm="30">
        <v>#VALUE!</v>
      </c>
      <c r="M36" s="5" t="str" cm="1">
        <f t="array" ref="M36">_FV(Table1[[#This Row],[Company]],"Industry")</f>
        <v>Telecommunications Services</v>
      </c>
      <c r="N36" s="6" cm="1">
        <f t="array" ref="N36">_FV(Table1[[#This Row],[Company]],"Market cap",TRUE)/1000000</f>
        <v>131689.80499999999</v>
      </c>
      <c r="O36" s="5"/>
      <c r="P36" s="5"/>
      <c r="Q36" s="7"/>
      <c r="R36" s="7"/>
      <c r="S36" s="8"/>
      <c r="T36" s="8"/>
      <c r="U36" s="5" t="e">
        <f>Table1[[#This Row],[FCF]]/Table1[[#This Row],[CYH]]</f>
        <v>#DIV/0!</v>
      </c>
      <c r="V36" s="5" t="e">
        <f>Table1[[#This Row],[FCF]]/Table1[[#This Row],[CYL]]</f>
        <v>#DIV/0!</v>
      </c>
      <c r="W36" s="1"/>
      <c r="X36" s="10"/>
      <c r="Y36" s="10"/>
      <c r="Z36" s="1" t="e">
        <f>Table1[[#This Row],[Div]]/Table1[[#This Row],[DYH]]</f>
        <v>#DIV/0!</v>
      </c>
      <c r="AA36" s="1" t="e">
        <f>Table1[[#This Row],[Div]]/Table1[[#This Row],[DYL]]</f>
        <v>#DIV/0!</v>
      </c>
      <c r="AB36" s="4" t="e">
        <f>Table1[[#This Row],[Div]]/Table1[[#This Row],[FCF]]</f>
        <v>#DIV/0!</v>
      </c>
      <c r="AC36" s="5"/>
      <c r="AD36" s="5"/>
      <c r="AE36" s="5"/>
      <c r="AF36" s="5"/>
      <c r="AG36" s="5"/>
      <c r="AH36" s="5"/>
      <c r="AI36" s="5"/>
      <c r="AJ36" s="5"/>
      <c r="AK36" s="5"/>
      <c r="AL36" s="5"/>
      <c r="AM36" s="5"/>
    </row>
    <row r="37" spans="3:39" x14ac:dyDescent="0.25">
      <c r="C37" s="1" t="str" cm="1">
        <f t="array" ref="C37">_FV(_xlfn.SINGLE(Table1[Company]),"Ticker symbol",TRUE)</f>
        <v>TGT</v>
      </c>
      <c r="D37" s="2" cm="1">
        <f t="array" ref="D37">_FV(_xlfn.SINGLE(Table1[Company]),"Price")</f>
        <v>157.65</v>
      </c>
      <c r="E37" s="2" cm="1">
        <f t="array" ref="E37">_FV(_xlfn.SINGLE(Table1[Company]),"52 week high",TRUE)</f>
        <v>268.98</v>
      </c>
      <c r="F37" s="2" cm="1">
        <f t="array" ref="F37">_FV(_xlfn.SINGLE(Table1[Company]),"52 week low",TRUE)</f>
        <v>137.16</v>
      </c>
      <c r="G37" s="3"/>
      <c r="H37" s="3"/>
      <c r="I37" s="4"/>
      <c r="J37" s="3">
        <f>Table1[[#This Row],[FPL]]-Table1[[#This Row],[MOSP]]*Table1[[#This Row],[FPL]]</f>
        <v>0</v>
      </c>
      <c r="K37" s="12"/>
      <c r="L37" s="5" t="e" vm="31">
        <v>#VALUE!</v>
      </c>
      <c r="M37" s="5" t="str" cm="1">
        <f t="array" ref="M37">_FV(Table1[[#This Row],[Company]],"Industry")</f>
        <v>Diversified Retail</v>
      </c>
      <c r="N37" s="6" cm="1">
        <f t="array" ref="N37">_FV(Table1[[#This Row],[Company]],"Market cap",TRUE)/1000000</f>
        <v>73101.737460000004</v>
      </c>
      <c r="O37" s="5"/>
      <c r="P37" s="5"/>
      <c r="Q37" s="7"/>
      <c r="R37" s="7"/>
      <c r="S37" s="8"/>
      <c r="T37" s="8"/>
      <c r="U37" s="5" t="e">
        <f>Table1[[#This Row],[FCF]]/Table1[[#This Row],[CYH]]</f>
        <v>#DIV/0!</v>
      </c>
      <c r="V37" s="5" t="e">
        <f>Table1[[#This Row],[FCF]]/Table1[[#This Row],[CYL]]</f>
        <v>#DIV/0!</v>
      </c>
      <c r="W37" s="1"/>
      <c r="X37" s="10"/>
      <c r="Y37" s="10"/>
      <c r="Z37" s="1" t="e">
        <f>Table1[[#This Row],[Div]]/Table1[[#This Row],[DYH]]</f>
        <v>#DIV/0!</v>
      </c>
      <c r="AA37" s="1" t="e">
        <f>Table1[[#This Row],[Div]]/Table1[[#This Row],[DYL]]</f>
        <v>#DIV/0!</v>
      </c>
      <c r="AB37" s="4" t="e">
        <f>Table1[[#This Row],[Div]]/Table1[[#This Row],[FCF]]</f>
        <v>#DIV/0!</v>
      </c>
      <c r="AC37" s="5"/>
      <c r="AD37" s="5"/>
      <c r="AE37" s="5"/>
      <c r="AF37" s="5"/>
      <c r="AG37" s="5"/>
      <c r="AH37" s="5"/>
      <c r="AI37" s="5"/>
      <c r="AJ37" s="5"/>
      <c r="AK37" s="5"/>
      <c r="AL37" s="5"/>
      <c r="AM37" s="5"/>
    </row>
    <row r="38" spans="3:39" x14ac:dyDescent="0.25">
      <c r="C38" s="1" t="str" cm="1">
        <f t="array" ref="C38">_FV(_xlfn.SINGLE(Table1[Company]),"Ticker symbol",TRUE)</f>
        <v>TROW</v>
      </c>
      <c r="D38" s="2" cm="1">
        <f t="array" ref="D38">_FV(_xlfn.SINGLE(Table1[Company]),"Price")</f>
        <v>120.78</v>
      </c>
      <c r="E38" s="2" cm="1">
        <f t="array" ref="E38">_FV(_xlfn.SINGLE(Table1[Company]),"52 week high",TRUE)</f>
        <v>224.55500000000001</v>
      </c>
      <c r="F38" s="2" cm="1">
        <f t="array" ref="F38">_FV(_xlfn.SINGLE(Table1[Company]),"52 week low",TRUE)</f>
        <v>104.72</v>
      </c>
      <c r="G38" s="3"/>
      <c r="H38" s="3"/>
      <c r="I38" s="4"/>
      <c r="J38" s="3">
        <f>Table1[[#This Row],[FPL]]-Table1[[#This Row],[MOSP]]*Table1[[#This Row],[FPL]]</f>
        <v>0</v>
      </c>
      <c r="K38" s="12"/>
      <c r="L38" s="5" t="e" vm="32">
        <v>#VALUE!</v>
      </c>
      <c r="M38" s="5" t="str" cm="1">
        <f t="array" ref="M38">_FV(Table1[[#This Row],[Company]],"Industry")</f>
        <v>Investment Banking &amp; Investment Services</v>
      </c>
      <c r="N38" s="6" cm="1">
        <f t="array" ref="N38">_FV(Table1[[#This Row],[Company]],"Market cap",TRUE)/1000000</f>
        <v>27452.883347999999</v>
      </c>
      <c r="O38" s="5"/>
      <c r="P38" s="5"/>
      <c r="Q38" s="7"/>
      <c r="R38" s="7"/>
      <c r="S38" s="8"/>
      <c r="T38" s="8"/>
      <c r="U38" s="5" t="e">
        <f>Table1[[#This Row],[FCF]]/Table1[[#This Row],[CYH]]</f>
        <v>#DIV/0!</v>
      </c>
      <c r="V38" s="5" t="e">
        <f>Table1[[#This Row],[FCF]]/Table1[[#This Row],[CYL]]</f>
        <v>#DIV/0!</v>
      </c>
      <c r="W38" s="1"/>
      <c r="X38" s="10"/>
      <c r="Y38" s="10"/>
      <c r="Z38" s="1" t="e">
        <f>Table1[[#This Row],[Div]]/Table1[[#This Row],[DYH]]</f>
        <v>#DIV/0!</v>
      </c>
      <c r="AA38" s="1" t="e">
        <f>Table1[[#This Row],[Div]]/Table1[[#This Row],[DYL]]</f>
        <v>#DIV/0!</v>
      </c>
      <c r="AB38" s="4" t="e">
        <f>Table1[[#This Row],[Div]]/Table1[[#This Row],[FCF]]</f>
        <v>#DIV/0!</v>
      </c>
      <c r="AC38" s="5"/>
      <c r="AD38" s="5"/>
      <c r="AE38" s="5"/>
      <c r="AF38" s="5"/>
      <c r="AG38" s="5"/>
      <c r="AH38" s="5"/>
      <c r="AI38" s="5"/>
      <c r="AJ38" s="5"/>
      <c r="AK38" s="5"/>
      <c r="AL38" s="5"/>
      <c r="AM38" s="5"/>
    </row>
    <row r="39" spans="3:39" x14ac:dyDescent="0.25">
      <c r="C39" s="1" t="str" cm="1">
        <f t="array" ref="C39">_FV(_xlfn.SINGLE(Table1[Company]),"Ticker symbol",TRUE)</f>
        <v>TSN</v>
      </c>
      <c r="D39" s="2" cm="1">
        <f t="array" ref="D39">_FV(_xlfn.SINGLE(Table1[Company]),"Price")</f>
        <v>82.064999999999998</v>
      </c>
      <c r="E39" s="2" cm="1">
        <f t="array" ref="E39">_FV(_xlfn.SINGLE(Table1[Company]),"52 week high",TRUE)</f>
        <v>100.72</v>
      </c>
      <c r="F39" s="2" cm="1">
        <f t="array" ref="F39">_FV(_xlfn.SINGLE(Table1[Company]),"52 week low",TRUE)</f>
        <v>69.88</v>
      </c>
      <c r="G39" s="3"/>
      <c r="H39" s="3"/>
      <c r="I39" s="4"/>
      <c r="J39" s="3">
        <f>Table1[[#This Row],[FPL]]-Table1[[#This Row],[MOSP]]*Table1[[#This Row],[FPL]]</f>
        <v>0</v>
      </c>
      <c r="K39" s="12"/>
      <c r="L39" s="5" t="e" vm="33">
        <v>#VALUE!</v>
      </c>
      <c r="M39" s="5" t="str" cm="1">
        <f t="array" ref="M39">_FV(Table1[[#This Row],[Company]],"Industry")</f>
        <v>Food &amp; Tobacco</v>
      </c>
      <c r="N39" s="6" cm="1">
        <f t="array" ref="N39">_FV(Table1[[#This Row],[Company]],"Market cap",TRUE)/1000000</f>
        <v>29670.543303999999</v>
      </c>
      <c r="O39" s="5"/>
      <c r="P39" s="5"/>
      <c r="Q39" s="7"/>
      <c r="R39" s="7"/>
      <c r="S39" s="8"/>
      <c r="T39" s="8"/>
      <c r="U39" s="5" t="e">
        <f>Table1[[#This Row],[FCF]]/Table1[[#This Row],[CYH]]</f>
        <v>#DIV/0!</v>
      </c>
      <c r="V39" s="5" t="e">
        <f>Table1[[#This Row],[FCF]]/Table1[[#This Row],[CYL]]</f>
        <v>#DIV/0!</v>
      </c>
      <c r="W39" s="1"/>
      <c r="X39" s="10"/>
      <c r="Y39" s="10"/>
      <c r="Z39" s="1" t="e">
        <f>Table1[[#This Row],[Div]]/Table1[[#This Row],[DYH]]</f>
        <v>#DIV/0!</v>
      </c>
      <c r="AA39" s="1" t="e">
        <f>Table1[[#This Row],[Div]]/Table1[[#This Row],[DYL]]</f>
        <v>#DIV/0!</v>
      </c>
      <c r="AB39" s="4" t="e">
        <f>Table1[[#This Row],[Div]]/Table1[[#This Row],[FCF]]</f>
        <v>#DIV/0!</v>
      </c>
      <c r="AC39" s="5"/>
      <c r="AD39" s="5"/>
      <c r="AE39" s="5"/>
      <c r="AF39" s="5"/>
      <c r="AG39" s="5"/>
      <c r="AH39" s="5"/>
      <c r="AI39" s="5"/>
      <c r="AJ39" s="5"/>
      <c r="AK39" s="5"/>
      <c r="AL39" s="5"/>
      <c r="AM39" s="5"/>
    </row>
    <row r="40" spans="3:39" x14ac:dyDescent="0.25">
      <c r="C40" s="1" t="str" cm="1">
        <f t="array" ref="C40">_FV(_xlfn.SINGLE(Table1[Company]),"Ticker symbol",TRUE)</f>
        <v>TXN</v>
      </c>
      <c r="D40" s="2" cm="1">
        <f t="array" ref="D40">_FV(_xlfn.SINGLE(Table1[Company]),"Price")</f>
        <v>163.9</v>
      </c>
      <c r="E40" s="2" cm="1">
        <f t="array" ref="E40">_FV(_xlfn.SINGLE(Table1[Company]),"52 week high",TRUE)</f>
        <v>202.26</v>
      </c>
      <c r="F40" s="2" cm="1">
        <f t="array" ref="F40">_FV(_xlfn.SINGLE(Table1[Company]),"52 week low",TRUE)</f>
        <v>144.4589</v>
      </c>
      <c r="G40" s="3"/>
      <c r="H40" s="3"/>
      <c r="I40" s="4"/>
      <c r="J40" s="3">
        <f>Table1[[#This Row],[FPL]]-Table1[[#This Row],[MOSP]]*Table1[[#This Row],[FPL]]</f>
        <v>0</v>
      </c>
      <c r="K40" s="12"/>
      <c r="L40" s="5" t="e" vm="34">
        <v>#VALUE!</v>
      </c>
      <c r="M40" s="5" t="str" cm="1">
        <f t="array" ref="M40">_FV(Table1[[#This Row],[Company]],"Industry")</f>
        <v>Semiconductors &amp; Semiconductor Equipment</v>
      </c>
      <c r="N40" s="6" cm="1">
        <f t="array" ref="N40">_FV(Table1[[#This Row],[Company]],"Market cap",TRUE)/1000000</f>
        <v>151137.74621000001</v>
      </c>
      <c r="O40" s="5"/>
      <c r="P40" s="5"/>
      <c r="Q40" s="7"/>
      <c r="R40" s="7"/>
      <c r="S40" s="8"/>
      <c r="T40" s="8"/>
      <c r="U40" s="5" t="e">
        <f>Table1[[#This Row],[FCF]]/Table1[[#This Row],[CYH]]</f>
        <v>#DIV/0!</v>
      </c>
      <c r="V40" s="5" t="e">
        <f>Table1[[#This Row],[FCF]]/Table1[[#This Row],[CYL]]</f>
        <v>#DIV/0!</v>
      </c>
      <c r="W40" s="1"/>
      <c r="X40" s="10"/>
      <c r="Y40" s="10"/>
      <c r="Z40" s="1" t="e">
        <f>Table1[[#This Row],[Div]]/Table1[[#This Row],[DYH]]</f>
        <v>#DIV/0!</v>
      </c>
      <c r="AA40" s="1" t="e">
        <f>Table1[[#This Row],[Div]]/Table1[[#This Row],[DYL]]</f>
        <v>#DIV/0!</v>
      </c>
      <c r="AB40" s="4" t="e">
        <f>Table1[[#This Row],[Div]]/Table1[[#This Row],[FCF]]</f>
        <v>#DIV/0!</v>
      </c>
      <c r="AC40" s="5"/>
      <c r="AD40" s="5"/>
      <c r="AE40" s="5"/>
      <c r="AF40" s="5"/>
      <c r="AG40" s="5"/>
      <c r="AH40" s="5"/>
      <c r="AI40" s="5"/>
      <c r="AJ40" s="5"/>
      <c r="AK40" s="5"/>
      <c r="AL40" s="5"/>
      <c r="AM40" s="5"/>
    </row>
    <row r="41" spans="3:39" x14ac:dyDescent="0.25">
      <c r="C41" s="1" t="str" cm="1">
        <f t="array" ref="C41">_FV(_xlfn.SINGLE(Table1[Company]),"Ticker symbol",TRUE)</f>
        <v>UPS</v>
      </c>
      <c r="D41" s="2" cm="1">
        <f t="array" ref="D41">_FV(_xlfn.SINGLE(Table1[Company]),"Price")</f>
        <v>188.08</v>
      </c>
      <c r="E41" s="2" cm="1">
        <f t="array" ref="E41">_FV(_xlfn.SINGLE(Table1[Company]),"52 week high",TRUE)</f>
        <v>233.72</v>
      </c>
      <c r="F41" s="2" cm="1">
        <f t="array" ref="F41">_FV(_xlfn.SINGLE(Table1[Company]),"52 week low",TRUE)</f>
        <v>165.34</v>
      </c>
      <c r="G41" s="3"/>
      <c r="H41" s="3"/>
      <c r="I41" s="4"/>
      <c r="J41" s="3">
        <f>Table1[[#This Row],[FPL]]-Table1[[#This Row],[MOSP]]*Table1[[#This Row],[FPL]]</f>
        <v>0</v>
      </c>
      <c r="K41" s="12"/>
      <c r="L41" s="5" t="e" vm="35">
        <v>#VALUE!</v>
      </c>
      <c r="M41" s="5" t="str" cm="1">
        <f t="array" ref="M41">_FV(Table1[[#This Row],[Company]],"Industry")</f>
        <v>Freight &amp; Logistics Services</v>
      </c>
      <c r="N41" s="6" cm="1">
        <f t="array" ref="N41">_FV(Table1[[#This Row],[Company]],"Market cap",TRUE)/1000000</f>
        <v>164337.984512</v>
      </c>
      <c r="O41" s="5"/>
      <c r="P41" s="5"/>
      <c r="Q41" s="7"/>
      <c r="R41" s="7"/>
      <c r="S41" s="8"/>
      <c r="T41" s="8"/>
      <c r="U41" s="5" t="e">
        <f>Table1[[#This Row],[FCF]]/Table1[[#This Row],[CYH]]</f>
        <v>#DIV/0!</v>
      </c>
      <c r="V41" s="5" t="e">
        <f>Table1[[#This Row],[FCF]]/Table1[[#This Row],[CYL]]</f>
        <v>#DIV/0!</v>
      </c>
      <c r="W41" s="1"/>
      <c r="X41" s="10"/>
      <c r="Y41" s="10"/>
      <c r="Z41" s="1" t="e">
        <f>Table1[[#This Row],[Div]]/Table1[[#This Row],[DYH]]</f>
        <v>#DIV/0!</v>
      </c>
      <c r="AA41" s="1" t="e">
        <f>Table1[[#This Row],[Div]]/Table1[[#This Row],[DYL]]</f>
        <v>#DIV/0!</v>
      </c>
      <c r="AB41" s="4" t="e">
        <f>Table1[[#This Row],[Div]]/Table1[[#This Row],[FCF]]</f>
        <v>#DIV/0!</v>
      </c>
      <c r="AC41" s="5"/>
      <c r="AD41" s="5"/>
      <c r="AE41" s="5"/>
      <c r="AF41" s="5"/>
      <c r="AG41" s="5"/>
      <c r="AH41" s="5"/>
      <c r="AI41" s="5"/>
      <c r="AJ41" s="5"/>
      <c r="AK41" s="5"/>
      <c r="AL41" s="5"/>
      <c r="AM41" s="5"/>
    </row>
    <row r="42" spans="3:39" x14ac:dyDescent="0.25">
      <c r="C42" s="1" t="str" cm="1">
        <f t="array" ref="C42">_FV(_xlfn.SINGLE(Table1[Company]),"Ticker symbol",TRUE)</f>
        <v>VZ</v>
      </c>
      <c r="D42" s="2" cm="1">
        <f t="array" ref="D42">_FV(_xlfn.SINGLE(Table1[Company]),"Price")</f>
        <v>44.48</v>
      </c>
      <c r="E42" s="2" cm="1">
        <f t="array" ref="E42">_FV(_xlfn.SINGLE(Table1[Company]),"52 week high",TRUE)</f>
        <v>56.335000000000001</v>
      </c>
      <c r="F42" s="2" cm="1">
        <f t="array" ref="F42">_FV(_xlfn.SINGLE(Table1[Company]),"52 week low",TRUE)</f>
        <v>43.765000000000001</v>
      </c>
      <c r="G42" s="3"/>
      <c r="H42" s="3"/>
      <c r="I42" s="4"/>
      <c r="J42" s="3">
        <f>Table1[[#This Row],[FPL]]-Table1[[#This Row],[MOSP]]*Table1[[#This Row],[FPL]]</f>
        <v>0</v>
      </c>
      <c r="K42" s="12"/>
      <c r="L42" s="5" t="e" vm="36">
        <v>#VALUE!</v>
      </c>
      <c r="M42" s="5" t="str" cm="1">
        <f t="array" ref="M42">_FV(Table1[[#This Row],[Company]],"Industry")</f>
        <v>Telecommunications Services</v>
      </c>
      <c r="N42" s="6" cm="1">
        <f t="array" ref="N42">_FV(Table1[[#This Row],[Company]],"Market cap",TRUE)/1000000</f>
        <v>186800.16511999999</v>
      </c>
      <c r="O42" s="5"/>
      <c r="P42" s="5"/>
      <c r="Q42" s="7"/>
      <c r="R42" s="7"/>
      <c r="S42" s="8"/>
      <c r="T42" s="8"/>
      <c r="U42" s="5" t="e">
        <f>Table1[[#This Row],[FCF]]/Table1[[#This Row],[CYH]]</f>
        <v>#DIV/0!</v>
      </c>
      <c r="V42" s="5" t="e">
        <f>Table1[[#This Row],[FCF]]/Table1[[#This Row],[CYL]]</f>
        <v>#DIV/0!</v>
      </c>
      <c r="W42" s="1"/>
      <c r="X42" s="10"/>
      <c r="Y42" s="10"/>
      <c r="Z42" s="1" t="e">
        <f>Table1[[#This Row],[Div]]/Table1[[#This Row],[DYH]]</f>
        <v>#DIV/0!</v>
      </c>
      <c r="AA42" s="1" t="e">
        <f>Table1[[#This Row],[Div]]/Table1[[#This Row],[DYL]]</f>
        <v>#DIV/0!</v>
      </c>
      <c r="AB42" s="4" t="e">
        <f>Table1[[#This Row],[Div]]/Table1[[#This Row],[FCF]]</f>
        <v>#DIV/0!</v>
      </c>
      <c r="AC42" s="5"/>
      <c r="AD42" s="5"/>
      <c r="AE42" s="5"/>
      <c r="AF42" s="5"/>
      <c r="AG42" s="5"/>
      <c r="AH42" s="5"/>
      <c r="AI42" s="5"/>
      <c r="AJ42" s="5"/>
      <c r="AK42" s="5"/>
      <c r="AL42" s="5"/>
      <c r="AM42" s="5"/>
    </row>
    <row r="43" spans="3:39" x14ac:dyDescent="0.25">
      <c r="C43" s="1" t="str" cm="1">
        <f t="array" ref="C43">_FV(_xlfn.SINGLE(Table1[Company]),"Ticker symbol",TRUE)</f>
        <v>WMT</v>
      </c>
      <c r="D43" s="2" cm="1">
        <f t="array" ref="D43">_FV(_xlfn.SINGLE(Table1[Company]),"Price")</f>
        <v>132.24</v>
      </c>
      <c r="E43" s="2" cm="1">
        <f t="array" ref="E43">_FV(_xlfn.SINGLE(Table1[Company]),"52 week high",TRUE)</f>
        <v>160.77000000000001</v>
      </c>
      <c r="F43" s="2" cm="1">
        <f t="array" ref="F43">_FV(_xlfn.SINGLE(Table1[Company]),"52 week low",TRUE)</f>
        <v>117.27</v>
      </c>
      <c r="G43" s="3"/>
      <c r="H43" s="3"/>
      <c r="I43" s="4"/>
      <c r="J43" s="3">
        <f>Table1[[#This Row],[FPL]]-Table1[[#This Row],[MOSP]]*Table1[[#This Row],[FPL]]</f>
        <v>0</v>
      </c>
      <c r="K43" s="12"/>
      <c r="L43" s="5" t="e" vm="37">
        <v>#VALUE!</v>
      </c>
      <c r="M43" s="5" t="str" cm="1">
        <f t="array" ref="M43">_FV(Table1[[#This Row],[Company]],"Industry")</f>
        <v>Food &amp; Drug Retailing</v>
      </c>
      <c r="N43" s="6" cm="1">
        <f t="array" ref="N43">_FV(Table1[[#This Row],[Company]],"Market cap",TRUE)/1000000</f>
        <v>362489.67599999998</v>
      </c>
      <c r="O43" s="5"/>
      <c r="P43" s="5"/>
      <c r="Q43" s="7"/>
      <c r="R43" s="7"/>
      <c r="S43" s="8"/>
      <c r="T43" s="8"/>
      <c r="U43" s="5" t="e">
        <f>Table1[[#This Row],[FCF]]/Table1[[#This Row],[CYH]]</f>
        <v>#DIV/0!</v>
      </c>
      <c r="V43" s="5" t="e">
        <f>Table1[[#This Row],[FCF]]/Table1[[#This Row],[CYL]]</f>
        <v>#DIV/0!</v>
      </c>
      <c r="W43" s="1"/>
      <c r="X43" s="10"/>
      <c r="Y43" s="10"/>
      <c r="Z43" s="1" t="e">
        <f>Table1[[#This Row],[Div]]/Table1[[#This Row],[DYH]]</f>
        <v>#DIV/0!</v>
      </c>
      <c r="AA43" s="1" t="e">
        <f>Table1[[#This Row],[Div]]/Table1[[#This Row],[DYL]]</f>
        <v>#DIV/0!</v>
      </c>
      <c r="AB43" s="4" t="e">
        <f>Table1[[#This Row],[Div]]/Table1[[#This Row],[FCF]]</f>
        <v>#DIV/0!</v>
      </c>
      <c r="AC43" s="5"/>
      <c r="AD43" s="5"/>
      <c r="AE43" s="5"/>
      <c r="AF43" s="5"/>
      <c r="AG43" s="5"/>
      <c r="AH43" s="5"/>
      <c r="AI43" s="5"/>
      <c r="AJ43" s="5"/>
      <c r="AK43" s="5"/>
      <c r="AL43" s="5"/>
      <c r="AM43" s="5"/>
    </row>
    <row r="44" spans="3:39" x14ac:dyDescent="0.25">
      <c r="C44" s="1" t="str" cm="1">
        <f t="array" ref="C44">_FV(_xlfn.SINGLE(Table1[Company]),"Ticker symbol",TRUE)</f>
        <v>XOM</v>
      </c>
      <c r="D44" s="2" cm="1">
        <f t="array" ref="D44">_FV(_xlfn.SINGLE(Table1[Company]),"Price")</f>
        <v>87.07</v>
      </c>
      <c r="E44" s="2" cm="1">
        <f t="array" ref="E44">_FV(_xlfn.SINGLE(Table1[Company]),"52 week high",TRUE)</f>
        <v>105.57</v>
      </c>
      <c r="F44" s="2" cm="1">
        <f t="array" ref="F44">_FV(_xlfn.SINGLE(Table1[Company]),"52 week low",TRUE)</f>
        <v>52.1</v>
      </c>
      <c r="G44" s="3"/>
      <c r="H44" s="3"/>
      <c r="I44" s="4"/>
      <c r="J44" s="3">
        <f>Table1[[#This Row],[FPL]]-Table1[[#This Row],[MOSP]]*Table1[[#This Row],[FPL]]</f>
        <v>0</v>
      </c>
      <c r="K44" s="12"/>
      <c r="L44" s="5" t="e" vm="38">
        <v>#VALUE!</v>
      </c>
      <c r="M44" s="5" t="str" cm="1">
        <f t="array" ref="M44">_FV(Table1[[#This Row],[Company]],"Industry")</f>
        <v>Oil &amp; Gas</v>
      </c>
      <c r="N44" s="6" cm="1">
        <f t="array" ref="N44">_FV(Table1[[#This Row],[Company]],"Market cap",TRUE)/1000000</f>
        <v>366843.75935000001</v>
      </c>
      <c r="O44" s="5"/>
      <c r="P44" s="5"/>
      <c r="Q44" s="7"/>
      <c r="R44" s="7"/>
      <c r="S44" s="8"/>
      <c r="T44" s="8"/>
      <c r="U44" s="5" t="e">
        <f>Table1[[#This Row],[FCF]]/Table1[[#This Row],[CYH]]</f>
        <v>#DIV/0!</v>
      </c>
      <c r="V44" s="5" t="e">
        <f>Table1[[#This Row],[FCF]]/Table1[[#This Row],[CYL]]</f>
        <v>#DIV/0!</v>
      </c>
      <c r="W44" s="1"/>
      <c r="X44" s="10"/>
      <c r="Y44" s="10"/>
      <c r="Z44" s="1" t="e">
        <f>Table1[[#This Row],[Div]]/Table1[[#This Row],[DYH]]</f>
        <v>#DIV/0!</v>
      </c>
      <c r="AA44" s="1" t="e">
        <f>Table1[[#This Row],[Div]]/Table1[[#This Row],[DYL]]</f>
        <v>#DIV/0!</v>
      </c>
      <c r="AB44" s="4" t="e">
        <f>Table1[[#This Row],[Div]]/Table1[[#This Row],[FCF]]</f>
        <v>#DIV/0!</v>
      </c>
      <c r="AC44" s="5"/>
      <c r="AD44" s="5"/>
      <c r="AE44" s="5"/>
      <c r="AF44" s="5"/>
      <c r="AG44" s="5"/>
      <c r="AH44" s="5"/>
      <c r="AI44" s="5"/>
      <c r="AJ44" s="5"/>
      <c r="AK44" s="5"/>
      <c r="AL44" s="5"/>
      <c r="AM44" s="5"/>
    </row>
  </sheetData>
  <mergeCells count="6">
    <mergeCell ref="W5:AD5"/>
    <mergeCell ref="AE5:AH5"/>
    <mergeCell ref="AI5:AM5"/>
    <mergeCell ref="C5:K5"/>
    <mergeCell ref="L5:P5"/>
    <mergeCell ref="Q5:V5"/>
  </mergeCell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Harvey Wargo</dc:creator>
  <cp:lastModifiedBy>Harvey Wargo</cp:lastModifiedBy>
  <dcterms:created xsi:type="dcterms:W3CDTF">2022-07-22T10:05:17Z</dcterms:created>
  <dcterms:modified xsi:type="dcterms:W3CDTF">2022-07-22T20:04:39Z</dcterms:modified>
</cp:coreProperties>
</file>