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bcb0b6f0298eff0f/Investing-Repo/"/>
    </mc:Choice>
  </mc:AlternateContent>
  <xr:revisionPtr revIDLastSave="1247" documentId="8_{C8D0096A-CF07-4025-B6D9-3EA9E3FEB7D7}" xr6:coauthVersionLast="47" xr6:coauthVersionMax="47" xr10:uidLastSave="{912C5BFF-7375-4F0B-BF4D-09485185290F}"/>
  <bookViews>
    <workbookView xWindow="28680" yWindow="-120" windowWidth="29040" windowHeight="15720" xr2:uid="{ED6CDB2C-C2C5-460F-8ABC-D8056080F492}"/>
  </bookViews>
  <sheets>
    <sheet name="Watch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S11" i="1" l="1"/>
  <c r="T11" i="1"/>
  <c r="U11" i="1"/>
  <c r="B11" i="1" a="1"/>
  <c r="B11" i="1" s="1"/>
  <c r="C11" i="1" a="1"/>
  <c r="C11" i="1" s="1"/>
  <c r="L11" i="1" s="1"/>
  <c r="D11" i="1" a="1"/>
  <c r="D11" i="1" s="1"/>
  <c r="E11" i="1" a="1"/>
  <c r="E11" i="1" s="1"/>
  <c r="F11" i="1" a="1"/>
  <c r="F11" i="1" s="1"/>
  <c r="W11" i="1" a="1"/>
  <c r="W11" i="1" s="1"/>
  <c r="X11" i="1" a="1"/>
  <c r="X11" i="1" s="1"/>
  <c r="S24" i="1" l="1"/>
  <c r="T24" i="1"/>
  <c r="U24" i="1"/>
  <c r="X3" i="1" a="1"/>
  <c r="X3" i="1" s="1"/>
  <c r="X4" i="1" a="1"/>
  <c r="X4" i="1" s="1"/>
  <c r="X5" i="1" a="1"/>
  <c r="X5" i="1" s="1"/>
  <c r="X6" i="1" a="1"/>
  <c r="X6" i="1" s="1"/>
  <c r="X7" i="1" a="1"/>
  <c r="X7" i="1" s="1"/>
  <c r="X8" i="1" a="1"/>
  <c r="X8" i="1" s="1"/>
  <c r="X9" i="1" a="1"/>
  <c r="X9" i="1" s="1"/>
  <c r="X10" i="1" a="1"/>
  <c r="X10" i="1" s="1"/>
  <c r="X12" i="1" a="1"/>
  <c r="X12" i="1" s="1"/>
  <c r="X13" i="1" a="1"/>
  <c r="X13" i="1" s="1"/>
  <c r="X14" i="1" a="1"/>
  <c r="X14" i="1" s="1"/>
  <c r="X15" i="1" a="1"/>
  <c r="X15" i="1" s="1"/>
  <c r="X16" i="1" a="1"/>
  <c r="X16" i="1" s="1"/>
  <c r="X17" i="1" a="1"/>
  <c r="X17" i="1" s="1"/>
  <c r="X18" i="1" a="1"/>
  <c r="X18" i="1" s="1"/>
  <c r="X19" i="1" a="1"/>
  <c r="X19" i="1" s="1"/>
  <c r="X20" i="1" a="1"/>
  <c r="X20" i="1" s="1"/>
  <c r="X21" i="1" a="1"/>
  <c r="X21" i="1" s="1"/>
  <c r="X22" i="1" a="1"/>
  <c r="X22" i="1" s="1"/>
  <c r="X23" i="1" a="1"/>
  <c r="X23" i="1" s="1"/>
  <c r="X25" i="1" a="1"/>
  <c r="X25" i="1" s="1"/>
  <c r="X26" i="1" a="1"/>
  <c r="X26" i="1" s="1"/>
  <c r="X27" i="1" a="1"/>
  <c r="X27" i="1" s="1"/>
  <c r="X28" i="1" a="1"/>
  <c r="X28" i="1" s="1"/>
  <c r="X24" i="1" a="1"/>
  <c r="X24" i="1" s="1"/>
  <c r="W3" i="1" a="1"/>
  <c r="W3" i="1" s="1"/>
  <c r="W4" i="1" a="1"/>
  <c r="W4" i="1" s="1"/>
  <c r="W5" i="1" a="1"/>
  <c r="W5" i="1" s="1"/>
  <c r="W6" i="1" a="1"/>
  <c r="W6" i="1" s="1"/>
  <c r="W7" i="1" a="1"/>
  <c r="W7" i="1" s="1"/>
  <c r="W8" i="1" a="1"/>
  <c r="W8" i="1" s="1"/>
  <c r="W9" i="1" a="1"/>
  <c r="W9" i="1" s="1"/>
  <c r="W10" i="1" a="1"/>
  <c r="W10" i="1" s="1"/>
  <c r="W12" i="1" a="1"/>
  <c r="W12" i="1" s="1"/>
  <c r="W13" i="1" a="1"/>
  <c r="W13" i="1" s="1"/>
  <c r="W14" i="1" a="1"/>
  <c r="W14" i="1" s="1"/>
  <c r="W15" i="1" a="1"/>
  <c r="W15" i="1" s="1"/>
  <c r="W16" i="1" a="1"/>
  <c r="W16" i="1" s="1"/>
  <c r="W17" i="1" a="1"/>
  <c r="W17" i="1" s="1"/>
  <c r="W18" i="1" a="1"/>
  <c r="W18" i="1" s="1"/>
  <c r="W19" i="1" a="1"/>
  <c r="W19" i="1" s="1"/>
  <c r="W20" i="1" a="1"/>
  <c r="W20" i="1" s="1"/>
  <c r="W21" i="1" a="1"/>
  <c r="W21" i="1" s="1"/>
  <c r="W22" i="1" a="1"/>
  <c r="W22" i="1" s="1"/>
  <c r="W23" i="1" a="1"/>
  <c r="W23" i="1" s="1"/>
  <c r="W25" i="1" a="1"/>
  <c r="W25" i="1" s="1"/>
  <c r="W26" i="1" a="1"/>
  <c r="W26" i="1" s="1"/>
  <c r="W27" i="1" a="1"/>
  <c r="W27" i="1" s="1"/>
  <c r="W28" i="1" a="1"/>
  <c r="W28" i="1" s="1"/>
  <c r="W24" i="1" a="1"/>
  <c r="W24" i="1" s="1"/>
  <c r="B24" i="1" a="1"/>
  <c r="B24" i="1" s="1"/>
  <c r="C24" i="1" a="1"/>
  <c r="C24" i="1" s="1"/>
  <c r="L24" i="1" s="1"/>
  <c r="D24" i="1" a="1"/>
  <c r="D24" i="1" s="1"/>
  <c r="E24" i="1" a="1"/>
  <c r="E24" i="1" s="1"/>
  <c r="F24" i="1" a="1"/>
  <c r="F24" i="1" s="1"/>
  <c r="S21" i="1" l="1"/>
  <c r="T21" i="1"/>
  <c r="U21" i="1"/>
  <c r="B21" i="1" a="1"/>
  <c r="B21" i="1" s="1"/>
  <c r="C21" i="1" a="1"/>
  <c r="C21" i="1" s="1"/>
  <c r="L21" i="1" s="1"/>
  <c r="D21" i="1" a="1"/>
  <c r="D21" i="1" s="1"/>
  <c r="E21" i="1" a="1"/>
  <c r="E21" i="1" s="1"/>
  <c r="F21" i="1" a="1"/>
  <c r="F21" i="1" s="1"/>
  <c r="S28" i="1" l="1"/>
  <c r="T28" i="1"/>
  <c r="U28" i="1"/>
  <c r="B28" i="1" a="1"/>
  <c r="B28" i="1" s="1"/>
  <c r="C28" i="1" a="1"/>
  <c r="C28" i="1" s="1"/>
  <c r="L28" i="1" s="1"/>
  <c r="D28" i="1" a="1"/>
  <c r="D28" i="1" s="1"/>
  <c r="E28" i="1" a="1"/>
  <c r="E28" i="1" s="1"/>
  <c r="F28" i="1" a="1"/>
  <c r="F28" i="1" s="1"/>
  <c r="S7" i="1" l="1"/>
  <c r="T7" i="1"/>
  <c r="U7" i="1"/>
  <c r="B7" i="1" l="1" a="1"/>
  <c r="B7" i="1" s="1"/>
  <c r="C7" i="1" a="1"/>
  <c r="C7" i="1" s="1"/>
  <c r="L7" i="1" s="1"/>
  <c r="D7" i="1" a="1"/>
  <c r="D7" i="1" s="1"/>
  <c r="E7" i="1" a="1"/>
  <c r="E7" i="1" s="1"/>
  <c r="F7" i="1" a="1"/>
  <c r="F7" i="1" s="1"/>
  <c r="D14" i="1" a="1"/>
  <c r="D14" i="1" s="1"/>
  <c r="S12" i="1"/>
  <c r="T12" i="1"/>
  <c r="U12" i="1"/>
  <c r="B12" i="1" a="1"/>
  <c r="B12" i="1" s="1"/>
  <c r="C12" i="1" a="1"/>
  <c r="C12" i="1" s="1"/>
  <c r="L12" i="1" s="1"/>
  <c r="D12" i="1" a="1"/>
  <c r="D12" i="1" s="1"/>
  <c r="E12" i="1" a="1"/>
  <c r="E12" i="1" s="1"/>
  <c r="F12" i="1" a="1"/>
  <c r="F12" i="1" s="1"/>
  <c r="S18" i="1"/>
  <c r="T18" i="1"/>
  <c r="U18" i="1"/>
  <c r="B18" i="1" a="1"/>
  <c r="B18" i="1" s="1"/>
  <c r="C18" i="1" a="1"/>
  <c r="C18" i="1" s="1"/>
  <c r="L18" i="1" s="1"/>
  <c r="D18" i="1" a="1"/>
  <c r="D18" i="1" s="1"/>
  <c r="E18" i="1" a="1"/>
  <c r="E18" i="1" s="1"/>
  <c r="F18" i="1" a="1"/>
  <c r="F18" i="1" s="1"/>
  <c r="C4" i="1" l="1" a="1"/>
  <c r="C4" i="1" s="1"/>
  <c r="C5" i="1" a="1"/>
  <c r="C5" i="1" s="1"/>
  <c r="C6" i="1" a="1"/>
  <c r="C6" i="1" s="1"/>
  <c r="C8" i="1" a="1"/>
  <c r="C8" i="1" s="1"/>
  <c r="C9" i="1" a="1"/>
  <c r="C9" i="1" s="1"/>
  <c r="C10" i="1" a="1"/>
  <c r="C10" i="1" s="1"/>
  <c r="C13" i="1" a="1"/>
  <c r="C13" i="1" s="1"/>
  <c r="C14" i="1" a="1"/>
  <c r="C14" i="1" s="1"/>
  <c r="C15" i="1" a="1"/>
  <c r="C15" i="1" s="1"/>
  <c r="C16" i="1" a="1"/>
  <c r="C16" i="1" s="1"/>
  <c r="C17" i="1" a="1"/>
  <c r="C17" i="1" s="1"/>
  <c r="C19" i="1" a="1"/>
  <c r="C19" i="1" s="1"/>
  <c r="C20" i="1" a="1"/>
  <c r="C20" i="1" s="1"/>
  <c r="C22" i="1" a="1"/>
  <c r="C22" i="1" s="1"/>
  <c r="C23" i="1" a="1"/>
  <c r="C23" i="1" s="1"/>
  <c r="C25" i="1" a="1"/>
  <c r="C25" i="1" s="1"/>
  <c r="C26" i="1" a="1"/>
  <c r="C26" i="1" s="1"/>
  <c r="C27" i="1" a="1"/>
  <c r="C27" i="1" s="1"/>
  <c r="F3" i="1" a="1"/>
  <c r="F3" i="1" s="1"/>
  <c r="D3" i="1" a="1"/>
  <c r="D3" i="1" s="1"/>
  <c r="E3" i="1" a="1"/>
  <c r="E3" i="1" s="1"/>
  <c r="F4" i="1" a="1"/>
  <c r="F4" i="1" s="1"/>
  <c r="F5" i="1" a="1"/>
  <c r="F5" i="1" s="1"/>
  <c r="F6" i="1" a="1"/>
  <c r="F6" i="1" s="1"/>
  <c r="F8" i="1" a="1"/>
  <c r="F8" i="1" s="1"/>
  <c r="F9" i="1" a="1"/>
  <c r="F9" i="1" s="1"/>
  <c r="F10" i="1" a="1"/>
  <c r="F10" i="1" s="1"/>
  <c r="F13" i="1" a="1"/>
  <c r="F13" i="1" s="1"/>
  <c r="F14" i="1" a="1"/>
  <c r="F14" i="1" s="1"/>
  <c r="F15" i="1" a="1"/>
  <c r="F15" i="1" s="1"/>
  <c r="F16" i="1" a="1"/>
  <c r="F16" i="1" s="1"/>
  <c r="F17" i="1" a="1"/>
  <c r="F17" i="1" s="1"/>
  <c r="F19" i="1" a="1"/>
  <c r="F19" i="1" s="1"/>
  <c r="F20" i="1" a="1"/>
  <c r="F20" i="1" s="1"/>
  <c r="F22" i="1" a="1"/>
  <c r="F22" i="1" s="1"/>
  <c r="F23" i="1" a="1"/>
  <c r="F23" i="1" s="1"/>
  <c r="F25" i="1" a="1"/>
  <c r="F25" i="1" s="1"/>
  <c r="F26" i="1" a="1"/>
  <c r="F26" i="1" s="1"/>
  <c r="F27" i="1" a="1"/>
  <c r="F27" i="1" s="1"/>
  <c r="E4" i="1" a="1"/>
  <c r="E4" i="1" s="1"/>
  <c r="E5" i="1" a="1"/>
  <c r="E5" i="1" s="1"/>
  <c r="E6" i="1" a="1"/>
  <c r="E6" i="1" s="1"/>
  <c r="E8" i="1" a="1"/>
  <c r="E8" i="1" s="1"/>
  <c r="E9" i="1" a="1"/>
  <c r="E9" i="1" s="1"/>
  <c r="E10" i="1" a="1"/>
  <c r="E10" i="1" s="1"/>
  <c r="E13" i="1" a="1"/>
  <c r="E13" i="1" s="1"/>
  <c r="E14" i="1" a="1"/>
  <c r="E14" i="1" s="1"/>
  <c r="E15" i="1" a="1"/>
  <c r="E15" i="1" s="1"/>
  <c r="E16" i="1" a="1"/>
  <c r="E16" i="1" s="1"/>
  <c r="E17" i="1" a="1"/>
  <c r="E17" i="1" s="1"/>
  <c r="E19" i="1" a="1"/>
  <c r="E19" i="1" s="1"/>
  <c r="E20" i="1" a="1"/>
  <c r="E20" i="1" s="1"/>
  <c r="E22" i="1" a="1"/>
  <c r="E22" i="1" s="1"/>
  <c r="E23" i="1" a="1"/>
  <c r="E23" i="1" s="1"/>
  <c r="E25" i="1" a="1"/>
  <c r="E25" i="1" s="1"/>
  <c r="E26" i="1" a="1"/>
  <c r="E26" i="1" s="1"/>
  <c r="E27" i="1" a="1"/>
  <c r="E27" i="1" s="1"/>
  <c r="D4" i="1" a="1"/>
  <c r="D4" i="1" s="1"/>
  <c r="D5" i="1" a="1"/>
  <c r="D5" i="1" s="1"/>
  <c r="D6" i="1" a="1"/>
  <c r="D6" i="1" s="1"/>
  <c r="D8" i="1" a="1"/>
  <c r="D8" i="1" s="1"/>
  <c r="D9" i="1" a="1"/>
  <c r="D9" i="1" s="1"/>
  <c r="D10" i="1" a="1"/>
  <c r="D10" i="1" s="1"/>
  <c r="D13" i="1" a="1"/>
  <c r="D13" i="1" s="1"/>
  <c r="D15" i="1" a="1"/>
  <c r="D15" i="1" s="1"/>
  <c r="D16" i="1" a="1"/>
  <c r="D16" i="1" s="1"/>
  <c r="D17" i="1" a="1"/>
  <c r="D17" i="1" s="1"/>
  <c r="D19" i="1" a="1"/>
  <c r="D19" i="1" s="1"/>
  <c r="D20" i="1" a="1"/>
  <c r="D20" i="1" s="1"/>
  <c r="D22" i="1" a="1"/>
  <c r="D22" i="1" s="1"/>
  <c r="D23" i="1" a="1"/>
  <c r="D23" i="1" s="1"/>
  <c r="D25" i="1" a="1"/>
  <c r="D25" i="1" s="1"/>
  <c r="D26" i="1" a="1"/>
  <c r="D26" i="1" s="1"/>
  <c r="D27" i="1" a="1"/>
  <c r="D27" i="1" s="1"/>
  <c r="C3" i="1" a="1"/>
  <c r="C3" i="1" s="1"/>
  <c r="B4" i="1" a="1"/>
  <c r="B4" i="1" s="1"/>
  <c r="B5" i="1" a="1"/>
  <c r="B5" i="1" s="1"/>
  <c r="B6" i="1" a="1"/>
  <c r="B6" i="1" s="1"/>
  <c r="B8" i="1" a="1"/>
  <c r="B8" i="1" s="1"/>
  <c r="B9" i="1" a="1"/>
  <c r="B9" i="1" s="1"/>
  <c r="B10" i="1" a="1"/>
  <c r="B10" i="1" s="1"/>
  <c r="B13" i="1" a="1"/>
  <c r="B13" i="1" s="1"/>
  <c r="B14" i="1" a="1"/>
  <c r="B14" i="1" s="1"/>
  <c r="B15" i="1" a="1"/>
  <c r="B15" i="1" s="1"/>
  <c r="B16" i="1" a="1"/>
  <c r="B16" i="1" s="1"/>
  <c r="B17" i="1" a="1"/>
  <c r="B17" i="1" s="1"/>
  <c r="B19" i="1" a="1"/>
  <c r="B19" i="1" s="1"/>
  <c r="B20" i="1" a="1"/>
  <c r="B20" i="1" s="1"/>
  <c r="B22" i="1" a="1"/>
  <c r="B22" i="1" s="1"/>
  <c r="B23" i="1" a="1"/>
  <c r="B23" i="1" s="1"/>
  <c r="B25" i="1" a="1"/>
  <c r="B25" i="1" s="1"/>
  <c r="B26" i="1" a="1"/>
  <c r="B26" i="1" s="1"/>
  <c r="B27" i="1" a="1"/>
  <c r="B27" i="1" s="1"/>
  <c r="B3" i="1" a="1"/>
  <c r="B3" i="1" s="1"/>
  <c r="S13" i="1" l="1"/>
  <c r="T13" i="1"/>
  <c r="U13" i="1"/>
  <c r="L13" i="1"/>
  <c r="T3" i="1"/>
  <c r="U3" i="1"/>
  <c r="T4" i="1"/>
  <c r="U4" i="1"/>
  <c r="U8" i="1"/>
  <c r="U9" i="1"/>
  <c r="U14" i="1"/>
  <c r="U16" i="1"/>
  <c r="U19" i="1"/>
  <c r="U20" i="1"/>
  <c r="U22" i="1"/>
  <c r="U23" i="1"/>
  <c r="U25" i="1"/>
  <c r="U26" i="1"/>
  <c r="U27" i="1"/>
  <c r="U15" i="1"/>
  <c r="U10" i="1"/>
  <c r="U17" i="1"/>
  <c r="U5" i="1"/>
  <c r="T8" i="1"/>
  <c r="T9" i="1"/>
  <c r="T14" i="1"/>
  <c r="T16" i="1"/>
  <c r="T19" i="1"/>
  <c r="T20" i="1"/>
  <c r="T22" i="1"/>
  <c r="T23" i="1"/>
  <c r="T25" i="1"/>
  <c r="T26" i="1"/>
  <c r="T27" i="1"/>
  <c r="T15" i="1"/>
  <c r="T10" i="1"/>
  <c r="T17" i="1"/>
  <c r="T5" i="1"/>
  <c r="S3" i="1"/>
  <c r="S4" i="1"/>
  <c r="S8" i="1"/>
  <c r="S9" i="1"/>
  <c r="S14" i="1"/>
  <c r="S16" i="1"/>
  <c r="S19" i="1"/>
  <c r="S20" i="1"/>
  <c r="S22" i="1"/>
  <c r="S23" i="1"/>
  <c r="S25" i="1"/>
  <c r="S26" i="1"/>
  <c r="S27" i="1"/>
  <c r="S15" i="1"/>
  <c r="S10" i="1"/>
  <c r="S17" i="1"/>
  <c r="S5" i="1"/>
  <c r="U6" i="1"/>
  <c r="T6" i="1"/>
  <c r="S6" i="1"/>
  <c r="L5" i="1"/>
  <c r="L17" i="1"/>
  <c r="L10" i="1"/>
  <c r="L15" i="1"/>
  <c r="L4" i="1"/>
  <c r="L27" i="1"/>
  <c r="L23" i="1"/>
  <c r="L25" i="1"/>
  <c r="L26" i="1"/>
  <c r="L9" i="1"/>
  <c r="L22" i="1"/>
  <c r="L20" i="1"/>
  <c r="L19" i="1"/>
  <c r="L16" i="1"/>
  <c r="L14" i="1"/>
  <c r="L8" i="1"/>
  <c r="L3" i="1"/>
  <c r="L6"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8">
    <bk>
      <extLst>
        <ext uri="{3e2802c4-a4d2-4d8b-9148-e3be6c30e623}">
          <xlrd:rvb i="2"/>
        </ext>
      </extLst>
    </bk>
    <bk>
      <extLst>
        <ext uri="{3e2802c4-a4d2-4d8b-9148-e3be6c30e623}">
          <xlrd:rvb i="3"/>
        </ext>
      </extLst>
    </bk>
    <bk>
      <extLst>
        <ext uri="{3e2802c4-a4d2-4d8b-9148-e3be6c30e623}">
          <xlrd:rvb i="6"/>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47"/>
        </ext>
      </extLst>
    </bk>
    <bk>
      <extLst>
        <ext uri="{3e2802c4-a4d2-4d8b-9148-e3be6c30e623}">
          <xlrd:rvb i="50"/>
        </ext>
      </extLst>
    </bk>
    <bk>
      <extLst>
        <ext uri="{3e2802c4-a4d2-4d8b-9148-e3be6c30e623}">
          <xlrd:rvb i="56"/>
        </ext>
      </extLst>
    </bk>
    <bk>
      <extLst>
        <ext uri="{3e2802c4-a4d2-4d8b-9148-e3be6c30e623}">
          <xlrd:rvb i="62"/>
        </ext>
      </extLst>
    </bk>
    <bk>
      <extLst>
        <ext uri="{3e2802c4-a4d2-4d8b-9148-e3be6c30e623}">
          <xlrd:rvb i="65"/>
        </ext>
      </extLst>
    </bk>
    <bk>
      <extLst>
        <ext uri="{3e2802c4-a4d2-4d8b-9148-e3be6c30e623}">
          <xlrd:rvb i="68"/>
        </ext>
      </extLst>
    </bk>
    <bk>
      <extLst>
        <ext uri="{3e2802c4-a4d2-4d8b-9148-e3be6c30e623}">
          <xlrd:rvb i="71"/>
        </ext>
      </extLst>
    </bk>
    <bk>
      <extLst>
        <ext uri="{3e2802c4-a4d2-4d8b-9148-e3be6c30e623}">
          <xlrd:rvb i="77"/>
        </ext>
      </extLst>
    </bk>
    <bk>
      <extLst>
        <ext uri="{3e2802c4-a4d2-4d8b-9148-e3be6c30e623}">
          <xlrd:rvb i="80"/>
        </ext>
      </extLst>
    </bk>
    <bk>
      <extLst>
        <ext uri="{3e2802c4-a4d2-4d8b-9148-e3be6c30e623}">
          <xlrd:rvb i="83"/>
        </ext>
      </extLst>
    </bk>
    <bk>
      <extLst>
        <ext uri="{3e2802c4-a4d2-4d8b-9148-e3be6c30e623}">
          <xlrd:rvb i="86"/>
        </ext>
      </extLst>
    </bk>
    <bk>
      <extLst>
        <ext uri="{3e2802c4-a4d2-4d8b-9148-e3be6c30e623}">
          <xlrd:rvb i="89"/>
        </ext>
      </extLst>
    </bk>
    <bk>
      <extLst>
        <ext uri="{3e2802c4-a4d2-4d8b-9148-e3be6c30e623}">
          <xlrd:rvb i="92"/>
        </ext>
      </extLst>
    </bk>
  </futureMetadata>
  <cellMetadata count="1">
    <bk>
      <rc t="1" v="0"/>
    </bk>
  </cellMetadata>
  <valueMetadata count="2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valueMetadata>
</metadata>
</file>

<file path=xl/sharedStrings.xml><?xml version="1.0" encoding="utf-8"?>
<sst xmlns="http://schemas.openxmlformats.org/spreadsheetml/2006/main" count="123" uniqueCount="51">
  <si>
    <t>Ticker</t>
  </si>
  <si>
    <t>Company</t>
  </si>
  <si>
    <t>Price</t>
  </si>
  <si>
    <t>52 week high</t>
  </si>
  <si>
    <t>52 week low</t>
  </si>
  <si>
    <t>P/E</t>
  </si>
  <si>
    <t>MML</t>
  </si>
  <si>
    <t>MMH</t>
  </si>
  <si>
    <t>MOS</t>
  </si>
  <si>
    <t>FCF</t>
  </si>
  <si>
    <t>Type</t>
  </si>
  <si>
    <t>Coupon</t>
  </si>
  <si>
    <t>Yield</t>
  </si>
  <si>
    <t>Div</t>
  </si>
  <si>
    <t>-</t>
  </si>
  <si>
    <t>Rating</t>
  </si>
  <si>
    <t>DIV</t>
  </si>
  <si>
    <t>HYLG</t>
  </si>
  <si>
    <t>DG</t>
  </si>
  <si>
    <t>DG+</t>
  </si>
  <si>
    <t>ND</t>
  </si>
  <si>
    <t>Mar</t>
  </si>
  <si>
    <t>[Mar-Jun-Sep-Dec]</t>
  </si>
  <si>
    <t>May</t>
  </si>
  <si>
    <t>[Feb-May-Aug-Nov]</t>
  </si>
  <si>
    <t>Var</t>
  </si>
  <si>
    <t>[Jan-Apr-Jul-Oct]</t>
  </si>
  <si>
    <t>Apr</t>
  </si>
  <si>
    <t>Feb</t>
  </si>
  <si>
    <t>Nov</t>
  </si>
  <si>
    <t>Jul</t>
  </si>
  <si>
    <t>Jun</t>
  </si>
  <si>
    <t>[Apr-Jul-Sep-Dec]</t>
  </si>
  <si>
    <t>Dec</t>
  </si>
  <si>
    <t>[Jan-May-Jul-Oct]</t>
  </si>
  <si>
    <t>Oct</t>
  </si>
  <si>
    <t>[Apr-Jun-Sep-Dec]</t>
  </si>
  <si>
    <t>Div-Inc</t>
  </si>
  <si>
    <t>Ex-Div</t>
  </si>
  <si>
    <t>Aug</t>
  </si>
  <si>
    <t>MOSP</t>
  </si>
  <si>
    <t>HighPrice</t>
  </si>
  <si>
    <t>LowPrice</t>
  </si>
  <si>
    <t>REIT</t>
  </si>
  <si>
    <t>[Mar-May-Aug-Dec]</t>
  </si>
  <si>
    <t>LG</t>
  </si>
  <si>
    <t xml:space="preserve"> </t>
  </si>
  <si>
    <t>Industry</t>
  </si>
  <si>
    <t>Market cap</t>
  </si>
  <si>
    <t>Jan</t>
  </si>
  <si>
    <t>Grow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</si>
</sst>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_([$$-409]* #,##0.00_);_([$$-409]* \(#,##0.00\);_([$$-409]* &quot;-&quot;??_);_(@_)"/>
    <numFmt numFmtId="165" formatCode="0.0"/>
    <numFmt numFmtId="166" formatCode="_([$$-409]* #,##0_);_([$$-409]* \(#,##0\);_([$$-409]* &quot;-&quot;_);_(@_)"/>
  </numFmts>
  <fonts count="3" x14ac:knownFonts="1">
    <font>
      <sz val="11"/>
      <color theme="1"/>
      <name val="Calibri"/>
      <family val="2"/>
      <scheme val="minor"/>
    </font>
    <font>
      <sz val="11"/>
      <color theme="1"/>
      <name val="Calibri"/>
      <family val="2"/>
      <scheme val="minor"/>
    </font>
    <font>
      <sz val="8"/>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theme="8" tint="0.39997558519241921"/>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7">
    <xf numFmtId="0" fontId="0" fillId="0" borderId="0" xfId="0"/>
    <xf numFmtId="164" fontId="0" fillId="0" borderId="0" xfId="0" applyNumberFormat="1"/>
    <xf numFmtId="10" fontId="0" fillId="0" borderId="0" xfId="1" applyNumberFormat="1" applyFont="1"/>
    <xf numFmtId="164" fontId="0" fillId="2" borderId="0" xfId="0" applyNumberFormat="1" applyFill="1"/>
    <xf numFmtId="0" fontId="0" fillId="2" borderId="0" xfId="0" applyFill="1"/>
    <xf numFmtId="10" fontId="0" fillId="0" borderId="0" xfId="1" applyNumberFormat="1" applyFont="1" applyAlignment="1">
      <alignment horizontal="center"/>
    </xf>
    <xf numFmtId="164" fontId="0" fillId="0" borderId="0" xfId="0" applyNumberFormat="1" applyAlignment="1">
      <alignment horizontal="center"/>
    </xf>
    <xf numFmtId="165" fontId="0" fillId="0" borderId="0" xfId="0" applyNumberFormat="1"/>
    <xf numFmtId="44" fontId="0" fillId="0" borderId="0" xfId="2" applyFont="1"/>
    <xf numFmtId="0" fontId="0" fillId="3" borderId="0" xfId="0" applyFill="1"/>
    <xf numFmtId="164" fontId="0" fillId="3" borderId="0" xfId="0" applyNumberFormat="1" applyFill="1"/>
    <xf numFmtId="0" fontId="0" fillId="0" borderId="0" xfId="0" applyNumberFormat="1" applyAlignment="1">
      <alignment horizontal="center"/>
    </xf>
    <xf numFmtId="0" fontId="0" fillId="0" borderId="0" xfId="2" applyNumberFormat="1" applyFont="1" applyAlignment="1">
      <alignment horizontal="center"/>
    </xf>
    <xf numFmtId="0" fontId="0" fillId="0" borderId="0" xfId="0" applyNumberFormat="1" applyAlignment="1">
      <alignment horizontal="left"/>
    </xf>
    <xf numFmtId="0" fontId="0" fillId="4" borderId="0" xfId="0" applyFill="1"/>
    <xf numFmtId="164" fontId="0" fillId="4" borderId="0" xfId="0" applyNumberFormat="1" applyFill="1"/>
    <xf numFmtId="166" fontId="0" fillId="0" borderId="0" xfId="0" applyNumberFormat="1"/>
  </cellXfs>
  <cellStyles count="3">
    <cellStyle name="Currency" xfId="2" builtinId="4"/>
    <cellStyle name="Normal" xfId="0" builtinId="0"/>
    <cellStyle name="Percent" xfId="1" builtinId="5"/>
  </cellStyles>
  <dxfs count="21">
    <dxf>
      <font>
        <b val="0"/>
        <i val="0"/>
        <strike val="0"/>
        <condense val="0"/>
        <extend val="0"/>
        <outline val="0"/>
        <shadow val="0"/>
        <u val="none"/>
        <vertAlign val="baseline"/>
        <sz val="11"/>
        <color theme="1"/>
        <name val="Calibri"/>
        <family val="2"/>
        <scheme val="minor"/>
      </font>
      <numFmt numFmtId="14" formatCode="0.00%"/>
      <alignment horizontal="center" vertical="bottom" textRotation="0" wrapText="0" indent="0" justifyLastLine="0" shrinkToFit="0" readingOrder="0"/>
    </dxf>
    <dxf>
      <font>
        <color rgb="FF006100"/>
      </font>
      <fill>
        <patternFill>
          <bgColor rgb="FFC6EFCE"/>
        </patternFill>
      </fill>
    </dxf>
    <dxf>
      <font>
        <color rgb="FF006100"/>
      </font>
      <fill>
        <patternFill>
          <bgColor rgb="FFC6EFCE"/>
        </patternFill>
      </fill>
    </dxf>
    <dxf>
      <numFmt numFmtId="166" formatCode="_([$$-409]* #,##0_);_([$$-409]* \(#,##0\);_([$$-409]* &quot;-&quot;_);_(@_)"/>
    </dxf>
    <dxf>
      <numFmt numFmtId="0" formatCode="General"/>
      <fill>
        <patternFill patternType="solid">
          <fgColor indexed="64"/>
          <bgColor rgb="FF00B0F0"/>
        </patternFill>
      </fill>
      <alignment horizontal="left" vertical="bottom" textRotation="0" wrapText="0" indent="0" justifyLastLine="0" shrinkToFit="0" readingOrder="0"/>
    </dxf>
    <dxf>
      <numFmt numFmtId="164" formatCode="_([$$-409]* #,##0.00_);_([$$-409]* \(#,##0.00\);_([$$-409]* &quot;-&quot;??_);_(@_)"/>
      <fill>
        <patternFill patternType="solid">
          <fgColor indexed="64"/>
          <bgColor rgb="FF00B050"/>
        </patternFill>
      </fill>
    </dxf>
    <dxf>
      <numFmt numFmtId="164" formatCode="_([$$-409]* #,##0.00_);_([$$-409]* \(#,##0.00\);_([$$-409]* &quot;-&quot;??_);_(@_)"/>
      <fill>
        <patternFill patternType="solid">
          <fgColor indexed="64"/>
          <bgColor rgb="FF00B0F0"/>
        </patternFill>
      </fill>
    </dxf>
    <dxf>
      <numFmt numFmtId="164" formatCode="_([$$-409]* #,##0.00_);_([$$-409]* \(#,##0.00\);_([$$-409]* &quot;-&quot;??_);_(@_)"/>
      <fill>
        <patternFill patternType="solid">
          <fgColor indexed="64"/>
          <bgColor theme="8" tint="0.39997558519241921"/>
        </patternFill>
      </fill>
    </dxf>
    <dxf>
      <numFmt numFmtId="14" formatCode="0.00%"/>
    </dxf>
    <dxf>
      <numFmt numFmtId="14" formatCode="0.00%"/>
    </dxf>
    <dxf>
      <numFmt numFmtId="14" formatCode="0.00%"/>
    </dxf>
    <dxf>
      <numFmt numFmtId="164" formatCode="_([$$-409]* #,##0.00_);_([$$-409]* \(#,##0.00\);_([$$-409]* &quot;-&quot;??_);_(@_)"/>
      <alignment horizontal="center" vertical="bottom" textRotation="0" wrapText="0" indent="0" justifyLastLine="0" shrinkToFit="0" readingOrder="0"/>
    </dxf>
    <dxf>
      <numFmt numFmtId="164" formatCode="_([$$-409]* #,##0.00_);_([$$-409]* \(#,##0.00\);_([$$-409]* &quot;-&quot;??_);_(@_)"/>
      <alignment horizontal="center" vertical="bottom" textRotation="0" wrapText="0" indent="0" justifyLastLine="0" shrinkToFit="0" readingOrder="0"/>
    </dxf>
    <dxf>
      <numFmt numFmtId="164" formatCode="_([$$-409]* #,##0.00_);_([$$-409]* \(#,##0.00\);_([$$-409]* &quot;-&quot;??_);_(@_)"/>
    </dxf>
    <dxf>
      <numFmt numFmtId="164" formatCode="_([$$-409]* #,##0.00_);_([$$-409]* \(#,##0.00\);_([$$-409]* &quot;-&quot;??_);_(@_)"/>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bottom" textRotation="0" wrapText="0" indent="0" justifyLastLine="0" shrinkToFit="0" readingOrder="0"/>
    </dxf>
    <dxf>
      <numFmt numFmtId="165" formatCode="0.0"/>
    </dxf>
    <dxf>
      <numFmt numFmtId="164" formatCode="_([$$-409]* #,##0.00_);_([$$-409]* \(#,##0.00\);_([$$-409]* &quot;-&quot;??_);_(@_)"/>
    </dxf>
    <dxf>
      <numFmt numFmtId="164" formatCode="_([$$-409]* #,##0.00_);_([$$-409]* \(#,##0.00\);_([$$-409]* &quot;-&quot;??_);_(@_)"/>
    </dxf>
    <dxf>
      <numFmt numFmtId="164" formatCode="_([$$-409]* #,##0.00_);_([$$-409]* \(#,##0.00\);_([$$-409]* &quot;-&quot;??_);_(@_)"/>
      <fill>
        <patternFill patternType="solid">
          <fgColor indexed="64"/>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93">
  <rv s="0">
    <v>https://www.bing.com/financeapi/forcetrigger?t=a1mou2&amp;q=XNAS%3aAAPL&amp;form=skydnc</v>
    <v>Learn more on Bing</v>
  </rv>
  <rv s="1">
    <v>en-US</v>
    <v>a1mou2</v>
    <v>268435456</v>
    <v>1</v>
    <v>Powered by Refinitiv</v>
    <v>0</v>
    <v>APPLE INC. (XNAS:AAPL)</v>
    <v>2</v>
    <v>3</v>
    <v>Finance</v>
    <v>4</v>
    <v>182.94</v>
    <v>129.04</v>
    <v>1.196</v>
    <v>2.9901</v>
    <v>2.0331000000000002E-2</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154000</v>
    <v>Nasdaq Stock Market</v>
    <v>XNAS</v>
    <v>XNAS</v>
    <v>One Apple Park Way, CUPERTINO, CA, 95014 US</v>
    <v>150.22</v>
    <v>Computers, Phones &amp; Household Electronics</v>
    <v>Stock</v>
    <v>44761.711830971872</v>
    <v>0</v>
    <v>146.91</v>
    <v>2428749729318</v>
    <v>APPLE INC.</v>
    <v>APPLE INC.</v>
    <v>147.93</v>
    <v>23.9056</v>
    <v>147.07</v>
    <v>150.06010000000001</v>
    <v>16185180000</v>
    <v>AAPL</v>
    <v>APPLE INC. (XNAS:AAPL)</v>
    <v>42048555</v>
    <v>81940448</v>
    <v>1977</v>
  </rv>
  <rv s="2">
    <v>1</v>
  </rv>
  <rv s="3">
    <v>12</v>
    <v>P/E</v>
    <v>0</v>
  </rv>
  <rv s="0">
    <v>https://www.bing.com/financeapi/forcetrigger?t=a1nfbh&amp;q=ARCX%3aAMLP&amp;form=skydnc</v>
    <v>Learn more on Bing</v>
  </rv>
  <rv s="4">
    <v>en-US</v>
    <v>a1nfbh</v>
    <v>268435456</v>
    <v>1</v>
    <v>Powered by Refinitiv</v>
    <v>5</v>
    <v>Alps Alerian MLP ETF (ARCX:AMLP)</v>
    <v>6</v>
    <v>7</v>
    <v>Finance</v>
    <v>8</v>
    <v>42.18</v>
    <v>30.04</v>
    <v>2.9746999999999999</v>
    <v>0.67330000000000001</v>
    <v>1.8786000000000001E-2</v>
    <v>USD</v>
    <v>NYSE Arca</v>
    <v>ARCX</v>
    <v>8.5000000000000006E-3</v>
    <v>36.524999999999999</v>
    <v>ETF</v>
    <v>44761.711839721873</v>
    <v>4</v>
    <v>35.950000000000003</v>
    <v>5716911300.1700001</v>
    <v>Alps Alerian MLP ETF</v>
    <v>35.979999999999997</v>
    <v>35.840000000000003</v>
    <v>36.513300000000001</v>
    <v>AMLP</v>
    <v>Alps Alerian MLP ETF (ARCX:AMLP)</v>
    <v>838666</v>
    <v>3339503</v>
  </rv>
  <rv s="2">
    <v>5</v>
  </rv>
  <rv s="3">
    <v>12</v>
    <v>Industry</v>
    <v>0</v>
  </rv>
  <rv s="0">
    <v>https://www.bing.com/financeapi/forcetrigger?t=a1ngur&amp;q=XNYS%3aAMT&amp;form=skydnc</v>
    <v>Learn more on Bing</v>
  </rv>
  <rv s="1">
    <v>en-US</v>
    <v>a1ngur</v>
    <v>268435456</v>
    <v>1</v>
    <v>Powered by Refinitiv</v>
    <v>0</v>
    <v>AMERICAN TOWER CORPORATION (XNYS:AMT)</v>
    <v>2</v>
    <v>3</v>
    <v>Finance</v>
    <v>4</v>
    <v>303.72000000000003</v>
    <v>220</v>
    <v>0.4572</v>
    <v>5.5750000000000002</v>
    <v>2.2366999999999998E-2</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and Latin America property. Its U.S. &amp; Canada property segment includes operations in Canada and the United States. Its Asia-Pacific property segment includes operations in Australia, Bangladesh, India and the Philippines. The Africa property segment includes operations in Burkina Faso, Ghana, Kenya, Niger, Nigeria, South Africa and Uganda. The Europe property segment includes operations in France, Germany, Spain and Poland. The Latin America property segment includes operations in Argentina, Brazil, Chile, Colombia, Costa Rica, Mexico, Paraguay and Peru. It also offers data center property operations in the United States. The Company offers tower-related services in the United States.</v>
    <v>6378</v>
    <v>New York Stock Exchange</v>
    <v>XNYS</v>
    <v>XNYS</v>
    <v>116 Huntington Ave, BOSTON, MA, 02116-5749 US</v>
    <v>255.48</v>
    <v>Residential &amp; Commercial REIT</v>
    <v>Stock</v>
    <v>44761.711797615622</v>
    <v>8</v>
    <v>251.59</v>
    <v>118416514955</v>
    <v>AMERICAN TOWER CORPORATION</v>
    <v>AMERICAN TOWER CORPORATION</v>
    <v>251.64500000000001</v>
    <v>43.121499999999997</v>
    <v>249.25</v>
    <v>254.82499999999999</v>
    <v>464697400</v>
    <v>AMT</v>
    <v>AMERICAN TOWER CORPORATION (XNYS:AMT)</v>
    <v>548543</v>
    <v>1928466</v>
    <v>1996</v>
  </rv>
  <rv s="2">
    <v>9</v>
  </rv>
  <rv s="0">
    <v>https://www.bing.com/financeapi/forcetrigger?t=a1om4c&amp;q=XNYS%3aBLK&amp;form=skydnc</v>
    <v>Learn more on Bing</v>
  </rv>
  <rv s="1">
    <v>en-US</v>
    <v>a1om4c</v>
    <v>268435456</v>
    <v>1</v>
    <v>Powered by Refinitiv</v>
    <v>0</v>
    <v>BLACKROCK, INC. (XNYS:BLK)</v>
    <v>2</v>
    <v>3</v>
    <v>Finance</v>
    <v>4</v>
    <v>973.16</v>
    <v>575.6</v>
    <v>1.2689999999999999</v>
    <v>22.954999999999998</v>
    <v>3.8415999999999999E-2</v>
    <v>USD</v>
    <v>BlackRock, Inc. is an investment management company. The Company provides a range of investment and risk management services to institutional and retail clients. Its diverse platform of active (alpha) and index (beta)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18700</v>
    <v>New York Stock Exchange</v>
    <v>XNYS</v>
    <v>XNYS</v>
    <v>55 E 52nd St, NEW YORK, NY, 10055-0002 US</v>
    <v>624.59</v>
    <v>Investment Banking &amp; Investment Services</v>
    <v>Stock</v>
    <v>44761.711758193749</v>
    <v>11</v>
    <v>606.55999999999995</v>
    <v>90206980000</v>
    <v>BLACKROCK, INC.</v>
    <v>BLACKROCK, INC.</v>
    <v>607.19000000000005</v>
    <v>15.7479</v>
    <v>597.53</v>
    <v>620.48500000000001</v>
    <v>150966500</v>
    <v>BLK</v>
    <v>BLACKROCK, INC. (XNYS:BLK)</v>
    <v>332997</v>
    <v>794688</v>
    <v>2006</v>
  </rv>
  <rv s="2">
    <v>12</v>
  </rv>
  <rv s="0">
    <v>http://en.wikipedia.org/wiki/Public_domain</v>
    <v>Public domain</v>
  </rv>
  <rv s="0">
    <v>http://en.wikipedia.org/wiki/The_Walt_Disney_Company</v>
    <v>Wikipedia</v>
  </rv>
  <rv s="5">
    <v>14</v>
    <v>15</v>
  </rv>
  <rv s="6">
    <v>13</v>
    <v>https://www.bing.com/th?id=AMMS_0aa288ba528f6f45e3de87d97e250136&amp;qlt=95</v>
    <v>16</v>
    <v>0</v>
    <v>https://www.bing.com/images/search?form=xlimg&amp;q=the+walt+disney+company</v>
    <v>Image of THE WALT DISNEY COMPANY</v>
  </rv>
  <rv s="0">
    <v>https://www.bing.com/financeapi/forcetrigger?t=a1r2z2&amp;q=XNYS%3aDIS&amp;form=skydnc</v>
    <v>Learn more on Bing</v>
  </rv>
  <rv s="7">
    <v>en-US</v>
    <v>a1r2z2</v>
    <v>268435456</v>
    <v>1</v>
    <v>Powered by Refinitiv</v>
    <v>9</v>
    <v>THE WALT DISNEY COMPANY (XNYS:DIS)</v>
    <v>11</v>
    <v>12</v>
    <v>Finance</v>
    <v>4</v>
    <v>187.57990000000001</v>
    <v>90.23</v>
    <v>1.2357</v>
    <v>2.9</v>
    <v>3.0303E-2</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v>
    <v>190000</v>
    <v>New York Stock Exchange</v>
    <v>XNYS</v>
    <v>XNYS</v>
    <v>500 S Buena Vista St, BURBANK, CA, 91521-0001 US</v>
    <v>98.81</v>
    <v>17</v>
    <v>Media &amp; Publishing</v>
    <v>Stock</v>
    <v>44761.711823957812</v>
    <v>18</v>
    <v>96.68</v>
    <v>179598322400</v>
    <v>THE WALT DISNEY COMPANY</v>
    <v>THE WALT DISNEY COMPANY</v>
    <v>96.8</v>
    <v>64.703299999999999</v>
    <v>95.7</v>
    <v>98.6</v>
    <v>1821484000</v>
    <v>DIS</v>
    <v>THE WALT DISNEY COMPANY (XNYS:DIS)</v>
    <v>5313619</v>
    <v>11764848</v>
    <v>2018</v>
  </rv>
  <rv s="2">
    <v>19</v>
  </rv>
  <rv s="0">
    <v>https://www.bing.com/financeapi/forcetrigger?t=a1tppr&amp;q=XNYS%3aGD&amp;form=skydnc</v>
    <v>Learn more on Bing</v>
  </rv>
  <rv s="1">
    <v>en-US</v>
    <v>a1tppr</v>
    <v>268435456</v>
    <v>1</v>
    <v>Powered by Refinitiv</v>
    <v>0</v>
    <v>GENERAL DYNAMICS CORPORATION (XNYS:GD)</v>
    <v>2</v>
    <v>3</v>
    <v>Finance</v>
    <v>4</v>
    <v>254.99</v>
    <v>182.66</v>
    <v>0.89649999999999996</v>
    <v>3.36</v>
    <v>1.6015999999999999E-2</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103100</v>
    <v>New York Stock Exchange</v>
    <v>XNYS</v>
    <v>XNYS</v>
    <v>11011 Sunset Hills Rd, RESTON, VA, 20190 US</v>
    <v>213.3997</v>
    <v>Aerospace &amp; Defense</v>
    <v>Stock</v>
    <v>44761.711779825782</v>
    <v>21</v>
    <v>209.09460000000001</v>
    <v>59192842065</v>
    <v>GENERAL DYNAMICS CORPORATION</v>
    <v>GENERAL DYNAMICS CORPORATION</v>
    <v>209.37</v>
    <v>17.966200000000001</v>
    <v>209.79</v>
    <v>213.15</v>
    <v>277705100</v>
    <v>GD</v>
    <v>GENERAL DYNAMICS CORPORATION (XNYS:GD)</v>
    <v>332369</v>
    <v>1234718</v>
    <v>1952</v>
  </rv>
  <rv s="2">
    <v>22</v>
  </rv>
  <rv s="0">
    <v>https://www.bing.com/financeapi/forcetrigger?t=a1u3rw&amp;q=XNAS%3aGOOGL&amp;form=skydnc</v>
    <v>Learn more on Bing</v>
  </rv>
  <rv s="1">
    <v>en-US</v>
    <v>a1u3rw</v>
    <v>268435456</v>
    <v>1</v>
    <v>Powered by Refinitiv</v>
    <v>0</v>
    <v>ALPHABET INC. (XNAS:GOOGL)</v>
    <v>2</v>
    <v>3</v>
    <v>Finance</v>
    <v>4</v>
    <v>151.54660000000001</v>
    <v>101.8847</v>
    <v>1.0998000000000001</v>
    <v>3.59</v>
    <v>3.2926999999999998E-2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163906</v>
    <v>Nasdaq Stock Market</v>
    <v>XNAS</v>
    <v>XNAS</v>
    <v>1600 Amphitheatre Pkwy, MOUNTAIN VIEW, CA, 94043-1351 US</v>
    <v>112.98</v>
    <v>Software &amp; IT Services</v>
    <v>Stock</v>
    <v>44761.711816909374</v>
    <v>24</v>
    <v>109.67</v>
    <v>1441440000000</v>
    <v>ALPHABET INC.</v>
    <v>ALPHABET INC.</v>
    <v>110.85</v>
    <v>19.725100000000001</v>
    <v>109.03</v>
    <v>112.62</v>
    <v>13170000000</v>
    <v>GOOGL</v>
    <v>ALPHABET INC. (XNAS:GOOGL)</v>
    <v>17874495</v>
    <v>39057828</v>
    <v>2015</v>
  </rv>
  <rv s="2">
    <v>25</v>
  </rv>
  <rv s="0">
    <v>https://www.bing.com/financeapi/forcetrigger?t=a1uj52&amp;q=XNYS%3aHD&amp;form=skydnc</v>
    <v>Learn more on Bing</v>
  </rv>
  <rv s="1">
    <v>en-US</v>
    <v>a1uj52</v>
    <v>268435456</v>
    <v>1</v>
    <v>Powered by Refinitiv</v>
    <v>0</v>
    <v>THE HOME DEPOT, INC. (XNYS:HD)</v>
    <v>2</v>
    <v>3</v>
    <v>Finance</v>
    <v>4</v>
    <v>420.61</v>
    <v>264.51</v>
    <v>0.9909</v>
    <v>4.99</v>
    <v>1.7028000000000001E-2</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2,316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Road, ATLANTA, GA, 30339-4024 US</v>
    <v>298.33</v>
    <v>Specialty Retailers</v>
    <v>Stock</v>
    <v>44761.71182673594</v>
    <v>27</v>
    <v>293.31009999999998</v>
    <v>306312100200</v>
    <v>THE HOME DEPOT, INC.</v>
    <v>THE HOME DEPOT, INC.</v>
    <v>295.77</v>
    <v>18.602499999999999</v>
    <v>293.05</v>
    <v>298.04000000000002</v>
    <v>1027755000</v>
    <v>HD</v>
    <v>THE HOME DEPOT, INC. (XNYS:HD)</v>
    <v>890915</v>
    <v>4048075</v>
    <v>1978</v>
  </rv>
  <rv s="2">
    <v>28</v>
  </rv>
  <rv s="0">
    <v>https://www.bing.com/financeapi/forcetrigger?t=a1uv7w&amp;q=XNYS%3aHRL&amp;form=skydnc</v>
    <v>Learn more on Bing</v>
  </rv>
  <rv s="1">
    <v>en-US</v>
    <v>a1uv7w</v>
    <v>268435456</v>
    <v>1</v>
    <v>Powered by Refinitiv</v>
    <v>0</v>
    <v>HORMEL FOODS CORPORATION (XNYS:HRL)</v>
    <v>2</v>
    <v>3</v>
    <v>Finance</v>
    <v>4</v>
    <v>55.11</v>
    <v>40.479999999999997</v>
    <v>0.10920000000000001</v>
    <v>0.3</v>
    <v>6.3330000000000001E-3</v>
    <v>USD</v>
    <v>Hormel Foods Corporation is a global food company. Its segments include Grocery Products, Refrigerated Foods, Jennie-O Turkey Store, and International &amp; Other. The Grocery Products segment consists primarily of the processing, marketing, and sale of shelf-stable food products sold predominantly in the retail market, along with the sale of nutritional and private label shelf-stable products to retail, foodservice, and industrial customers. The Refrigerated Foods segment consists primarily of the processing, marketing, and sale of branded and unbranded pork, beef, and poultry products for retail, foodservice, deli, convenience store, and commercial customers. The Jennie-O Turkey Store segment consists primarily of the processing, marketing, and sale of branded and unbranded turkey products for retail, foodservice, and commercial customers. The International &amp; Other segment includes Hormel Foods International, which manufactures, markets, and sells Company's products internationally.</v>
    <v>20000</v>
    <v>New York Stock Exchange</v>
    <v>XNYS</v>
    <v>XNYS</v>
    <v>1 Hormel Pl, AUSTIN, MN, 55912-3680 US</v>
    <v>47.795000000000002</v>
    <v>Food &amp; Tobacco</v>
    <v>Stock</v>
    <v>44761.71168641172</v>
    <v>30</v>
    <v>47.452800000000003</v>
    <v>26030470452</v>
    <v>HORMEL FOODS CORPORATION</v>
    <v>HORMEL FOODS CORPORATION</v>
    <v>47.46</v>
    <v>27.063300000000002</v>
    <v>47.37</v>
    <v>47.67</v>
    <v>546055600</v>
    <v>HRL</v>
    <v>HORMEL FOODS CORPORATION (XNYS:HRL)</v>
    <v>257360</v>
    <v>1650878</v>
    <v>1928</v>
  </rv>
  <rv s="2">
    <v>31</v>
  </rv>
  <rv s="0">
    <v>https://www.bing.com/financeapi/forcetrigger?t=a1uwu2&amp;q=XNYS%3aHSY&amp;form=skydnc</v>
    <v>Learn more on Bing</v>
  </rv>
  <rv s="1">
    <v>en-US</v>
    <v>a1uwu2</v>
    <v>268435456</v>
    <v>1</v>
    <v>Powered by Refinitiv</v>
    <v>0</v>
    <v>THE HERSHEY COMPANY (XNYS:HSY)</v>
    <v>2</v>
    <v>3</v>
    <v>Finance</v>
    <v>4</v>
    <v>231.595</v>
    <v>167.8</v>
    <v>0.32950000000000002</v>
    <v>0.72</v>
    <v>3.3479999999999998E-3</v>
    <v>USD</v>
    <v>The Hershey Company is a confectionery company. It produces snack,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also distributes and sells confectionery products in export markets of Asia, Latin America, Middle East, Europe, Africa and other regions.</v>
    <v>16620</v>
    <v>New York Stock Exchange</v>
    <v>XNYS</v>
    <v>XNYS</v>
    <v>P O BOX 810-EXTERNAL RPTG &amp; COMPLIANCE, 100 CRYSTAL A DRIVE, HERSHEY, PA, 17033-0810 US</v>
    <v>216.79499999999999</v>
    <v>Food &amp; Tobacco</v>
    <v>Stock</v>
    <v>44761.711820508594</v>
    <v>33</v>
    <v>215.26</v>
    <v>44365360588</v>
    <v>THE HERSHEY COMPANY</v>
    <v>THE HERSHEY COMPANY</v>
    <v>215.91</v>
    <v>27.651800000000001</v>
    <v>215.06</v>
    <v>215.78</v>
    <v>205604600</v>
    <v>HSY</v>
    <v>THE HERSHEY COMPANY (XNYS:HSY)</v>
    <v>195160</v>
    <v>1097214</v>
    <v>1927</v>
  </rv>
  <rv s="2">
    <v>34</v>
  </rv>
  <rv s="0">
    <v>https://www.bing.com/financeapi/forcetrigger?t=a1vmf2&amp;q=XNAS%3aINTC&amp;form=skydnc</v>
    <v>Learn more on Bing</v>
  </rv>
  <rv s="1">
    <v>en-US</v>
    <v>a1vmf2</v>
    <v>268435456</v>
    <v>1</v>
    <v>Powered by Refinitiv</v>
    <v>0</v>
    <v>INTEL CORPORATION (XNAS:INTC)</v>
    <v>2</v>
    <v>3</v>
    <v>Finance</v>
    <v>4</v>
    <v>56.54</v>
    <v>35.54</v>
    <v>0.66859999999999997</v>
    <v>1.7350000000000001</v>
    <v>4.4819999999999999E-2</v>
    <v>USD</v>
    <v>Intel Corporation is engaged in designing and manufacturing products and technologies. The Company's segments include Client Computing Group (CCG), Data Center Group (DCG), Internet of Things Group (IOTG), Mobileye, Non-Volatile Memory Solutions Group (NSG) and Programmable Solutions Group (PSG). The CCG segment is focused on long-term operating system, system architecture, hardware, and application integration that enable PC experiences. The DCG segment develops workload-optimized platforms for compute, storage, and network functions. The IOTG segment develops high-performance compute platforms that solve the technology needs for business use cases that scale across vertical industries and embedded markets. The Mobileye segment provides driving assistance and self-driving solutions. The NSG segment provides memory and storage products based on Intel 3D NAND technology. The PSG segment offers programmable semiconductors, primarily FPGAs, structured ASICs, and related products.</v>
    <v>121100</v>
    <v>Nasdaq Stock Market</v>
    <v>XNAS</v>
    <v>XNAS</v>
    <v>RNB-4-151, 2200 MISSION COLLEGE BLVD, SANTA CLARA, CA, 95054 US</v>
    <v>40.49</v>
    <v>Semiconductors &amp; Semiconductor Equipment</v>
    <v>Stock</v>
    <v>44761.711847603903</v>
    <v>36</v>
    <v>39.244999999999997</v>
    <v>165379605000</v>
    <v>INTEL CORPORATION</v>
    <v>INTEL CORPORATION</v>
    <v>39.33</v>
    <v>6.4382000000000001</v>
    <v>38.71</v>
    <v>40.445</v>
    <v>4089000000</v>
    <v>INTC</v>
    <v>INTEL CORPORATION (XNAS:INTC)</v>
    <v>19819724</v>
    <v>35283260</v>
    <v>1989</v>
  </rv>
  <rv s="2">
    <v>37</v>
  </rv>
  <rv s="0">
    <v>https://www.bing.com/financeapi/forcetrigger?t=a1waa2&amp;q=XNYS%3aJPM&amp;form=skydnc</v>
    <v>Learn more on Bing</v>
  </rv>
  <rv s="1">
    <v>en-US</v>
    <v>a1waa2</v>
    <v>268435456</v>
    <v>1</v>
    <v>Powered by Refinitiv</v>
    <v>0</v>
    <v>JPMORGAN CHASE &amp; CO. (XNYS:JPM)</v>
    <v>2</v>
    <v>3</v>
    <v>Finance</v>
    <v>4</v>
    <v>172.96</v>
    <v>106.06</v>
    <v>1.1447000000000001</v>
    <v>2.38</v>
    <v>2.129E-2</v>
    <v>USD</v>
    <v>JPMorgan Chase &amp; Co. is a financial holding company engaged in investment banking, financial services and asset management. It operates in four segments, as well as a Corporate segment. The Company's segments are Consumer &amp; Community Banking, Corporate &amp; Investment Bank, Commercial Banking and Asset Management. The Consumer &amp; Community Banking segment offers services to consumers and businesses through bank branches, automatic teller machines, online, mobile and telephone banking. The Corporate &amp; Investment Bank segment, comprising Banking and Markets and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273948</v>
    <v>New York Stock Exchange</v>
    <v>XNYS</v>
    <v>XNYS</v>
    <v>383 Madison Avenue, NEW YORK, NY, 10017 US</v>
    <v>114.535</v>
    <v>Banking Services</v>
    <v>Stock</v>
    <v>44761.71177554375</v>
    <v>39</v>
    <v>112.67</v>
    <v>335323112670</v>
    <v>JPMORGAN CHASE &amp; CO.</v>
    <v>JPMORGAN CHASE &amp; CO.</v>
    <v>113.14</v>
    <v>8.9725999999999999</v>
    <v>111.79</v>
    <v>114.17</v>
    <v>2937051000</v>
    <v>JPM</v>
    <v>JPMORGAN CHASE &amp; CO. (XNYS:JPM)</v>
    <v>4923300</v>
    <v>13783793</v>
    <v>1968</v>
  </rv>
  <rv s="2">
    <v>40</v>
  </rv>
  <rv s="0">
    <v>https://www.bing.com/financeapi/forcetrigger?t=a1wljc&amp;q=XNYS%3aKO&amp;form=skydnc</v>
    <v>Learn more on Bing</v>
  </rv>
  <rv s="1">
    <v>en-US</v>
    <v>a1wljc</v>
    <v>268435456</v>
    <v>1</v>
    <v>Powered by Refinitiv</v>
    <v>0</v>
    <v>THE COCA-COLA COMPANY (XNYS:KO)</v>
    <v>2</v>
    <v>3</v>
    <v>Finance</v>
    <v>4</v>
    <v>67.2</v>
    <v>52.28</v>
    <v>0.55649999999999999</v>
    <v>0.78979999999999995</v>
    <v>1.2810999999999999E-2</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ATLANTA, GA, 30313-2420 US</v>
    <v>62.48</v>
    <v>Beverages</v>
    <v>Stock</v>
    <v>44761.711832279689</v>
    <v>42</v>
    <v>61.924999999999997</v>
    <v>270678343754</v>
    <v>THE COCA-COLA COMPANY</v>
    <v>THE COCA-COLA COMPANY</v>
    <v>62.12</v>
    <v>26.001799999999999</v>
    <v>61.65</v>
    <v>62.439799999999998</v>
    <v>4335029000</v>
    <v>KO</v>
    <v>THE COCA-COLA COMPANY (XNYS:KO)</v>
    <v>4119358</v>
    <v>16459430</v>
    <v>1919</v>
  </rv>
  <rv s="2">
    <v>43</v>
  </rv>
  <rv s="0">
    <v>https://www.bing.com/financeapi/forcetrigger?t=a1wzw7&amp;q=XNYS%3aLMT&amp;form=skydnc</v>
    <v>Learn more on Bing</v>
  </rv>
  <rv s="1">
    <v>en-US</v>
    <v>a1wzw7</v>
    <v>268435456</v>
    <v>1</v>
    <v>Powered by Refinitiv</v>
    <v>0</v>
    <v>LOCKHEED MARTIN CORPORATION (XNYS:LMT)</v>
    <v>2</v>
    <v>3</v>
    <v>Finance</v>
    <v>4</v>
    <v>479.99</v>
    <v>324.2278</v>
    <v>0.72440000000000004</v>
    <v>-0.11</v>
    <v>-2.8400000000000002E-4</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114000</v>
    <v>New York Stock Exchange</v>
    <v>XNYS</v>
    <v>XNYS</v>
    <v>6801 ROCKLEDGE DR, BETHESDA, MD, 20817 US</v>
    <v>388.18</v>
    <v>Aerospace &amp; Defense</v>
    <v>Stock</v>
    <v>44761.711787152344</v>
    <v>45</v>
    <v>373.67</v>
    <v>103028647190</v>
    <v>LOCKHEED MARTIN CORPORATION</v>
    <v>LOCKHEED MARTIN CORPORATION</v>
    <v>380.77</v>
    <v>17.100999999999999</v>
    <v>387.28</v>
    <v>387.17</v>
    <v>266107000</v>
    <v>LMT</v>
    <v>LOCKHEED MARTIN CORPORATION (XNYS:LMT)</v>
    <v>1710047</v>
    <v>1330552</v>
    <v>1994</v>
  </rv>
  <rv s="2">
    <v>46</v>
  </rv>
  <rv s="0">
    <v>https://www.bing.com/financeapi/forcetrigger?t=a1x2ur&amp;q=XNYS%3aLOW&amp;form=skydnc</v>
    <v>Learn more on Bing</v>
  </rv>
  <rv s="1">
    <v>en-US</v>
    <v>a1x2ur</v>
    <v>268435456</v>
    <v>1</v>
    <v>Powered by Refinitiv</v>
    <v>0</v>
    <v>LOWE'S COMPANIES, INC. (XNYS:LOW)</v>
    <v>2</v>
    <v>3</v>
    <v>Finance</v>
    <v>14</v>
    <v>263.31</v>
    <v>170.12</v>
    <v>1.2511000000000001</v>
    <v>4.0201000000000002</v>
    <v>2.1760999999999999E-2</v>
    <v>USD</v>
    <v>Lowe's Companies, Inc. (Lowe's) is a home improvement company. The Company operates home improvement and hardware stores. The Company offers a range of products for maintenance, repair, remodeling and decorating. The Company offers home improvement products in categories, including Appliances, Seasonal and Outdoor Living, Lawn and Garden, Lumber, Kitchens and Bath, Tools, Paint, Millwork, Hardware, Flooring, Rough Plumbing, Building Materials, Decor, Lighting, and Electrical. It offers installation services through contractors in its product categories, with Flooring, Kitchens and Bath, Millwork, Appliances, and Lumber. Through its Websites and mobile applications, it provides an online product information, customer ratings and reviews, online buying guides and how-to videos and other information. It serves homeowners, renters, and professional customers. The Company operates approximately 1,737 stores located across 50 states in United States, as well as over 234 stores in Canada.</v>
    <v>200000</v>
    <v>New York Stock Exchange</v>
    <v>XNYS</v>
    <v>XNYS</v>
    <v>1000 Lowes Blvd, MOORESVILLE, NC, 28117-8520 US</v>
    <v>188.88</v>
    <v>Specialty Retailers</v>
    <v>Stock</v>
    <v>44761.701414560157</v>
    <v>48</v>
    <v>184.82</v>
    <v>118743700000</v>
    <v>LOWE'S COMPANIES, INC.</v>
    <v>LOWE'S COMPANIES, INC.</v>
    <v>186.57</v>
    <v>15.0588</v>
    <v>184.73990000000001</v>
    <v>188.76</v>
    <v>639128800</v>
    <v>LOW</v>
    <v>LOWE'S COMPANIES, INC. (XNYS:LOW)</v>
    <v>1045676</v>
    <v>3753983</v>
    <v>1952</v>
  </rv>
  <rv s="2">
    <v>49</v>
  </rv>
  <rv s="0">
    <v>http://zh.wikipedia.org/wiki/味可美</v>
    <v>Wikipedia</v>
  </rv>
  <rv s="5">
    <v>14</v>
    <v>51</v>
  </rv>
  <rv s="6">
    <v>13</v>
    <v>https://www.bing.com/th?id=AMMS_8d96836a886471f7120ce0135f3ca8bd&amp;qlt=95</v>
    <v>52</v>
    <v>0</v>
    <v>https://www.bing.com/images/search?form=xlimg&amp;q=mccormick+%26+company</v>
    <v>Image of MCCORMICK &amp; COMPANY, INCORPORATED</v>
  </rv>
  <rv s="0">
    <v>https://www.bing.com/financeapi/forcetrigger?t=a1xoc7&amp;q=XNYS%3aMKC&amp;form=skydnc</v>
    <v>Learn more on Bing</v>
  </rv>
  <rv s="7">
    <v>en-US</v>
    <v>a1xoc7</v>
    <v>268435456</v>
    <v>1</v>
    <v>Powered by Refinitiv</v>
    <v>9</v>
    <v>MCCORMICK &amp; COMPANY, INCORPORATED (XNYS:MKC)</v>
    <v>11</v>
    <v>12</v>
    <v>Finance</v>
    <v>4</v>
    <v>107.35</v>
    <v>77.849999999999994</v>
    <v>0.49390000000000001</v>
    <v>0.65</v>
    <v>8.0300000000000007E-3</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Consumer segment, it sells its products under the McCormick brand and a variety of brands around the world, including French's, Frank's RedHot, Lawry’s, Zatarain’s, Simply Asia, Thai Kitchen, Ducros, Vahine, Cholula, Schwartz, Club House, Kamis, DaQiao, Drogheria &amp; Alimentari, Stubb's, OLD BAY and Gourmet Garden. In Flavor Solutions segment, the Company provides a range of products to multinational food manufacturers and foodservice customers. Its sales, distribution and production facilities are located in North America, Europe and China, and additional facilities are based in Australia, Central America, Thailand and South Africa.</v>
    <v>14000</v>
    <v>New York Stock Exchange</v>
    <v>XNYS</v>
    <v>XNYS</v>
    <v>24 Schilling Road, HUNT VALLEY, MD, 21031 US</v>
    <v>82.144999999999996</v>
    <v>53</v>
    <v>Food &amp; Tobacco</v>
    <v>Stock</v>
    <v>44761.711840450778</v>
    <v>54</v>
    <v>81.209999999999994</v>
    <v>21730560000</v>
    <v>MCCORMICK &amp; COMPANY, INCORPORATED</v>
    <v>MCCORMICK &amp; COMPANY, INCORPORATED</v>
    <v>81.525000000000006</v>
    <v>31.9682</v>
    <v>80.95</v>
    <v>81.599999999999994</v>
    <v>268296700</v>
    <v>MKC</v>
    <v>MCCORMICK &amp; COMPANY, INCORPORATED (XNYS:MKC)</v>
    <v>480646</v>
    <v>1342311</v>
    <v>1915</v>
  </rv>
  <rv s="2">
    <v>55</v>
  </rv>
  <rv s="0">
    <v>https://en.wikipedia.org/wiki/Microsoft</v>
    <v>Wikipedia</v>
  </rv>
  <rv s="5">
    <v>14</v>
    <v>57</v>
  </rv>
  <rv s="6">
    <v>13</v>
    <v>https://www.bing.com/th?id=AMMS_e6e837c7bf3a77408619758b7447855a&amp;qlt=95</v>
    <v>58</v>
    <v>0</v>
    <v>https://www.bing.com/images/search?form=xlimg&amp;q=microsoft</v>
    <v>Image of MICROSOFT CORPORATION</v>
  </rv>
  <rv s="0">
    <v>https://www.bing.com/financeapi/forcetrigger?t=a1xzim&amp;q=XNAS%3aMSFT&amp;form=skydnc</v>
    <v>Learn more on Bing</v>
  </rv>
  <rv s="7">
    <v>en-US</v>
    <v>a1xzim</v>
    <v>268435456</v>
    <v>1</v>
    <v>Powered by Refinitiv</v>
    <v>9</v>
    <v>MICROSOFT CORPORATION (XNAS:MSFT)</v>
    <v>11</v>
    <v>12</v>
    <v>Finance</v>
    <v>4</v>
    <v>349.67</v>
    <v>241.51</v>
    <v>0.92979999999999996</v>
    <v>3.6373000000000002</v>
    <v>1.4306000000000001E-2</v>
    <v>USD</v>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v>181000</v>
    <v>Nasdaq Stock Market</v>
    <v>XNAS</v>
    <v>XNAS</v>
    <v>One Microsoft Way, REDMOND, WA, 98052-6399 US</v>
    <v>258.06</v>
    <v>59</v>
    <v>Software &amp; IT Services</v>
    <v>Stock</v>
    <v>44761.711856562499</v>
    <v>60</v>
    <v>253.69</v>
    <v>1928747626980</v>
    <v>MICROSOFT CORPORATION</v>
    <v>MICROSOFT CORPORATION</v>
    <v>257.89</v>
    <v>26.526199999999999</v>
    <v>254.25</v>
    <v>257.88729999999998</v>
    <v>7479033000</v>
    <v>MSFT</v>
    <v>MICROSOFT CORPORATION (XNAS:MSFT)</v>
    <v>10161963</v>
    <v>28238332</v>
    <v>1993</v>
  </rv>
  <rv s="2">
    <v>61</v>
  </rv>
  <rv s="0">
    <v>https://www.bing.com/financeapi/forcetrigger?t=axyhnm&amp;q=XNAS%3aPEP&amp;form=skydnc</v>
    <v>Learn more on Bing</v>
  </rv>
  <rv s="1">
    <v>en-US</v>
    <v>axyhnm</v>
    <v>268435456</v>
    <v>1</v>
    <v>Powered by Refinitiv</v>
    <v>0</v>
    <v>PEPSICO, INC. (XNAS:PEP)</v>
    <v>2</v>
    <v>3</v>
    <v>Finance</v>
    <v>4</v>
    <v>177.62</v>
    <v>149.47999999999999</v>
    <v>0.56589999999999996</v>
    <v>1.57</v>
    <v>9.3310000000000008E-3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309000</v>
    <v>Nasdaq Stock Market</v>
    <v>XNAS</v>
    <v>XNAS</v>
    <v>700 ANDERSON HILL RD, PURCHASE, NY, 10577 US</v>
    <v>170.25</v>
    <v>Beverages</v>
    <v>Stock</v>
    <v>44761.711854941408</v>
    <v>63</v>
    <v>168.62620000000001</v>
    <v>234379835550</v>
    <v>PEPSICO, INC.</v>
    <v>PEPSICO, INC.</v>
    <v>170.25</v>
    <v>24.8216</v>
    <v>168.26</v>
    <v>169.83</v>
    <v>1380085000</v>
    <v>PEP</v>
    <v>PEPSICO, INC. (XNAS:PEP)</v>
    <v>1368524</v>
    <v>5172146</v>
    <v>1986</v>
  </rv>
  <rv s="2">
    <v>64</v>
  </rv>
  <rv s="0">
    <v>https://www.bing.com/financeapi/forcetrigger?t=a1zsjc&amp;q=XNYS%3aPG&amp;form=skydnc</v>
    <v>Learn more on Bing</v>
  </rv>
  <rv s="1">
    <v>en-US</v>
    <v>a1zsjc</v>
    <v>268435456</v>
    <v>1</v>
    <v>Powered by Refinitiv</v>
    <v>0</v>
    <v>THE PROCTER &amp; GAMBLE COMPANY (XNYS:PG)</v>
    <v>2</v>
    <v>3</v>
    <v>Finance</v>
    <v>4</v>
    <v>165.35</v>
    <v>129.5</v>
    <v>0.38379999999999997</v>
    <v>0.68</v>
    <v>4.7450000000000001E-3</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101000</v>
    <v>New York Stock Exchange</v>
    <v>XNYS</v>
    <v>XNYS</v>
    <v>One Procter &amp;amp; Gamble Plaza, One Procter &amp;amp; Gamble Plaza, CINCINNATI, OH, 45202 US</v>
    <v>145.01</v>
    <v>Personal &amp; Household Products &amp; Services</v>
    <v>Stock</v>
    <v>44761.711784687497</v>
    <v>66</v>
    <v>143.65</v>
    <v>345474775030</v>
    <v>THE PROCTER &amp; GAMBLE COMPANY</v>
    <v>THE PROCTER &amp; GAMBLE COMPANY</v>
    <v>144.55000000000001</v>
    <v>25.0442</v>
    <v>143.31</v>
    <v>143.99</v>
    <v>2399297000</v>
    <v>PG</v>
    <v>THE PROCTER &amp; GAMBLE COMPANY (XNYS:PG)</v>
    <v>2095011</v>
    <v>7709378</v>
    <v>1905</v>
  </rv>
  <rv s="2">
    <v>67</v>
  </rv>
  <rv s="0">
    <v>https://www.bing.com/financeapi/forcetrigger?t=a23d6h&amp;q=XNYS%3aSPG&amp;form=skydnc</v>
    <v>Learn more on Bing</v>
  </rv>
  <rv s="1">
    <v>en-US</v>
    <v>a23d6h</v>
    <v>268435456</v>
    <v>1</v>
    <v>Powered by Refinitiv</v>
    <v>0</v>
    <v>SIMON PROPERTY GROUP, INC. (XNYS:SPG)</v>
    <v>2</v>
    <v>3</v>
    <v>Finance</v>
    <v>4</v>
    <v>171.12</v>
    <v>93.06</v>
    <v>1.4968999999999999</v>
    <v>2.78</v>
    <v>2.8183E-2</v>
    <v>USD</v>
    <v>Simon Property Group, Inc. is a self-administered and self-managed real estate investment trust (REIT). The Company owns, develops and manages premier shopping, dining, entertainment and mixed-use destinations, which consist primarily of malls, Premium Outlets, and The Mills. The Company owns approximately 199 properties in the United States, which consist of 95 malls, 69 Premium Outlets, 14 Mills, six lifestyle centers, and 15 other retail properties in 37 states and Puerto Rico. Simon Property Group, L.P. (Operating Partnership), is the Company's partnership subsidiary that owns all of its real estate properties and other assets. In addition, the Company has redevelopment and expansion projects, including the addition of anchors, big box tenants, and restaurants, underway at several properties in North America, Europe and Asia. The Company owns an interest in approximately 33 Premium Outlets and Designer Outlet properties primarily located in Asia, Europe and Canada.</v>
    <v>2400</v>
    <v>New York Stock Exchange</v>
    <v>XNYS</v>
    <v>XNYS</v>
    <v>225 W Washington St, INDIANAPOLIS, IN, 46204-3438 US</v>
    <v>101.56</v>
    <v>Residential &amp; Commercial REIT</v>
    <v>Stock</v>
    <v>44761.711808564061</v>
    <v>69</v>
    <v>99.15</v>
    <v>33330526812</v>
    <v>SIMON PROPERTY GROUP, INC.</v>
    <v>SIMON PROPERTY GROUP, INC.</v>
    <v>99.83</v>
    <v>14.551</v>
    <v>98.64</v>
    <v>101.42</v>
    <v>328638600</v>
    <v>SPG</v>
    <v>SIMON PROPERTY GROUP, INC. (XNYS:SPG)</v>
    <v>706433</v>
    <v>2241003</v>
    <v>1998</v>
  </rv>
  <rv s="2">
    <v>70</v>
  </rv>
  <rv s="0">
    <v>http://it.wikipedia.org/wiki/T._Rowe_Price</v>
    <v>Wikipedia</v>
  </rv>
  <rv s="5">
    <v>14</v>
    <v>72</v>
  </rv>
  <rv s="6">
    <v>13</v>
    <v>https://www.bing.com/th?id=AMMS_4c600be848f66590834841f27e6f786d&amp;qlt=95</v>
    <v>73</v>
    <v>0</v>
    <v>https://www.bing.com/images/search?form=xlimg&amp;q=t.+rowe+price</v>
    <v>Image of T. ROWE PRICE GROUP, INC.</v>
  </rv>
  <rv s="0">
    <v>https://www.bing.com/financeapi/forcetrigger?t=a24i3m&amp;q=XNAS%3aTROW&amp;form=skydnc</v>
    <v>Learn more on Bing</v>
  </rv>
  <rv s="7">
    <v>en-US</v>
    <v>a24i3m</v>
    <v>268435456</v>
    <v>1</v>
    <v>Powered by Refinitiv</v>
    <v>9</v>
    <v>T. ROWE PRICE GROUP, INC. (XNAS:TROW)</v>
    <v>11</v>
    <v>12</v>
    <v>Finance</v>
    <v>14</v>
    <v>224.55500000000001</v>
    <v>104.72</v>
    <v>1.3322000000000001</v>
    <v>4.62</v>
    <v>4.0637E-2</v>
    <v>USD</v>
    <v>T. Rowe Price Group, Inc. is a financial service holding company, which provides global investment management services through its subsidiaries to investors worldwide. It provides a range of United States mutual funds, sub advised funds, separately managed accounts, collective investment trusts and other products, which include open-ended investment products offered to investors outside the United States and products offered through variable annuity life insurance plans in the United States.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operates in Americas; Europe, Middle East and Africa; and Asia Pacific. It serves clients in approximately 50 countries across the world.</v>
    <v>7529</v>
    <v>Nasdaq Stock Market</v>
    <v>XNAS</v>
    <v>XNAS</v>
    <v>P.O. Box 89000, 100 East Pratt Street, BALTIMORE, MD, 21289-0320 US</v>
    <v>118.38</v>
    <v>74</v>
    <v>Investment Banking &amp; Investment Services</v>
    <v>Stock</v>
    <v>44761.70131188594</v>
    <v>75</v>
    <v>115.5</v>
    <v>26891460746</v>
    <v>T. ROWE PRICE GROUP, INC.</v>
    <v>T. ROWE PRICE GROUP, INC.</v>
    <v>115.8</v>
    <v>9.1957000000000004</v>
    <v>113.69</v>
    <v>118.31</v>
    <v>227296600</v>
    <v>TROW</v>
    <v>T. ROWE PRICE GROUP, INC. (XNAS:TROW)</v>
    <v>500156</v>
    <v>1824871</v>
    <v>2000</v>
  </rv>
  <rv s="2">
    <v>76</v>
  </rv>
  <rv s="0">
    <v>https://www.bing.com/financeapi/forcetrigger?t=a24km7&amp;q=XNYS%3aTSN&amp;form=skydnc</v>
    <v>Learn more on Bing</v>
  </rv>
  <rv s="1">
    <v>en-US</v>
    <v>a24km7</v>
    <v>268435456</v>
    <v>1</v>
    <v>Powered by Refinitiv</v>
    <v>0</v>
    <v>TYSON FOODS, INC. (XNYS:TSN)</v>
    <v>2</v>
    <v>3</v>
    <v>Finance</v>
    <v>4</v>
    <v>100.72</v>
    <v>69.88</v>
    <v>0.67869999999999997</v>
    <v>1.63</v>
    <v>1.9906999999999998E-2</v>
    <v>USD</v>
    <v>Tyson Foods, Inc. is a protein-focused food company. Its segments include Beef, Pork, Chicken, and Prepared Foods. Beef segment includes its operations related to processing live fed cattle and fabricating dressed beef carcasses into primal and sub-primal cuts and case-ready products. It also includes sales from allied products such as hides and variety meats, as well as logistics operations to move products through the supply chain. Pork segment includes operations related to processing live market hogs and fabricating pork carcasses into primal and sub-primal cuts and case-ready products. Chicken segment includes domestic operations related to raising and processing live chickens into, and purchasing raw materials for, fresh, frozen, and value-added chicken products, as well as sales from allied products. Prepared Foods includes operations related to manufacturing and marketing, frozen and refrigerated food products and logistics operations to move products through the supply chain.</v>
    <v>137000</v>
    <v>New York Stock Exchange</v>
    <v>XNYS</v>
    <v>XNYS</v>
    <v>2200 DON TYSON PARKWAY, SPRINGDALE, AR, 72762-6999 US</v>
    <v>83.55</v>
    <v>Food &amp; Tobacco</v>
    <v>Stock</v>
    <v>44761.711808517968</v>
    <v>78</v>
    <v>82.73</v>
    <v>30192982043</v>
    <v>TYSON FOODS, INC.</v>
    <v>TYSON FOODS, INC.</v>
    <v>82.754999999999995</v>
    <v>7.4210000000000003</v>
    <v>81.88</v>
    <v>83.51</v>
    <v>361549300</v>
    <v>TSN</v>
    <v>TYSON FOODS, INC. (XNYS:TSN)</v>
    <v>371370</v>
    <v>1836329</v>
    <v>1986</v>
  </rv>
  <rv s="2">
    <v>79</v>
  </rv>
  <rv s="0">
    <v>https://www.bing.com/financeapi/forcetrigger?t=a24p1h&amp;q=XNAS%3aTXN&amp;form=skydnc</v>
    <v>Learn more on Bing</v>
  </rv>
  <rv s="1">
    <v>en-US</v>
    <v>a24p1h</v>
    <v>268435456</v>
    <v>1</v>
    <v>Powered by Refinitiv</v>
    <v>0</v>
    <v>TEXAS INSTRUMENTS INCORPORATED (XNAS:TXN)</v>
    <v>2</v>
    <v>3</v>
    <v>Finance</v>
    <v>4</v>
    <v>202.26</v>
    <v>144.4589</v>
    <v>0.97199999999999998</v>
    <v>4.5</v>
    <v>2.8183E-2</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Signal Chain includes products that sense, condition and measure signals to allow information to be transferred or converted for further processing and control. The Embedded Processing segment includes microcontrollers, digital signal processors (DSPs), and applications processors. Microcontrollers are self-contained systems with a processor core, memory and peripherals that are designed to control a set of specific tasks for electronic equipment. DSPs perform mathematical computations to process or improve digital data. Applications processors are designed for specific computing activities.</v>
    <v>31000</v>
    <v>Nasdaq Stock Market</v>
    <v>XNAS</v>
    <v>XNAS</v>
    <v>12500 T I Blvd, DALLAS, TX, 75243-0592 US</v>
    <v>164.17</v>
    <v>Semiconductors &amp; Semiconductor Equipment</v>
    <v>Stock</v>
    <v>44761.711789698435</v>
    <v>81</v>
    <v>160.65</v>
    <v>151386722363</v>
    <v>TEXAS INSTRUMENTS INCORPORATED</v>
    <v>TEXAS INSTRUMENTS INCORPORATED</v>
    <v>161.36000000000001</v>
    <v>18.2577</v>
    <v>159.66999999999999</v>
    <v>164.17</v>
    <v>922133900</v>
    <v>TXN</v>
    <v>TEXAS INSTRUMENTS INCORPORATED (XNAS:TXN)</v>
    <v>1435214</v>
    <v>5791499</v>
    <v>1938</v>
  </rv>
  <rv s="2">
    <v>82</v>
  </rv>
  <rv s="0">
    <v>https://www.bing.com/financeapi/forcetrigger?t=a24ynm&amp;q=XNYS%3aUPS&amp;form=skydnc</v>
    <v>Learn more on Bing</v>
  </rv>
  <rv s="1">
    <v>en-US</v>
    <v>a24ynm</v>
    <v>268435456</v>
    <v>1</v>
    <v>Powered by Refinitiv</v>
    <v>0</v>
    <v>UNITED PARCEL SERVICE, INC. (XNYS:UPS)</v>
    <v>2</v>
    <v>3</v>
    <v>Finance</v>
    <v>4</v>
    <v>233.72</v>
    <v>165.34</v>
    <v>1.0998000000000001</v>
    <v>3.7450000000000001</v>
    <v>2.0796000000000002E-2</v>
    <v>USD</v>
    <v>United Parcel Service, Inc. is a package delivery company and a provider of global supply chain management solutions. Its segments include U.S. Domestic Package and International Package.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remaining businesses include Supply Chain Solutions, which consists of its forwarding, truckload brokerage, logistics and distribution, and other businesses.</v>
    <v>534000</v>
    <v>New York Stock Exchange</v>
    <v>XNYS</v>
    <v>XNYS</v>
    <v>55 Glenlake Parkway Ne, ATLANTA, GA, 30328 US</v>
    <v>183.93</v>
    <v>Freight &amp; Logistics Services</v>
    <v>Stock</v>
    <v>44761.711811238281</v>
    <v>84</v>
    <v>181.25</v>
    <v>160620108480</v>
    <v>UNITED PARCEL SERVICE, INC.</v>
    <v>UNITED PARCEL SERVICE, INC.</v>
    <v>181.28</v>
    <v>14.685600000000001</v>
    <v>180.08</v>
    <v>183.82499999999999</v>
    <v>873766400</v>
    <v>UPS</v>
    <v>UNITED PARCEL SERVICE, INC. (XNYS:UPS)</v>
    <v>1109456</v>
    <v>3210238</v>
    <v>1999</v>
  </rv>
  <rv s="2">
    <v>85</v>
  </rv>
  <rv s="0">
    <v>https://www.bing.com/financeapi/forcetrigger?t=a25obh&amp;q=XNYS%3aVZ&amp;form=skydnc</v>
    <v>Learn more on Bing</v>
  </rv>
  <rv s="1">
    <v>en-US</v>
    <v>a25obh</v>
    <v>268435456</v>
    <v>1</v>
    <v>Powered by Refinitiv</v>
    <v>0</v>
    <v>VERIZON COMMUNICATIONS INC. (XNYS:VZ)</v>
    <v>2</v>
    <v>3</v>
    <v>Finance</v>
    <v>4</v>
    <v>56.85</v>
    <v>45.548900000000003</v>
    <v>0.37759999999999999</v>
    <v>0.105</v>
    <v>2.088E-3</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118400</v>
    <v>New York Stock Exchange</v>
    <v>XNYS</v>
    <v>XNYS</v>
    <v>1095 Avenue Of The Americas, NEW YORK, NY, 10036 US</v>
    <v>50.56</v>
    <v>Telecommunications Services</v>
    <v>Stock</v>
    <v>44761.711850034379</v>
    <v>87</v>
    <v>50.24</v>
    <v>211599062940</v>
    <v>VERIZON COMMUNICATIONS INC.</v>
    <v>VERIZON COMMUNICATIONS INC.</v>
    <v>50.46</v>
    <v>9.7811000000000003</v>
    <v>50.28</v>
    <v>50.384999999999998</v>
    <v>4199644000</v>
    <v>VZ</v>
    <v>VERIZON COMMUNICATIONS INC. (XNYS:VZ)</v>
    <v>6215809</v>
    <v>19237545</v>
    <v>1983</v>
  </rv>
  <rv s="2">
    <v>88</v>
  </rv>
  <rv s="0">
    <v>https://www.bing.com/financeapi/forcetrigger?t=a25ya2&amp;q=XNYS%3aWMT&amp;form=skydnc</v>
    <v>Learn more on Bing</v>
  </rv>
  <rv s="1">
    <v>en-US</v>
    <v>a25ya2</v>
    <v>268435456</v>
    <v>1</v>
    <v>Powered by Refinitiv</v>
    <v>0</v>
    <v>WALMART INC. (XNYS:WMT)</v>
    <v>2</v>
    <v>3</v>
    <v>Finance</v>
    <v>4</v>
    <v>160.77000000000001</v>
    <v>117.27</v>
    <v>0.5202</v>
    <v>0.89</v>
    <v>6.9120000000000006E-3</v>
    <v>USD</v>
    <v>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v>
    <v>2300000</v>
    <v>New York Stock Exchange</v>
    <v>XNYS</v>
    <v>XNYS</v>
    <v>702 SW 8th St, BENTONVILLE, AR, 72716-6209 US</v>
    <v>129.95750000000001</v>
    <v>Food &amp; Drug Retailing</v>
    <v>Stock</v>
    <v>44761.711800253906</v>
    <v>90</v>
    <v>128.61000000000001</v>
    <v>355417509000</v>
    <v>WALMART INC.</v>
    <v>WALMART INC.</v>
    <v>129.54</v>
    <v>27.6661</v>
    <v>128.77000000000001</v>
    <v>129.66</v>
    <v>2741150000</v>
    <v>WMT</v>
    <v>WALMART INC. (XNYS:WMT)</v>
    <v>1864329</v>
    <v>6883647</v>
    <v>1969</v>
  </rv>
  <rv s="2">
    <v>91</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1</v>
      <v>1</v>
      <v>1</v>
    </spb>
    <spb s="6">
      <v>1</v>
      <v>2</v>
      <v>1</v>
      <v>3</v>
      <v>1</v>
      <v>1</v>
      <v>1</v>
      <v>4</v>
      <v>5</v>
      <v>6</v>
      <v>1</v>
      <v>1</v>
      <v>5</v>
      <v>1</v>
      <v>4</v>
      <v>7</v>
      <v>9</v>
    </spb>
    <spb s="7">
      <v>Real-Time Nasdaq Last Sale</v>
      <v>from previous close</v>
      <v>Source: Nasdaq Last Sale</v>
      <v>from previous close</v>
      <v>GMT</v>
    </spb>
    <spb s="0">
      <v>2</v>
      <v>Name</v>
      <v>LearnMoreOnLink</v>
    </spb>
    <spb s="8">
      <v>0</v>
      <v>0</v>
    </spb>
    <spb s="9">
      <v>10</v>
      <v>1</v>
      <v>1</v>
      <v>1</v>
      <v>1</v>
    </spb>
    <spb s="10">
      <v>1</v>
      <v>2</v>
      <v>2</v>
      <v>1</v>
      <v>3</v>
      <v>1</v>
      <v>10</v>
      <v>1</v>
      <v>1</v>
      <v>4</v>
      <v>4</v>
      <v>5</v>
      <v>6</v>
      <v>1</v>
      <v>1</v>
      <v>1</v>
      <v>4</v>
      <v>7</v>
      <v>8</v>
      <v>9</v>
      <v>4</v>
    </spb>
    <spb s="11">
      <v>Powered by Refinitiv</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s>
  <s>
    <k n="Price" t="s"/>
    <k n="Change" t="s"/>
    <k n="Ex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C01B2E-5682-47E0-82BE-3868C591225B}" name="Table2" displayName="Table2" ref="B2:X28" totalsRowShown="0">
  <autoFilter ref="B2:X28" xr:uid="{F1C01B2E-5682-47E0-82BE-3868C591225B}"/>
  <sortState xmlns:xlrd2="http://schemas.microsoft.com/office/spreadsheetml/2017/richdata2" ref="B3:X28">
    <sortCondition ref="B2:B28"/>
  </sortState>
  <tableColumns count="23">
    <tableColumn id="19" xr3:uid="{0D4021FB-72A6-4FAE-8878-F2BC7BFA553F}" name="Ticker">
      <calculatedColumnFormula array="1">_FV(Table2[[#This Row],[Company]],"Ticker symbol",TRUE)</calculatedColumnFormula>
    </tableColumn>
    <tableColumn id="4" xr3:uid="{ACC6FB0D-99F0-41D7-98EA-930F8070F2E9}" name="Price" dataDxfId="20">
      <calculatedColumnFormula array="1">_FV(_xlfn.SINGLE(Table2[Company]),"Price")</calculatedColumnFormula>
    </tableColumn>
    <tableColumn id="8" xr3:uid="{1DFC5265-6BB1-4CA6-AF54-C54912736F7A}" name="52 week high" dataDxfId="19">
      <calculatedColumnFormula array="1">_FV(_xlfn.SINGLE(Table2[Company]),"52 week high",TRUE)</calculatedColumnFormula>
    </tableColumn>
    <tableColumn id="9" xr3:uid="{44E3324D-AC9A-4412-BE2C-5B3EB362E84B}" name="52 week low" dataDxfId="18">
      <calculatedColumnFormula array="1">_FV(_xlfn.SINGLE(Table2[Company]),"52 week low",TRUE)</calculatedColumnFormula>
    </tableColumn>
    <tableColumn id="13" xr3:uid="{26B45319-24D6-4B73-816D-27E9CF6A9586}" name="P/E" dataDxfId="17">
      <calculatedColumnFormula array="1">_FV(_xlfn.SINGLE(Table2[Company]),"P/E",TRUE)</calculatedColumnFormula>
    </tableColumn>
    <tableColumn id="3" xr3:uid="{0AB95A9E-6D9E-473D-93EC-53E15CDF47CE}" name="Div" dataCellStyle="Currency"/>
    <tableColumn id="18" xr3:uid="{A931B3EF-00A4-4531-894A-E140C01F03C1}" name="FCF" dataCellStyle="Currency"/>
    <tableColumn id="23" xr3:uid="{30D7B8FE-2C2A-4708-B0E5-B46D899BC480}" name="Div-Inc" dataDxfId="16" dataCellStyle="Currency"/>
    <tableColumn id="22" xr3:uid="{DE22146C-89DC-41BC-A945-68A0FE353621}" name="Ex-Div" dataDxfId="15" dataCellStyle="Currency"/>
    <tableColumn id="14" xr3:uid="{5B8FCD9D-3239-41DC-8352-9656030C071A}" name="Coupon" dataDxfId="14"/>
    <tableColumn id="15" xr3:uid="{E60F25D3-1B09-4289-BCE5-2973290E70C9}" name="Yield" dataDxfId="13"/>
    <tableColumn id="21" xr3:uid="{C7379CBE-F16F-44D1-990E-684A304E49C5}" name="Type" dataDxfId="12"/>
    <tableColumn id="1" xr3:uid="{2419B959-E7B1-45DA-B2FF-1F755B3BF021}" name="Grow" dataDxfId="0" dataCellStyle="Percent"/>
    <tableColumn id="2" xr3:uid="{D727CA33-720A-42B3-B3A6-C5879FB2D4F7}" name="Rating" dataDxfId="11"/>
    <tableColumn id="5" xr3:uid="{98F24EA9-705D-4226-BE15-E51A68C4B177}" name="MML" dataDxfId="10" dataCellStyle="Percent"/>
    <tableColumn id="6" xr3:uid="{5B29A8D3-9995-4AD1-B3C0-CE9F5C11ACBA}" name="MMH" dataDxfId="9" dataCellStyle="Percent"/>
    <tableColumn id="7" xr3:uid="{AB559A3D-B90F-43B9-AE0B-3179E3A8A6B2}" name="MOS" dataDxfId="8" dataCellStyle="Percent"/>
    <tableColumn id="10" xr3:uid="{41C4A091-BD19-44EB-9D98-759A136CC1CE}" name="HighPrice" dataDxfId="7"/>
    <tableColumn id="11" xr3:uid="{649C9F71-4410-4B33-B0F3-59E458637C2E}" name="LowPrice" dataDxfId="6"/>
    <tableColumn id="12" xr3:uid="{F65154AC-D40B-4C08-8561-DF586F6BD4C6}" name="MOSP" dataDxfId="5"/>
    <tableColumn id="20" xr3:uid="{821399A3-CD94-45E1-9CF5-B50E506B06BD}" name="Company" dataDxfId="4" dataCellStyle="Percent"/>
    <tableColumn id="16" xr3:uid="{273BD3BC-1AD8-4ED9-BCF9-836846D51025}" name="Industry">
      <calculatedColumnFormula array="1">_FV(Table2[[#This Row],[Company]],"Industry")</calculatedColumnFormula>
    </tableColumn>
    <tableColumn id="17" xr3:uid="{A4F71198-A356-44A1-8C97-C41CE9C0779A}" name="Market cap" dataDxfId="3">
      <calculatedColumnFormula array="1">_FV(Table2[[#This Row],[Company]],"Market cap",TRUE)</calculatedColumnFormula>
    </tableColumn>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01121-D4EB-45B4-BB3E-1F27B86BB078}">
  <dimension ref="B2:X31"/>
  <sheetViews>
    <sheetView tabSelected="1" workbookViewId="0">
      <selection activeCell="N3" sqref="N3"/>
    </sheetView>
  </sheetViews>
  <sheetFormatPr defaultRowHeight="15" x14ac:dyDescent="0.25"/>
  <cols>
    <col min="1" max="1" width="2.85546875" customWidth="1"/>
    <col min="2" max="2" width="10.5703125" bestFit="1" customWidth="1"/>
    <col min="3" max="4" width="14.85546875" bestFit="1" customWidth="1"/>
    <col min="5" max="5" width="14.28515625" bestFit="1" customWidth="1"/>
    <col min="6" max="6" width="7.42578125" bestFit="1" customWidth="1"/>
    <col min="7" max="8" width="8" bestFit="1" customWidth="1"/>
    <col min="9" max="9" width="10.7109375" bestFit="1" customWidth="1"/>
    <col min="10" max="10" width="18.85546875" bestFit="1" customWidth="1"/>
    <col min="11" max="11" width="10.140625" bestFit="1" customWidth="1"/>
    <col min="12" max="12" width="8.85546875" bestFit="1" customWidth="1"/>
    <col min="13" max="13" width="8.28515625" bestFit="1" customWidth="1"/>
    <col min="14" max="14" width="8.140625" bestFit="1" customWidth="1"/>
    <col min="16" max="17" width="10.5703125" bestFit="1" customWidth="1"/>
    <col min="18" max="18" width="11.7109375" bestFit="1" customWidth="1"/>
    <col min="19" max="19" width="11.28515625" bestFit="1" customWidth="1"/>
    <col min="20" max="21" width="10.5703125" bestFit="1" customWidth="1"/>
    <col min="22" max="22" width="53.28515625" bestFit="1" customWidth="1"/>
    <col min="23" max="24" width="19" bestFit="1" customWidth="1"/>
  </cols>
  <sheetData>
    <row r="2" spans="2:24" x14ac:dyDescent="0.25">
      <c r="B2" t="s">
        <v>0</v>
      </c>
      <c r="C2" t="s">
        <v>2</v>
      </c>
      <c r="D2" t="s">
        <v>3</v>
      </c>
      <c r="E2" t="s">
        <v>4</v>
      </c>
      <c r="F2" t="s">
        <v>5</v>
      </c>
      <c r="G2" t="s">
        <v>13</v>
      </c>
      <c r="H2" t="s">
        <v>9</v>
      </c>
      <c r="I2" t="s">
        <v>37</v>
      </c>
      <c r="J2" t="s">
        <v>38</v>
      </c>
      <c r="K2" t="s">
        <v>11</v>
      </c>
      <c r="L2" t="s">
        <v>12</v>
      </c>
      <c r="M2" t="s">
        <v>10</v>
      </c>
      <c r="N2" t="s">
        <v>50</v>
      </c>
      <c r="O2" t="s">
        <v>15</v>
      </c>
      <c r="P2" t="s">
        <v>6</v>
      </c>
      <c r="Q2" t="s">
        <v>7</v>
      </c>
      <c r="R2" t="s">
        <v>8</v>
      </c>
      <c r="S2" s="14" t="s">
        <v>41</v>
      </c>
      <c r="T2" s="4" t="s">
        <v>42</v>
      </c>
      <c r="U2" s="9" t="s">
        <v>40</v>
      </c>
      <c r="V2" t="s">
        <v>1</v>
      </c>
      <c r="W2" t="s">
        <v>47</v>
      </c>
      <c r="X2" t="s">
        <v>48</v>
      </c>
    </row>
    <row r="3" spans="2:24" x14ac:dyDescent="0.25">
      <c r="B3" t="str" cm="1">
        <f t="array" ref="B3">_FV(Table2[[#This Row],[Company]],"Ticker symbol",TRUE)</f>
        <v>AAPL</v>
      </c>
      <c r="C3" s="1" cm="1">
        <f t="array" ref="C3">_FV(_xlfn.SINGLE(Table2[Company]),"Price")</f>
        <v>150.06010000000001</v>
      </c>
      <c r="D3" s="1" cm="1">
        <f t="array" ref="D3">_FV(_xlfn.SINGLE(Table2[Company]),"52 week high",TRUE)</f>
        <v>182.94</v>
      </c>
      <c r="E3" s="1" cm="1">
        <f t="array" ref="E3">_FV(_xlfn.SINGLE(Table2[Company]),"52 week low",TRUE)</f>
        <v>129.04</v>
      </c>
      <c r="F3" s="7" cm="1">
        <f t="array" ref="F3">_FV(_xlfn.SINGLE(Table2[Company]),"P/E",TRUE)</f>
        <v>23.9056</v>
      </c>
      <c r="G3" s="8">
        <v>0.92</v>
      </c>
      <c r="H3" s="8">
        <v>6</v>
      </c>
      <c r="I3" s="11" t="s">
        <v>23</v>
      </c>
      <c r="J3" s="11" t="s">
        <v>24</v>
      </c>
      <c r="K3" s="1">
        <v>6</v>
      </c>
      <c r="L3" s="2">
        <f>Table2[[#This Row],[Coupon]]/Table2[[#This Row],[Price]]</f>
        <v>3.9983979752112653E-2</v>
      </c>
      <c r="M3" s="5" t="s">
        <v>9</v>
      </c>
      <c r="N3" s="5"/>
      <c r="O3" s="6" t="s">
        <v>18</v>
      </c>
      <c r="P3" s="2">
        <v>3.3300000000000003E-2</v>
      </c>
      <c r="Q3" s="2">
        <v>0.04</v>
      </c>
      <c r="R3" s="2">
        <v>4.6699999999999998E-2</v>
      </c>
      <c r="S3" s="15">
        <f>Table2[[#This Row],[Coupon]]/Table2[[#This Row],[MML]]</f>
        <v>180.18018018018017</v>
      </c>
      <c r="T3" s="3">
        <f>Table2[[#This Row],[Coupon]]/Table2[[#This Row],[MMH]]</f>
        <v>150</v>
      </c>
      <c r="U3" s="10">
        <f>Table2[[#This Row],[Coupon]]/Table2[[#This Row],[MOS]]</f>
        <v>128.47965738758032</v>
      </c>
      <c r="V3" s="13" t="e" vm="1">
        <v>#VALUE!</v>
      </c>
      <c r="W3" t="str" cm="1">
        <f t="array" ref="W3">_FV(Table2[[#This Row],[Company]],"Industry")</f>
        <v>Computers, Phones &amp; Household Electronics</v>
      </c>
      <c r="X3" s="16" cm="1">
        <f t="array" ref="X3">_FV(Table2[[#This Row],[Company]],"Market cap",TRUE)</f>
        <v>2428749729318</v>
      </c>
    </row>
    <row r="4" spans="2:24" x14ac:dyDescent="0.25">
      <c r="B4" t="str" cm="1">
        <f t="array" ref="B4">_FV(Table2[[#This Row],[Company]],"Ticker symbol",TRUE)</f>
        <v>AMLP</v>
      </c>
      <c r="C4" s="1" cm="1">
        <f t="array" ref="C4">_FV(_xlfn.SINGLE(Table2[Company]),"Price")</f>
        <v>36.513300000000001</v>
      </c>
      <c r="D4" s="1" cm="1">
        <f t="array" ref="D4">_FV(_xlfn.SINGLE(Table2[Company]),"52 week high",TRUE)</f>
        <v>42.18</v>
      </c>
      <c r="E4" s="1" cm="1">
        <f t="array" ref="E4">_FV(_xlfn.SINGLE(Table2[Company]),"52 week low",TRUE)</f>
        <v>30.04</v>
      </c>
      <c r="F4" s="7" t="e" cm="1" vm="2">
        <f t="array" ref="F4">_FV(_xlfn.SINGLE(Table2[Company]),"P/E",TRUE)</f>
        <v>#VALUE!</v>
      </c>
      <c r="G4" s="8">
        <v>2.92</v>
      </c>
      <c r="H4" s="8" t="s">
        <v>14</v>
      </c>
      <c r="I4" s="11" t="s">
        <v>25</v>
      </c>
      <c r="J4" s="11" t="s">
        <v>24</v>
      </c>
      <c r="K4" s="1">
        <v>2.92</v>
      </c>
      <c r="L4" s="2">
        <f>Table2[[#This Row],[Coupon]]/Table2[[#This Row],[Price]]</f>
        <v>7.9970859933229804E-2</v>
      </c>
      <c r="M4" s="5" t="s">
        <v>16</v>
      </c>
      <c r="N4" s="5"/>
      <c r="O4" s="6" t="s">
        <v>17</v>
      </c>
      <c r="P4" s="2"/>
      <c r="Q4" s="2"/>
      <c r="R4" s="2">
        <v>0.08</v>
      </c>
      <c r="S4" s="15" t="e">
        <f>Table2[[#This Row],[Coupon]]/Table2[[#This Row],[MML]]</f>
        <v>#DIV/0!</v>
      </c>
      <c r="T4" s="3" t="e">
        <f>Table2[[#This Row],[Coupon]]/Table2[[#This Row],[MMH]]</f>
        <v>#DIV/0!</v>
      </c>
      <c r="U4" s="10">
        <f>Table2[[#This Row],[Coupon]]/Table2[[#This Row],[MOS]]</f>
        <v>36.5</v>
      </c>
      <c r="V4" s="13" t="e" vm="3">
        <v>#VALUE!</v>
      </c>
      <c r="W4" t="e" cm="1" vm="4">
        <f t="array" ref="W4">_FV(Table2[[#This Row],[Company]],"Industry")</f>
        <v>#VALUE!</v>
      </c>
      <c r="X4" s="16" cm="1">
        <f t="array" ref="X4">_FV(Table2[[#This Row],[Company]],"Market cap",TRUE)</f>
        <v>5716911300.1700001</v>
      </c>
    </row>
    <row r="5" spans="2:24" x14ac:dyDescent="0.25">
      <c r="B5" t="str" cm="1">
        <f t="array" ref="B5">_FV(Table2[[#This Row],[Company]],"Ticker symbol",TRUE)</f>
        <v>AMT</v>
      </c>
      <c r="C5" s="1" cm="1">
        <f t="array" ref="C5">_FV(_xlfn.SINGLE(Table2[Company]),"Price")</f>
        <v>254.82499999999999</v>
      </c>
      <c r="D5" s="1" cm="1">
        <f t="array" ref="D5">_FV(_xlfn.SINGLE(Table2[Company]),"52 week high",TRUE)</f>
        <v>303.72000000000003</v>
      </c>
      <c r="E5" s="1" cm="1">
        <f t="array" ref="E5">_FV(_xlfn.SINGLE(Table2[Company]),"52 week low",TRUE)</f>
        <v>220</v>
      </c>
      <c r="F5" s="7" cm="1">
        <f t="array" ref="F5">_FV(_xlfn.SINGLE(Table2[Company]),"P/E",TRUE)</f>
        <v>43.121499999999997</v>
      </c>
      <c r="G5" s="8">
        <v>5.72</v>
      </c>
      <c r="H5" s="8">
        <v>7.6</v>
      </c>
      <c r="I5" s="11" t="s">
        <v>25</v>
      </c>
      <c r="J5" s="11" t="s">
        <v>36</v>
      </c>
      <c r="K5" s="1">
        <v>5.72</v>
      </c>
      <c r="L5" s="2">
        <f>Table2[[#This Row],[Coupon]]/Table2[[#This Row],[Price]]</f>
        <v>2.2446777200039243E-2</v>
      </c>
      <c r="M5" s="6" t="s">
        <v>43</v>
      </c>
      <c r="N5" s="6"/>
      <c r="O5" s="6" t="s">
        <v>19</v>
      </c>
      <c r="P5" s="2">
        <v>0.02</v>
      </c>
      <c r="Q5" s="2">
        <v>2.2499999999999999E-2</v>
      </c>
      <c r="R5" s="2">
        <v>2.5000000000000001E-2</v>
      </c>
      <c r="S5" s="15">
        <f>Table2[[#This Row],[Coupon]]/Table2[[#This Row],[MML]]</f>
        <v>286</v>
      </c>
      <c r="T5" s="3">
        <f>Table2[[#This Row],[Coupon]]/Table2[[#This Row],[MMH]]</f>
        <v>254.22222222222223</v>
      </c>
      <c r="U5" s="10">
        <f>Table2[[#This Row],[Coupon]]/Table2[[#This Row],[MOS]]</f>
        <v>228.79999999999998</v>
      </c>
      <c r="V5" s="13" t="e" vm="5">
        <v>#VALUE!</v>
      </c>
      <c r="W5" t="str" cm="1">
        <f t="array" ref="W5">_FV(Table2[[#This Row],[Company]],"Industry")</f>
        <v>Residential &amp; Commercial REIT</v>
      </c>
      <c r="X5" s="16" cm="1">
        <f t="array" ref="X5">_FV(Table2[[#This Row],[Company]],"Market cap",TRUE)</f>
        <v>118416514955</v>
      </c>
    </row>
    <row r="6" spans="2:24" x14ac:dyDescent="0.25">
      <c r="B6" t="str" cm="1">
        <f t="array" ref="B6">_FV(Table2[[#This Row],[Company]],"Ticker symbol",TRUE)</f>
        <v>BLK</v>
      </c>
      <c r="C6" s="1" cm="1">
        <f t="array" ref="C6">_FV(_xlfn.SINGLE(Table2[Company]),"Price")</f>
        <v>620.48500000000001</v>
      </c>
      <c r="D6" s="1" cm="1">
        <f t="array" ref="D6">_FV(_xlfn.SINGLE(Table2[Company]),"52 week high",TRUE)</f>
        <v>973.16</v>
      </c>
      <c r="E6" s="1" cm="1">
        <f t="array" ref="E6">_FV(_xlfn.SINGLE(Table2[Company]),"52 week low",TRUE)</f>
        <v>575.6</v>
      </c>
      <c r="F6" s="7" cm="1">
        <f t="array" ref="F6">_FV(_xlfn.SINGLE(Table2[Company]),"P/E",TRUE)</f>
        <v>15.7479</v>
      </c>
      <c r="G6" s="8">
        <v>19.52</v>
      </c>
      <c r="H6" s="8">
        <v>29.81</v>
      </c>
      <c r="I6" s="11" t="s">
        <v>21</v>
      </c>
      <c r="J6" s="11" t="s">
        <v>22</v>
      </c>
      <c r="K6" s="1">
        <v>19.52</v>
      </c>
      <c r="L6" s="2">
        <f>Table2[[#This Row],[Coupon]]/Table2[[#This Row],[Price]]</f>
        <v>3.1459261706568251E-2</v>
      </c>
      <c r="M6" s="6" t="s">
        <v>16</v>
      </c>
      <c r="N6" s="6"/>
      <c r="O6" s="6" t="s">
        <v>19</v>
      </c>
      <c r="P6" s="2">
        <v>2.5000000000000001E-2</v>
      </c>
      <c r="Q6" s="2">
        <v>2.7E-2</v>
      </c>
      <c r="R6" s="2">
        <v>0.03</v>
      </c>
      <c r="S6" s="15">
        <f>Table2[[#This Row],[Coupon]]/Table2[[#This Row],[MML]]</f>
        <v>780.8</v>
      </c>
      <c r="T6" s="3">
        <f>Table2[[#This Row],[Coupon]]/Table2[[#This Row],[MMH]]</f>
        <v>722.96296296296293</v>
      </c>
      <c r="U6" s="10">
        <f>Table2[[#This Row],[Coupon]]/Table2[[#This Row],[MOS]]</f>
        <v>650.66666666666663</v>
      </c>
      <c r="V6" s="13" t="e" vm="6">
        <v>#VALUE!</v>
      </c>
      <c r="W6" t="str" cm="1">
        <f t="array" ref="W6">_FV(Table2[[#This Row],[Company]],"Industry")</f>
        <v>Investment Banking &amp; Investment Services</v>
      </c>
      <c r="X6" s="16" cm="1">
        <f t="array" ref="X6">_FV(Table2[[#This Row],[Company]],"Market cap",TRUE)</f>
        <v>90206980000</v>
      </c>
    </row>
    <row r="7" spans="2:24" x14ac:dyDescent="0.25">
      <c r="B7" t="str" cm="1">
        <f t="array" ref="B7">_FV(Table2[[#This Row],[Company]],"Ticker symbol",TRUE)</f>
        <v>DIS</v>
      </c>
      <c r="C7" s="1" cm="1">
        <f t="array" ref="C7">_FV(_xlfn.SINGLE(Table2[Company]),"Price")</f>
        <v>98.6</v>
      </c>
      <c r="D7" s="1" cm="1">
        <f t="array" ref="D7">_FV(_xlfn.SINGLE(Table2[Company]),"52 week high",TRUE)</f>
        <v>187.57990000000001</v>
      </c>
      <c r="E7" s="1" cm="1">
        <f t="array" ref="E7">_FV(_xlfn.SINGLE(Table2[Company]),"52 week low",TRUE)</f>
        <v>90.23</v>
      </c>
      <c r="F7" s="7" cm="1">
        <f t="array" ref="F7">_FV(_xlfn.SINGLE(Table2[Company]),"P/E",TRUE)</f>
        <v>64.703299999999999</v>
      </c>
      <c r="G7" s="8">
        <v>0</v>
      </c>
      <c r="H7" s="8">
        <v>2</v>
      </c>
      <c r="I7" s="12"/>
      <c r="J7" s="12"/>
      <c r="K7" s="1">
        <v>6</v>
      </c>
      <c r="L7" s="2">
        <f>Table2[[#This Row],[Coupon]]/Table2[[#This Row],[Price]]</f>
        <v>6.0851926977687633E-2</v>
      </c>
      <c r="M7" s="6" t="s">
        <v>9</v>
      </c>
      <c r="N7" s="6"/>
      <c r="O7" s="6"/>
      <c r="P7" s="2">
        <v>4.7E-2</v>
      </c>
      <c r="Q7" s="2">
        <v>0.05</v>
      </c>
      <c r="R7" s="2">
        <v>6.6000000000000003E-2</v>
      </c>
      <c r="S7" s="15">
        <f>Table2[[#This Row],[Coupon]]/Table2[[#This Row],[MML]]</f>
        <v>127.65957446808511</v>
      </c>
      <c r="T7" s="3">
        <f>Table2[[#This Row],[Coupon]]/Table2[[#This Row],[MMH]]</f>
        <v>120</v>
      </c>
      <c r="U7" s="10">
        <f>Table2[[#This Row],[Coupon]]/Table2[[#This Row],[MOS]]</f>
        <v>90.909090909090907</v>
      </c>
      <c r="V7" s="13" t="e" vm="7">
        <v>#VALUE!</v>
      </c>
      <c r="W7" t="str" cm="1">
        <f t="array" ref="W7">_FV(Table2[[#This Row],[Company]],"Industry")</f>
        <v>Media &amp; Publishing</v>
      </c>
      <c r="X7" s="16" cm="1">
        <f t="array" ref="X7">_FV(Table2[[#This Row],[Company]],"Market cap",TRUE)</f>
        <v>179598322400</v>
      </c>
    </row>
    <row r="8" spans="2:24" x14ac:dyDescent="0.25">
      <c r="B8" t="str" cm="1">
        <f t="array" ref="B8">_FV(Table2[[#This Row],[Company]],"Ticker symbol",TRUE)</f>
        <v>GD</v>
      </c>
      <c r="C8" s="1" cm="1">
        <f t="array" ref="C8">_FV(_xlfn.SINGLE(Table2[Company]),"Price")</f>
        <v>213.15</v>
      </c>
      <c r="D8" s="1" cm="1">
        <f t="array" ref="D8">_FV(_xlfn.SINGLE(Table2[Company]),"52 week high",TRUE)</f>
        <v>254.99</v>
      </c>
      <c r="E8" s="1" cm="1">
        <f t="array" ref="E8">_FV(_xlfn.SINGLE(Table2[Company]),"52 week low",TRUE)</f>
        <v>182.66</v>
      </c>
      <c r="F8" s="7" cm="1">
        <f t="array" ref="F8">_FV(_xlfn.SINGLE(Table2[Company]),"P/E",TRUE)</f>
        <v>17.966200000000001</v>
      </c>
      <c r="G8" s="8">
        <v>5.04</v>
      </c>
      <c r="H8" s="8">
        <v>12</v>
      </c>
      <c r="I8" s="11" t="s">
        <v>27</v>
      </c>
      <c r="J8" s="11" t="s">
        <v>26</v>
      </c>
      <c r="K8" s="1">
        <v>5.04</v>
      </c>
      <c r="L8" s="2">
        <f>Table2[[#This Row],[Coupon]]/Table2[[#This Row],[Price]]</f>
        <v>2.3645320197044333E-2</v>
      </c>
      <c r="M8" s="6" t="s">
        <v>16</v>
      </c>
      <c r="N8" s="6"/>
      <c r="O8" s="6" t="s">
        <v>18</v>
      </c>
      <c r="P8" s="2">
        <v>2.4E-2</v>
      </c>
      <c r="Q8" s="2">
        <v>2.7E-2</v>
      </c>
      <c r="R8" s="2">
        <v>3.1E-2</v>
      </c>
      <c r="S8" s="15">
        <f>Table2[[#This Row],[Coupon]]/Table2[[#This Row],[MML]]</f>
        <v>210</v>
      </c>
      <c r="T8" s="3">
        <f>Table2[[#This Row],[Coupon]]/Table2[[#This Row],[MMH]]</f>
        <v>186.66666666666666</v>
      </c>
      <c r="U8" s="10">
        <f>Table2[[#This Row],[Coupon]]/Table2[[#This Row],[MOS]]</f>
        <v>162.58064516129033</v>
      </c>
      <c r="V8" s="13" t="e" vm="8">
        <v>#VALUE!</v>
      </c>
      <c r="W8" t="str" cm="1">
        <f t="array" ref="W8">_FV(Table2[[#This Row],[Company]],"Industry")</f>
        <v>Aerospace &amp; Defense</v>
      </c>
      <c r="X8" s="16" cm="1">
        <f t="array" ref="X8">_FV(Table2[[#This Row],[Company]],"Market cap",TRUE)</f>
        <v>59192842065</v>
      </c>
    </row>
    <row r="9" spans="2:24" x14ac:dyDescent="0.25">
      <c r="B9" t="str" cm="1">
        <f t="array" ref="B9">_FV(Table2[[#This Row],[Company]],"Ticker symbol",TRUE)</f>
        <v>GOOGL</v>
      </c>
      <c r="C9" s="1" cm="1">
        <f t="array" ref="C9">_FV(_xlfn.SINGLE(Table2[Company]),"Price")</f>
        <v>112.62</v>
      </c>
      <c r="D9" s="1" cm="1">
        <f t="array" ref="D9">_FV(_xlfn.SINGLE(Table2[Company]),"52 week high",TRUE)</f>
        <v>151.54660000000001</v>
      </c>
      <c r="E9" s="1" cm="1">
        <f t="array" ref="E9">_FV(_xlfn.SINGLE(Table2[Company]),"52 week low",TRUE)</f>
        <v>101.8847</v>
      </c>
      <c r="F9" s="7" cm="1">
        <f t="array" ref="F9">_FV(_xlfn.SINGLE(Table2[Company]),"P/E",TRUE)</f>
        <v>19.725100000000001</v>
      </c>
      <c r="G9" s="8">
        <v>0</v>
      </c>
      <c r="H9" s="8">
        <v>98</v>
      </c>
      <c r="I9" s="11"/>
      <c r="J9" s="11"/>
      <c r="K9" s="1">
        <v>100</v>
      </c>
      <c r="L9" s="2">
        <f>Table2[[#This Row],[Coupon]]/Table2[[#This Row],[Price]]</f>
        <v>0.88794175102113293</v>
      </c>
      <c r="M9" s="5" t="s">
        <v>9</v>
      </c>
      <c r="N9" s="5"/>
      <c r="O9" s="6" t="s">
        <v>20</v>
      </c>
      <c r="P9" s="2">
        <v>3.3000000000000002E-2</v>
      </c>
      <c r="Q9" s="2">
        <v>0.04</v>
      </c>
      <c r="R9" s="2">
        <v>4.6699999999999998E-2</v>
      </c>
      <c r="S9" s="15">
        <f>Table2[[#This Row],[Coupon]]/Table2[[#This Row],[MML]]</f>
        <v>3030.30303030303</v>
      </c>
      <c r="T9" s="3">
        <f>Table2[[#This Row],[Coupon]]/Table2[[#This Row],[MMH]]</f>
        <v>2500</v>
      </c>
      <c r="U9" s="10">
        <f>Table2[[#This Row],[Coupon]]/Table2[[#This Row],[MOS]]</f>
        <v>2141.3276231263385</v>
      </c>
      <c r="V9" s="13" t="e" vm="9">
        <v>#VALUE!</v>
      </c>
      <c r="W9" t="str" cm="1">
        <f t="array" ref="W9">_FV(Table2[[#This Row],[Company]],"Industry")</f>
        <v>Software &amp; IT Services</v>
      </c>
      <c r="X9" s="16" cm="1">
        <f t="array" ref="X9">_FV(Table2[[#This Row],[Company]],"Market cap",TRUE)</f>
        <v>1441440000000</v>
      </c>
    </row>
    <row r="10" spans="2:24" x14ac:dyDescent="0.25">
      <c r="B10" t="str" cm="1">
        <f t="array" ref="B10">_FV(Table2[[#This Row],[Company]],"Ticker symbol",TRUE)</f>
        <v>HD</v>
      </c>
      <c r="C10" s="1" cm="1">
        <f t="array" ref="C10">_FV(_xlfn.SINGLE(Table2[Company]),"Price")</f>
        <v>298.04000000000002</v>
      </c>
      <c r="D10" s="1" cm="1">
        <f t="array" ref="D10">_FV(_xlfn.SINGLE(Table2[Company]),"52 week high",TRUE)</f>
        <v>420.61</v>
      </c>
      <c r="E10" s="1" cm="1">
        <f t="array" ref="E10">_FV(_xlfn.SINGLE(Table2[Company]),"52 week low",TRUE)</f>
        <v>264.51</v>
      </c>
      <c r="F10" s="7" cm="1">
        <f t="array" ref="F10">_FV(_xlfn.SINGLE(Table2[Company]),"P/E",TRUE)</f>
        <v>18.602499999999999</v>
      </c>
      <c r="G10" s="8">
        <v>7.6</v>
      </c>
      <c r="H10" s="8">
        <v>13.24</v>
      </c>
      <c r="I10" s="11" t="s">
        <v>21</v>
      </c>
      <c r="J10" s="11" t="s">
        <v>22</v>
      </c>
      <c r="K10" s="1">
        <v>7.6</v>
      </c>
      <c r="L10" s="2">
        <f>Table2[[#This Row],[Coupon]]/Table2[[#This Row],[Price]]</f>
        <v>2.5499932894913431E-2</v>
      </c>
      <c r="M10" s="6" t="s">
        <v>16</v>
      </c>
      <c r="N10" s="6"/>
      <c r="O10" s="6" t="s">
        <v>19</v>
      </c>
      <c r="P10" s="2">
        <v>2.1000000000000001E-2</v>
      </c>
      <c r="Q10" s="2">
        <v>2.3E-2</v>
      </c>
      <c r="R10" s="2">
        <v>2.7E-2</v>
      </c>
      <c r="S10" s="15">
        <f>Table2[[#This Row],[Coupon]]/Table2[[#This Row],[MML]]</f>
        <v>361.90476190476187</v>
      </c>
      <c r="T10" s="3">
        <f>Table2[[#This Row],[Coupon]]/Table2[[#This Row],[MMH]]</f>
        <v>330.43478260869563</v>
      </c>
      <c r="U10" s="10">
        <f>Table2[[#This Row],[Coupon]]/Table2[[#This Row],[MOS]]</f>
        <v>281.48148148148147</v>
      </c>
      <c r="V10" s="13" t="e" vm="10">
        <v>#VALUE!</v>
      </c>
      <c r="W10" t="str" cm="1">
        <f t="array" ref="W10">_FV(Table2[[#This Row],[Company]],"Industry")</f>
        <v>Specialty Retailers</v>
      </c>
      <c r="X10" s="16" cm="1">
        <f t="array" ref="X10">_FV(Table2[[#This Row],[Company]],"Market cap",TRUE)</f>
        <v>306312100200</v>
      </c>
    </row>
    <row r="11" spans="2:24" x14ac:dyDescent="0.25">
      <c r="B11" t="str" cm="1">
        <f t="array" ref="B11">_FV(Table2[[#This Row],[Company]],"Ticker symbol",TRUE)</f>
        <v>HRL</v>
      </c>
      <c r="C11" s="1" cm="1">
        <f t="array" ref="C11">_FV(_xlfn.SINGLE(Table2[Company]),"Price")</f>
        <v>47.67</v>
      </c>
      <c r="D11" s="1" cm="1">
        <f t="array" ref="D11">_FV(_xlfn.SINGLE(Table2[Company]),"52 week high",TRUE)</f>
        <v>55.11</v>
      </c>
      <c r="E11" s="1" cm="1">
        <f t="array" ref="E11">_FV(_xlfn.SINGLE(Table2[Company]),"52 week low",TRUE)</f>
        <v>40.479999999999997</v>
      </c>
      <c r="F11" s="7" cm="1">
        <f t="array" ref="F11">_FV(_xlfn.SINGLE(Table2[Company]),"P/E",TRUE)</f>
        <v>27.063300000000002</v>
      </c>
      <c r="G11" s="8">
        <v>1.04</v>
      </c>
      <c r="H11" s="8">
        <v>1.41</v>
      </c>
      <c r="I11" s="12" t="s">
        <v>49</v>
      </c>
      <c r="J11" s="12" t="s">
        <v>26</v>
      </c>
      <c r="K11" s="1">
        <v>1.04</v>
      </c>
      <c r="L11" s="2">
        <f>Table2[[#This Row],[Coupon]]/Table2[[#This Row],[Price]]</f>
        <v>2.1816656177889658E-2</v>
      </c>
      <c r="M11" s="6" t="s">
        <v>16</v>
      </c>
      <c r="N11" s="6"/>
      <c r="O11" s="6" t="s">
        <v>18</v>
      </c>
      <c r="P11" s="2">
        <v>0.02</v>
      </c>
      <c r="Q11" s="2">
        <v>2.2499999999999999E-2</v>
      </c>
      <c r="R11" s="2">
        <v>2.5000000000000001E-2</v>
      </c>
      <c r="S11" s="15">
        <f>Table2[[#This Row],[Coupon]]/Table2[[#This Row],[MML]]</f>
        <v>52</v>
      </c>
      <c r="T11" s="3">
        <f>Table2[[#This Row],[Coupon]]/Table2[[#This Row],[MMH]]</f>
        <v>46.222222222222229</v>
      </c>
      <c r="U11" s="10">
        <f>Table2[[#This Row],[Coupon]]/Table2[[#This Row],[MOS]]</f>
        <v>41.6</v>
      </c>
      <c r="V11" s="13" t="e" vm="11">
        <v>#VALUE!</v>
      </c>
      <c r="W11" t="str" cm="1">
        <f t="array" ref="W11">_FV(Table2[[#This Row],[Company]],"Industry")</f>
        <v>Food &amp; Tobacco</v>
      </c>
      <c r="X11" s="16" cm="1">
        <f t="array" ref="X11">_FV(Table2[[#This Row],[Company]],"Market cap",TRUE)</f>
        <v>26030470452</v>
      </c>
    </row>
    <row r="12" spans="2:24" x14ac:dyDescent="0.25">
      <c r="B12" t="str" cm="1">
        <f t="array" ref="B12">_FV(Table2[[#This Row],[Company]],"Ticker symbol",TRUE)</f>
        <v>HSY</v>
      </c>
      <c r="C12" s="1" cm="1">
        <f t="array" ref="C12">_FV(_xlfn.SINGLE(Table2[Company]),"Price")</f>
        <v>215.78</v>
      </c>
      <c r="D12" s="1" cm="1">
        <f t="array" ref="D12">_FV(_xlfn.SINGLE(Table2[Company]),"52 week high",TRUE)</f>
        <v>231.595</v>
      </c>
      <c r="E12" s="1" cm="1">
        <f t="array" ref="E12">_FV(_xlfn.SINGLE(Table2[Company]),"52 week low",TRUE)</f>
        <v>167.8</v>
      </c>
      <c r="F12" s="7" cm="1">
        <f t="array" ref="F12">_FV(_xlfn.SINGLE(Table2[Company]),"P/E",TRUE)</f>
        <v>27.651800000000001</v>
      </c>
      <c r="G12" s="8">
        <v>3.6</v>
      </c>
      <c r="H12" s="8">
        <v>7.64</v>
      </c>
      <c r="I12" s="12" t="s">
        <v>39</v>
      </c>
      <c r="J12" s="12" t="s">
        <v>24</v>
      </c>
      <c r="K12" s="1">
        <v>3.6</v>
      </c>
      <c r="L12" s="2">
        <f>Table2[[#This Row],[Coupon]]/Table2[[#This Row],[Price]]</f>
        <v>1.668365928260265E-2</v>
      </c>
      <c r="M12" s="5" t="s">
        <v>16</v>
      </c>
      <c r="N12" s="5"/>
      <c r="O12" s="6" t="s">
        <v>18</v>
      </c>
      <c r="P12" s="2">
        <v>0.02</v>
      </c>
      <c r="Q12" s="2">
        <v>2.2499999999999999E-2</v>
      </c>
      <c r="R12" s="2">
        <v>2.5000000000000001E-2</v>
      </c>
      <c r="S12" s="15">
        <f>Table2[[#This Row],[Coupon]]/Table2[[#This Row],[MML]]</f>
        <v>180</v>
      </c>
      <c r="T12" s="3">
        <f>Table2[[#This Row],[Coupon]]/Table2[[#This Row],[MMH]]</f>
        <v>160</v>
      </c>
      <c r="U12" s="10">
        <f>Table2[[#This Row],[Coupon]]/Table2[[#This Row],[MOS]]</f>
        <v>144</v>
      </c>
      <c r="V12" s="13" t="e" vm="12">
        <v>#VALUE!</v>
      </c>
      <c r="W12" t="str" cm="1">
        <f t="array" ref="W12">_FV(Table2[[#This Row],[Company]],"Industry")</f>
        <v>Food &amp; Tobacco</v>
      </c>
      <c r="X12" s="16" cm="1">
        <f t="array" ref="X12">_FV(Table2[[#This Row],[Company]],"Market cap",TRUE)</f>
        <v>44365360588</v>
      </c>
    </row>
    <row r="13" spans="2:24" x14ac:dyDescent="0.25">
      <c r="B13" t="str" cm="1">
        <f t="array" ref="B13">_FV(Table2[[#This Row],[Company]],"Ticker symbol",TRUE)</f>
        <v>INTC</v>
      </c>
      <c r="C13" s="1" cm="1">
        <f t="array" ref="C13">_FV(_xlfn.SINGLE(Table2[Company]),"Price")</f>
        <v>40.445</v>
      </c>
      <c r="D13" s="1" cm="1">
        <f t="array" ref="D13">_FV(_xlfn.SINGLE(Table2[Company]),"52 week high",TRUE)</f>
        <v>56.54</v>
      </c>
      <c r="E13" s="1" cm="1">
        <f t="array" ref="E13">_FV(_xlfn.SINGLE(Table2[Company]),"52 week low",TRUE)</f>
        <v>35.54</v>
      </c>
      <c r="F13" s="7" cm="1">
        <f t="array" ref="F13">_FV(_xlfn.SINGLE(Table2[Company]),"P/E",TRUE)</f>
        <v>6.4382000000000001</v>
      </c>
      <c r="G13" s="8">
        <v>1.46</v>
      </c>
      <c r="H13" s="8">
        <v>2.4</v>
      </c>
      <c r="I13" s="11" t="s">
        <v>28</v>
      </c>
      <c r="J13" s="11" t="s">
        <v>24</v>
      </c>
      <c r="K13" s="1">
        <v>1.46</v>
      </c>
      <c r="L13" s="2">
        <f>Table2[[#This Row],[Coupon]]/Table2[[#This Row],[Price]]</f>
        <v>3.6098405241686241E-2</v>
      </c>
      <c r="M13" s="6" t="s">
        <v>16</v>
      </c>
      <c r="N13" s="6"/>
      <c r="O13" s="6" t="s">
        <v>18</v>
      </c>
      <c r="P13" s="2">
        <v>2.9000000000000001E-2</v>
      </c>
      <c r="Q13" s="2">
        <v>3.1E-2</v>
      </c>
      <c r="R13" s="2">
        <v>3.5000000000000003E-2</v>
      </c>
      <c r="S13" s="15">
        <f>Table2[[#This Row],[Coupon]]/Table2[[#This Row],[MML]]</f>
        <v>50.34482758620689</v>
      </c>
      <c r="T13" s="3">
        <f>Table2[[#This Row],[Coupon]]/Table2[[#This Row],[MMH]]</f>
        <v>47.096774193548384</v>
      </c>
      <c r="U13" s="10">
        <f>Table2[[#This Row],[Coupon]]/Table2[[#This Row],[MOS]]</f>
        <v>41.714285714285708</v>
      </c>
      <c r="V13" s="13" t="e" vm="13">
        <v>#VALUE!</v>
      </c>
      <c r="W13" t="str" cm="1">
        <f t="array" ref="W13">_FV(Table2[[#This Row],[Company]],"Industry")</f>
        <v>Semiconductors &amp; Semiconductor Equipment</v>
      </c>
      <c r="X13" s="16" cm="1">
        <f t="array" ref="X13">_FV(Table2[[#This Row],[Company]],"Market cap",TRUE)</f>
        <v>165379605000</v>
      </c>
    </row>
    <row r="14" spans="2:24" x14ac:dyDescent="0.25">
      <c r="B14" t="str" cm="1">
        <f t="array" ref="B14">_FV(Table2[[#This Row],[Company]],"Ticker symbol",TRUE)</f>
        <v>JPM</v>
      </c>
      <c r="C14" s="1" cm="1">
        <f t="array" ref="C14">_FV(_xlfn.SINGLE(Table2[Company]),"Price")</f>
        <v>114.17</v>
      </c>
      <c r="D14" s="1" cm="1">
        <f t="array" ref="D14">_FV(_xlfn.SINGLE(Table2[Company]),"52 week high",TRUE)</f>
        <v>172.96</v>
      </c>
      <c r="E14" s="1" cm="1">
        <f t="array" ref="E14">_FV(_xlfn.SINGLE(Table2[Company]),"52 week low",TRUE)</f>
        <v>106.06</v>
      </c>
      <c r="F14" s="7" cm="1">
        <f t="array" ref="F14">_FV(_xlfn.SINGLE(Table2[Company]),"P/E",TRUE)</f>
        <v>8.9725999999999999</v>
      </c>
      <c r="G14" s="8">
        <v>4</v>
      </c>
      <c r="H14" s="8"/>
      <c r="I14" s="11" t="s">
        <v>35</v>
      </c>
      <c r="J14" s="11" t="s">
        <v>26</v>
      </c>
      <c r="K14" s="1">
        <v>4</v>
      </c>
      <c r="L14" s="2">
        <f>Table2[[#This Row],[Coupon]]/Table2[[#This Row],[Price]]</f>
        <v>3.5035473416834544E-2</v>
      </c>
      <c r="M14" s="6" t="s">
        <v>16</v>
      </c>
      <c r="N14" s="6"/>
      <c r="O14" s="6"/>
      <c r="P14" s="2">
        <v>0.03</v>
      </c>
      <c r="Q14" s="2">
        <v>3.3000000000000002E-2</v>
      </c>
      <c r="R14" s="2">
        <v>0.04</v>
      </c>
      <c r="S14" s="15">
        <f>Table2[[#This Row],[Coupon]]/Table2[[#This Row],[MML]]</f>
        <v>133.33333333333334</v>
      </c>
      <c r="T14" s="3">
        <f>Table2[[#This Row],[Coupon]]/Table2[[#This Row],[MMH]]</f>
        <v>121.2121212121212</v>
      </c>
      <c r="U14" s="10">
        <f>Table2[[#This Row],[Coupon]]/Table2[[#This Row],[MOS]]</f>
        <v>100</v>
      </c>
      <c r="V14" s="13" t="e" vm="14">
        <v>#VALUE!</v>
      </c>
      <c r="W14" t="str" cm="1">
        <f t="array" ref="W14">_FV(Table2[[#This Row],[Company]],"Industry")</f>
        <v>Banking Services</v>
      </c>
      <c r="X14" s="16" cm="1">
        <f t="array" ref="X14">_FV(Table2[[#This Row],[Company]],"Market cap",TRUE)</f>
        <v>335323112670</v>
      </c>
    </row>
    <row r="15" spans="2:24" x14ac:dyDescent="0.25">
      <c r="B15" t="str" cm="1">
        <f t="array" ref="B15">_FV(Table2[[#This Row],[Company]],"Ticker symbol",TRUE)</f>
        <v>KO</v>
      </c>
      <c r="C15" s="1" cm="1">
        <f t="array" ref="C15">_FV(_xlfn.SINGLE(Table2[Company]),"Price")</f>
        <v>62.439799999999998</v>
      </c>
      <c r="D15" s="1" cm="1">
        <f t="array" ref="D15">_FV(_xlfn.SINGLE(Table2[Company]),"52 week high",TRUE)</f>
        <v>67.2</v>
      </c>
      <c r="E15" s="1" cm="1">
        <f t="array" ref="E15">_FV(_xlfn.SINGLE(Table2[Company]),"52 week low",TRUE)</f>
        <v>52.28</v>
      </c>
      <c r="F15" s="7" cm="1">
        <f t="array" ref="F15">_FV(_xlfn.SINGLE(Table2[Company]),"P/E",TRUE)</f>
        <v>26.001799999999999</v>
      </c>
      <c r="G15" s="8">
        <v>1.76</v>
      </c>
      <c r="H15" s="8">
        <v>2.59</v>
      </c>
      <c r="I15" s="11" t="s">
        <v>21</v>
      </c>
      <c r="J15" s="11" t="s">
        <v>22</v>
      </c>
      <c r="K15" s="1">
        <v>1.76</v>
      </c>
      <c r="L15" s="2">
        <f>Table2[[#This Row],[Coupon]]/Table2[[#This Row],[Price]]</f>
        <v>2.8187149862747798E-2</v>
      </c>
      <c r="M15" s="6" t="s">
        <v>16</v>
      </c>
      <c r="N15" s="6"/>
      <c r="O15" s="6" t="s">
        <v>18</v>
      </c>
      <c r="P15" s="2">
        <v>0.03</v>
      </c>
      <c r="Q15" s="2">
        <v>3.3000000000000002E-2</v>
      </c>
      <c r="R15" s="2">
        <v>0.04</v>
      </c>
      <c r="S15" s="15">
        <f>Table2[[#This Row],[Coupon]]/Table2[[#This Row],[MML]]</f>
        <v>58.666666666666671</v>
      </c>
      <c r="T15" s="3">
        <f>Table2[[#This Row],[Coupon]]/Table2[[#This Row],[MMH]]</f>
        <v>53.333333333333329</v>
      </c>
      <c r="U15" s="10">
        <f>Table2[[#This Row],[Coupon]]/Table2[[#This Row],[MOS]]</f>
        <v>44</v>
      </c>
      <c r="V15" s="13" t="e" vm="15">
        <v>#VALUE!</v>
      </c>
      <c r="W15" t="str" cm="1">
        <f t="array" ref="W15">_FV(Table2[[#This Row],[Company]],"Industry")</f>
        <v>Beverages</v>
      </c>
      <c r="X15" s="16" cm="1">
        <f t="array" ref="X15">_FV(Table2[[#This Row],[Company]],"Market cap",TRUE)</f>
        <v>270678343754</v>
      </c>
    </row>
    <row r="16" spans="2:24" x14ac:dyDescent="0.25">
      <c r="B16" t="str" cm="1">
        <f t="array" ref="B16">_FV(Table2[[#This Row],[Company]],"Ticker symbol",TRUE)</f>
        <v>LMT</v>
      </c>
      <c r="C16" s="1" cm="1">
        <f t="array" ref="C16">_FV(_xlfn.SINGLE(Table2[Company]),"Price")</f>
        <v>387.17</v>
      </c>
      <c r="D16" s="1" cm="1">
        <f t="array" ref="D16">_FV(_xlfn.SINGLE(Table2[Company]),"52 week high",TRUE)</f>
        <v>479.99</v>
      </c>
      <c r="E16" s="1" cm="1">
        <f t="array" ref="E16">_FV(_xlfn.SINGLE(Table2[Company]),"52 week low",TRUE)</f>
        <v>324.2278</v>
      </c>
      <c r="F16" s="7" cm="1">
        <f t="array" ref="F16">_FV(_xlfn.SINGLE(Table2[Company]),"P/E",TRUE)</f>
        <v>17.100999999999999</v>
      </c>
      <c r="G16" s="8">
        <v>11.2</v>
      </c>
      <c r="H16" s="8">
        <v>27.75</v>
      </c>
      <c r="I16" s="11" t="s">
        <v>29</v>
      </c>
      <c r="J16" s="11" t="s">
        <v>24</v>
      </c>
      <c r="K16" s="1">
        <v>11.2</v>
      </c>
      <c r="L16" s="2">
        <f>Table2[[#This Row],[Coupon]]/Table2[[#This Row],[Price]]</f>
        <v>2.8927861146266495E-2</v>
      </c>
      <c r="M16" s="6" t="s">
        <v>16</v>
      </c>
      <c r="N16" s="6"/>
      <c r="O16" s="6" t="s">
        <v>18</v>
      </c>
      <c r="P16" s="2">
        <v>2.7E-2</v>
      </c>
      <c r="Q16" s="2">
        <v>3.1E-2</v>
      </c>
      <c r="R16" s="2">
        <v>3.5000000000000003E-2</v>
      </c>
      <c r="S16" s="15">
        <f>Table2[[#This Row],[Coupon]]/Table2[[#This Row],[MML]]</f>
        <v>414.81481481481478</v>
      </c>
      <c r="T16" s="3">
        <f>Table2[[#This Row],[Coupon]]/Table2[[#This Row],[MMH]]</f>
        <v>361.29032258064512</v>
      </c>
      <c r="U16" s="10">
        <f>Table2[[#This Row],[Coupon]]/Table2[[#This Row],[MOS]]</f>
        <v>319.99999999999994</v>
      </c>
      <c r="V16" s="13" t="e" vm="16">
        <v>#VALUE!</v>
      </c>
      <c r="W16" t="str" cm="1">
        <f t="array" ref="W16">_FV(Table2[[#This Row],[Company]],"Industry")</f>
        <v>Aerospace &amp; Defense</v>
      </c>
      <c r="X16" s="16" cm="1">
        <f t="array" ref="X16">_FV(Table2[[#This Row],[Company]],"Market cap",TRUE)</f>
        <v>103028647190</v>
      </c>
    </row>
    <row r="17" spans="2:24" x14ac:dyDescent="0.25">
      <c r="B17" t="str" cm="1">
        <f t="array" ref="B17">_FV(Table2[[#This Row],[Company]],"Ticker symbol",TRUE)</f>
        <v>LOW</v>
      </c>
      <c r="C17" s="1" cm="1">
        <f t="array" ref="C17">_FV(_xlfn.SINGLE(Table2[Company]),"Price")</f>
        <v>188.76</v>
      </c>
      <c r="D17" s="1" cm="1">
        <f t="array" ref="D17">_FV(_xlfn.SINGLE(Table2[Company]),"52 week high",TRUE)</f>
        <v>263.31</v>
      </c>
      <c r="E17" s="1" cm="1">
        <f t="array" ref="E17">_FV(_xlfn.SINGLE(Table2[Company]),"52 week low",TRUE)</f>
        <v>170.12</v>
      </c>
      <c r="F17" s="7" cm="1">
        <f t="array" ref="F17">_FV(_xlfn.SINGLE(Table2[Company]),"P/E",TRUE)</f>
        <v>15.0588</v>
      </c>
      <c r="G17" s="8">
        <v>4.2</v>
      </c>
      <c r="H17" s="8">
        <v>11.82</v>
      </c>
      <c r="I17" s="11" t="s">
        <v>30</v>
      </c>
      <c r="J17" s="11" t="s">
        <v>24</v>
      </c>
      <c r="K17" s="1">
        <v>4.2</v>
      </c>
      <c r="L17" s="2">
        <f>Table2[[#This Row],[Coupon]]/Table2[[#This Row],[Price]]</f>
        <v>2.2250476795931343E-2</v>
      </c>
      <c r="M17" s="6" t="s">
        <v>16</v>
      </c>
      <c r="N17" s="6"/>
      <c r="O17" s="6" t="s">
        <v>19</v>
      </c>
      <c r="P17" s="2">
        <v>1.4999999999999999E-2</v>
      </c>
      <c r="Q17" s="2">
        <v>1.7999999999999999E-2</v>
      </c>
      <c r="R17" s="2">
        <v>0.02</v>
      </c>
      <c r="S17" s="15">
        <f>Table2[[#This Row],[Coupon]]/Table2[[#This Row],[MML]]</f>
        <v>280</v>
      </c>
      <c r="T17" s="3">
        <f>Table2[[#This Row],[Coupon]]/Table2[[#This Row],[MMH]]</f>
        <v>233.33333333333337</v>
      </c>
      <c r="U17" s="10">
        <f>Table2[[#This Row],[Coupon]]/Table2[[#This Row],[MOS]]</f>
        <v>210</v>
      </c>
      <c r="V17" s="13" t="e" vm="17">
        <v>#VALUE!</v>
      </c>
      <c r="W17" t="str" cm="1">
        <f t="array" ref="W17">_FV(Table2[[#This Row],[Company]],"Industry")</f>
        <v>Specialty Retailers</v>
      </c>
      <c r="X17" s="16" cm="1">
        <f t="array" ref="X17">_FV(Table2[[#This Row],[Company]],"Market cap",TRUE)</f>
        <v>118743700000</v>
      </c>
    </row>
    <row r="18" spans="2:24" x14ac:dyDescent="0.25">
      <c r="B18" t="str" cm="1">
        <f t="array" ref="B18">_FV(Table2[[#This Row],[Company]],"Ticker symbol",TRUE)</f>
        <v>MKC</v>
      </c>
      <c r="C18" s="1" cm="1">
        <f t="array" ref="C18">_FV(_xlfn.SINGLE(Table2[Company]),"Price")</f>
        <v>81.599999999999994</v>
      </c>
      <c r="D18" s="1" cm="1">
        <f t="array" ref="D18">_FV(_xlfn.SINGLE(Table2[Company]),"52 week high",TRUE)</f>
        <v>107.35</v>
      </c>
      <c r="E18" s="1" cm="1">
        <f t="array" ref="E18">_FV(_xlfn.SINGLE(Table2[Company]),"52 week low",TRUE)</f>
        <v>77.849999999999994</v>
      </c>
      <c r="F18" s="7" cm="1">
        <f t="array" ref="F18">_FV(_xlfn.SINGLE(Table2[Company]),"P/E",TRUE)</f>
        <v>31.9682</v>
      </c>
      <c r="G18" s="8">
        <v>1.48</v>
      </c>
      <c r="H18" s="8">
        <v>2</v>
      </c>
      <c r="I18" s="12" t="s">
        <v>33</v>
      </c>
      <c r="J18" s="12" t="s">
        <v>32</v>
      </c>
      <c r="K18" s="1">
        <v>1.48</v>
      </c>
      <c r="L18" s="2">
        <f>Table2[[#This Row],[Coupon]]/Table2[[#This Row],[Price]]</f>
        <v>1.8137254901960786E-2</v>
      </c>
      <c r="M18" s="5" t="s">
        <v>16</v>
      </c>
      <c r="N18" s="5"/>
      <c r="O18" s="6" t="s">
        <v>18</v>
      </c>
      <c r="P18" s="2">
        <v>0.02</v>
      </c>
      <c r="Q18" s="2">
        <v>2.1999999999999999E-2</v>
      </c>
      <c r="R18" s="2">
        <v>2.5000000000000001E-2</v>
      </c>
      <c r="S18" s="15">
        <f>Table2[[#This Row],[Coupon]]/Table2[[#This Row],[MML]]</f>
        <v>74</v>
      </c>
      <c r="T18" s="3">
        <f>Table2[[#This Row],[Coupon]]/Table2[[#This Row],[MMH]]</f>
        <v>67.27272727272728</v>
      </c>
      <c r="U18" s="10">
        <f>Table2[[#This Row],[Coupon]]/Table2[[#This Row],[MOS]]</f>
        <v>59.199999999999996</v>
      </c>
      <c r="V18" s="13" t="e" vm="18">
        <v>#VALUE!</v>
      </c>
      <c r="W18" t="str" cm="1">
        <f t="array" ref="W18">_FV(Table2[[#This Row],[Company]],"Industry")</f>
        <v>Food &amp; Tobacco</v>
      </c>
      <c r="X18" s="16" cm="1">
        <f t="array" ref="X18">_FV(Table2[[#This Row],[Company]],"Market cap",TRUE)</f>
        <v>21730560000</v>
      </c>
    </row>
    <row r="19" spans="2:24" x14ac:dyDescent="0.25">
      <c r="B19" t="str" cm="1">
        <f t="array" ref="B19">_FV(Table2[[#This Row],[Company]],"Ticker symbol",TRUE)</f>
        <v>MSFT</v>
      </c>
      <c r="C19" s="1" cm="1">
        <f t="array" ref="C19">_FV(_xlfn.SINGLE(Table2[Company]),"Price")</f>
        <v>257.88729999999998</v>
      </c>
      <c r="D19" s="1" cm="1">
        <f t="array" ref="D19">_FV(_xlfn.SINGLE(Table2[Company]),"52 week high",TRUE)</f>
        <v>349.67</v>
      </c>
      <c r="E19" s="1" cm="1">
        <f t="array" ref="E19">_FV(_xlfn.SINGLE(Table2[Company]),"52 week low",TRUE)</f>
        <v>241.51</v>
      </c>
      <c r="F19" s="7" cm="1">
        <f t="array" ref="F19">_FV(_xlfn.SINGLE(Table2[Company]),"P/E",TRUE)</f>
        <v>26.526199999999999</v>
      </c>
      <c r="G19" s="8">
        <v>2.48</v>
      </c>
      <c r="H19" s="8">
        <v>7.38</v>
      </c>
      <c r="I19" s="11" t="s">
        <v>29</v>
      </c>
      <c r="J19" s="11" t="s">
        <v>24</v>
      </c>
      <c r="K19" s="1">
        <v>8</v>
      </c>
      <c r="L19" s="2">
        <f>Table2[[#This Row],[Coupon]]/Table2[[#This Row],[Price]]</f>
        <v>3.1021302716341598E-2</v>
      </c>
      <c r="M19" s="5" t="s">
        <v>9</v>
      </c>
      <c r="N19" s="5"/>
      <c r="O19" s="6" t="s">
        <v>18</v>
      </c>
      <c r="P19" s="2">
        <v>3.3300000000000003E-2</v>
      </c>
      <c r="Q19" s="2">
        <v>0.04</v>
      </c>
      <c r="R19" s="2">
        <v>4.6699999999999998E-2</v>
      </c>
      <c r="S19" s="15">
        <f>Table2[[#This Row],[Coupon]]/Table2[[#This Row],[MML]]</f>
        <v>240.24024024024021</v>
      </c>
      <c r="T19" s="3">
        <f>Table2[[#This Row],[Coupon]]/Table2[[#This Row],[MMH]]</f>
        <v>200</v>
      </c>
      <c r="U19" s="10">
        <f>Table2[[#This Row],[Coupon]]/Table2[[#This Row],[MOS]]</f>
        <v>171.30620985010708</v>
      </c>
      <c r="V19" s="13" t="e" vm="19">
        <v>#VALUE!</v>
      </c>
      <c r="W19" t="str" cm="1">
        <f t="array" ref="W19">_FV(Table2[[#This Row],[Company]],"Industry")</f>
        <v>Software &amp; IT Services</v>
      </c>
      <c r="X19" s="16" cm="1">
        <f t="array" ref="X19">_FV(Table2[[#This Row],[Company]],"Market cap",TRUE)</f>
        <v>1928747626980</v>
      </c>
    </row>
    <row r="20" spans="2:24" x14ac:dyDescent="0.25">
      <c r="B20" t="str" cm="1">
        <f t="array" ref="B20">_FV(Table2[[#This Row],[Company]],"Ticker symbol",TRUE)</f>
        <v>PEP</v>
      </c>
      <c r="C20" s="1" cm="1">
        <f t="array" ref="C20">_FV(_xlfn.SINGLE(Table2[Company]),"Price")</f>
        <v>169.83</v>
      </c>
      <c r="D20" s="1" cm="1">
        <f t="array" ref="D20">_FV(_xlfn.SINGLE(Table2[Company]),"52 week high",TRUE)</f>
        <v>177.62</v>
      </c>
      <c r="E20" s="1" cm="1">
        <f t="array" ref="E20">_FV(_xlfn.SINGLE(Table2[Company]),"52 week low",TRUE)</f>
        <v>149.47999999999999</v>
      </c>
      <c r="F20" s="7" cm="1">
        <f t="array" ref="F20">_FV(_xlfn.SINGLE(Table2[Company]),"P/E",TRUE)</f>
        <v>24.8216</v>
      </c>
      <c r="G20" s="8">
        <v>4.5999999999999996</v>
      </c>
      <c r="H20" s="8">
        <v>5.03</v>
      </c>
      <c r="I20" s="11" t="s">
        <v>31</v>
      </c>
      <c r="J20" s="11" t="s">
        <v>22</v>
      </c>
      <c r="K20" s="1">
        <v>4.5999999999999996</v>
      </c>
      <c r="L20" s="2">
        <f>Table2[[#This Row],[Coupon]]/Table2[[#This Row],[Price]]</f>
        <v>2.708590943885061E-2</v>
      </c>
      <c r="M20" s="5" t="s">
        <v>16</v>
      </c>
      <c r="N20" s="5"/>
      <c r="O20" s="6" t="s">
        <v>18</v>
      </c>
      <c r="P20" s="2">
        <v>2.8000000000000001E-2</v>
      </c>
      <c r="Q20" s="2">
        <v>0.03</v>
      </c>
      <c r="R20" s="2">
        <v>3.3000000000000002E-2</v>
      </c>
      <c r="S20" s="15">
        <f>Table2[[#This Row],[Coupon]]/Table2[[#This Row],[MML]]</f>
        <v>164.28571428571428</v>
      </c>
      <c r="T20" s="3">
        <f>Table2[[#This Row],[Coupon]]/Table2[[#This Row],[MMH]]</f>
        <v>153.33333333333331</v>
      </c>
      <c r="U20" s="10">
        <f>Table2[[#This Row],[Coupon]]/Table2[[#This Row],[MOS]]</f>
        <v>139.39393939393938</v>
      </c>
      <c r="V20" s="13" t="e" vm="20">
        <v>#VALUE!</v>
      </c>
      <c r="W20" t="str" cm="1">
        <f t="array" ref="W20">_FV(Table2[[#This Row],[Company]],"Industry")</f>
        <v>Beverages</v>
      </c>
      <c r="X20" s="16" cm="1">
        <f t="array" ref="X20">_FV(Table2[[#This Row],[Company]],"Market cap",TRUE)</f>
        <v>234379835550</v>
      </c>
    </row>
    <row r="21" spans="2:24" x14ac:dyDescent="0.25">
      <c r="B21" t="str" cm="1">
        <f t="array" ref="B21">_FV(Table2[[#This Row],[Company]],"Ticker symbol",TRUE)</f>
        <v>PG</v>
      </c>
      <c r="C21" s="1" cm="1">
        <f t="array" ref="C21">_FV(_xlfn.SINGLE(Table2[Company]),"Price")</f>
        <v>143.99</v>
      </c>
      <c r="D21" s="1" cm="1">
        <f t="array" ref="D21">_FV(_xlfn.SINGLE(Table2[Company]),"52 week high",TRUE)</f>
        <v>165.35</v>
      </c>
      <c r="E21" s="1" cm="1">
        <f t="array" ref="E21">_FV(_xlfn.SINGLE(Table2[Company]),"52 week low",TRUE)</f>
        <v>129.5</v>
      </c>
      <c r="F21" s="7" cm="1">
        <f t="array" ref="F21">_FV(_xlfn.SINGLE(Table2[Company]),"P/E",TRUE)</f>
        <v>25.0442</v>
      </c>
      <c r="G21" s="8">
        <v>3.65</v>
      </c>
      <c r="H21" s="8">
        <v>6</v>
      </c>
      <c r="I21" s="12" t="s">
        <v>27</v>
      </c>
      <c r="J21" s="12" t="s">
        <v>26</v>
      </c>
      <c r="K21" s="1">
        <v>3.65</v>
      </c>
      <c r="L21" s="2">
        <f>Table2[[#This Row],[Coupon]]/Table2[[#This Row],[Price]]</f>
        <v>2.5348982568233903E-2</v>
      </c>
      <c r="M21" s="6" t="s">
        <v>16</v>
      </c>
      <c r="N21" s="6"/>
      <c r="O21" s="6" t="s">
        <v>18</v>
      </c>
      <c r="P21" s="2">
        <v>0.03</v>
      </c>
      <c r="Q21" s="2">
        <v>3.3</v>
      </c>
      <c r="R21" s="2">
        <v>3.5000000000000003E-2</v>
      </c>
      <c r="S21" s="15">
        <f>Table2[[#This Row],[Coupon]]/Table2[[#This Row],[MML]]</f>
        <v>121.66666666666667</v>
      </c>
      <c r="T21" s="3">
        <f>Table2[[#This Row],[Coupon]]/Table2[[#This Row],[MMH]]</f>
        <v>1.1060606060606062</v>
      </c>
      <c r="U21" s="10">
        <f>Table2[[#This Row],[Coupon]]/Table2[[#This Row],[MOS]]</f>
        <v>104.28571428571428</v>
      </c>
      <c r="V21" s="13" t="e" vm="21">
        <v>#VALUE!</v>
      </c>
      <c r="W21" t="str" cm="1">
        <f t="array" ref="W21">_FV(Table2[[#This Row],[Company]],"Industry")</f>
        <v>Personal &amp; Household Products &amp; Services</v>
      </c>
      <c r="X21" s="16" cm="1">
        <f t="array" ref="X21">_FV(Table2[[#This Row],[Company]],"Market cap",TRUE)</f>
        <v>345474775030</v>
      </c>
    </row>
    <row r="22" spans="2:24" x14ac:dyDescent="0.25">
      <c r="B22" t="str" cm="1">
        <f t="array" ref="B22">_FV(Table2[[#This Row],[Company]],"Ticker symbol",TRUE)</f>
        <v>SPG</v>
      </c>
      <c r="C22" s="1" cm="1">
        <f t="array" ref="C22">_FV(_xlfn.SINGLE(Table2[Company]),"Price")</f>
        <v>101.42</v>
      </c>
      <c r="D22" s="1" cm="1">
        <f t="array" ref="D22">_FV(_xlfn.SINGLE(Table2[Company]),"52 week high",TRUE)</f>
        <v>171.12</v>
      </c>
      <c r="E22" s="1" cm="1">
        <f t="array" ref="E22">_FV(_xlfn.SINGLE(Table2[Company]),"52 week low",TRUE)</f>
        <v>93.06</v>
      </c>
      <c r="F22" s="7" cm="1">
        <f t="array" ref="F22">_FV(_xlfn.SINGLE(Table2[Company]),"P/E",TRUE)</f>
        <v>14.551</v>
      </c>
      <c r="G22" s="8">
        <v>6.8</v>
      </c>
      <c r="H22" s="8">
        <v>9.4600000000000009</v>
      </c>
      <c r="I22" s="11" t="s">
        <v>25</v>
      </c>
      <c r="J22" s="11" t="s">
        <v>32</v>
      </c>
      <c r="K22" s="1">
        <v>6.8</v>
      </c>
      <c r="L22" s="2">
        <f>Table2[[#This Row],[Coupon]]/Table2[[#This Row],[Price]]</f>
        <v>6.7047919542496545E-2</v>
      </c>
      <c r="M22" s="5" t="s">
        <v>43</v>
      </c>
      <c r="N22" s="5"/>
      <c r="O22" s="6" t="s">
        <v>18</v>
      </c>
      <c r="P22" s="2">
        <v>4.4999999999999998E-2</v>
      </c>
      <c r="Q22" s="2">
        <v>5.5E-2</v>
      </c>
      <c r="R22" s="2">
        <v>6.5000000000000002E-2</v>
      </c>
      <c r="S22" s="15">
        <f>Table2[[#This Row],[Coupon]]/Table2[[#This Row],[MML]]</f>
        <v>151.11111111111111</v>
      </c>
      <c r="T22" s="3">
        <f>Table2[[#This Row],[Coupon]]/Table2[[#This Row],[MMH]]</f>
        <v>123.63636363636363</v>
      </c>
      <c r="U22" s="10">
        <f>Table2[[#This Row],[Coupon]]/Table2[[#This Row],[MOS]]</f>
        <v>104.61538461538461</v>
      </c>
      <c r="V22" s="13" t="e" vm="22">
        <v>#VALUE!</v>
      </c>
      <c r="W22" t="str" cm="1">
        <f t="array" ref="W22">_FV(Table2[[#This Row],[Company]],"Industry")</f>
        <v>Residential &amp; Commercial REIT</v>
      </c>
      <c r="X22" s="16" cm="1">
        <f t="array" ref="X22">_FV(Table2[[#This Row],[Company]],"Market cap",TRUE)</f>
        <v>33330526812</v>
      </c>
    </row>
    <row r="23" spans="2:24" x14ac:dyDescent="0.25">
      <c r="B23" t="str" cm="1">
        <f t="array" ref="B23">_FV(Table2[[#This Row],[Company]],"Ticker symbol",TRUE)</f>
        <v>TROW</v>
      </c>
      <c r="C23" s="1" cm="1">
        <f t="array" ref="C23">_FV(_xlfn.SINGLE(Table2[Company]),"Price")</f>
        <v>118.31</v>
      </c>
      <c r="D23" s="1" cm="1">
        <f t="array" ref="D23">_FV(_xlfn.SINGLE(Table2[Company]),"52 week high",TRUE)</f>
        <v>224.55500000000001</v>
      </c>
      <c r="E23" s="1" cm="1">
        <f t="array" ref="E23">_FV(_xlfn.SINGLE(Table2[Company]),"52 week low",TRUE)</f>
        <v>104.72</v>
      </c>
      <c r="F23" s="7" cm="1">
        <f t="array" ref="F23">_FV(_xlfn.SINGLE(Table2[Company]),"P/E",TRUE)</f>
        <v>9.1957000000000004</v>
      </c>
      <c r="G23" s="8">
        <v>4.8</v>
      </c>
      <c r="H23" s="8">
        <v>8</v>
      </c>
      <c r="I23" s="11" t="s">
        <v>21</v>
      </c>
      <c r="J23" s="11" t="s">
        <v>22</v>
      </c>
      <c r="K23" s="1">
        <v>4.8</v>
      </c>
      <c r="L23" s="2">
        <f>Table2[[#This Row],[Coupon]]/Table2[[#This Row],[Price]]</f>
        <v>4.0571380272166342E-2</v>
      </c>
      <c r="M23" s="5" t="s">
        <v>16</v>
      </c>
      <c r="N23" s="5"/>
      <c r="O23" s="6" t="s">
        <v>19</v>
      </c>
      <c r="P23" s="2">
        <v>2.7E-2</v>
      </c>
      <c r="Q23" s="2">
        <v>0.03</v>
      </c>
      <c r="R23" s="2">
        <v>3.3000000000000002E-2</v>
      </c>
      <c r="S23" s="15">
        <f>Table2[[#This Row],[Coupon]]/Table2[[#This Row],[MML]]</f>
        <v>177.77777777777777</v>
      </c>
      <c r="T23" s="3">
        <f>Table2[[#This Row],[Coupon]]/Table2[[#This Row],[MMH]]</f>
        <v>160</v>
      </c>
      <c r="U23" s="10">
        <f>Table2[[#This Row],[Coupon]]/Table2[[#This Row],[MOS]]</f>
        <v>145.45454545454544</v>
      </c>
      <c r="V23" s="13" t="e" vm="23">
        <v>#VALUE!</v>
      </c>
      <c r="W23" t="str" cm="1">
        <f t="array" ref="W23">_FV(Table2[[#This Row],[Company]],"Industry")</f>
        <v>Investment Banking &amp; Investment Services</v>
      </c>
      <c r="X23" s="16" cm="1">
        <f t="array" ref="X23">_FV(Table2[[#This Row],[Company]],"Market cap",TRUE)</f>
        <v>26891460746</v>
      </c>
    </row>
    <row r="24" spans="2:24" x14ac:dyDescent="0.25">
      <c r="B24" t="str" cm="1">
        <f t="array" ref="B24">_FV(Table2[[#This Row],[Company]],"Ticker symbol",TRUE)</f>
        <v>TSN</v>
      </c>
      <c r="C24" s="1" cm="1">
        <f t="array" ref="C24">_FV(_xlfn.SINGLE(Table2[Company]),"Price")</f>
        <v>83.51</v>
      </c>
      <c r="D24" s="1" cm="1">
        <f t="array" ref="D24">_FV(_xlfn.SINGLE(Table2[Company]),"52 week high",TRUE)</f>
        <v>100.72</v>
      </c>
      <c r="E24" s="1" cm="1">
        <f t="array" ref="E24">_FV(_xlfn.SINGLE(Table2[Company]),"52 week low",TRUE)</f>
        <v>69.88</v>
      </c>
      <c r="F24" s="7" cm="1">
        <f t="array" ref="F24">_FV(_xlfn.SINGLE(Table2[Company]),"P/E",TRUE)</f>
        <v>7.4210000000000003</v>
      </c>
      <c r="G24" s="8">
        <v>1.78</v>
      </c>
      <c r="H24" s="8">
        <v>7.3</v>
      </c>
      <c r="I24" s="12" t="s">
        <v>29</v>
      </c>
      <c r="J24" s="12" t="s">
        <v>24</v>
      </c>
      <c r="K24" s="1">
        <v>1.92</v>
      </c>
      <c r="L24" s="2">
        <f>Table2[[#This Row],[Coupon]]/Table2[[#This Row],[Price]]</f>
        <v>2.2991258531912345E-2</v>
      </c>
      <c r="M24" s="6" t="s">
        <v>16</v>
      </c>
      <c r="N24" s="6"/>
      <c r="O24" s="6" t="s">
        <v>18</v>
      </c>
      <c r="P24" s="2">
        <v>0.02</v>
      </c>
      <c r="Q24" s="2">
        <v>2.2499999999999999E-2</v>
      </c>
      <c r="R24" s="2">
        <v>2.5000000000000001E-2</v>
      </c>
      <c r="S24" s="15">
        <f>Table2[[#This Row],[Coupon]]/Table2[[#This Row],[MML]]</f>
        <v>96</v>
      </c>
      <c r="T24" s="3">
        <f>Table2[[#This Row],[Coupon]]/Table2[[#This Row],[MMH]]</f>
        <v>85.333333333333329</v>
      </c>
      <c r="U24" s="10">
        <f>Table2[[#This Row],[Coupon]]/Table2[[#This Row],[MOS]]</f>
        <v>76.8</v>
      </c>
      <c r="V24" s="13" t="e" vm="24">
        <v>#VALUE!</v>
      </c>
      <c r="W24" t="str" cm="1">
        <f t="array" ref="W24">_FV(Table2[[#This Row],[Company]],"Industry")</f>
        <v>Food &amp; Tobacco</v>
      </c>
      <c r="X24" s="16" cm="1">
        <f t="array" ref="X24">_FV(Table2[[#This Row],[Company]],"Market cap",TRUE)</f>
        <v>30192982043</v>
      </c>
    </row>
    <row r="25" spans="2:24" x14ac:dyDescent="0.25">
      <c r="B25" t="str" cm="1">
        <f t="array" ref="B25">_FV(Table2[[#This Row],[Company]],"Ticker symbol",TRUE)</f>
        <v>TXN</v>
      </c>
      <c r="C25" s="1" cm="1">
        <f t="array" ref="C25">_FV(_xlfn.SINGLE(Table2[Company]),"Price")</f>
        <v>164.17</v>
      </c>
      <c r="D25" s="1" cm="1">
        <f t="array" ref="D25">_FV(_xlfn.SINGLE(Table2[Company]),"52 week high",TRUE)</f>
        <v>202.26</v>
      </c>
      <c r="E25" s="1" cm="1">
        <f t="array" ref="E25">_FV(_xlfn.SINGLE(Table2[Company]),"52 week low",TRUE)</f>
        <v>144.4589</v>
      </c>
      <c r="F25" s="7" cm="1">
        <f t="array" ref="F25">_FV(_xlfn.SINGLE(Table2[Company]),"P/E",TRUE)</f>
        <v>18.2577</v>
      </c>
      <c r="G25" s="8">
        <v>4.5999999999999996</v>
      </c>
      <c r="H25" s="8">
        <v>7</v>
      </c>
      <c r="I25" s="11" t="s">
        <v>35</v>
      </c>
      <c r="J25" s="11" t="s">
        <v>34</v>
      </c>
      <c r="K25" s="1">
        <v>4.5999999999999996</v>
      </c>
      <c r="L25" s="2">
        <f>Table2[[#This Row],[Coupon]]/Table2[[#This Row],[Price]]</f>
        <v>2.8019735639885485E-2</v>
      </c>
      <c r="M25" s="5" t="s">
        <v>16</v>
      </c>
      <c r="N25" s="5"/>
      <c r="O25" s="6" t="s">
        <v>19</v>
      </c>
      <c r="P25" s="2">
        <v>2.5000000000000001E-2</v>
      </c>
      <c r="Q25" s="2">
        <v>2.7E-2</v>
      </c>
      <c r="R25" s="2">
        <v>0.03</v>
      </c>
      <c r="S25" s="15">
        <f>Table2[[#This Row],[Coupon]]/Table2[[#This Row],[MML]]</f>
        <v>183.99999999999997</v>
      </c>
      <c r="T25" s="3">
        <f>Table2[[#This Row],[Coupon]]/Table2[[#This Row],[MMH]]</f>
        <v>170.37037037037035</v>
      </c>
      <c r="U25" s="10">
        <f>Table2[[#This Row],[Coupon]]/Table2[[#This Row],[MOS]]</f>
        <v>153.33333333333331</v>
      </c>
      <c r="V25" s="13" t="e" vm="25">
        <v>#VALUE!</v>
      </c>
      <c r="W25" t="str" cm="1">
        <f t="array" ref="W25">_FV(Table2[[#This Row],[Company]],"Industry")</f>
        <v>Semiconductors &amp; Semiconductor Equipment</v>
      </c>
      <c r="X25" s="16" cm="1">
        <f t="array" ref="X25">_FV(Table2[[#This Row],[Company]],"Market cap",TRUE)</f>
        <v>151386722363</v>
      </c>
    </row>
    <row r="26" spans="2:24" x14ac:dyDescent="0.25">
      <c r="B26" t="str" cm="1">
        <f t="array" ref="B26">_FV(Table2[[#This Row],[Company]],"Ticker symbol",TRUE)</f>
        <v>UPS</v>
      </c>
      <c r="C26" s="1" cm="1">
        <f t="array" ref="C26">_FV(_xlfn.SINGLE(Table2[Company]),"Price")</f>
        <v>183.82499999999999</v>
      </c>
      <c r="D26" s="1" cm="1">
        <f t="array" ref="D26">_FV(_xlfn.SINGLE(Table2[Company]),"52 week high",TRUE)</f>
        <v>233.72</v>
      </c>
      <c r="E26" s="1" cm="1">
        <f t="array" ref="E26">_FV(_xlfn.SINGLE(Table2[Company]),"52 week low",TRUE)</f>
        <v>165.34</v>
      </c>
      <c r="F26" s="7" cm="1">
        <f t="array" ref="F26">_FV(_xlfn.SINGLE(Table2[Company]),"P/E",TRUE)</f>
        <v>14.685600000000001</v>
      </c>
      <c r="G26" s="8">
        <v>6.08</v>
      </c>
      <c r="H26" s="8">
        <v>12.57</v>
      </c>
      <c r="I26" s="11" t="s">
        <v>28</v>
      </c>
      <c r="J26" s="11" t="s">
        <v>24</v>
      </c>
      <c r="K26" s="1">
        <v>6.08</v>
      </c>
      <c r="L26" s="2">
        <f>Table2[[#This Row],[Coupon]]/Table2[[#This Row],[Price]]</f>
        <v>3.30749354005168E-2</v>
      </c>
      <c r="M26" s="5" t="s">
        <v>16</v>
      </c>
      <c r="N26" s="5"/>
      <c r="O26" s="6" t="s">
        <v>18</v>
      </c>
      <c r="P26" s="2">
        <v>2.7E-2</v>
      </c>
      <c r="Q26" s="2">
        <v>0.03</v>
      </c>
      <c r="R26" s="2">
        <v>3.5000000000000003E-2</v>
      </c>
      <c r="S26" s="15">
        <f>Table2[[#This Row],[Coupon]]/Table2[[#This Row],[MML]]</f>
        <v>225.18518518518519</v>
      </c>
      <c r="T26" s="3">
        <f>Table2[[#This Row],[Coupon]]/Table2[[#This Row],[MMH]]</f>
        <v>202.66666666666669</v>
      </c>
      <c r="U26" s="10">
        <f>Table2[[#This Row],[Coupon]]/Table2[[#This Row],[MOS]]</f>
        <v>173.71428571428569</v>
      </c>
      <c r="V26" s="13" t="e" vm="26">
        <v>#VALUE!</v>
      </c>
      <c r="W26" t="str" cm="1">
        <f t="array" ref="W26">_FV(Table2[[#This Row],[Company]],"Industry")</f>
        <v>Freight &amp; Logistics Services</v>
      </c>
      <c r="X26" s="16" cm="1">
        <f t="array" ref="X26">_FV(Table2[[#This Row],[Company]],"Market cap",TRUE)</f>
        <v>160620108480</v>
      </c>
    </row>
    <row r="27" spans="2:24" x14ac:dyDescent="0.25">
      <c r="B27" t="str" cm="1">
        <f t="array" ref="B27">_FV(Table2[[#This Row],[Company]],"Ticker symbol",TRUE)</f>
        <v>VZ</v>
      </c>
      <c r="C27" s="1" cm="1">
        <f t="array" ref="C27">_FV(_xlfn.SINGLE(Table2[Company]),"Price")</f>
        <v>50.384999999999998</v>
      </c>
      <c r="D27" s="1" cm="1">
        <f t="array" ref="D27">_FV(_xlfn.SINGLE(Table2[Company]),"52 week high",TRUE)</f>
        <v>56.85</v>
      </c>
      <c r="E27" s="1" cm="1">
        <f t="array" ref="E27">_FV(_xlfn.SINGLE(Table2[Company]),"52 week low",TRUE)</f>
        <v>45.548900000000003</v>
      </c>
      <c r="F27" s="7" cm="1">
        <f t="array" ref="F27">_FV(_xlfn.SINGLE(Table2[Company]),"P/E",TRUE)</f>
        <v>9.7811000000000003</v>
      </c>
      <c r="G27" s="8">
        <v>2.56</v>
      </c>
      <c r="H27" s="8">
        <v>4</v>
      </c>
      <c r="I27" s="11" t="s">
        <v>35</v>
      </c>
      <c r="J27" s="11" t="s">
        <v>26</v>
      </c>
      <c r="K27" s="1">
        <v>2.56</v>
      </c>
      <c r="L27" s="2">
        <f>Table2[[#This Row],[Coupon]]/Table2[[#This Row],[Price]]</f>
        <v>5.0808772452118692E-2</v>
      </c>
      <c r="M27" s="5" t="s">
        <v>16</v>
      </c>
      <c r="N27" s="5"/>
      <c r="O27" s="6" t="s">
        <v>17</v>
      </c>
      <c r="P27" s="2">
        <v>4.4999999999999998E-2</v>
      </c>
      <c r="Q27" s="2">
        <v>4.7500000000000001E-2</v>
      </c>
      <c r="R27" s="2">
        <v>0.05</v>
      </c>
      <c r="S27" s="15">
        <f>Table2[[#This Row],[Coupon]]/Table2[[#This Row],[MML]]</f>
        <v>56.888888888888893</v>
      </c>
      <c r="T27" s="3">
        <f>Table2[[#This Row],[Coupon]]/Table2[[#This Row],[MMH]]</f>
        <v>53.89473684210526</v>
      </c>
      <c r="U27" s="10">
        <f>Table2[[#This Row],[Coupon]]/Table2[[#This Row],[MOS]]</f>
        <v>51.199999999999996</v>
      </c>
      <c r="V27" s="13" t="e" vm="27">
        <v>#VALUE!</v>
      </c>
      <c r="W27" t="str" cm="1">
        <f t="array" ref="W27">_FV(Table2[[#This Row],[Company]],"Industry")</f>
        <v>Telecommunications Services</v>
      </c>
      <c r="X27" s="16" cm="1">
        <f t="array" ref="X27">_FV(Table2[[#This Row],[Company]],"Market cap",TRUE)</f>
        <v>211599062940</v>
      </c>
    </row>
    <row r="28" spans="2:24" x14ac:dyDescent="0.25">
      <c r="B28" t="str" cm="1">
        <f t="array" ref="B28">_FV(Table2[[#This Row],[Company]],"Ticker symbol",TRUE)</f>
        <v>WMT</v>
      </c>
      <c r="C28" s="1" cm="1">
        <f t="array" ref="C28">_FV(_xlfn.SINGLE(Table2[Company]),"Price")</f>
        <v>129.66</v>
      </c>
      <c r="D28" s="1" cm="1">
        <f t="array" ref="D28">_FV(_xlfn.SINGLE(Table2[Company]),"52 week high",TRUE)</f>
        <v>160.77000000000001</v>
      </c>
      <c r="E28" s="1" cm="1">
        <f t="array" ref="E28">_FV(_xlfn.SINGLE(Table2[Company]),"52 week low",TRUE)</f>
        <v>117.27</v>
      </c>
      <c r="F28" s="7" cm="1">
        <f t="array" ref="F28">_FV(_xlfn.SINGLE(Table2[Company]),"P/E",TRUE)</f>
        <v>27.6661</v>
      </c>
      <c r="G28" s="8">
        <v>2.2400000000000002</v>
      </c>
      <c r="H28" s="8">
        <v>5</v>
      </c>
      <c r="I28" s="12" t="s">
        <v>21</v>
      </c>
      <c r="J28" s="12" t="s">
        <v>44</v>
      </c>
      <c r="K28" s="1">
        <v>2.2400000000000002</v>
      </c>
      <c r="L28" s="2">
        <f>Table2[[#This Row],[Coupon]]/Table2[[#This Row],[Price]]</f>
        <v>1.7275952491130651E-2</v>
      </c>
      <c r="M28" s="6" t="s">
        <v>16</v>
      </c>
      <c r="N28" s="6"/>
      <c r="O28" s="6" t="s">
        <v>45</v>
      </c>
      <c r="P28" s="2">
        <v>0.02</v>
      </c>
      <c r="Q28" s="2">
        <v>2.5000000000000001E-2</v>
      </c>
      <c r="R28" s="2">
        <v>0.03</v>
      </c>
      <c r="S28" s="15">
        <f>Table2[[#This Row],[Coupon]]/Table2[[#This Row],[MML]]</f>
        <v>112.00000000000001</v>
      </c>
      <c r="T28" s="3">
        <f>Table2[[#This Row],[Coupon]]/Table2[[#This Row],[MMH]]</f>
        <v>89.600000000000009</v>
      </c>
      <c r="U28" s="10">
        <f>Table2[[#This Row],[Coupon]]/Table2[[#This Row],[MOS]]</f>
        <v>74.666666666666671</v>
      </c>
      <c r="V28" s="13" t="e" vm="28">
        <v>#VALUE!</v>
      </c>
      <c r="W28" t="str" cm="1">
        <f t="array" ref="W28">_FV(Table2[[#This Row],[Company]],"Industry")</f>
        <v>Food &amp; Drug Retailing</v>
      </c>
      <c r="X28" s="16" cm="1">
        <f t="array" ref="X28">_FV(Table2[[#This Row],[Company]],"Market cap",TRUE)</f>
        <v>355417509000</v>
      </c>
    </row>
    <row r="31" spans="2:24" x14ac:dyDescent="0.25">
      <c r="H31" t="s">
        <v>46</v>
      </c>
    </row>
  </sheetData>
  <phoneticPr fontId="2" type="noConversion"/>
  <conditionalFormatting sqref="C3:C28">
    <cfRule type="cellIs" dxfId="2" priority="2" operator="lessThan">
      <formula>U3</formula>
    </cfRule>
  </conditionalFormatting>
  <conditionalFormatting sqref="C3:C28">
    <cfRule type="cellIs" dxfId="1" priority="1" operator="between">
      <formula>U3</formula>
      <formula>S3</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2022-06-12T17:43:05Z</dcterms:created>
  <dcterms:modified xsi:type="dcterms:W3CDTF">2022-07-19T17:05:05Z</dcterms:modified>
</cp:coreProperties>
</file>