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bcb0b6f0298eff0f/Investing-Repo/"/>
    </mc:Choice>
  </mc:AlternateContent>
  <xr:revisionPtr revIDLastSave="557" documentId="8_{C8D0096A-CF07-4025-B6D9-3EA9E3FEB7D7}" xr6:coauthVersionLast="47" xr6:coauthVersionMax="47" xr10:uidLastSave="{3424C633-4CD5-4BF7-AB53-98F0E61A9DAA}"/>
  <bookViews>
    <workbookView xWindow="-120" yWindow="-120" windowWidth="29040" windowHeight="15720" xr2:uid="{ED6CDB2C-C2C5-460F-8ABC-D8056080F492}"/>
  </bookViews>
  <sheets>
    <sheet name="Watch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R3" i="1" l="1"/>
  <c r="S3" i="1"/>
  <c r="R4" i="1"/>
  <c r="S4" i="1"/>
  <c r="S7" i="1"/>
  <c r="S8" i="1"/>
  <c r="S10" i="1"/>
  <c r="S12" i="1"/>
  <c r="S14" i="1"/>
  <c r="S15" i="1"/>
  <c r="S16" i="1"/>
  <c r="S17" i="1"/>
  <c r="S18" i="1"/>
  <c r="S19" i="1"/>
  <c r="S20" i="1"/>
  <c r="S11" i="1"/>
  <c r="S9" i="1"/>
  <c r="S13" i="1"/>
  <c r="S5" i="1"/>
  <c r="R7" i="1"/>
  <c r="R8" i="1"/>
  <c r="R10" i="1"/>
  <c r="R12" i="1"/>
  <c r="R14" i="1"/>
  <c r="R15" i="1"/>
  <c r="R16" i="1"/>
  <c r="R17" i="1"/>
  <c r="R18" i="1"/>
  <c r="R19" i="1"/>
  <c r="R20" i="1"/>
  <c r="R11" i="1"/>
  <c r="R9" i="1"/>
  <c r="R13" i="1"/>
  <c r="R5" i="1"/>
  <c r="Q3" i="1"/>
  <c r="Q4" i="1"/>
  <c r="Q7" i="1"/>
  <c r="Q8" i="1"/>
  <c r="Q10" i="1"/>
  <c r="Q12" i="1"/>
  <c r="Q14" i="1"/>
  <c r="Q15" i="1"/>
  <c r="Q16" i="1"/>
  <c r="Q17" i="1"/>
  <c r="Q18" i="1"/>
  <c r="Q19" i="1"/>
  <c r="Q20" i="1"/>
  <c r="Q11" i="1"/>
  <c r="Q9" i="1"/>
  <c r="Q13" i="1"/>
  <c r="Q5" i="1"/>
  <c r="S6" i="1"/>
  <c r="R6" i="1"/>
  <c r="Q6" i="1"/>
  <c r="C5" i="1"/>
  <c r="D5" i="1" a="1"/>
  <c r="D5" i="1" s="1"/>
  <c r="K5" i="1" s="1"/>
  <c r="E5" i="1" a="1"/>
  <c r="E5" i="1" s="1"/>
  <c r="F5" i="1" a="1"/>
  <c r="F5" i="1" s="1"/>
  <c r="G5" i="1" a="1"/>
  <c r="G5" i="1" s="1"/>
  <c r="C13" i="1"/>
  <c r="D13" i="1" a="1"/>
  <c r="D13" i="1" s="1"/>
  <c r="K13" i="1" s="1"/>
  <c r="E13" i="1" a="1"/>
  <c r="E13" i="1" s="1"/>
  <c r="F13" i="1" a="1"/>
  <c r="F13" i="1" s="1"/>
  <c r="G13" i="1" a="1"/>
  <c r="G13" i="1" s="1"/>
  <c r="C9" i="1"/>
  <c r="D9" i="1" a="1"/>
  <c r="D9" i="1" s="1"/>
  <c r="K9" i="1" s="1"/>
  <c r="E9" i="1" a="1"/>
  <c r="E9" i="1" s="1"/>
  <c r="F9" i="1" a="1"/>
  <c r="F9" i="1" s="1"/>
  <c r="G9" i="1" a="1"/>
  <c r="G9" i="1" s="1"/>
  <c r="C11" i="1"/>
  <c r="D11" i="1" a="1"/>
  <c r="D11" i="1" s="1"/>
  <c r="K11" i="1" s="1"/>
  <c r="E11" i="1" a="1"/>
  <c r="E11" i="1" s="1"/>
  <c r="F11" i="1" a="1"/>
  <c r="F11" i="1" s="1"/>
  <c r="G11" i="1" a="1"/>
  <c r="G11" i="1" s="1"/>
  <c r="C4" i="1"/>
  <c r="C3" i="1"/>
  <c r="C6" i="1"/>
  <c r="C7" i="1"/>
  <c r="C10" i="1"/>
  <c r="C12" i="1"/>
  <c r="C14" i="1"/>
  <c r="C15" i="1"/>
  <c r="C16" i="1"/>
  <c r="C17" i="1"/>
  <c r="C18" i="1"/>
  <c r="C19" i="1"/>
  <c r="C20" i="1"/>
  <c r="C8" i="1"/>
  <c r="D4" i="1" a="1"/>
  <c r="D4" i="1" s="1"/>
  <c r="K4" i="1" s="1"/>
  <c r="E4" i="1" a="1"/>
  <c r="E4" i="1" s="1"/>
  <c r="F4" i="1" a="1"/>
  <c r="F4" i="1" s="1"/>
  <c r="G4" i="1" a="1"/>
  <c r="G4" i="1" s="1"/>
  <c r="D20" i="1" a="1"/>
  <c r="D20" i="1" s="1"/>
  <c r="K20" i="1" s="1"/>
  <c r="E20" i="1" a="1"/>
  <c r="E20" i="1" s="1"/>
  <c r="F20" i="1" a="1"/>
  <c r="F20" i="1" s="1"/>
  <c r="G20" i="1" a="1"/>
  <c r="G20" i="1" s="1"/>
  <c r="D17" i="1" a="1"/>
  <c r="D17" i="1" s="1"/>
  <c r="K17" i="1" s="1"/>
  <c r="E17" i="1" a="1"/>
  <c r="E17" i="1" s="1"/>
  <c r="F17" i="1" a="1"/>
  <c r="F17" i="1" s="1"/>
  <c r="G17" i="1" a="1"/>
  <c r="G17" i="1" s="1"/>
  <c r="D18" i="1" a="1"/>
  <c r="D18" i="1" s="1"/>
  <c r="K18" i="1" s="1"/>
  <c r="E18" i="1" a="1"/>
  <c r="E18" i="1" s="1"/>
  <c r="F18" i="1" a="1"/>
  <c r="F18" i="1" s="1"/>
  <c r="G18" i="1" a="1"/>
  <c r="G18" i="1" s="1"/>
  <c r="D19" i="1" a="1"/>
  <c r="D19" i="1" s="1"/>
  <c r="K19" i="1" s="1"/>
  <c r="E19" i="1" a="1"/>
  <c r="E19" i="1" s="1"/>
  <c r="F19" i="1" a="1"/>
  <c r="F19" i="1" s="1"/>
  <c r="G19" i="1" a="1"/>
  <c r="G19" i="1" s="1"/>
  <c r="D8" i="1" a="1"/>
  <c r="D8" i="1" s="1"/>
  <c r="K8" i="1" s="1"/>
  <c r="E8" i="1" a="1"/>
  <c r="E8" i="1" s="1"/>
  <c r="F8" i="1" a="1"/>
  <c r="F8" i="1" s="1"/>
  <c r="G8" i="1" a="1"/>
  <c r="G8" i="1" s="1"/>
  <c r="D16" i="1" a="1"/>
  <c r="D16" i="1" s="1"/>
  <c r="K16" i="1" s="1"/>
  <c r="E16" i="1" a="1"/>
  <c r="E16" i="1" s="1"/>
  <c r="F16" i="1" a="1"/>
  <c r="F16" i="1" s="1"/>
  <c r="G16" i="1" a="1"/>
  <c r="G16" i="1" s="1"/>
  <c r="D15" i="1" a="1"/>
  <c r="D15" i="1" s="1"/>
  <c r="K15" i="1" s="1"/>
  <c r="E15" i="1" a="1"/>
  <c r="E15" i="1" s="1"/>
  <c r="F15" i="1" a="1"/>
  <c r="F15" i="1" s="1"/>
  <c r="G15" i="1" a="1"/>
  <c r="G15" i="1" s="1"/>
  <c r="D14" i="1" a="1"/>
  <c r="D14" i="1" s="1"/>
  <c r="K14" i="1" s="1"/>
  <c r="E14" i="1" a="1"/>
  <c r="E14" i="1" s="1"/>
  <c r="F14" i="1" a="1"/>
  <c r="F14" i="1" s="1"/>
  <c r="G14" i="1" a="1"/>
  <c r="G14" i="1" s="1"/>
  <c r="D12" i="1" a="1"/>
  <c r="D12" i="1" s="1"/>
  <c r="K12" i="1" s="1"/>
  <c r="E12" i="1" a="1"/>
  <c r="E12" i="1" s="1"/>
  <c r="F12" i="1" a="1"/>
  <c r="F12" i="1" s="1"/>
  <c r="G12" i="1" a="1"/>
  <c r="G12" i="1" s="1"/>
  <c r="D10" i="1" a="1"/>
  <c r="D10" i="1" s="1"/>
  <c r="K10" i="1" s="1"/>
  <c r="E10" i="1" a="1"/>
  <c r="E10" i="1" s="1"/>
  <c r="F10" i="1" a="1"/>
  <c r="F10" i="1" s="1"/>
  <c r="G10" i="1" a="1"/>
  <c r="G10" i="1" s="1"/>
  <c r="D7" i="1" a="1"/>
  <c r="D7" i="1" s="1"/>
  <c r="K7" i="1" s="1"/>
  <c r="E7" i="1" a="1"/>
  <c r="E7" i="1" s="1"/>
  <c r="F7" i="1" a="1"/>
  <c r="F7" i="1" s="1"/>
  <c r="G7" i="1" a="1"/>
  <c r="G7" i="1" s="1"/>
  <c r="G3" i="1" a="1"/>
  <c r="G3" i="1" s="1"/>
  <c r="G6" i="1" a="1"/>
  <c r="G6" i="1" s="1"/>
  <c r="F3" i="1" a="1"/>
  <c r="F3" i="1" s="1"/>
  <c r="F6" i="1" a="1"/>
  <c r="F6" i="1" s="1"/>
  <c r="E3" i="1" a="1"/>
  <c r="E3" i="1" s="1"/>
  <c r="E6" i="1" a="1"/>
  <c r="E6" i="1" s="1"/>
  <c r="D3" i="1" a="1"/>
  <c r="D3" i="1" s="1"/>
  <c r="K3" i="1" s="1"/>
  <c r="D6" i="1" a="1"/>
  <c r="D6"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
    <bk>
      <extLst>
        <ext uri="{3e2802c4-a4d2-4d8b-9148-e3be6c30e623}">
          <xlrd:rvb i="2"/>
        </ext>
      </extLst>
    </bk>
    <bk>
      <extLst>
        <ext uri="{3e2802c4-a4d2-4d8b-9148-e3be6c30e623}">
          <xlrd:rvb i="5"/>
        </ext>
      </extLst>
    </bk>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7"/>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futureMetadata>
  <cellMetadata count="1">
    <bk>
      <rc t="1" v="0"/>
    </bk>
  </cellMetadata>
  <valueMetadata count="1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valueMetadata>
</metadata>
</file>

<file path=xl/sharedStrings.xml><?xml version="1.0" encoding="utf-8"?>
<sst xmlns="http://schemas.openxmlformats.org/spreadsheetml/2006/main" count="55" uniqueCount="21">
  <si>
    <t>Ticker</t>
  </si>
  <si>
    <t>Company</t>
  </si>
  <si>
    <t>Price</t>
  </si>
  <si>
    <t>52 week high</t>
  </si>
  <si>
    <t>52 week low</t>
  </si>
  <si>
    <t>P/E</t>
  </si>
  <si>
    <t>Bond</t>
  </si>
  <si>
    <t>E</t>
  </si>
  <si>
    <t>P</t>
  </si>
  <si>
    <t>MML</t>
  </si>
  <si>
    <t>MMH</t>
  </si>
  <si>
    <t>MOS</t>
  </si>
  <si>
    <t>PMOS</t>
  </si>
  <si>
    <t>FCF</t>
  </si>
  <si>
    <t>FPL</t>
  </si>
  <si>
    <t>FPH</t>
  </si>
  <si>
    <t>Type</t>
  </si>
  <si>
    <t>Coupon</t>
  </si>
  <si>
    <t>Yield</t>
  </si>
  <si>
    <t>Div</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</si>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</sst>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0.0"/>
  </numFmts>
  <fonts count="3" x14ac:knownFonts="1">
    <font>
      <sz val="11"/>
      <color theme="1"/>
      <name val="Calibri"/>
      <family val="2"/>
      <scheme val="minor"/>
    </font>
    <font>
      <sz val="11"/>
      <color theme="1"/>
      <name val="Calibri"/>
      <family val="2"/>
      <scheme val="minor"/>
    </font>
    <font>
      <sz val="8"/>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00B050"/>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
    <xf numFmtId="0" fontId="0" fillId="0" borderId="0" xfId="0"/>
    <xf numFmtId="164" fontId="0" fillId="0" borderId="0" xfId="0" applyNumberFormat="1"/>
    <xf numFmtId="10" fontId="0" fillId="0" borderId="0" xfId="1" applyNumberFormat="1" applyFont="1"/>
    <xf numFmtId="164" fontId="0" fillId="2" borderId="0" xfId="0" applyNumberFormat="1" applyFill="1"/>
    <xf numFmtId="0" fontId="0" fillId="2" borderId="0" xfId="0" applyFill="1"/>
    <xf numFmtId="10" fontId="0" fillId="0" borderId="0" xfId="1" applyNumberFormat="1" applyFont="1" applyAlignment="1">
      <alignment horizontal="center"/>
    </xf>
    <xf numFmtId="164" fontId="0" fillId="0" borderId="0" xfId="0" applyNumberFormat="1" applyAlignment="1">
      <alignment horizontal="center"/>
    </xf>
    <xf numFmtId="165" fontId="0" fillId="0" borderId="0" xfId="0" applyNumberFormat="1"/>
    <xf numFmtId="44" fontId="0" fillId="0" borderId="0" xfId="2" applyFont="1"/>
    <xf numFmtId="0" fontId="0" fillId="3" borderId="0" xfId="0" applyFill="1"/>
    <xf numFmtId="164" fontId="0" fillId="3" borderId="0" xfId="0" applyNumberFormat="1" applyFill="1"/>
  </cellXfs>
  <cellStyles count="3">
    <cellStyle name="Currency" xfId="2" builtinId="4"/>
    <cellStyle name="Normal" xfId="0" builtinId="0"/>
    <cellStyle name="Percent" xfId="1" builtinId="5"/>
  </cellStyles>
  <dxfs count="14">
    <dxf>
      <numFmt numFmtId="164" formatCode="_([$$-409]* #,##0.00_);_([$$-409]* \(#,##0.00\);_([$$-409]* &quot;-&quot;??_);_(@_)"/>
      <fill>
        <patternFill patternType="solid">
          <fgColor indexed="64"/>
          <bgColor rgb="FF00B0F0"/>
        </patternFill>
      </fill>
    </dxf>
    <dxf>
      <numFmt numFmtId="164" formatCode="_([$$-409]* #,##0.00_);_([$$-409]* \(#,##0.00\);_([$$-409]* &quot;-&quot;??_);_(@_)"/>
      <fill>
        <patternFill patternType="solid">
          <fgColor indexed="64"/>
          <bgColor rgb="FF00B0F0"/>
        </patternFill>
      </fill>
    </dxf>
    <dxf>
      <numFmt numFmtId="164" formatCode="_([$$-409]* #,##0.00_);_([$$-409]* \(#,##0.00\);_([$$-409]* &quot;-&quot;??_);_(@_)"/>
      <fill>
        <patternFill patternType="solid">
          <fgColor indexed="64"/>
          <bgColor rgb="FF00B0F0"/>
        </patternFill>
      </fill>
    </dxf>
    <dxf>
      <numFmt numFmtId="14" formatCode="0.00%"/>
    </dxf>
    <dxf>
      <numFmt numFmtId="14" formatCode="0.00%"/>
    </dxf>
    <dxf>
      <numFmt numFmtId="14" formatCode="0.00%"/>
    </dxf>
    <dxf>
      <numFmt numFmtId="164" formatCode="_([$$-409]* #,##0.00_);_([$$-409]* \(#,##0.00\);_([$$-409]* &quot;-&quot;??_);_(@_)"/>
    </dxf>
    <dxf>
      <numFmt numFmtId="164" formatCode="_([$$-409]* #,##0.00_);_([$$-409]* \(#,##0.00\);_([$$-409]* &quot;-&quot;??_);_(@_)"/>
      <alignment horizontal="center" vertical="bottom" textRotation="0" wrapText="0" indent="0" justifyLastLine="0" shrinkToFit="0" readingOrder="0"/>
    </dxf>
    <dxf>
      <numFmt numFmtId="164" formatCode="_([$$-409]* #,##0.00_);_([$$-409]* \(#,##0.00\);_([$$-409]* &quot;-&quot;??_);_(@_)"/>
    </dxf>
    <dxf>
      <numFmt numFmtId="164" formatCode="_([$$-409]* #,##0.00_);_([$$-409]* \(#,##0.00\);_([$$-409]* &quot;-&quot;??_);_(@_)"/>
    </dxf>
    <dxf>
      <numFmt numFmtId="165" formatCode="0.0"/>
    </dxf>
    <dxf>
      <numFmt numFmtId="164" formatCode="_([$$-409]* #,##0.00_);_([$$-409]* \(#,##0.00\);_([$$-409]* &quot;-&quot;??_);_(@_)"/>
    </dxf>
    <dxf>
      <numFmt numFmtId="164" formatCode="_([$$-409]* #,##0.00_);_([$$-409]* \(#,##0.00\);_([$$-409]* &quot;-&quot;??_);_(@_)"/>
    </dxf>
    <dxf>
      <numFmt numFmtId="164" formatCode="_([$$-409]* #,##0.00_);_([$$-409]* \(#,##0.00\);_([$$-409]* &quot;-&quot;??_);_(@_)"/>
      <fill>
        <patternFill patternType="solid">
          <fgColor indexed="64"/>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5">
  <rv s="0">
    <v>https://www.bing.com/financeapi/forcetrigger?t=a1mou2&amp;q=XNAS%3aAAPL&amp;form=skydnc</v>
    <v>Learn more on Bing</v>
  </rv>
  <rv s="1">
    <v>en-US</v>
    <v>a1mou2</v>
    <v>268435456</v>
    <v>1</v>
    <v>Powered by Refinitiv</v>
    <v>0</v>
    <v>APPLE INC. (XNAS:AAPL)</v>
    <v>2</v>
    <v>3</v>
    <v>Finance</v>
    <v>4</v>
    <v>182.94</v>
    <v>129.04</v>
    <v>1.1966000000000001</v>
    <v>0</v>
    <v>1.7649999999999999E-3</v>
    <v>0</v>
    <v>0.25</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154000</v>
    <v>Nasdaq Stock Market</v>
    <v>XNAS</v>
    <v>XNAS</v>
    <v>1 Apple Park Way, ONE INFINITE LOOP, CUPERTINO, CA, 95014 US</v>
    <v>143.49</v>
    <v>Computers, Phones &amp; Household Electronics</v>
    <v>Stock</v>
    <v>44739.961055995314</v>
    <v>0</v>
    <v>140.965</v>
    <v>2292792598800</v>
    <v>APPLE INC.</v>
    <v>APPLE INC.</v>
    <v>142.69499999999999</v>
    <v>23.026199999999999</v>
    <v>141.66</v>
    <v>141.66</v>
    <v>141.91</v>
    <v>16185180000</v>
    <v>AAPL</v>
    <v>APPLE INC. (XNAS:AAPL)</v>
    <v>70170814</v>
    <v>92789191</v>
    <v>1977</v>
  </rv>
  <rv s="2">
    <v>1</v>
  </rv>
  <rv s="0">
    <v>https://www.bing.com/financeapi/forcetrigger?t=a1nfbh&amp;q=ARCX%3aAMLP&amp;form=skydnc</v>
    <v>Learn more on Bing</v>
  </rv>
  <rv s="3">
    <v>en-US</v>
    <v>a1nfbh</v>
    <v>268435456</v>
    <v>1</v>
    <v>Powered by Refinitiv</v>
    <v>5</v>
    <v>Alps Alerian MLP ETF (ARCX:AMLP)</v>
    <v>6</v>
    <v>7</v>
    <v>Finance</v>
    <v>8</v>
    <v>42.18</v>
    <v>30.04</v>
    <v>3.0623999999999998</v>
    <v>0.53</v>
    <v>0</v>
    <v>1.5465E-2</v>
    <v>0</v>
    <v>USD</v>
    <v>NYSE Arca</v>
    <v>ARCX</v>
    <v>8.5000000000000006E-3</v>
    <v>35.180999999999997</v>
    <v>ETF</v>
    <v>44739.937500034372</v>
    <v>3</v>
    <v>34.4</v>
    <v>6879973740.8900003</v>
    <v>Alps Alerian MLP ETF</v>
    <v>34.61</v>
    <v>34.270000000000003</v>
    <v>34.799999999999997</v>
    <v>34.799999999999997</v>
    <v>AMLP</v>
    <v>Alps Alerian MLP ETF (ARCX:AMLP)</v>
    <v>2348671</v>
    <v>3474352</v>
  </rv>
  <rv s="2">
    <v>4</v>
  </rv>
  <rv s="4">
    <v>12</v>
    <v>P/E</v>
    <v>0</v>
  </rv>
  <rv s="0">
    <v>https://www.bing.com/financeapi/forcetrigger?t=a1ngur&amp;q=XNYS%3aAMT&amp;form=skydnc</v>
    <v>Learn more on Bing</v>
  </rv>
  <rv s="1">
    <v>en-US</v>
    <v>a1ngur</v>
    <v>268435456</v>
    <v>1</v>
    <v>Powered by Refinitiv</v>
    <v>0</v>
    <v>AMERICAN TOWER CORPORATION (XNYS:AMT)</v>
    <v>2</v>
    <v>3</v>
    <v>Finance</v>
    <v>9</v>
    <v>303.72000000000003</v>
    <v>220</v>
    <v>0.46089999999999998</v>
    <v>-2.3199999999999998</v>
    <v>-1.2339999999999999E-3</v>
    <v>-8.8669999999999999E-3</v>
    <v>-0.32</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and Latin America property. Its U.S. &amp; Canada property segment includes operations in Canada and the United States. Its Asia-Pacific property segment includes operations in Australia, Bangladesh, India and the Philippines. The Africa property segment includes operations in Burkina Faso, Ghana, Kenya, Niger, Nigeria, South Africa and Uganda. The Europe property segment includes operations in France, Germany, Spain and Poland. The Latin America property segment includes operations in Argentina, Brazil, Chile, Colombia, Costa Rica, Mexico, Paraguay and Peru. It also offers data center property operations in the United States. The Company offers tower-related services in the United States.</v>
    <v>6378</v>
    <v>New York Stock Exchange</v>
    <v>XNYS</v>
    <v>XNYS</v>
    <v>116 Huntington Ave, BOSTON, MA, 02116 US</v>
    <v>264.08999999999997</v>
    <v>Residential &amp; Commercial REIT</v>
    <v>Stock</v>
    <v>44739.947364687498</v>
    <v>7</v>
    <v>258.14</v>
    <v>120509976742</v>
    <v>AMERICAN TOWER CORPORATION</v>
    <v>AMERICAN TOWER CORPORATION</v>
    <v>262.23</v>
    <v>45.266800000000003</v>
    <v>261.64999999999998</v>
    <v>259.33</v>
    <v>259.01</v>
    <v>464697400</v>
    <v>AMT</v>
    <v>AMERICAN TOWER CORPORATION (XNYS:AMT)</v>
    <v>2018915</v>
    <v>2596548</v>
    <v>1996</v>
  </rv>
  <rv s="2">
    <v>8</v>
  </rv>
  <rv s="0">
    <v>https://www.bing.com/financeapi/forcetrigger?t=a1om4c&amp;q=XNYS%3aBLK&amp;form=skydnc</v>
    <v>Learn more on Bing</v>
  </rv>
  <rv s="1">
    <v>en-US</v>
    <v>a1om4c</v>
    <v>268435456</v>
    <v>1</v>
    <v>Powered by Refinitiv</v>
    <v>0</v>
    <v>BLACKROCK, INC. (XNYS:BLK)</v>
    <v>2</v>
    <v>3</v>
    <v>Finance</v>
    <v>9</v>
    <v>973.16</v>
    <v>575.6</v>
    <v>1.2642</v>
    <v>-10.86</v>
    <v>1.11E-2</v>
    <v>-1.6765000000000002E-2</v>
    <v>7.07</v>
    <v>USD</v>
    <v>BlackRock, Inc. is an investment management company. The Company provides a range of investment and risk management services to institutional and retail clients. Its diverse platform of active (alpha) and index (beta)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18700</v>
    <v>New York Stock Exchange</v>
    <v>XNYS</v>
    <v>XNYS</v>
    <v>55 E 52nd St, 55 EAST 52ND STREET, NEW YORK, NY, 10055 US</v>
    <v>652.75</v>
    <v>Investment Banking &amp; Investment Services</v>
    <v>Stock</v>
    <v>44739.949852568752</v>
    <v>10</v>
    <v>633.86</v>
    <v>96495481836</v>
    <v>BLACKROCK, INC.</v>
    <v>BLACKROCK, INC.</v>
    <v>650</v>
    <v>16.2746</v>
    <v>647.78</v>
    <v>636.91999999999996</v>
    <v>643.99</v>
    <v>151503300</v>
    <v>BLK</v>
    <v>BLACKROCK, INC. (XNYS:BLK)</v>
    <v>637176</v>
    <v>1054365</v>
    <v>2006</v>
  </rv>
  <rv s="2">
    <v>11</v>
  </rv>
  <rv s="0">
    <v>https://www.bing.com/financeapi/forcetrigger?t=a1tppr&amp;q=XNYS%3aGD&amp;form=skydnc</v>
    <v>Learn more on Bing</v>
  </rv>
  <rv s="1">
    <v>en-US</v>
    <v>a1tppr</v>
    <v>268435456</v>
    <v>1</v>
    <v>Powered by Refinitiv</v>
    <v>0</v>
    <v>GENERAL DYNAMICS CORPORATION (XNYS:GD)</v>
    <v>2</v>
    <v>3</v>
    <v>Finance</v>
    <v>9</v>
    <v>254.99</v>
    <v>182.66</v>
    <v>0.92069999999999996</v>
    <v>1.17</v>
    <v>5.8170000000000001E-3</v>
    <v>5.2620000000000002E-3</v>
    <v>1.3</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103100</v>
    <v>New York Stock Exchange</v>
    <v>XNYS</v>
    <v>XNYS</v>
    <v>SUITE 100, 2941 FAIRVIEW PARK DRIVE, FALLS CHURCH, VA, 22042-4513 US</v>
    <v>226.24760000000001</v>
    <v>Aerospace &amp; Defense</v>
    <v>Stock</v>
    <v>44739.937500022657</v>
    <v>13</v>
    <v>222.08</v>
    <v>62067089850</v>
    <v>GENERAL DYNAMICS CORPORATION</v>
    <v>GENERAL DYNAMICS CORPORATION</v>
    <v>223.07</v>
    <v>19.040099999999999</v>
    <v>222.33</v>
    <v>223.5</v>
    <v>224.8</v>
    <v>277705100</v>
    <v>GD</v>
    <v>GENERAL DYNAMICS CORPORATION (XNYS:GD)</v>
    <v>1277122</v>
    <v>1439553</v>
    <v>1952</v>
  </rv>
  <rv s="2">
    <v>14</v>
  </rv>
  <rv s="0">
    <v>https://www.bing.com/financeapi/forcetrigger?t=a1u3rw&amp;q=XNAS%3aGOOGL&amp;form=skydnc</v>
    <v>Learn more on Bing</v>
  </rv>
  <rv s="1">
    <v>en-US</v>
    <v>a1u3rw</v>
    <v>268435456</v>
    <v>1</v>
    <v>Powered by Refinitiv</v>
    <v>0</v>
    <v>ALPHABET INC. (XNAS:GOOGL)</v>
    <v>2</v>
    <v>3</v>
    <v>Finance</v>
    <v>9</v>
    <v>3030.9315000000001</v>
    <v>2037.6936000000001</v>
    <v>1.0881000000000001</v>
    <v>-42.83</v>
    <v>1.573E-3</v>
    <v>-1.8151999999999998E-2</v>
    <v>3.645</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163906</v>
    <v>Nasdaq Stock Market</v>
    <v>XNAS</v>
    <v>XNAS</v>
    <v>1600 Amphitheatre Pkwy, MOUNTAIN VIEW, CA, 94043-1351 US</v>
    <v>2371.59</v>
    <v>Software &amp; IT Services</v>
    <v>Stock</v>
    <v>44739.950395601561</v>
    <v>16</v>
    <v>2303.5936999999999</v>
    <v>1557259000000</v>
    <v>ALPHABET INC.</v>
    <v>ALPHABET INC.</v>
    <v>2365.46</v>
    <v>21.343399999999999</v>
    <v>2359.5</v>
    <v>2316.67</v>
    <v>2320.3150000000001</v>
    <v>658499900</v>
    <v>GOOGL</v>
    <v>ALPHABET INC. (XNAS:GOOGL)</v>
    <v>1820245</v>
    <v>1987778</v>
    <v>2015</v>
  </rv>
  <rv s="2">
    <v>17</v>
  </rv>
  <rv s="0">
    <v>https://www.bing.com/financeapi/forcetrigger?t=a1uj52&amp;q=XNYS%3aHD&amp;form=skydnc</v>
    <v>Learn more on Bing</v>
  </rv>
  <rv s="1">
    <v>en-US</v>
    <v>a1uj52</v>
    <v>268435456</v>
    <v>1</v>
    <v>Powered by Refinitiv</v>
    <v>0</v>
    <v>THE HOME DEPOT, INC. (XNYS:HD)</v>
    <v>2</v>
    <v>3</v>
    <v>Finance</v>
    <v>4</v>
    <v>420.61</v>
    <v>264.51</v>
    <v>0.98319999999999996</v>
    <v>-0.53</v>
    <v>1.7690000000000002E-4</v>
    <v>-1.8729999999999999E-3</v>
    <v>0.05</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2,317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Rd SE, 2455 PACES FERRY ROAD, ATLANTA, GA, 30339-4024 US</v>
    <v>285</v>
    <v>Specialty Retailers</v>
    <v>Stock</v>
    <v>44739.957064953123</v>
    <v>19</v>
    <v>281.49</v>
    <v>290309954850</v>
    <v>THE HOME DEPOT, INC.</v>
    <v>THE HOME DEPOT, INC.</v>
    <v>284.45999999999998</v>
    <v>17.964600000000001</v>
    <v>283</v>
    <v>282.47000000000003</v>
    <v>282.74</v>
    <v>1027755000</v>
    <v>HD</v>
    <v>THE HOME DEPOT, INC. (XNYS:HD)</v>
    <v>2538558</v>
    <v>4799918</v>
    <v>1978</v>
  </rv>
  <rv s="2">
    <v>20</v>
  </rv>
  <rv s="0">
    <v>https://www.bing.com/financeapi/forcetrigger?t=a1waa2&amp;q=XNYS%3aJPM&amp;form=skydnc</v>
    <v>Learn more on Bing</v>
  </rv>
  <rv s="1">
    <v>en-US</v>
    <v>a1waa2</v>
    <v>268435456</v>
    <v>1</v>
    <v>Powered by Refinitiv</v>
    <v>0</v>
    <v>JPMORGAN CHASE &amp; CO. (XNYS:JPM)</v>
    <v>2</v>
    <v>3</v>
    <v>Finance</v>
    <v>4</v>
    <v>172.96</v>
    <v>111.48</v>
    <v>1.1329</v>
    <v>-0.92</v>
    <v>1.89E-3</v>
    <v>-7.842E-3</v>
    <v>0.22</v>
    <v>USD</v>
    <v>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273948</v>
    <v>New York Stock Exchange</v>
    <v>XNYS</v>
    <v>XNYS</v>
    <v>38Th Fl, 270 Park Ave, NEW YORK, NY, 10017 US</v>
    <v>118.5</v>
    <v>Banking Services</v>
    <v>Stock</v>
    <v>44739.960860474217</v>
    <v>22</v>
    <v>115.6417</v>
    <v>341872736400</v>
    <v>JPMORGAN CHASE &amp; CO.</v>
    <v>JPMORGAN CHASE &amp; CO.</v>
    <v>118.06</v>
    <v>8.7060999999999993</v>
    <v>117.32</v>
    <v>116.4</v>
    <v>116.6</v>
    <v>2937051000</v>
    <v>JPM</v>
    <v>JPMORGAN CHASE &amp; CO. (XNYS:JPM)</v>
    <v>11277545</v>
    <v>13896756</v>
    <v>1968</v>
  </rv>
  <rv s="2">
    <v>23</v>
  </rv>
  <rv s="0">
    <v>https://www.bing.com/financeapi/forcetrigger?t=a1wljc&amp;q=XNYS%3aKO&amp;form=skydnc</v>
    <v>Learn more on Bing</v>
  </rv>
  <rv s="1">
    <v>en-US</v>
    <v>a1wljc</v>
    <v>268435456</v>
    <v>1</v>
    <v>Powered by Refinitiv</v>
    <v>0</v>
    <v>THE COCA-COLA COMPANY (XNYS:KO)</v>
    <v>2</v>
    <v>3</v>
    <v>Finance</v>
    <v>9</v>
    <v>67.2</v>
    <v>52.28</v>
    <v>0.57320000000000004</v>
    <v>-0.13</v>
    <v>9.5369999999999993E-4</v>
    <v>-2.062E-3</v>
    <v>0.06</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ONE COCA COLA PLAZA, ATLANTA, GA, 30313 US</v>
    <v>63.286700000000003</v>
    <v>Beverages</v>
    <v>Stock</v>
    <v>44739.947859073436</v>
    <v>25</v>
    <v>62.63</v>
    <v>272716674390</v>
    <v>THE COCA-COLA COMPANY</v>
    <v>THE COCA-COLA COMPANY</v>
    <v>62.98</v>
    <v>26.588000000000001</v>
    <v>63.04</v>
    <v>62.91</v>
    <v>62.97</v>
    <v>4335029000</v>
    <v>KO</v>
    <v>THE COCA-COLA COMPANY (XNYS:KO)</v>
    <v>12141681</v>
    <v>19565788</v>
    <v>1919</v>
  </rv>
  <rv s="2">
    <v>26</v>
  </rv>
  <rv s="0">
    <v>https://www.bing.com/financeapi/forcetrigger?t=a1wzw7&amp;q=XNYS%3aLMT&amp;form=skydnc</v>
    <v>Learn more on Bing</v>
  </rv>
  <rv s="1">
    <v>en-US</v>
    <v>a1wzw7</v>
    <v>268435456</v>
    <v>1</v>
    <v>Powered by Refinitiv</v>
    <v>0</v>
    <v>LOCKHEED MARTIN CORPORATION (XNYS:LMT)</v>
    <v>2</v>
    <v>3</v>
    <v>Finance</v>
    <v>9</v>
    <v>479.99</v>
    <v>324.2278</v>
    <v>0.75929999999999997</v>
    <v>0.21</v>
    <v>5.9630000000000002E-4</v>
    <v>5.0109999999999998E-4</v>
    <v>0.25</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114000</v>
    <v>New York Stock Exchange</v>
    <v>XNYS</v>
    <v>XNYS</v>
    <v>6801 ROCKLEDGE DR, BETHESDA, MD, 20817 US</v>
    <v>423.19</v>
    <v>Aerospace &amp; Defense</v>
    <v>Stock</v>
    <v>44739.949527407029</v>
    <v>28</v>
    <v>417.47</v>
    <v>111565359750</v>
    <v>LOCKHEED MARTIN CORPORATION</v>
    <v>LOCKHEED MARTIN CORPORATION</v>
    <v>419.04</v>
    <v>18.503499999999999</v>
    <v>419.04</v>
    <v>419.25</v>
    <v>419.5</v>
    <v>266107000</v>
    <v>LMT</v>
    <v>LOCKHEED MARTIN CORPORATION (XNYS:LMT)</v>
    <v>778196</v>
    <v>1382268</v>
    <v>1994</v>
  </rv>
  <rv s="2">
    <v>29</v>
  </rv>
  <rv s="0">
    <v>http://en.wikipedia.org/wiki/Public_domain</v>
    <v>Public domain</v>
  </rv>
  <rv s="0">
    <v>http://ja.wikipedia.org/wiki/ロウズ</v>
    <v>Wikipedia</v>
  </rv>
  <rv s="5">
    <v>31</v>
    <v>32</v>
  </rv>
  <rv s="6">
    <v>14</v>
    <v>https://www.bing.com/th?id=AMMS_4afbc0a090454dfb219470553edb70e4&amp;qlt=95</v>
    <v>33</v>
    <v>0</v>
    <v>https://www.bing.com/images/search?form=xlimg&amp;q=lowe%27s</v>
    <v>Image of LOWE'S COMPANIES, INC.</v>
  </rv>
  <rv s="0">
    <v>https://www.bing.com/financeapi/forcetrigger?t=a1x2ur&amp;q=XNYS%3aLOW&amp;form=skydnc</v>
    <v>Learn more on Bing</v>
  </rv>
  <rv s="7">
    <v>en-US</v>
    <v>a1x2ur</v>
    <v>268435456</v>
    <v>1</v>
    <v>Powered by Refinitiv</v>
    <v>10</v>
    <v>LOWE'S COMPANIES, INC. (XNYS:LOW)</v>
    <v>12</v>
    <v>13</v>
    <v>Finance</v>
    <v>9</v>
    <v>263.31</v>
    <v>170.12</v>
    <v>1.2442</v>
    <v>1.38</v>
    <v>4.0169999999999997E-3</v>
    <v>7.548E-3</v>
    <v>0.74</v>
    <v>USD</v>
    <v>Lowe's Companies, Inc. (Lowe's) is a home improvement company. The Company operates home improvement and hardware stores. The Company offers a range of products for maintenance, repair, remodeling and decorating. The Company offers home improvement products in categories, including Appliances, Seasonal and Outdoor Living, Lawn and Garden, Lumber, Kitchens and Bath, Tools, Paint, Millwork, Hardware, Flooring, Rough Plumbing, Building Materials, Decor, Lighting, and Electrical. It offers installation services through contractors in its product categories, with Flooring, Kitchens and Bath, Millwork, Appliances, and Lumber. Through its Websites and mobile applications, it provides an online product information, customer ratings and reviews, online buying guides and how-to videos and other information. It serves homeowners, renters, and professional customers. The Company operates approximately 1,737 stores located across 50 states in United States, as well as over 234 stores in Canada.</v>
    <v>200000</v>
    <v>New York Stock Exchange</v>
    <v>XNYS</v>
    <v>XNYS</v>
    <v>1000 Lowes Blvd, MOORESVILLE, NC, 28117-8520 US</v>
    <v>185.32</v>
    <v>34</v>
    <v>Specialty Retailers</v>
    <v>Stock</v>
    <v>44739.937500010936</v>
    <v>35</v>
    <v>182.125</v>
    <v>117740307536</v>
    <v>LOWE'S COMPANIES, INC.</v>
    <v>LOWE'S COMPANIES, INC.</v>
    <v>183</v>
    <v>14.9039</v>
    <v>182.84</v>
    <v>184.22</v>
    <v>184.96</v>
    <v>639128800</v>
    <v>LOW</v>
    <v>LOWE'S COMPANIES, INC. (XNYS:LOW)</v>
    <v>2829162</v>
    <v>4087574</v>
    <v>1952</v>
  </rv>
  <rv s="2">
    <v>36</v>
  </rv>
  <rv s="0">
    <v>https://en.wikipedia.org/wiki/Microsoft</v>
    <v>Wikipedia</v>
  </rv>
  <rv s="5">
    <v>31</v>
    <v>38</v>
  </rv>
  <rv s="6">
    <v>14</v>
    <v>https://www.bing.com/th?id=AMMS_e6e837c7bf3a77408619758b7447855a&amp;qlt=95</v>
    <v>39</v>
    <v>0</v>
    <v>https://www.bing.com/images/search?form=xlimg&amp;q=microsoft</v>
    <v>Image of MICROSOFT CORPORATION</v>
  </rv>
  <rv s="0">
    <v>https://www.bing.com/financeapi/forcetrigger?t=a1xzim&amp;q=XNAS%3aMSFT&amp;form=skydnc</v>
    <v>Learn more on Bing</v>
  </rv>
  <rv s="7">
    <v>en-US</v>
    <v>a1xzim</v>
    <v>268435456</v>
    <v>1</v>
    <v>Powered by Refinitiv</v>
    <v>10</v>
    <v>MICROSOFT CORPORATION (XNAS:MSFT)</v>
    <v>12</v>
    <v>13</v>
    <v>Finance</v>
    <v>9</v>
    <v>349.67</v>
    <v>241.51</v>
    <v>0.92869999999999997</v>
    <v>-2.81</v>
    <v>1.2080000000000001E-3</v>
    <v>-1.0497000000000001E-2</v>
    <v>0.32</v>
    <v>USD</v>
    <v>Microsoft Corporation is a technology company. The Company develops and supports a range of software products, services, devices, and solutions.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and video games. It also designs, manufactures, and sells devices, including personal computers (PCs), tablets, gaming and entertainment consoles, other intelligent devices, and related accessories. It offers an array of services, including cloud-based solutions that provide customers with software, services, platforms, and content, and it provides solution support and consulting services. It markets and distributes its products and services through original equipment manufacturers, direct, and distributors and resellers.</v>
    <v>181000</v>
    <v>Nasdaq Stock Market</v>
    <v>XNAS</v>
    <v>XNAS</v>
    <v>1 Microsoft Way, ONE MICROSOFT WAY, REDMOND, WA, 98052-6399 US</v>
    <v>268.3</v>
    <v>40</v>
    <v>Software &amp; IT Services</v>
    <v>Stock</v>
    <v>44739.950719258595</v>
    <v>41</v>
    <v>263.27999999999997</v>
    <v>1981121051370</v>
    <v>MICROSOFT CORPORATION</v>
    <v>MICROSOFT CORPORATION</v>
    <v>268.20499999999998</v>
    <v>27.929500000000001</v>
    <v>267.7</v>
    <v>264.89</v>
    <v>265.20999999999998</v>
    <v>7479033000</v>
    <v>MSFT</v>
    <v>MICROSOFT CORPORATION (XNAS:MSFT)</v>
    <v>24604081</v>
    <v>30804192</v>
    <v>1993</v>
  </rv>
  <rv s="2">
    <v>42</v>
  </rv>
  <rv s="0">
    <v>https://www.bing.com/financeapi/forcetrigger?t=axyhnm&amp;q=XNAS%3aPEP&amp;form=skydnc</v>
    <v>Learn more on Bing</v>
  </rv>
  <rv s="1">
    <v>en-US</v>
    <v>axyhnm</v>
    <v>268435456</v>
    <v>1</v>
    <v>Powered by Refinitiv</v>
    <v>0</v>
    <v>PEPSICO, INC. (XNAS:PEP)</v>
    <v>2</v>
    <v>3</v>
    <v>Finance</v>
    <v>9</v>
    <v>177.62</v>
    <v>146.4</v>
    <v>0.58360000000000001</v>
    <v>0.22</v>
    <v>3.5470000000000002E-3</v>
    <v>1.3239999999999999E-3</v>
    <v>0.59</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309000</v>
    <v>Nasdaq Stock Market</v>
    <v>XNAS</v>
    <v>XNAS</v>
    <v>700 ANDERSON HILL RD, PURCHASE, NY, 10577 US</v>
    <v>167.13</v>
    <v>Beverages</v>
    <v>Stock</v>
    <v>44739.94623186328</v>
    <v>44</v>
    <v>165.34</v>
    <v>229705200000</v>
    <v>PEPSICO, INC.</v>
    <v>PEPSICO, INC.</v>
    <v>165.87</v>
    <v>22.302900000000001</v>
    <v>166.13</v>
    <v>166.35</v>
    <v>166.94</v>
    <v>1382684000</v>
    <v>PEP</v>
    <v>PEPSICO, INC. (XNAS:PEP)</v>
    <v>4595787</v>
    <v>5775584</v>
    <v>1986</v>
  </rv>
  <rv s="2">
    <v>45</v>
  </rv>
  <rv s="0">
    <v>https://www.bing.com/financeapi/forcetrigger?t=a23d6h&amp;q=XNYS%3aSPG&amp;form=skydnc</v>
    <v>Learn more on Bing</v>
  </rv>
  <rv s="1">
    <v>en-US</v>
    <v>a23d6h</v>
    <v>268435456</v>
    <v>1</v>
    <v>Powered by Refinitiv</v>
    <v>0</v>
    <v>SIMON PROPERTY GROUP, INC. (XNYS:SPG)</v>
    <v>2</v>
    <v>3</v>
    <v>Finance</v>
    <v>9</v>
    <v>171.12</v>
    <v>93.5</v>
    <v>1.4882</v>
    <v>0.5</v>
    <v>4.4949999999999999E-3</v>
    <v>5.019E-3</v>
    <v>0.45</v>
    <v>USD</v>
    <v>Simon Property Group, Inc. is a self-administered and self-managed real estate investment trust (REIT). The Company owns, develops and manages premier shopping, dining, entertainment and mixed-use destinations, which consist primarily of malls, Premium Outlets, and The Mills. The Company owns approximately 199 properties in the United States, which consist of 95 malls, 69 Premium Outlets, 14 Mills, six lifestyle centers, and 15 other retail properties in 37 states and Puerto Rico. Simon Property Group, L.P. (Operating Partnership), is the Company's partnership subsidiary that owns all of its real estate properties and other assets. In addition, the Company has redevelopment and expansion projects, including the addition of anchors, big box tenants, and restaurants, underway at several properties in North America, Europe and Asia. The Company owns an interest in approximately 33 Premium Outlets and Designer Outlet properties primarily located in Asia, Europe and Canada.</v>
    <v>2400</v>
    <v>New York Stock Exchange</v>
    <v>XNYS</v>
    <v>XNYS</v>
    <v>225 W Washington St, INDIANAPOLIS, IN, 46204-3438 US</v>
    <v>101.44</v>
    <v>Residential &amp; Commercial REIT</v>
    <v>Stock</v>
    <v>44739.937500010936</v>
    <v>47</v>
    <v>98.75</v>
    <v>32903296632</v>
    <v>SIMON PROPERTY GROUP, INC.</v>
    <v>SIMON PROPERTY GROUP, INC.</v>
    <v>99.94</v>
    <v>14.695499999999999</v>
    <v>99.62</v>
    <v>100.12</v>
    <v>100.57</v>
    <v>328638600</v>
    <v>SPG</v>
    <v>SIMON PROPERTY GROUP, INC. (XNYS:SPG)</v>
    <v>1783307</v>
    <v>2546540</v>
    <v>1998</v>
  </rv>
  <rv s="2">
    <v>48</v>
  </rv>
  <rv s="0">
    <v>http://it.wikipedia.org/wiki/T._Rowe_Price</v>
    <v>Wikipedia</v>
  </rv>
  <rv s="5">
    <v>31</v>
    <v>50</v>
  </rv>
  <rv s="6">
    <v>14</v>
    <v>https://www.bing.com/th?id=AMMS_4c600be848f66590834841f27e6f786d&amp;qlt=95</v>
    <v>51</v>
    <v>0</v>
    <v>https://www.bing.com/images/search?form=xlimg&amp;q=t.+rowe+price</v>
    <v>Image of T. ROWE PRICE GROUP, INC.</v>
  </rv>
  <rv s="0">
    <v>https://www.bing.com/financeapi/forcetrigger?t=a24i3m&amp;q=XNAS%3aTROW&amp;form=skydnc</v>
    <v>Learn more on Bing</v>
  </rv>
  <rv s="7">
    <v>en-US</v>
    <v>a24i3m</v>
    <v>268435456</v>
    <v>1</v>
    <v>Powered by Refinitiv</v>
    <v>10</v>
    <v>T. ROWE PRICE GROUP, INC. (XNAS:TROW)</v>
    <v>12</v>
    <v>13</v>
    <v>Finance</v>
    <v>9</v>
    <v>224.55500000000001</v>
    <v>104.72</v>
    <v>1.3313999999999999</v>
    <v>-0.99</v>
    <v>4.5639999999999995E-3</v>
    <v>-8.147999999999999E-3</v>
    <v>0.55000000000000004</v>
    <v>USD</v>
    <v>T. Rowe Price Group, Inc. is a financial service holding company, which provides global investment management services through its subsidiaries to investors worldwide. It provides a range of United States mutual funds, sub advised funds, separately managed accounts, collective investment trusts and other products, which include open-ended investment products offered to investors outside the United States and products offered through variable annuity life insurance plans in the United States.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operates in Americas; Europe, Middle East and Africa; and Asia Pacific. It serves clients in approximately 50 countries across the world.</v>
    <v>7529</v>
    <v>Nasdaq Stock Market</v>
    <v>XNAS</v>
    <v>XNAS</v>
    <v>P.O. Box 89000, 100 East Pratt Street, BALTIMORE, MD, 21289-0320 US</v>
    <v>122.59</v>
    <v>52</v>
    <v>Investment Banking &amp; Investment Services</v>
    <v>Stock</v>
    <v>44739.939003807813</v>
    <v>53</v>
    <v>120.06</v>
    <v>27391513266</v>
    <v>T. ROWE PRICE GROUP, INC.</v>
    <v>T. ROWE PRICE GROUP, INC.</v>
    <v>122</v>
    <v>9.8274000000000008</v>
    <v>121.5</v>
    <v>120.51</v>
    <v>121.06</v>
    <v>227296600</v>
    <v>TROW</v>
    <v>T. ROWE PRICE GROUP, INC. (XNAS:TROW)</v>
    <v>1664481</v>
    <v>1828032</v>
    <v>2000</v>
  </rv>
  <rv s="2">
    <v>54</v>
  </rv>
  <rv s="0">
    <v>https://www.bing.com/financeapi/forcetrigger?t=a24p1h&amp;q=XNAS%3aTXN&amp;form=skydnc</v>
    <v>Learn more on Bing</v>
  </rv>
  <rv s="1">
    <v>en-US</v>
    <v>a24p1h</v>
    <v>268435456</v>
    <v>1</v>
    <v>Powered by Refinitiv</v>
    <v>0</v>
    <v>TEXAS INSTRUMENTS INCORPORATED (XNAS:TXN)</v>
    <v>2</v>
    <v>3</v>
    <v>Finance</v>
    <v>4</v>
    <v>202.26</v>
    <v>149.1</v>
    <v>0.96960000000000002</v>
    <v>-0.33</v>
    <v>1.2850000000000001E-4</v>
    <v>-2.1160000000000003E-3</v>
    <v>0.02</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Signal Chain includes products that sense, condition and measure signals to allow information to be transferred or converted for further processing and control. The Embedded Processing segment includes microcontrollers, digital signal processors (DSPs), and applications processors. Microcontrollers are self-contained systems with a processor core, memory and peripherals that are designed to control a set of specific tasks for electronic equipment. DSPs perform mathematical computations to process or improve digital data. Applications processors are designed for specific computing activities.</v>
    <v>31000</v>
    <v>Nasdaq Stock Market</v>
    <v>XNAS</v>
    <v>XNAS</v>
    <v>12500 T I Blvd, P.O. BOX 660199, DALLAS, TX, 75266 US</v>
    <v>157.62</v>
    <v>Semiconductors &amp; Semiconductor Equipment</v>
    <v>Stock</v>
    <v>44739.954142812501</v>
    <v>56</v>
    <v>155.13</v>
    <v>143502477518</v>
    <v>TEXAS INSTRUMENTS INCORPORATED</v>
    <v>TEXAS INSTRUMENTS INCORPORATED</v>
    <v>156.99</v>
    <v>17.8324</v>
    <v>155.94999999999999</v>
    <v>155.62</v>
    <v>155.63999999999999</v>
    <v>922133900</v>
    <v>TXN</v>
    <v>TEXAS INSTRUMENTS INCORPORATED (XNAS:TXN)</v>
    <v>5762349</v>
    <v>5869644</v>
    <v>1938</v>
  </rv>
  <rv s="2">
    <v>57</v>
  </rv>
  <rv s="0">
    <v>https://www.bing.com/financeapi/forcetrigger?t=a24ynm&amp;q=XNYS%3aUPS&amp;form=skydnc</v>
    <v>Learn more on Bing</v>
  </rv>
  <rv s="1">
    <v>en-US</v>
    <v>a24ynm</v>
    <v>268435456</v>
    <v>1</v>
    <v>Powered by Refinitiv</v>
    <v>0</v>
    <v>UNITED PARCEL SERVICE, INC. (XNYS:UPS)</v>
    <v>2</v>
    <v>3</v>
    <v>Finance</v>
    <v>9</v>
    <v>233.72</v>
    <v>165.34</v>
    <v>1.1324000000000001</v>
    <v>-1.49</v>
    <v>-8.25E-4</v>
    <v>-8.1289999999999991E-3</v>
    <v>-0.15</v>
    <v>USD</v>
    <v>United Parcel Service, Inc. is a package delivery company and a provider of global supply chain management solutions. Its segments include U.S. Domestic Package and International Package.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remaining businesses include Supply Chain Solutions, which consists of its forwarding, truckload brokerage, logistics and distribution, and other businesses.</v>
    <v>534000</v>
    <v>New York Stock Exchange</v>
    <v>XNYS</v>
    <v>XNYS</v>
    <v>55 Glenlake Parkway Ne, ATLANTA, GA, 30328 US</v>
    <v>184.96</v>
    <v>Freight &amp; Logistics Services</v>
    <v>Stock</v>
    <v>44739.946894664063</v>
    <v>59</v>
    <v>181.05</v>
    <v>158859469184</v>
    <v>UNITED PARCEL SERVICE, INC.</v>
    <v>UNITED PARCEL SERVICE, INC.</v>
    <v>184.85</v>
    <v>14.9482</v>
    <v>183.3</v>
    <v>181.81</v>
    <v>181.66</v>
    <v>873766400</v>
    <v>UPS</v>
    <v>UNITED PARCEL SERVICE, INC. (XNYS:UPS)</v>
    <v>1902444</v>
    <v>3674728</v>
    <v>1999</v>
  </rv>
  <rv s="2">
    <v>60</v>
  </rv>
  <rv s="0">
    <v>https://www.bing.com/financeapi/forcetrigger?t=a25obh&amp;q=XNYS%3aVZ&amp;form=skydnc</v>
    <v>Learn more on Bing</v>
  </rv>
  <rv s="1">
    <v>en-US</v>
    <v>a25obh</v>
    <v>268435456</v>
    <v>1</v>
    <v>Powered by Refinitiv</v>
    <v>0</v>
    <v>VERIZON COMMUNICATIONS INC. (XNYS:VZ)</v>
    <v>2</v>
    <v>3</v>
    <v>Finance</v>
    <v>4</v>
    <v>56.85</v>
    <v>45.548900000000003</v>
    <v>0.39219999999999999</v>
    <v>0.03</v>
    <v>-9.8119999999999989E-5</v>
    <v>5.8869999999999994E-4</v>
    <v>-5.0000000000000001E-3</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118400</v>
    <v>New York Stock Exchange</v>
    <v>XNYS</v>
    <v>XNYS</v>
    <v>29TH FLOOR, 140 WEST STREET, NEW YORK, NY, 10007 US</v>
    <v>51.49</v>
    <v>Telecommunications Services</v>
    <v>Stock</v>
    <v>44739.960532187499</v>
    <v>62</v>
    <v>50.653300000000002</v>
    <v>214139847560</v>
    <v>VERIZON COMMUNICATIONS INC.</v>
    <v>VERIZON COMMUNICATIONS INC.</v>
    <v>51.29</v>
    <v>9.9133999999999993</v>
    <v>50.96</v>
    <v>50.99</v>
    <v>50.954999999999998</v>
    <v>4199644000</v>
    <v>VZ</v>
    <v>VERIZON COMMUNICATIONS INC. (XNYS:VZ)</v>
    <v>16973820</v>
    <v>20364421</v>
    <v>1983</v>
  </rv>
  <rv s="2">
    <v>63</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error">
    <k n="errorType" t="i"/>
    <k n="field" t="s"/>
    <k n="subType" t="i"/>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0">
      <v>1</v>
      <v>Name</v>
      <v>LearnMoreOnLink</v>
    </spb>
    <spb s="5">
      <v>1</v>
      <v>1</v>
      <v>1</v>
    </spb>
    <spb s="6">
      <v>1</v>
      <v>2</v>
      <v>1</v>
      <v>3</v>
      <v>1</v>
      <v>1</v>
      <v>1</v>
      <v>4</v>
      <v>5</v>
      <v>6</v>
      <v>1</v>
      <v>1</v>
      <v>5</v>
      <v>1</v>
      <v>4</v>
      <v>7</v>
      <v>9</v>
      <v>1</v>
      <v>1</v>
      <v>5</v>
    </spb>
    <spb s="7">
      <v>at close</v>
      <v>from previous close</v>
      <v>Source: Nasdaq</v>
      <v>from previous close</v>
      <v>GMT</v>
      <v>Delayed 15 minutes</v>
      <v>from close</v>
      <v>from close</v>
    </spb>
    <spb s="4">
      <v>at close</v>
      <v>from previous close</v>
      <v>from previous close</v>
      <v>Source: Nasdaq</v>
      <v>GMT</v>
      <v>Delayed 15 minutes</v>
      <v>from close</v>
      <v>from close</v>
    </spb>
    <spb s="0">
      <v>2</v>
      <v>Name</v>
      <v>LearnMoreOnLink</v>
    </spb>
    <spb s="8">
      <v>0</v>
      <v>0</v>
    </spb>
    <spb s="9">
      <v>11</v>
      <v>1</v>
      <v>1</v>
      <v>1</v>
      <v>1</v>
    </spb>
    <spb s="10">
      <v>1</v>
      <v>2</v>
      <v>2</v>
      <v>1</v>
      <v>3</v>
      <v>1</v>
      <v>10</v>
      <v>1</v>
      <v>1</v>
      <v>4</v>
      <v>4</v>
      <v>5</v>
      <v>6</v>
      <v>1</v>
      <v>1</v>
      <v>1</v>
      <v>4</v>
      <v>7</v>
      <v>8</v>
      <v>9</v>
      <v>4</v>
      <v>1</v>
      <v>1</v>
      <v>5</v>
    </spb>
    <spb s="11">
      <v>Powered by Refinitiv</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C01B2E-5682-47E0-82BE-3868C591225B}" name="Table2" displayName="Table2" ref="B2:S20" totalsRowShown="0">
  <autoFilter ref="B2:S20" xr:uid="{F1C01B2E-5682-47E0-82BE-3868C591225B}"/>
  <sortState xmlns:xlrd2="http://schemas.microsoft.com/office/spreadsheetml/2017/richdata2" ref="B3:S20">
    <sortCondition ref="C2:C20"/>
  </sortState>
  <tableColumns count="18">
    <tableColumn id="1" xr3:uid="{B52242EB-A076-4D9B-9BD0-7A8D77EE5FD2}" name="Company"/>
    <tableColumn id="19" xr3:uid="{0D4021FB-72A6-4FAE-8878-F2BC7BFA553F}" name="Ticker">
      <calculatedColumnFormula>_FV(Table2[[#This Row],[Company]],"Ticker symbol",TRUE)</calculatedColumnFormula>
    </tableColumn>
    <tableColumn id="4" xr3:uid="{ACC6FB0D-99F0-41D7-98EA-930F8070F2E9}" name="Price" dataDxfId="13">
      <calculatedColumnFormula array="1">_FV(Table2[[#This Row],[Company]],"Price")</calculatedColumnFormula>
    </tableColumn>
    <tableColumn id="8" xr3:uid="{1DFC5265-6BB1-4CA6-AF54-C54912736F7A}" name="52 week high" dataDxfId="12">
      <calculatedColumnFormula array="1">_FV(Table2[[#This Row],[Company]],"52 week high",TRUE)</calculatedColumnFormula>
    </tableColumn>
    <tableColumn id="9" xr3:uid="{44E3324D-AC9A-4412-BE2C-5B3EB362E84B}" name="52 week low" dataDxfId="11">
      <calculatedColumnFormula array="1">_FV(Table2[[#This Row],[Company]],"52 week low",TRUE)</calculatedColumnFormula>
    </tableColumn>
    <tableColumn id="13" xr3:uid="{26B45319-24D6-4B73-816D-27E9CF6A9586}" name="P/E" dataDxfId="10">
      <calculatedColumnFormula array="1">_FV(Table2[[#This Row],[Company]],"P/E",TRUE)</calculatedColumnFormula>
    </tableColumn>
    <tableColumn id="3" xr3:uid="{0AB95A9E-6D9E-473D-93EC-53E15CDF47CE}" name="Div" dataCellStyle="Currency"/>
    <tableColumn id="18" xr3:uid="{A931B3EF-00A4-4531-894A-E140C01F03C1}" name="FCF" dataCellStyle="Currency"/>
    <tableColumn id="14" xr3:uid="{5B8FCD9D-3239-41DC-8352-9656030C071A}" name="Coupon" dataDxfId="9"/>
    <tableColumn id="15" xr3:uid="{E60F25D3-1B09-4289-BCE5-2973290E70C9}" name="Yield" dataDxfId="8"/>
    <tableColumn id="21" xr3:uid="{C7379CBE-F16F-44D1-990E-684A304E49C5}" name="Type" dataDxfId="7"/>
    <tableColumn id="2" xr3:uid="{D727CA33-720A-42B3-B3A6-C5879FB2D4F7}" name="Bond" dataDxfId="6"/>
    <tableColumn id="5" xr3:uid="{98F24EA9-705D-4226-BE15-E51A68C4B177}" name="MML" dataDxfId="5" dataCellStyle="Percent"/>
    <tableColumn id="6" xr3:uid="{5B29A8D3-9995-4AD1-B3C0-CE9F5C11ACBA}" name="MMH" dataDxfId="4" dataCellStyle="Percent"/>
    <tableColumn id="7" xr3:uid="{AB559A3D-B90F-43B9-AE0B-3179E3A8A6B2}" name="MOS" dataDxfId="3" dataCellStyle="Percent"/>
    <tableColumn id="10" xr3:uid="{41C4A091-BD19-44EB-9D98-759A136CC1CE}" name="FPL" dataDxfId="2"/>
    <tableColumn id="11" xr3:uid="{649C9F71-4410-4B33-B0F3-59E458637C2E}" name="FPH" dataDxfId="1"/>
    <tableColumn id="12" xr3:uid="{F65154AC-D40B-4C08-8561-DF586F6BD4C6}" name="PMOS"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01121-D4EB-45B4-BB3E-1F27B86BB078}">
  <dimension ref="B2:S20"/>
  <sheetViews>
    <sheetView tabSelected="1" workbookViewId="0">
      <selection activeCell="L11" sqref="L11"/>
    </sheetView>
  </sheetViews>
  <sheetFormatPr defaultRowHeight="15" x14ac:dyDescent="0.25"/>
  <cols>
    <col min="2" max="2" width="53.28515625" bestFit="1" customWidth="1"/>
    <col min="3" max="3" width="10.5703125" bestFit="1" customWidth="1"/>
    <col min="4" max="5" width="14.85546875" bestFit="1" customWidth="1"/>
    <col min="6" max="6" width="14.28515625" bestFit="1" customWidth="1"/>
    <col min="7" max="7" width="9.85546875" bestFit="1" customWidth="1"/>
    <col min="8" max="8" width="10.7109375" bestFit="1" customWidth="1"/>
    <col min="9" max="9" width="11" bestFit="1" customWidth="1"/>
    <col min="10" max="10" width="10.7109375" bestFit="1" customWidth="1"/>
    <col min="11" max="11" width="7.85546875" bestFit="1" customWidth="1"/>
    <col min="13" max="14" width="8.28515625" bestFit="1" customWidth="1"/>
    <col min="17" max="19" width="10.5703125" bestFit="1" customWidth="1"/>
  </cols>
  <sheetData>
    <row r="2" spans="2:19" x14ac:dyDescent="0.25">
      <c r="B2" t="s">
        <v>1</v>
      </c>
      <c r="C2" t="s">
        <v>0</v>
      </c>
      <c r="D2" s="9" t="s">
        <v>2</v>
      </c>
      <c r="E2" t="s">
        <v>3</v>
      </c>
      <c r="F2" t="s">
        <v>4</v>
      </c>
      <c r="G2" t="s">
        <v>5</v>
      </c>
      <c r="H2" t="s">
        <v>19</v>
      </c>
      <c r="I2" t="s">
        <v>13</v>
      </c>
      <c r="J2" t="s">
        <v>17</v>
      </c>
      <c r="K2" t="s">
        <v>18</v>
      </c>
      <c r="L2" t="s">
        <v>16</v>
      </c>
      <c r="M2" t="s">
        <v>6</v>
      </c>
      <c r="N2" t="s">
        <v>9</v>
      </c>
      <c r="O2" t="s">
        <v>10</v>
      </c>
      <c r="P2" t="s">
        <v>11</v>
      </c>
      <c r="Q2" s="4" t="s">
        <v>14</v>
      </c>
      <c r="R2" s="4" t="s">
        <v>15</v>
      </c>
      <c r="S2" s="4" t="s">
        <v>12</v>
      </c>
    </row>
    <row r="3" spans="2:19" x14ac:dyDescent="0.25">
      <c r="B3" t="e" vm="1">
        <v>#VALUE!</v>
      </c>
      <c r="C3" t="str">
        <f>_FV(Table2[[#This Row],[Company]],"Ticker symbol",TRUE)</f>
        <v>AAPL</v>
      </c>
      <c r="D3" s="10" cm="1">
        <f t="array" ref="D3">_FV(Table2[[#This Row],[Company]],"Price")</f>
        <v>141.66</v>
      </c>
      <c r="E3" s="1" cm="1">
        <f t="array" ref="E3">_FV(Table2[[#This Row],[Company]],"52 week high",TRUE)</f>
        <v>182.94</v>
      </c>
      <c r="F3" s="1" cm="1">
        <f t="array" ref="F3">_FV(Table2[[#This Row],[Company]],"52 week low",TRUE)</f>
        <v>129.04</v>
      </c>
      <c r="G3" s="7" cm="1">
        <f t="array" ref="G3">_FV(Table2[[#This Row],[Company]],"P/E",TRUE)</f>
        <v>23.026199999999999</v>
      </c>
      <c r="H3" s="8">
        <v>0.92</v>
      </c>
      <c r="I3" s="8">
        <v>6</v>
      </c>
      <c r="J3" s="1">
        <v>6</v>
      </c>
      <c r="K3" s="2">
        <f>Table2[[#This Row],[Coupon]]/Table2[[#This Row],[Price]]</f>
        <v>4.2354934349851756E-2</v>
      </c>
      <c r="L3" s="5" t="s">
        <v>13</v>
      </c>
      <c r="M3" s="1" t="s">
        <v>7</v>
      </c>
      <c r="N3" s="2">
        <v>3.3300000000000003E-2</v>
      </c>
      <c r="O3" s="2">
        <v>0.04</v>
      </c>
      <c r="P3" s="2">
        <v>4.6699999999999998E-2</v>
      </c>
      <c r="Q3" s="3">
        <f>Table2[[#This Row],[Coupon]]/Table2[[#This Row],[MML]]</f>
        <v>180.18018018018017</v>
      </c>
      <c r="R3" s="3">
        <f>Table2[[#This Row],[Coupon]]/Table2[[#This Row],[MMH]]</f>
        <v>150</v>
      </c>
      <c r="S3" s="3">
        <f>Table2[[#This Row],[Coupon]]/Table2[[#This Row],[MOS]]</f>
        <v>128.47965738758032</v>
      </c>
    </row>
    <row r="4" spans="2:19" x14ac:dyDescent="0.25">
      <c r="B4" t="e" vm="2">
        <v>#VALUE!</v>
      </c>
      <c r="C4" t="str">
        <f>_FV(Table2[[#This Row],[Company]],"Ticker symbol",TRUE)</f>
        <v>AMLP</v>
      </c>
      <c r="D4" s="10" cm="1">
        <f t="array" ref="D4">_FV(Table2[[#This Row],[Company]],"Price")</f>
        <v>34.799999999999997</v>
      </c>
      <c r="E4" s="1" cm="1">
        <f t="array" ref="E4">_FV(Table2[[#This Row],[Company]],"52 week high",TRUE)</f>
        <v>42.18</v>
      </c>
      <c r="F4" s="1" cm="1">
        <f t="array" ref="F4">_FV(Table2[[#This Row],[Company]],"52 week low",TRUE)</f>
        <v>30.04</v>
      </c>
      <c r="G4" s="7" t="e" cm="1" vm="3">
        <f t="array" ref="G4">_FV(Table2[[#This Row],[Company]],"P/E",TRUE)</f>
        <v>#VALUE!</v>
      </c>
      <c r="H4" s="8">
        <v>2.92</v>
      </c>
      <c r="I4" s="8" t="s">
        <v>20</v>
      </c>
      <c r="J4" s="1">
        <v>2.92</v>
      </c>
      <c r="K4" s="2">
        <f>Table2[[#This Row],[Coupon]]/Table2[[#This Row],[Price]]</f>
        <v>8.39080459770115E-2</v>
      </c>
      <c r="L4" s="5" t="s">
        <v>19</v>
      </c>
      <c r="M4" s="1" t="s">
        <v>7</v>
      </c>
      <c r="N4" s="2"/>
      <c r="O4" s="2"/>
      <c r="P4" s="2">
        <v>0.08</v>
      </c>
      <c r="Q4" s="3" t="e">
        <f>Table2[[#This Row],[Coupon]]/Table2[[#This Row],[MML]]</f>
        <v>#DIV/0!</v>
      </c>
      <c r="R4" s="3" t="e">
        <f>Table2[[#This Row],[Coupon]]/Table2[[#This Row],[MMH]]</f>
        <v>#DIV/0!</v>
      </c>
      <c r="S4" s="3">
        <f>Table2[[#This Row],[Coupon]]/Table2[[#This Row],[MOS]]</f>
        <v>36.5</v>
      </c>
    </row>
    <row r="5" spans="2:19" x14ac:dyDescent="0.25">
      <c r="B5" t="e" vm="4">
        <v>#VALUE!</v>
      </c>
      <c r="C5" t="str">
        <f>_FV(Table2[[#This Row],[Company]],"Ticker symbol",TRUE)</f>
        <v>AMT</v>
      </c>
      <c r="D5" s="10" cm="1">
        <f t="array" ref="D5">_FV(Table2[[#This Row],[Company]],"Price")</f>
        <v>259.33</v>
      </c>
      <c r="E5" s="1" cm="1">
        <f t="array" ref="E5">_FV(Table2[[#This Row],[Company]],"52 week high",TRUE)</f>
        <v>303.72000000000003</v>
      </c>
      <c r="F5" s="1" cm="1">
        <f t="array" ref="F5">_FV(Table2[[#This Row],[Company]],"52 week low",TRUE)</f>
        <v>220</v>
      </c>
      <c r="G5" s="7" cm="1">
        <f t="array" ref="G5">_FV(Table2[[#This Row],[Company]],"P/E",TRUE)</f>
        <v>45.266800000000003</v>
      </c>
      <c r="H5" s="8"/>
      <c r="I5" s="8"/>
      <c r="J5" s="1"/>
      <c r="K5" s="2">
        <f>Table2[[#This Row],[Coupon]]/Table2[[#This Row],[Price]]</f>
        <v>0</v>
      </c>
      <c r="L5" s="6" t="s">
        <v>19</v>
      </c>
      <c r="M5" s="1" t="s">
        <v>7</v>
      </c>
      <c r="N5" s="2"/>
      <c r="O5" s="2"/>
      <c r="P5" s="2"/>
      <c r="Q5" s="3" t="e">
        <f>Table2[[#This Row],[Coupon]]/Table2[[#This Row],[MML]]</f>
        <v>#DIV/0!</v>
      </c>
      <c r="R5" s="3" t="e">
        <f>Table2[[#This Row],[Coupon]]/Table2[[#This Row],[MMH]]</f>
        <v>#DIV/0!</v>
      </c>
      <c r="S5" s="3" t="e">
        <f>Table2[[#This Row],[Coupon]]/Table2[[#This Row],[MOS]]</f>
        <v>#DIV/0!</v>
      </c>
    </row>
    <row r="6" spans="2:19" x14ac:dyDescent="0.25">
      <c r="B6" t="e" vm="5">
        <v>#VALUE!</v>
      </c>
      <c r="C6" t="str">
        <f>_FV(Table2[[#This Row],[Company]],"Ticker symbol",TRUE)</f>
        <v>BLK</v>
      </c>
      <c r="D6" s="10" cm="1">
        <f t="array" ref="D6">_FV(Table2[[#This Row],[Company]],"Price")</f>
        <v>636.91999999999996</v>
      </c>
      <c r="E6" s="1" cm="1">
        <f t="array" ref="E6">_FV(Table2[[#This Row],[Company]],"52 week high",TRUE)</f>
        <v>973.16</v>
      </c>
      <c r="F6" s="1" cm="1">
        <f t="array" ref="F6">_FV(Table2[[#This Row],[Company]],"52 week low",TRUE)</f>
        <v>575.6</v>
      </c>
      <c r="G6" s="7" cm="1">
        <f t="array" ref="G6">_FV(Table2[[#This Row],[Company]],"P/E",TRUE)</f>
        <v>16.2746</v>
      </c>
      <c r="H6" s="8">
        <v>19.52</v>
      </c>
      <c r="I6" s="8"/>
      <c r="J6" s="1">
        <v>19.52</v>
      </c>
      <c r="K6" s="2">
        <f>Table2[[#This Row],[Coupon]]/Table2[[#This Row],[Price]]</f>
        <v>3.0647491050681406E-2</v>
      </c>
      <c r="L6" s="5" t="s">
        <v>19</v>
      </c>
      <c r="M6" s="1" t="s">
        <v>7</v>
      </c>
      <c r="N6" s="2">
        <v>2.5000000000000001E-2</v>
      </c>
      <c r="O6" s="2">
        <v>2.7E-2</v>
      </c>
      <c r="P6" s="2">
        <v>0.03</v>
      </c>
      <c r="Q6" s="3">
        <f>Table2[[#This Row],[Coupon]]/Table2[[#This Row],[MML]]</f>
        <v>780.8</v>
      </c>
      <c r="R6" s="3">
        <f>Table2[[#This Row],[Coupon]]/Table2[[#This Row],[MMH]]</f>
        <v>722.96296296296293</v>
      </c>
      <c r="S6" s="3">
        <f>Table2[[#This Row],[Coupon]]/Table2[[#This Row],[MOS]]</f>
        <v>650.66666666666663</v>
      </c>
    </row>
    <row r="7" spans="2:19" x14ac:dyDescent="0.25">
      <c r="B7" t="e" vm="6">
        <v>#VALUE!</v>
      </c>
      <c r="C7" t="str">
        <f>_FV(Table2[[#This Row],[Company]],"Ticker symbol",TRUE)</f>
        <v>GD</v>
      </c>
      <c r="D7" s="10" cm="1">
        <f t="array" ref="D7">_FV(Table2[[#This Row],[Company]],"Price")</f>
        <v>223.5</v>
      </c>
      <c r="E7" s="1" cm="1">
        <f t="array" ref="E7">_FV(Table2[[#This Row],[Company]],"52 week high",TRUE)</f>
        <v>254.99</v>
      </c>
      <c r="F7" s="1" cm="1">
        <f t="array" ref="F7">_FV(Table2[[#This Row],[Company]],"52 week low",TRUE)</f>
        <v>182.66</v>
      </c>
      <c r="G7" s="7" cm="1">
        <f t="array" ref="G7">_FV(Table2[[#This Row],[Company]],"P/E",TRUE)</f>
        <v>19.040099999999999</v>
      </c>
      <c r="H7" s="8">
        <v>5.04</v>
      </c>
      <c r="I7" s="8"/>
      <c r="J7" s="1">
        <v>5.04</v>
      </c>
      <c r="K7" s="2">
        <f>Table2[[#This Row],[Coupon]]/Table2[[#This Row],[Price]]</f>
        <v>2.2550335570469798E-2</v>
      </c>
      <c r="L7" s="5" t="s">
        <v>19</v>
      </c>
      <c r="M7" s="1" t="s">
        <v>7</v>
      </c>
      <c r="N7" s="2">
        <v>2.4E-2</v>
      </c>
      <c r="O7" s="2">
        <v>2.7E-2</v>
      </c>
      <c r="P7" s="2">
        <v>3.1E-2</v>
      </c>
      <c r="Q7" s="3">
        <f>Table2[[#This Row],[Coupon]]/Table2[[#This Row],[MML]]</f>
        <v>210</v>
      </c>
      <c r="R7" s="3">
        <f>Table2[[#This Row],[Coupon]]/Table2[[#This Row],[MMH]]</f>
        <v>186.66666666666666</v>
      </c>
      <c r="S7" s="3">
        <f>Table2[[#This Row],[Coupon]]/Table2[[#This Row],[MOS]]</f>
        <v>162.58064516129033</v>
      </c>
    </row>
    <row r="8" spans="2:19" x14ac:dyDescent="0.25">
      <c r="B8" t="e" vm="7">
        <v>#VALUE!</v>
      </c>
      <c r="C8" t="str">
        <f>_FV(Table2[[#This Row],[Company]],"Ticker symbol",TRUE)</f>
        <v>GOOGL</v>
      </c>
      <c r="D8" s="10" cm="1">
        <f t="array" ref="D8">_FV(Table2[[#This Row],[Company]],"Price")</f>
        <v>2316.67</v>
      </c>
      <c r="E8" s="1" cm="1">
        <f t="array" ref="E8">_FV(Table2[[#This Row],[Company]],"52 week high",TRUE)</f>
        <v>3030.9315000000001</v>
      </c>
      <c r="F8" s="1" cm="1">
        <f t="array" ref="F8">_FV(Table2[[#This Row],[Company]],"52 week low",TRUE)</f>
        <v>2037.6936000000001</v>
      </c>
      <c r="G8" s="7" cm="1">
        <f t="array" ref="G8">_FV(Table2[[#This Row],[Company]],"P/E",TRUE)</f>
        <v>21.343399999999999</v>
      </c>
      <c r="H8" s="8">
        <v>0</v>
      </c>
      <c r="I8" s="8">
        <v>98</v>
      </c>
      <c r="J8" s="1">
        <v>100</v>
      </c>
      <c r="K8" s="2">
        <f>Table2[[#This Row],[Coupon]]/Table2[[#This Row],[Price]]</f>
        <v>4.3165405517402132E-2</v>
      </c>
      <c r="L8" s="5" t="s">
        <v>13</v>
      </c>
      <c r="M8" s="1" t="s">
        <v>8</v>
      </c>
      <c r="N8" s="2">
        <v>3.3000000000000002E-2</v>
      </c>
      <c r="O8" s="2">
        <v>0.04</v>
      </c>
      <c r="P8" s="2">
        <v>4.6699999999999998E-2</v>
      </c>
      <c r="Q8" s="3">
        <f>Table2[[#This Row],[Coupon]]/Table2[[#This Row],[MML]]</f>
        <v>3030.30303030303</v>
      </c>
      <c r="R8" s="3">
        <f>Table2[[#This Row],[Coupon]]/Table2[[#This Row],[MMH]]</f>
        <v>2500</v>
      </c>
      <c r="S8" s="3">
        <f>Table2[[#This Row],[Coupon]]/Table2[[#This Row],[MOS]]</f>
        <v>2141.3276231263385</v>
      </c>
    </row>
    <row r="9" spans="2:19" x14ac:dyDescent="0.25">
      <c r="B9" t="e" vm="8">
        <v>#VALUE!</v>
      </c>
      <c r="C9" t="str">
        <f>_FV(Table2[[#This Row],[Company]],"Ticker symbol",TRUE)</f>
        <v>HD</v>
      </c>
      <c r="D9" s="10" cm="1">
        <f t="array" ref="D9">_FV(Table2[[#This Row],[Company]],"Price")</f>
        <v>282.47000000000003</v>
      </c>
      <c r="E9" s="1" cm="1">
        <f t="array" ref="E9">_FV(Table2[[#This Row],[Company]],"52 week high",TRUE)</f>
        <v>420.61</v>
      </c>
      <c r="F9" s="1" cm="1">
        <f t="array" ref="F9">_FV(Table2[[#This Row],[Company]],"52 week low",TRUE)</f>
        <v>264.51</v>
      </c>
      <c r="G9" s="7" cm="1">
        <f t="array" ref="G9">_FV(Table2[[#This Row],[Company]],"P/E",TRUE)</f>
        <v>17.964600000000001</v>
      </c>
      <c r="H9" s="8">
        <v>7.6</v>
      </c>
      <c r="I9" s="8"/>
      <c r="J9" s="1">
        <v>7.6</v>
      </c>
      <c r="K9" s="2">
        <f>Table2[[#This Row],[Coupon]]/Table2[[#This Row],[Price]]</f>
        <v>2.690551208977944E-2</v>
      </c>
      <c r="L9" s="6" t="s">
        <v>19</v>
      </c>
      <c r="M9" s="1" t="s">
        <v>7</v>
      </c>
      <c r="N9" s="2">
        <v>2.1000000000000001E-2</v>
      </c>
      <c r="O9" s="2">
        <v>2.3E-2</v>
      </c>
      <c r="P9" s="2">
        <v>2.7E-2</v>
      </c>
      <c r="Q9" s="3">
        <f>Table2[[#This Row],[Coupon]]/Table2[[#This Row],[MML]]</f>
        <v>361.90476190476187</v>
      </c>
      <c r="R9" s="3">
        <f>Table2[[#This Row],[Coupon]]/Table2[[#This Row],[MMH]]</f>
        <v>330.43478260869563</v>
      </c>
      <c r="S9" s="3">
        <f>Table2[[#This Row],[Coupon]]/Table2[[#This Row],[MOS]]</f>
        <v>281.48148148148147</v>
      </c>
    </row>
    <row r="10" spans="2:19" x14ac:dyDescent="0.25">
      <c r="B10" t="e" vm="9">
        <v>#VALUE!</v>
      </c>
      <c r="C10" t="str">
        <f>_FV(Table2[[#This Row],[Company]],"Ticker symbol",TRUE)</f>
        <v>JPM</v>
      </c>
      <c r="D10" s="10" cm="1">
        <f t="array" ref="D10">_FV(Table2[[#This Row],[Company]],"Price")</f>
        <v>116.4</v>
      </c>
      <c r="E10" s="1" cm="1">
        <f t="array" ref="E10">_FV(Table2[[#This Row],[Company]],"52 week high",TRUE)</f>
        <v>172.96</v>
      </c>
      <c r="F10" s="1" cm="1">
        <f t="array" ref="F10">_FV(Table2[[#This Row],[Company]],"52 week low",TRUE)</f>
        <v>111.48</v>
      </c>
      <c r="G10" s="7" cm="1">
        <f t="array" ref="G10">_FV(Table2[[#This Row],[Company]],"P/E",TRUE)</f>
        <v>8.7060999999999993</v>
      </c>
      <c r="H10" s="8">
        <v>4</v>
      </c>
      <c r="I10" s="8"/>
      <c r="J10" s="1">
        <v>4</v>
      </c>
      <c r="K10" s="2">
        <f>Table2[[#This Row],[Coupon]]/Table2[[#This Row],[Price]]</f>
        <v>3.4364261168384876E-2</v>
      </c>
      <c r="L10" s="5" t="s">
        <v>19</v>
      </c>
      <c r="M10" s="1" t="s">
        <v>7</v>
      </c>
      <c r="N10" s="2">
        <v>0.03</v>
      </c>
      <c r="O10" s="2">
        <v>3.3000000000000002E-2</v>
      </c>
      <c r="P10" s="2">
        <v>0.04</v>
      </c>
      <c r="Q10" s="3">
        <f>Table2[[#This Row],[Coupon]]/Table2[[#This Row],[MML]]</f>
        <v>133.33333333333334</v>
      </c>
      <c r="R10" s="3">
        <f>Table2[[#This Row],[Coupon]]/Table2[[#This Row],[MMH]]</f>
        <v>121.2121212121212</v>
      </c>
      <c r="S10" s="3">
        <f>Table2[[#This Row],[Coupon]]/Table2[[#This Row],[MOS]]</f>
        <v>100</v>
      </c>
    </row>
    <row r="11" spans="2:19" x14ac:dyDescent="0.25">
      <c r="B11" t="e" vm="10">
        <v>#VALUE!</v>
      </c>
      <c r="C11" t="str">
        <f>_FV(Table2[[#This Row],[Company]],"Ticker symbol",TRUE)</f>
        <v>KO</v>
      </c>
      <c r="D11" s="10" cm="1">
        <f t="array" ref="D11">_FV(Table2[[#This Row],[Company]],"Price")</f>
        <v>62.91</v>
      </c>
      <c r="E11" s="1" cm="1">
        <f t="array" ref="E11">_FV(Table2[[#This Row],[Company]],"52 week high",TRUE)</f>
        <v>67.2</v>
      </c>
      <c r="F11" s="1" cm="1">
        <f t="array" ref="F11">_FV(Table2[[#This Row],[Company]],"52 week low",TRUE)</f>
        <v>52.28</v>
      </c>
      <c r="G11" s="7" cm="1">
        <f t="array" ref="G11">_FV(Table2[[#This Row],[Company]],"P/E",TRUE)</f>
        <v>26.588000000000001</v>
      </c>
      <c r="H11" s="8"/>
      <c r="I11" s="8"/>
      <c r="J11" s="1"/>
      <c r="K11" s="2">
        <f>Table2[[#This Row],[Coupon]]/Table2[[#This Row],[Price]]</f>
        <v>0</v>
      </c>
      <c r="L11" s="6" t="s">
        <v>19</v>
      </c>
      <c r="M11" s="1" t="s">
        <v>7</v>
      </c>
      <c r="N11" s="2"/>
      <c r="O11" s="2"/>
      <c r="P11" s="2"/>
      <c r="Q11" s="3" t="e">
        <f>Table2[[#This Row],[Coupon]]/Table2[[#This Row],[MML]]</f>
        <v>#DIV/0!</v>
      </c>
      <c r="R11" s="3" t="e">
        <f>Table2[[#This Row],[Coupon]]/Table2[[#This Row],[MMH]]</f>
        <v>#DIV/0!</v>
      </c>
      <c r="S11" s="3" t="e">
        <f>Table2[[#This Row],[Coupon]]/Table2[[#This Row],[MOS]]</f>
        <v>#DIV/0!</v>
      </c>
    </row>
    <row r="12" spans="2:19" x14ac:dyDescent="0.25">
      <c r="B12" t="e" vm="11">
        <v>#VALUE!</v>
      </c>
      <c r="C12" t="str">
        <f>_FV(Table2[[#This Row],[Company]],"Ticker symbol",TRUE)</f>
        <v>LMT</v>
      </c>
      <c r="D12" s="10" cm="1">
        <f t="array" ref="D12">_FV(Table2[[#This Row],[Company]],"Price")</f>
        <v>419.25</v>
      </c>
      <c r="E12" s="1" cm="1">
        <f t="array" ref="E12">_FV(Table2[[#This Row],[Company]],"52 week high",TRUE)</f>
        <v>479.99</v>
      </c>
      <c r="F12" s="1" cm="1">
        <f t="array" ref="F12">_FV(Table2[[#This Row],[Company]],"52 week low",TRUE)</f>
        <v>324.2278</v>
      </c>
      <c r="G12" s="7" cm="1">
        <f t="array" ref="G12">_FV(Table2[[#This Row],[Company]],"P/E",TRUE)</f>
        <v>18.503499999999999</v>
      </c>
      <c r="H12" s="8">
        <v>11.2</v>
      </c>
      <c r="I12" s="8"/>
      <c r="J12" s="1">
        <v>11.2</v>
      </c>
      <c r="K12" s="2">
        <f>Table2[[#This Row],[Coupon]]/Table2[[#This Row],[Price]]</f>
        <v>2.6714370900417412E-2</v>
      </c>
      <c r="L12" s="5" t="s">
        <v>19</v>
      </c>
      <c r="M12" s="1" t="s">
        <v>7</v>
      </c>
      <c r="N12" s="2">
        <v>2.7E-2</v>
      </c>
      <c r="O12" s="2">
        <v>3.1E-2</v>
      </c>
      <c r="P12" s="2">
        <v>3.5000000000000003E-2</v>
      </c>
      <c r="Q12" s="3">
        <f>Table2[[#This Row],[Coupon]]/Table2[[#This Row],[MML]]</f>
        <v>414.81481481481478</v>
      </c>
      <c r="R12" s="3">
        <f>Table2[[#This Row],[Coupon]]/Table2[[#This Row],[MMH]]</f>
        <v>361.29032258064512</v>
      </c>
      <c r="S12" s="3">
        <f>Table2[[#This Row],[Coupon]]/Table2[[#This Row],[MOS]]</f>
        <v>319.99999999999994</v>
      </c>
    </row>
    <row r="13" spans="2:19" x14ac:dyDescent="0.25">
      <c r="B13" t="e" vm="12">
        <v>#VALUE!</v>
      </c>
      <c r="C13" t="str">
        <f>_FV(Table2[[#This Row],[Company]],"Ticker symbol",TRUE)</f>
        <v>LOW</v>
      </c>
      <c r="D13" s="10" cm="1">
        <f t="array" ref="D13">_FV(Table2[[#This Row],[Company]],"Price")</f>
        <v>184.22</v>
      </c>
      <c r="E13" s="1" cm="1">
        <f t="array" ref="E13">_FV(Table2[[#This Row],[Company]],"52 week high",TRUE)</f>
        <v>263.31</v>
      </c>
      <c r="F13" s="1" cm="1">
        <f t="array" ref="F13">_FV(Table2[[#This Row],[Company]],"52 week low",TRUE)</f>
        <v>170.12</v>
      </c>
      <c r="G13" s="7" cm="1">
        <f t="array" ref="G13">_FV(Table2[[#This Row],[Company]],"P/E",TRUE)</f>
        <v>14.9039</v>
      </c>
      <c r="H13" s="8">
        <v>4.2</v>
      </c>
      <c r="I13" s="8"/>
      <c r="J13" s="1">
        <v>4.2</v>
      </c>
      <c r="K13" s="2">
        <f>Table2[[#This Row],[Coupon]]/Table2[[#This Row],[Price]]</f>
        <v>2.2798827488872003E-2</v>
      </c>
      <c r="L13" s="6" t="s">
        <v>19</v>
      </c>
      <c r="M13" s="1" t="s">
        <v>7</v>
      </c>
      <c r="N13" s="2">
        <v>1.4999999999999999E-2</v>
      </c>
      <c r="O13" s="2">
        <v>1.7999999999999999E-2</v>
      </c>
      <c r="P13" s="2">
        <v>0.02</v>
      </c>
      <c r="Q13" s="3">
        <f>Table2[[#This Row],[Coupon]]/Table2[[#This Row],[MML]]</f>
        <v>280</v>
      </c>
      <c r="R13" s="3">
        <f>Table2[[#This Row],[Coupon]]/Table2[[#This Row],[MMH]]</f>
        <v>233.33333333333337</v>
      </c>
      <c r="S13" s="3">
        <f>Table2[[#This Row],[Coupon]]/Table2[[#This Row],[MOS]]</f>
        <v>210</v>
      </c>
    </row>
    <row r="14" spans="2:19" x14ac:dyDescent="0.25">
      <c r="B14" t="e" vm="13">
        <v>#VALUE!</v>
      </c>
      <c r="C14" t="str">
        <f>_FV(Table2[[#This Row],[Company]],"Ticker symbol",TRUE)</f>
        <v>MSFT</v>
      </c>
      <c r="D14" s="10" cm="1">
        <f t="array" ref="D14">_FV(Table2[[#This Row],[Company]],"Price")</f>
        <v>264.89</v>
      </c>
      <c r="E14" s="1" cm="1">
        <f t="array" ref="E14">_FV(Table2[[#This Row],[Company]],"52 week high",TRUE)</f>
        <v>349.67</v>
      </c>
      <c r="F14" s="1" cm="1">
        <f t="array" ref="F14">_FV(Table2[[#This Row],[Company]],"52 week low",TRUE)</f>
        <v>241.51</v>
      </c>
      <c r="G14" s="7" cm="1">
        <f t="array" ref="G14">_FV(Table2[[#This Row],[Company]],"P/E",TRUE)</f>
        <v>27.929500000000001</v>
      </c>
      <c r="H14" s="8">
        <v>2.48</v>
      </c>
      <c r="I14" s="8">
        <v>7.38</v>
      </c>
      <c r="J14" s="1">
        <v>8</v>
      </c>
      <c r="K14" s="2">
        <f>Table2[[#This Row],[Coupon]]/Table2[[#This Row],[Price]]</f>
        <v>3.0201215598927859E-2</v>
      </c>
      <c r="L14" s="5" t="s">
        <v>13</v>
      </c>
      <c r="M14" s="1" t="s">
        <v>7</v>
      </c>
      <c r="N14" s="2">
        <v>3.3300000000000003E-2</v>
      </c>
      <c r="O14" s="2">
        <v>0.04</v>
      </c>
      <c r="P14" s="2">
        <v>4.6699999999999998E-2</v>
      </c>
      <c r="Q14" s="3">
        <f>Table2[[#This Row],[Coupon]]/Table2[[#This Row],[MML]]</f>
        <v>240.24024024024021</v>
      </c>
      <c r="R14" s="3">
        <f>Table2[[#This Row],[Coupon]]/Table2[[#This Row],[MMH]]</f>
        <v>200</v>
      </c>
      <c r="S14" s="3">
        <f>Table2[[#This Row],[Coupon]]/Table2[[#This Row],[MOS]]</f>
        <v>171.30620985010708</v>
      </c>
    </row>
    <row r="15" spans="2:19" x14ac:dyDescent="0.25">
      <c r="B15" t="e" vm="14">
        <v>#VALUE!</v>
      </c>
      <c r="C15" t="str">
        <f>_FV(Table2[[#This Row],[Company]],"Ticker symbol",TRUE)</f>
        <v>PEP</v>
      </c>
      <c r="D15" s="10" cm="1">
        <f t="array" ref="D15">_FV(Table2[[#This Row],[Company]],"Price")</f>
        <v>166.35</v>
      </c>
      <c r="E15" s="1" cm="1">
        <f t="array" ref="E15">_FV(Table2[[#This Row],[Company]],"52 week high",TRUE)</f>
        <v>177.62</v>
      </c>
      <c r="F15" s="1" cm="1">
        <f t="array" ref="F15">_FV(Table2[[#This Row],[Company]],"52 week low",TRUE)</f>
        <v>146.4</v>
      </c>
      <c r="G15" s="7" cm="1">
        <f t="array" ref="G15">_FV(Table2[[#This Row],[Company]],"P/E",TRUE)</f>
        <v>22.302900000000001</v>
      </c>
      <c r="H15" s="8">
        <v>4.5999999999999996</v>
      </c>
      <c r="I15" s="8"/>
      <c r="J15" s="1">
        <v>4.5999999999999996</v>
      </c>
      <c r="K15" s="2">
        <f>Table2[[#This Row],[Coupon]]/Table2[[#This Row],[Price]]</f>
        <v>2.765253982566877E-2</v>
      </c>
      <c r="L15" s="5" t="s">
        <v>19</v>
      </c>
      <c r="M15" s="1" t="s">
        <v>7</v>
      </c>
      <c r="N15" s="2">
        <v>2.8000000000000001E-2</v>
      </c>
      <c r="O15" s="2">
        <v>0.03</v>
      </c>
      <c r="P15" s="2">
        <v>3.3000000000000002E-2</v>
      </c>
      <c r="Q15" s="3">
        <f>Table2[[#This Row],[Coupon]]/Table2[[#This Row],[MML]]</f>
        <v>164.28571428571428</v>
      </c>
      <c r="R15" s="3">
        <f>Table2[[#This Row],[Coupon]]/Table2[[#This Row],[MMH]]</f>
        <v>153.33333333333331</v>
      </c>
      <c r="S15" s="3">
        <f>Table2[[#This Row],[Coupon]]/Table2[[#This Row],[MOS]]</f>
        <v>139.39393939393938</v>
      </c>
    </row>
    <row r="16" spans="2:19" x14ac:dyDescent="0.25">
      <c r="B16" t="e" vm="15">
        <v>#VALUE!</v>
      </c>
      <c r="C16" t="str">
        <f>_FV(Table2[[#This Row],[Company]],"Ticker symbol",TRUE)</f>
        <v>SPG</v>
      </c>
      <c r="D16" s="10" cm="1">
        <f t="array" ref="D16">_FV(Table2[[#This Row],[Company]],"Price")</f>
        <v>100.12</v>
      </c>
      <c r="E16" s="1" cm="1">
        <f t="array" ref="E16">_FV(Table2[[#This Row],[Company]],"52 week high",TRUE)</f>
        <v>171.12</v>
      </c>
      <c r="F16" s="1" cm="1">
        <f t="array" ref="F16">_FV(Table2[[#This Row],[Company]],"52 week low",TRUE)</f>
        <v>93.5</v>
      </c>
      <c r="G16" s="7" cm="1">
        <f t="array" ref="G16">_FV(Table2[[#This Row],[Company]],"P/E",TRUE)</f>
        <v>14.695499999999999</v>
      </c>
      <c r="H16" s="8">
        <v>6.8</v>
      </c>
      <c r="I16" s="8"/>
      <c r="J16" s="1">
        <v>6.8</v>
      </c>
      <c r="K16" s="2">
        <f>Table2[[#This Row],[Coupon]]/Table2[[#This Row],[Price]]</f>
        <v>6.7918497802636826E-2</v>
      </c>
      <c r="L16" s="5" t="s">
        <v>19</v>
      </c>
      <c r="M16" s="1" t="s">
        <v>7</v>
      </c>
      <c r="N16" s="2">
        <v>4.4999999999999998E-2</v>
      </c>
      <c r="O16" s="2">
        <v>5.5E-2</v>
      </c>
      <c r="P16" s="2">
        <v>6.5000000000000002E-2</v>
      </c>
      <c r="Q16" s="3">
        <f>Table2[[#This Row],[Coupon]]/Table2[[#This Row],[MML]]</f>
        <v>151.11111111111111</v>
      </c>
      <c r="R16" s="3">
        <f>Table2[[#This Row],[Coupon]]/Table2[[#This Row],[MMH]]</f>
        <v>123.63636363636363</v>
      </c>
      <c r="S16" s="3">
        <f>Table2[[#This Row],[Coupon]]/Table2[[#This Row],[MOS]]</f>
        <v>104.61538461538461</v>
      </c>
    </row>
    <row r="17" spans="2:19" x14ac:dyDescent="0.25">
      <c r="B17" t="e" vm="16">
        <v>#VALUE!</v>
      </c>
      <c r="C17" t="str">
        <f>_FV(Table2[[#This Row],[Company]],"Ticker symbol",TRUE)</f>
        <v>TROW</v>
      </c>
      <c r="D17" s="10" cm="1">
        <f t="array" ref="D17">_FV(Table2[[#This Row],[Company]],"Price")</f>
        <v>120.51</v>
      </c>
      <c r="E17" s="1" cm="1">
        <f t="array" ref="E17">_FV(Table2[[#This Row],[Company]],"52 week high",TRUE)</f>
        <v>224.55500000000001</v>
      </c>
      <c r="F17" s="1" cm="1">
        <f t="array" ref="F17">_FV(Table2[[#This Row],[Company]],"52 week low",TRUE)</f>
        <v>104.72</v>
      </c>
      <c r="G17" s="7" cm="1">
        <f t="array" ref="G17">_FV(Table2[[#This Row],[Company]],"P/E",TRUE)</f>
        <v>9.8274000000000008</v>
      </c>
      <c r="H17" s="8">
        <v>4.8</v>
      </c>
      <c r="I17" s="8"/>
      <c r="J17" s="1">
        <v>4.8</v>
      </c>
      <c r="K17" s="2">
        <f>Table2[[#This Row],[Coupon]]/Table2[[#This Row],[Price]]</f>
        <v>3.9830719442369926E-2</v>
      </c>
      <c r="L17" s="5" t="s">
        <v>19</v>
      </c>
      <c r="M17" s="1" t="s">
        <v>7</v>
      </c>
      <c r="N17" s="2">
        <v>2.7E-2</v>
      </c>
      <c r="O17" s="2">
        <v>0.03</v>
      </c>
      <c r="P17" s="2">
        <v>3.3000000000000002E-2</v>
      </c>
      <c r="Q17" s="3">
        <f>Table2[[#This Row],[Coupon]]/Table2[[#This Row],[MML]]</f>
        <v>177.77777777777777</v>
      </c>
      <c r="R17" s="3">
        <f>Table2[[#This Row],[Coupon]]/Table2[[#This Row],[MMH]]</f>
        <v>160</v>
      </c>
      <c r="S17" s="3">
        <f>Table2[[#This Row],[Coupon]]/Table2[[#This Row],[MOS]]</f>
        <v>145.45454545454544</v>
      </c>
    </row>
    <row r="18" spans="2:19" x14ac:dyDescent="0.25">
      <c r="B18" t="e" vm="17">
        <v>#VALUE!</v>
      </c>
      <c r="C18" t="str">
        <f>_FV(Table2[[#This Row],[Company]],"Ticker symbol",TRUE)</f>
        <v>TXN</v>
      </c>
      <c r="D18" s="10" cm="1">
        <f t="array" ref="D18">_FV(Table2[[#This Row],[Company]],"Price")</f>
        <v>155.62</v>
      </c>
      <c r="E18" s="1" cm="1">
        <f t="array" ref="E18">_FV(Table2[[#This Row],[Company]],"52 week high",TRUE)</f>
        <v>202.26</v>
      </c>
      <c r="F18" s="1" cm="1">
        <f t="array" ref="F18">_FV(Table2[[#This Row],[Company]],"52 week low",TRUE)</f>
        <v>149.1</v>
      </c>
      <c r="G18" s="7" cm="1">
        <f t="array" ref="G18">_FV(Table2[[#This Row],[Company]],"P/E",TRUE)</f>
        <v>17.8324</v>
      </c>
      <c r="H18" s="8">
        <v>4.5999999999999996</v>
      </c>
      <c r="I18" s="8"/>
      <c r="J18" s="1">
        <v>4.5999999999999996</v>
      </c>
      <c r="K18" s="2">
        <f>Table2[[#This Row],[Coupon]]/Table2[[#This Row],[Price]]</f>
        <v>2.9559182624341342E-2</v>
      </c>
      <c r="L18" s="5" t="s">
        <v>19</v>
      </c>
      <c r="M18" s="1" t="s">
        <v>7</v>
      </c>
      <c r="N18" s="2">
        <v>2.5000000000000001E-2</v>
      </c>
      <c r="O18" s="2">
        <v>2.7E-2</v>
      </c>
      <c r="P18" s="2">
        <v>0.03</v>
      </c>
      <c r="Q18" s="3">
        <f>Table2[[#This Row],[Coupon]]/Table2[[#This Row],[MML]]</f>
        <v>183.99999999999997</v>
      </c>
      <c r="R18" s="3">
        <f>Table2[[#This Row],[Coupon]]/Table2[[#This Row],[MMH]]</f>
        <v>170.37037037037035</v>
      </c>
      <c r="S18" s="3">
        <f>Table2[[#This Row],[Coupon]]/Table2[[#This Row],[MOS]]</f>
        <v>153.33333333333331</v>
      </c>
    </row>
    <row r="19" spans="2:19" x14ac:dyDescent="0.25">
      <c r="B19" t="e" vm="18">
        <v>#VALUE!</v>
      </c>
      <c r="C19" t="str">
        <f>_FV(Table2[[#This Row],[Company]],"Ticker symbol",TRUE)</f>
        <v>UPS</v>
      </c>
      <c r="D19" s="10" cm="1">
        <f t="array" ref="D19">_FV(Table2[[#This Row],[Company]],"Price")</f>
        <v>181.81</v>
      </c>
      <c r="E19" s="1" cm="1">
        <f t="array" ref="E19">_FV(Table2[[#This Row],[Company]],"52 week high",TRUE)</f>
        <v>233.72</v>
      </c>
      <c r="F19" s="1" cm="1">
        <f t="array" ref="F19">_FV(Table2[[#This Row],[Company]],"52 week low",TRUE)</f>
        <v>165.34</v>
      </c>
      <c r="G19" s="7" cm="1">
        <f t="array" ref="G19">_FV(Table2[[#This Row],[Company]],"P/E",TRUE)</f>
        <v>14.9482</v>
      </c>
      <c r="H19" s="8">
        <v>6.08</v>
      </c>
      <c r="I19" s="8"/>
      <c r="J19" s="1">
        <v>6.08</v>
      </c>
      <c r="K19" s="2">
        <f>Table2[[#This Row],[Coupon]]/Table2[[#This Row],[Price]]</f>
        <v>3.3441504867719046E-2</v>
      </c>
      <c r="L19" s="5" t="s">
        <v>19</v>
      </c>
      <c r="M19" s="1" t="s">
        <v>7</v>
      </c>
      <c r="N19" s="2">
        <v>2.7E-2</v>
      </c>
      <c r="O19" s="2">
        <v>0.03</v>
      </c>
      <c r="P19" s="2">
        <v>3.5000000000000003E-2</v>
      </c>
      <c r="Q19" s="3">
        <f>Table2[[#This Row],[Coupon]]/Table2[[#This Row],[MML]]</f>
        <v>225.18518518518519</v>
      </c>
      <c r="R19" s="3">
        <f>Table2[[#This Row],[Coupon]]/Table2[[#This Row],[MMH]]</f>
        <v>202.66666666666669</v>
      </c>
      <c r="S19" s="3">
        <f>Table2[[#This Row],[Coupon]]/Table2[[#This Row],[MOS]]</f>
        <v>173.71428571428569</v>
      </c>
    </row>
    <row r="20" spans="2:19" x14ac:dyDescent="0.25">
      <c r="B20" t="e" vm="19">
        <v>#VALUE!</v>
      </c>
      <c r="C20" t="str">
        <f>_FV(Table2[[#This Row],[Company]],"Ticker symbol",TRUE)</f>
        <v>VZ</v>
      </c>
      <c r="D20" s="10" cm="1">
        <f t="array" ref="D20">_FV(Table2[[#This Row],[Company]],"Price")</f>
        <v>50.99</v>
      </c>
      <c r="E20" s="1" cm="1">
        <f t="array" ref="E20">_FV(Table2[[#This Row],[Company]],"52 week high",TRUE)</f>
        <v>56.85</v>
      </c>
      <c r="F20" s="1" cm="1">
        <f t="array" ref="F20">_FV(Table2[[#This Row],[Company]],"52 week low",TRUE)</f>
        <v>45.548900000000003</v>
      </c>
      <c r="G20" s="7" cm="1">
        <f t="array" ref="G20">_FV(Table2[[#This Row],[Company]],"P/E",TRUE)</f>
        <v>9.9133999999999993</v>
      </c>
      <c r="H20" s="8">
        <v>2.56</v>
      </c>
      <c r="I20" s="8"/>
      <c r="J20" s="1">
        <v>2.56</v>
      </c>
      <c r="K20" s="2">
        <f>Table2[[#This Row],[Coupon]]/Table2[[#This Row],[Price]]</f>
        <v>5.0205922729947047E-2</v>
      </c>
      <c r="L20" s="5" t="s">
        <v>19</v>
      </c>
      <c r="M20" s="1" t="s">
        <v>7</v>
      </c>
      <c r="N20" s="2">
        <v>4.4999999999999998E-2</v>
      </c>
      <c r="O20" s="2">
        <v>4.7500000000000001E-2</v>
      </c>
      <c r="P20" s="2">
        <v>0.05</v>
      </c>
      <c r="Q20" s="3">
        <f>Table2[[#This Row],[Coupon]]/Table2[[#This Row],[MML]]</f>
        <v>56.888888888888893</v>
      </c>
      <c r="R20" s="3">
        <f>Table2[[#This Row],[Coupon]]/Table2[[#This Row],[MMH]]</f>
        <v>53.89473684210526</v>
      </c>
      <c r="S20" s="3">
        <f>Table2[[#This Row],[Coupon]]/Table2[[#This Row],[MOS]]</f>
        <v>51.199999999999996</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WatchList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2022-06-12T17:43:05Z</dcterms:created>
  <dcterms:modified xsi:type="dcterms:W3CDTF">2022-06-27T23:04:09Z</dcterms:modified>
</cp:coreProperties>
</file>