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1229" documentId="8_{C8D0096A-CF07-4025-B6D9-3EA9E3FEB7D7}" xr6:coauthVersionLast="47" xr6:coauthVersionMax="47" xr10:uidLastSave="{E1AE5B9F-46B5-46F3-9DD7-081B994AC2C6}"/>
  <bookViews>
    <workbookView xWindow="28620" yWindow="-1644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11" i="1" l="1"/>
  <c r="S11" i="1"/>
  <c r="T11" i="1"/>
  <c r="B11" i="1" a="1"/>
  <c r="B11" i="1" s="1"/>
  <c r="C11" i="1" a="1"/>
  <c r="C11" i="1" s="1"/>
  <c r="L11" i="1" s="1"/>
  <c r="D11" i="1" a="1"/>
  <c r="D11" i="1" s="1"/>
  <c r="E11" i="1" a="1"/>
  <c r="E11" i="1" s="1"/>
  <c r="F11" i="1" a="1"/>
  <c r="F11" i="1" s="1"/>
  <c r="V11" i="1" a="1"/>
  <c r="V11" i="1" s="1"/>
  <c r="W11" i="1" a="1"/>
  <c r="W11" i="1" s="1"/>
  <c r="R24" i="1" l="1"/>
  <c r="S24" i="1"/>
  <c r="T24" i="1"/>
  <c r="W3" i="1" a="1"/>
  <c r="W3" i="1" s="1"/>
  <c r="W4" i="1" a="1"/>
  <c r="W4" i="1" s="1"/>
  <c r="W5" i="1" a="1"/>
  <c r="W5" i="1" s="1"/>
  <c r="W6" i="1" a="1"/>
  <c r="W6" i="1" s="1"/>
  <c r="W7" i="1" a="1"/>
  <c r="W7" i="1" s="1"/>
  <c r="W8" i="1" a="1"/>
  <c r="W8" i="1" s="1"/>
  <c r="W9" i="1" a="1"/>
  <c r="W9" i="1" s="1"/>
  <c r="W10" i="1" a="1"/>
  <c r="W10"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5" i="1" a="1"/>
  <c r="W25" i="1" s="1"/>
  <c r="W26" i="1" a="1"/>
  <c r="W26" i="1" s="1"/>
  <c r="W27" i="1" a="1"/>
  <c r="W27" i="1" s="1"/>
  <c r="W28" i="1" a="1"/>
  <c r="W28" i="1" s="1"/>
  <c r="W24" i="1" a="1"/>
  <c r="W24" i="1" s="1"/>
  <c r="V3" i="1" a="1"/>
  <c r="V3" i="1" s="1"/>
  <c r="V4" i="1" a="1"/>
  <c r="V4" i="1" s="1"/>
  <c r="V5" i="1" a="1"/>
  <c r="V5" i="1" s="1"/>
  <c r="V6" i="1" a="1"/>
  <c r="V6" i="1" s="1"/>
  <c r="V7" i="1" a="1"/>
  <c r="V7" i="1" s="1"/>
  <c r="V8" i="1" a="1"/>
  <c r="V8" i="1" s="1"/>
  <c r="V9" i="1" a="1"/>
  <c r="V9" i="1" s="1"/>
  <c r="V10" i="1" a="1"/>
  <c r="V10"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5" i="1" a="1"/>
  <c r="V25" i="1" s="1"/>
  <c r="V26" i="1" a="1"/>
  <c r="V26" i="1" s="1"/>
  <c r="V27" i="1" a="1"/>
  <c r="V27" i="1" s="1"/>
  <c r="V28" i="1" a="1"/>
  <c r="V28" i="1" s="1"/>
  <c r="V24" i="1" a="1"/>
  <c r="V24" i="1" s="1"/>
  <c r="B24" i="1" a="1"/>
  <c r="B24" i="1" s="1"/>
  <c r="C24" i="1" a="1"/>
  <c r="C24" i="1" s="1"/>
  <c r="L24" i="1" s="1"/>
  <c r="D24" i="1" a="1"/>
  <c r="D24" i="1" s="1"/>
  <c r="E24" i="1" a="1"/>
  <c r="E24" i="1" s="1"/>
  <c r="F24" i="1" a="1"/>
  <c r="F24" i="1" s="1"/>
  <c r="R21" i="1" l="1"/>
  <c r="S21" i="1"/>
  <c r="T21" i="1"/>
  <c r="B21" i="1" a="1"/>
  <c r="B21" i="1" s="1"/>
  <c r="C21" i="1" a="1"/>
  <c r="C21" i="1" s="1"/>
  <c r="L21" i="1" s="1"/>
  <c r="D21" i="1" a="1"/>
  <c r="D21" i="1" s="1"/>
  <c r="E21" i="1" a="1"/>
  <c r="E21" i="1" s="1"/>
  <c r="F21" i="1" a="1"/>
  <c r="F21" i="1" s="1"/>
  <c r="R28" i="1" l="1"/>
  <c r="S28" i="1"/>
  <c r="T28" i="1"/>
  <c r="B28" i="1" a="1"/>
  <c r="B28" i="1" s="1"/>
  <c r="C28" i="1" a="1"/>
  <c r="C28" i="1" s="1"/>
  <c r="L28" i="1" s="1"/>
  <c r="D28" i="1" a="1"/>
  <c r="D28" i="1" s="1"/>
  <c r="E28" i="1" a="1"/>
  <c r="E28" i="1" s="1"/>
  <c r="F28" i="1" a="1"/>
  <c r="F28" i="1" s="1"/>
  <c r="R7" i="1" l="1"/>
  <c r="S7" i="1"/>
  <c r="T7" i="1"/>
  <c r="B7" i="1" l="1" a="1"/>
  <c r="B7" i="1" s="1"/>
  <c r="C7" i="1" a="1"/>
  <c r="C7" i="1" s="1"/>
  <c r="L7" i="1" s="1"/>
  <c r="D7" i="1" a="1"/>
  <c r="D7" i="1" s="1"/>
  <c r="E7" i="1" a="1"/>
  <c r="E7" i="1" s="1"/>
  <c r="F7" i="1" a="1"/>
  <c r="F7" i="1" s="1"/>
  <c r="D14" i="1" a="1"/>
  <c r="D14" i="1" s="1"/>
  <c r="R12" i="1"/>
  <c r="S12" i="1"/>
  <c r="T12" i="1"/>
  <c r="B12" i="1" a="1"/>
  <c r="B12" i="1" s="1"/>
  <c r="C12" i="1" a="1"/>
  <c r="C12" i="1" s="1"/>
  <c r="L12" i="1" s="1"/>
  <c r="D12" i="1" a="1"/>
  <c r="D12" i="1" s="1"/>
  <c r="E12" i="1" a="1"/>
  <c r="E12" i="1" s="1"/>
  <c r="F12" i="1" a="1"/>
  <c r="F12" i="1" s="1"/>
  <c r="R18" i="1"/>
  <c r="S18" i="1"/>
  <c r="T18" i="1"/>
  <c r="B18" i="1" a="1"/>
  <c r="B18" i="1" s="1"/>
  <c r="C18" i="1" a="1"/>
  <c r="C18" i="1" s="1"/>
  <c r="L18" i="1" s="1"/>
  <c r="D18" i="1" a="1"/>
  <c r="D18" i="1" s="1"/>
  <c r="E18" i="1" a="1"/>
  <c r="E18" i="1" s="1"/>
  <c r="F18" i="1" a="1"/>
  <c r="F18" i="1" s="1"/>
  <c r="C4" i="1" l="1" a="1"/>
  <c r="C4" i="1" s="1"/>
  <c r="C5" i="1" a="1"/>
  <c r="C5" i="1" s="1"/>
  <c r="C6" i="1" a="1"/>
  <c r="C6" i="1" s="1"/>
  <c r="C8" i="1" a="1"/>
  <c r="C8" i="1" s="1"/>
  <c r="C9" i="1" a="1"/>
  <c r="C9" i="1" s="1"/>
  <c r="C10" i="1" a="1"/>
  <c r="C10" i="1" s="1"/>
  <c r="C13" i="1" a="1"/>
  <c r="C13" i="1" s="1"/>
  <c r="C14" i="1" a="1"/>
  <c r="C14" i="1" s="1"/>
  <c r="C15" i="1" a="1"/>
  <c r="C15" i="1" s="1"/>
  <c r="C16" i="1" a="1"/>
  <c r="C16" i="1" s="1"/>
  <c r="C17" i="1" a="1"/>
  <c r="C17" i="1" s="1"/>
  <c r="C19" i="1" a="1"/>
  <c r="C19" i="1" s="1"/>
  <c r="C20" i="1" a="1"/>
  <c r="C20" i="1" s="1"/>
  <c r="C22" i="1" a="1"/>
  <c r="C22" i="1" s="1"/>
  <c r="C23" i="1" a="1"/>
  <c r="C23" i="1" s="1"/>
  <c r="C25" i="1" a="1"/>
  <c r="C25" i="1" s="1"/>
  <c r="C26" i="1" a="1"/>
  <c r="C26" i="1" s="1"/>
  <c r="C27" i="1" a="1"/>
  <c r="C27" i="1" s="1"/>
  <c r="F3" i="1" a="1"/>
  <c r="F3" i="1" s="1"/>
  <c r="D3" i="1" a="1"/>
  <c r="D3" i="1" s="1"/>
  <c r="E3" i="1" a="1"/>
  <c r="E3" i="1" s="1"/>
  <c r="F4" i="1" a="1"/>
  <c r="F4" i="1" s="1"/>
  <c r="F5" i="1" a="1"/>
  <c r="F5" i="1" s="1"/>
  <c r="F6" i="1" a="1"/>
  <c r="F6" i="1" s="1"/>
  <c r="F8" i="1" a="1"/>
  <c r="F8" i="1" s="1"/>
  <c r="F9" i="1" a="1"/>
  <c r="F9" i="1" s="1"/>
  <c r="F10" i="1" a="1"/>
  <c r="F10" i="1" s="1"/>
  <c r="F13" i="1" a="1"/>
  <c r="F13" i="1" s="1"/>
  <c r="F14" i="1" a="1"/>
  <c r="F14" i="1" s="1"/>
  <c r="F15" i="1" a="1"/>
  <c r="F15" i="1" s="1"/>
  <c r="F16" i="1" a="1"/>
  <c r="F16" i="1" s="1"/>
  <c r="F17" i="1" a="1"/>
  <c r="F17" i="1" s="1"/>
  <c r="F19" i="1" a="1"/>
  <c r="F19" i="1" s="1"/>
  <c r="F20" i="1" a="1"/>
  <c r="F20" i="1" s="1"/>
  <c r="F22" i="1" a="1"/>
  <c r="F22" i="1" s="1"/>
  <c r="F23" i="1" a="1"/>
  <c r="F23" i="1" s="1"/>
  <c r="F25" i="1" a="1"/>
  <c r="F25" i="1" s="1"/>
  <c r="F26" i="1" a="1"/>
  <c r="F26" i="1" s="1"/>
  <c r="F27" i="1" a="1"/>
  <c r="F27" i="1" s="1"/>
  <c r="E4" i="1" a="1"/>
  <c r="E4" i="1" s="1"/>
  <c r="E5" i="1" a="1"/>
  <c r="E5" i="1" s="1"/>
  <c r="E6" i="1" a="1"/>
  <c r="E6" i="1" s="1"/>
  <c r="E8" i="1" a="1"/>
  <c r="E8" i="1" s="1"/>
  <c r="E9" i="1" a="1"/>
  <c r="E9" i="1" s="1"/>
  <c r="E10" i="1" a="1"/>
  <c r="E10" i="1" s="1"/>
  <c r="E13" i="1" a="1"/>
  <c r="E13" i="1" s="1"/>
  <c r="E14" i="1" a="1"/>
  <c r="E14" i="1" s="1"/>
  <c r="E15" i="1" a="1"/>
  <c r="E15" i="1" s="1"/>
  <c r="E16" i="1" a="1"/>
  <c r="E16" i="1" s="1"/>
  <c r="E17" i="1" a="1"/>
  <c r="E17" i="1" s="1"/>
  <c r="E19" i="1" a="1"/>
  <c r="E19" i="1" s="1"/>
  <c r="E20" i="1" a="1"/>
  <c r="E20" i="1" s="1"/>
  <c r="E22" i="1" a="1"/>
  <c r="E22" i="1" s="1"/>
  <c r="E23" i="1" a="1"/>
  <c r="E23" i="1" s="1"/>
  <c r="E25" i="1" a="1"/>
  <c r="E25" i="1" s="1"/>
  <c r="E26" i="1" a="1"/>
  <c r="E26" i="1" s="1"/>
  <c r="E27" i="1" a="1"/>
  <c r="E27" i="1" s="1"/>
  <c r="D4" i="1" a="1"/>
  <c r="D4" i="1" s="1"/>
  <c r="D5" i="1" a="1"/>
  <c r="D5" i="1" s="1"/>
  <c r="D6" i="1" a="1"/>
  <c r="D6" i="1" s="1"/>
  <c r="D8" i="1" a="1"/>
  <c r="D8" i="1" s="1"/>
  <c r="D9" i="1" a="1"/>
  <c r="D9" i="1" s="1"/>
  <c r="D10" i="1" a="1"/>
  <c r="D10" i="1" s="1"/>
  <c r="D13" i="1" a="1"/>
  <c r="D13" i="1" s="1"/>
  <c r="D15" i="1" a="1"/>
  <c r="D15" i="1" s="1"/>
  <c r="D16" i="1" a="1"/>
  <c r="D16" i="1" s="1"/>
  <c r="D17" i="1" a="1"/>
  <c r="D17" i="1" s="1"/>
  <c r="D19" i="1" a="1"/>
  <c r="D19" i="1" s="1"/>
  <c r="D20" i="1" a="1"/>
  <c r="D20" i="1" s="1"/>
  <c r="D22" i="1" a="1"/>
  <c r="D22" i="1" s="1"/>
  <c r="D23" i="1" a="1"/>
  <c r="D23" i="1" s="1"/>
  <c r="D25" i="1" a="1"/>
  <c r="D25" i="1" s="1"/>
  <c r="D26" i="1" a="1"/>
  <c r="D26" i="1" s="1"/>
  <c r="D27" i="1" a="1"/>
  <c r="D27" i="1" s="1"/>
  <c r="C3" i="1" a="1"/>
  <c r="C3" i="1" s="1"/>
  <c r="B4" i="1" a="1"/>
  <c r="B4" i="1" s="1"/>
  <c r="B5" i="1" a="1"/>
  <c r="B5" i="1" s="1"/>
  <c r="B6" i="1" a="1"/>
  <c r="B6" i="1" s="1"/>
  <c r="B8" i="1" a="1"/>
  <c r="B8" i="1" s="1"/>
  <c r="B9" i="1" a="1"/>
  <c r="B9" i="1" s="1"/>
  <c r="B10" i="1" a="1"/>
  <c r="B10" i="1" s="1"/>
  <c r="B13" i="1" a="1"/>
  <c r="B13" i="1" s="1"/>
  <c r="B14" i="1" a="1"/>
  <c r="B14" i="1" s="1"/>
  <c r="B15" i="1" a="1"/>
  <c r="B15" i="1" s="1"/>
  <c r="B16" i="1" a="1"/>
  <c r="B16" i="1" s="1"/>
  <c r="B17" i="1" a="1"/>
  <c r="B17" i="1" s="1"/>
  <c r="B19" i="1" a="1"/>
  <c r="B19" i="1" s="1"/>
  <c r="B20" i="1" a="1"/>
  <c r="B20" i="1" s="1"/>
  <c r="B22" i="1" a="1"/>
  <c r="B22" i="1" s="1"/>
  <c r="B23" i="1" a="1"/>
  <c r="B23" i="1" s="1"/>
  <c r="B25" i="1" a="1"/>
  <c r="B25" i="1" s="1"/>
  <c r="B26" i="1" a="1"/>
  <c r="B26" i="1" s="1"/>
  <c r="B27" i="1" a="1"/>
  <c r="B27" i="1" s="1"/>
  <c r="B3" i="1" a="1"/>
  <c r="B3" i="1" s="1"/>
  <c r="R13" i="1" l="1"/>
  <c r="S13" i="1"/>
  <c r="T13" i="1"/>
  <c r="L13" i="1"/>
  <c r="S3" i="1"/>
  <c r="T3" i="1"/>
  <c r="S4" i="1"/>
  <c r="T4" i="1"/>
  <c r="T8" i="1"/>
  <c r="T9" i="1"/>
  <c r="T14" i="1"/>
  <c r="T16" i="1"/>
  <c r="T19" i="1"/>
  <c r="T20" i="1"/>
  <c r="T22" i="1"/>
  <c r="T23" i="1"/>
  <c r="T25" i="1"/>
  <c r="T26" i="1"/>
  <c r="T27" i="1"/>
  <c r="T15" i="1"/>
  <c r="T10" i="1"/>
  <c r="T17" i="1"/>
  <c r="T5" i="1"/>
  <c r="S8" i="1"/>
  <c r="S9" i="1"/>
  <c r="S14" i="1"/>
  <c r="S16" i="1"/>
  <c r="S19" i="1"/>
  <c r="S20" i="1"/>
  <c r="S22" i="1"/>
  <c r="S23" i="1"/>
  <c r="S25" i="1"/>
  <c r="S26" i="1"/>
  <c r="S27" i="1"/>
  <c r="S15" i="1"/>
  <c r="S10" i="1"/>
  <c r="S17" i="1"/>
  <c r="S5" i="1"/>
  <c r="R3" i="1"/>
  <c r="R4" i="1"/>
  <c r="R8" i="1"/>
  <c r="R9" i="1"/>
  <c r="R14" i="1"/>
  <c r="R16" i="1"/>
  <c r="R19" i="1"/>
  <c r="R20" i="1"/>
  <c r="R22" i="1"/>
  <c r="R23" i="1"/>
  <c r="R25" i="1"/>
  <c r="R26" i="1"/>
  <c r="R27" i="1"/>
  <c r="R15" i="1"/>
  <c r="R10" i="1"/>
  <c r="R17" i="1"/>
  <c r="R5" i="1"/>
  <c r="T6" i="1"/>
  <c r="S6" i="1"/>
  <c r="R6" i="1"/>
  <c r="L5" i="1"/>
  <c r="L17" i="1"/>
  <c r="L10" i="1"/>
  <c r="L15" i="1"/>
  <c r="L4" i="1"/>
  <c r="L27" i="1"/>
  <c r="L23" i="1"/>
  <c r="L25" i="1"/>
  <c r="L26" i="1"/>
  <c r="L9" i="1"/>
  <c r="L22" i="1"/>
  <c r="L20" i="1"/>
  <c r="L19" i="1"/>
  <c r="L16" i="1"/>
  <c r="L14" i="1"/>
  <c r="L8" i="1"/>
  <c r="L3" i="1"/>
  <c r="L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6"/>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<sst xmlns="http://schemas.openxmlformats.org/spreadsheetml/2006/main" count="122" uniqueCount="50">
  <si>
    <t>Ticker</t>
  </si>
  <si>
    <t>Company</t>
  </si>
  <si>
    <t>Price</t>
  </si>
  <si>
    <t>52 week high</t>
  </si>
  <si>
    <t>52 week low</t>
  </si>
  <si>
    <t>P/E</t>
  </si>
  <si>
    <t>MML</t>
  </si>
  <si>
    <t>MMH</t>
  </si>
  <si>
    <t>MOS</t>
  </si>
  <si>
    <t>FCF</t>
  </si>
  <si>
    <t>Type</t>
  </si>
  <si>
    <t>Coupon</t>
  </si>
  <si>
    <t>Yield</t>
  </si>
  <si>
    <t>Div</t>
  </si>
  <si>
    <t>-</t>
  </si>
  <si>
    <t>Rating</t>
  </si>
  <si>
    <t>DIV</t>
  </si>
  <si>
    <t>HYLG</t>
  </si>
  <si>
    <t>DG</t>
  </si>
  <si>
    <t>DG+</t>
  </si>
  <si>
    <t>ND</t>
  </si>
  <si>
    <t>Mar</t>
  </si>
  <si>
    <t>[Mar-Jun-Sep-Dec]</t>
  </si>
  <si>
    <t>May</t>
  </si>
  <si>
    <t>[Feb-May-Aug-Nov]</t>
  </si>
  <si>
    <t>Var</t>
  </si>
  <si>
    <t>[Jan-Apr-Jul-Oct]</t>
  </si>
  <si>
    <t>Apr</t>
  </si>
  <si>
    <t>Feb</t>
  </si>
  <si>
    <t>Nov</t>
  </si>
  <si>
    <t>Jul</t>
  </si>
  <si>
    <t>Jun</t>
  </si>
  <si>
    <t>[Apr-Jul-Sep-Dec]</t>
  </si>
  <si>
    <t>Dec</t>
  </si>
  <si>
    <t>[Jan-May-Jul-Oct]</t>
  </si>
  <si>
    <t>Oct</t>
  </si>
  <si>
    <t>[Apr-Jun-Sep-Dec]</t>
  </si>
  <si>
    <t>Div-Inc</t>
  </si>
  <si>
    <t>Ex-Div</t>
  </si>
  <si>
    <t>Aug</t>
  </si>
  <si>
    <t>MOSP</t>
  </si>
  <si>
    <t>HighPrice</t>
  </si>
  <si>
    <t>LowPrice</t>
  </si>
  <si>
    <t>REIT</t>
  </si>
  <si>
    <t>[Mar-May-Aug-Dec]</t>
  </si>
  <si>
    <t>LG</t>
  </si>
  <si>
    <t xml:space="preserve"> </t>
  </si>
  <si>
    <t>Industry</t>
  </si>
  <si>
    <t>Market cap</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</si>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</sst>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409]* #,##0.00_);_([$$-409]* \(#,##0.00\);_([$$-409]* &quot;-&quot;??_);_(@_)"/>
    <numFmt numFmtId="165" formatCode="0.0"/>
    <numFmt numFmtId="166" formatCode="_([$$-409]* #,##0_);_([$$-409]* \(#,##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xf numFmtId="0" fontId="0" fillId="0" borderId="0" xfId="0" applyNumberFormat="1" applyAlignment="1">
      <alignment horizontal="center"/>
    </xf>
    <xf numFmtId="0" fontId="0" fillId="0" borderId="0" xfId="2" applyNumberFormat="1" applyFont="1" applyAlignment="1">
      <alignment horizontal="center"/>
    </xf>
    <xf numFmtId="0" fontId="0" fillId="0" borderId="0" xfId="0" applyNumberFormat="1" applyAlignment="1">
      <alignment horizontal="left"/>
    </xf>
    <xf numFmtId="0" fontId="0" fillId="4" borderId="0" xfId="0" applyFill="1"/>
    <xf numFmtId="164" fontId="0" fillId="4" borderId="0" xfId="0" applyNumberFormat="1" applyFill="1"/>
    <xf numFmtId="166" fontId="0" fillId="0" borderId="0" xfId="0" applyNumberFormat="1"/>
  </cellXfs>
  <cellStyles count="3">
    <cellStyle name="Currency" xfId="2" builtinId="4"/>
    <cellStyle name="Normal" xfId="0" builtinId="0"/>
    <cellStyle name="Percent" xfId="1" builtinId="5"/>
  </cellStyles>
  <dxfs count="2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166" formatCode="_([$$-409]* #,##0_);_([$$-409]* \(#,##0\);_([$$-409]* &quot;-&quot;_);_(@_)"/>
    </dxf>
    <dxf>
      <font>
        <color rgb="FF006100"/>
      </font>
      <fill>
        <patternFill>
          <bgColor rgb="FFC6EFCE"/>
        </patternFill>
      </fill>
    </dxf>
    <dxf>
      <font>
        <color rgb="FF006100"/>
      </font>
      <fill>
        <patternFill>
          <bgColor rgb="FFC6EFCE"/>
        </patternFill>
      </fill>
    </dxf>
    <dxf>
      <numFmt numFmtId="0" formatCode="General"/>
      <fill>
        <patternFill patternType="solid">
          <fgColor indexed="64"/>
          <bgColor rgb="FF00B0F0"/>
        </patternFill>
      </fill>
      <alignment horizontal="left" vertical="bottom" textRotation="0" wrapText="0" indent="0" justifyLastLine="0" shrinkToFit="0" readingOrder="0"/>
    </dxf>
    <dxf>
      <numFmt numFmtId="164" formatCode="_([$$-409]* #,##0.00_);_([$$-409]* \(#,##0.00\);_([$$-409]* &quot;-&quot;??_);_(@_)"/>
      <fill>
        <patternFill patternType="solid">
          <fgColor indexed="64"/>
          <bgColor rgb="FF00B05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theme="8" tint="0.39997558519241921"/>
        </patternFill>
      </fill>
    </dxf>
    <dxf>
      <numFmt numFmtId="14" formatCode="0.00%"/>
    </dxf>
    <dxf>
      <numFmt numFmtId="14" formatCode="0.00%"/>
    </dxf>
    <dxf>
      <numFmt numFmtId="14" formatCode="0.00%"/>
    </dxf>
    <dxf>
      <numFmt numFmtId="164" formatCode="_([$$-409]* #,##0.00_);_([$$-409]* \(#,##0.00\);_([$$-409]* &quot;-&quot;??_);_(@_)"/>
      <alignment horizontal="center" vertical="bottom" textRotation="0" wrapText="0" indent="0" justifyLastLine="0" shrinkToFit="0" readingOrder="0"/>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numFmt numFmtId="165" formatCode="0.0"/>
    </dxf>
    <dxf>
      <numFmt numFmtId="164" formatCode="_([$$-409]* #,##0.00_);_([$$-409]* \(#,##0.00\);_([$$-409]* &quot;-&quot;??_);_(@_)"/>
    </dxf>
    <dxf>
      <numFmt numFmtId="164" formatCode="_([$$-409]* #,##0.00_);_([$$-409]* \(#,##0.00\);_([$$-409]* &quot;-&quot;??_);_(@_)"/>
    </dxf>
    <dxf>
      <numFmt numFmtId="164" formatCode="_([$$-409]* #,##0.00_);_([$$-409]* \(#,##0.00\);_([$$-409]* &quot;-&quot;??_);_(@_)"/>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https://www.bing.com/financeapi/forcetrigger?t=a1mou2&amp;q=XNAS%3aAAPL&amp;form=skydnc</v>
    <v>Learn more on Bing</v>
  </rv>
  <rv s="1">
    <v>en-US</v>
    <v>a1mou2</v>
    <v>268435456</v>
    <v>1</v>
    <v>Powered by Refinitiv</v>
    <v>0</v>
    <v>APPLE INC. (XNAS:AAPL)</v>
    <v>2</v>
    <v>3</v>
    <v>Finance</v>
    <v>4</v>
    <v>182.94</v>
    <v>129.04</v>
    <v>1.1983999999999999</v>
    <v>-2.17</v>
    <v>4.1419999999999998E-4</v>
    <v>-1.4758E-2</v>
    <v>0.06</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146.63999999999999</v>
    <v>Computers, Phones &amp; Household Electronics</v>
    <v>Stock</v>
    <v>44753.921710092189</v>
    <v>0</v>
    <v>143.78</v>
    <v>2344747026600</v>
    <v>APPLE INC.</v>
    <v>APPLE INC.</v>
    <v>145.66999999999999</v>
    <v>23.900700000000001</v>
    <v>147.04</v>
    <v>144.87</v>
    <v>144.93</v>
    <v>16185180000</v>
    <v>AAPL</v>
    <v>APPLE INC. (XNAS:AAPL)</v>
    <v>63139947</v>
    <v>80974331</v>
    <v>1977</v>
  </rv>
  <rv s="2">
    <v>1</v>
  </rv>
  <rv s="3">
    <v>12</v>
    <v>P/E</v>
    <v>0</v>
  </rv>
  <rv s="0">
    <v>https://www.bing.com/financeapi/forcetrigger?t=a1nfbh&amp;q=ARCX%3aAMLP&amp;form=skydnc</v>
    <v>Learn more on Bing</v>
  </rv>
  <rv s="4">
    <v>en-US</v>
    <v>a1nfbh</v>
    <v>268435456</v>
    <v>1</v>
    <v>Powered by Refinitiv</v>
    <v>5</v>
    <v>Alps Alerian MLP ETF (ARCX:AMLP)</v>
    <v>6</v>
    <v>7</v>
    <v>Finance</v>
    <v>8</v>
    <v>42.18</v>
    <v>30.04</v>
    <v>2.9746999999999999</v>
    <v>-0.2</v>
    <v>4.5950000000000001E-3</v>
    <v>-5.7110000000000008E-3</v>
    <v>0.16</v>
    <v>USD</v>
    <v>NYSE Arca</v>
    <v>ARCX</v>
    <v>8.5000000000000006E-3</v>
    <v>35.01</v>
    <v>ETF</v>
    <v>44753.891055231252</v>
    <v>4</v>
    <v>34.18</v>
    <v>5716911300.1700001</v>
    <v>Alps Alerian MLP ETF</v>
    <v>34.65</v>
    <v>35.020000000000003</v>
    <v>34.82</v>
    <v>34.979999999999997</v>
    <v>AMLP</v>
    <v>Alps Alerian MLP ETF (ARCX:AMLP)</v>
    <v>1275413</v>
    <v>3423000</v>
  </rv>
  <rv s="2">
    <v>5</v>
  </rv>
  <rv s="3">
    <v>12</v>
    <v>Industry</v>
    <v>0</v>
  </rv>
  <rv s="0">
    <v>https://www.bing.com/financeapi/forcetrigger?t=a1ngur&amp;q=XNYS%3aAMT&amp;form=skydnc</v>
    <v>Learn more on Bing</v>
  </rv>
  <rv s="1">
    <v>en-US</v>
    <v>a1ngur</v>
    <v>268435456</v>
    <v>1</v>
    <v>Powered by Refinitiv</v>
    <v>0</v>
    <v>AMERICAN TOWER CORPORATION (XNYS:AMT)</v>
    <v>2</v>
    <v>3</v>
    <v>Finance</v>
    <v>9</v>
    <v>303.72000000000003</v>
    <v>220</v>
    <v>0.45440000000000003</v>
    <v>2.98</v>
    <v>-1.124E-3</v>
    <v>1.1686E-2</v>
    <v>-0.28999999999999998</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258.45999999999998</v>
    <v>Residential &amp; Commercial REIT</v>
    <v>Stock</v>
    <v>44753.88380275391</v>
    <v>8</v>
    <v>252.49</v>
    <v>119887282226</v>
    <v>AMERICAN TOWER CORPORATION</v>
    <v>AMERICAN TOWER CORPORATION</v>
    <v>255</v>
    <v>44.118000000000002</v>
    <v>255.01</v>
    <v>257.99</v>
    <v>257.7</v>
    <v>464697400</v>
    <v>AMT</v>
    <v>AMERICAN TOWER CORPORATION (XNYS:AMT)</v>
    <v>1299529</v>
    <v>2390086</v>
    <v>1996</v>
  </rv>
  <rv s="2">
    <v>9</v>
  </rv>
  <rv s="0">
    <v>https://www.bing.com/financeapi/forcetrigger?t=a1om4c&amp;q=XNYS%3aBLK&amp;form=skydnc</v>
    <v>Learn more on Bing</v>
  </rv>
  <rv s="1">
    <v>en-US</v>
    <v>a1om4c</v>
    <v>268435456</v>
    <v>1</v>
    <v>Powered by Refinitiv</v>
    <v>0</v>
    <v>BLACKROCK, INC. (XNYS:BLK)</v>
    <v>2</v>
    <v>3</v>
    <v>Finance</v>
    <v>4</v>
    <v>973.16</v>
    <v>575.6</v>
    <v>1.2668999999999999</v>
    <v>-15.04</v>
    <v>3.3059999999999999E-3</v>
    <v>-2.4275000000000001E-2</v>
    <v>2</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613.88499999999999</v>
    <v>Investment Banking &amp; Investment Services</v>
    <v>Stock</v>
    <v>44753.92151490703</v>
    <v>11</v>
    <v>603.73</v>
    <v>91586774916</v>
    <v>BLACKROCK, INC.</v>
    <v>BLACKROCK, INC.</v>
    <v>612.04</v>
    <v>15.5656</v>
    <v>619.55999999999995</v>
    <v>604.52</v>
    <v>607</v>
    <v>151503300</v>
    <v>BLK</v>
    <v>BLACKROCK, INC. (XNYS:BLK)</v>
    <v>460064</v>
    <v>785224</v>
    <v>2006</v>
  </rv>
  <rv s="2">
    <v>12</v>
  </rv>
  <rv s="0">
    <v>http://en.wikipedia.org/wiki/Public_domain</v>
    <v>Public domain</v>
  </rv>
  <rv s="0">
    <v>http://en.wikipedia.org/wiki/The_Walt_Disney_Company</v>
    <v>Wikipedia</v>
  </rv>
  <rv s="5">
    <v>14</v>
    <v>15</v>
  </rv>
  <rv s="6">
    <v>14</v>
    <v>https://www.bing.com/th?id=AMMS_0aa288ba528f6f45e3de87d97e250136&amp;qlt=95</v>
    <v>16</v>
    <v>0</v>
    <v>https://www.bing.com/images/search?form=xlimg&amp;q=the+walt+disney+company</v>
    <v>Image of THE WALT DISNEY COMPANY</v>
  </rv>
  <rv s="0">
    <v>https://www.bing.com/financeapi/forcetrigger?t=a1r2z2&amp;q=XNYS%3aDIS&amp;form=skydnc</v>
    <v>Learn more on Bing</v>
  </rv>
  <rv s="7">
    <v>en-US</v>
    <v>a1r2z2</v>
    <v>268435456</v>
    <v>1</v>
    <v>Powered by Refinitiv</v>
    <v>10</v>
    <v>THE WALT DISNEY COMPANY (XNYS:DIS)</v>
    <v>12</v>
    <v>13</v>
    <v>Finance</v>
    <v>4</v>
    <v>187.57990000000001</v>
    <v>92.01</v>
    <v>1.2337</v>
    <v>-2.19</v>
    <v>3.2039999999999998E-4</v>
    <v>-2.2846000000000002E-2</v>
    <v>0.03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95.337500000000006</v>
    <v>17</v>
    <v>Media &amp; Publishing</v>
    <v>Stock</v>
    <v>44753.92132865703</v>
    <v>18</v>
    <v>93.43</v>
    <v>170618406280</v>
    <v>THE WALT DISNEY COMPANY</v>
    <v>THE WALT DISNEY COMPANY</v>
    <v>95</v>
    <v>64.811400000000006</v>
    <v>95.86</v>
    <v>93.67</v>
    <v>93.67</v>
    <v>1821484000</v>
    <v>DIS</v>
    <v>THE WALT DISNEY COMPANY (XNYS:DIS)</v>
    <v>7643369</v>
    <v>11000736</v>
    <v>2018</v>
  </rv>
  <rv s="2">
    <v>19</v>
  </rv>
  <rv s="0">
    <v>https://www.bing.com/financeapi/forcetrigger?t=a1tppr&amp;q=XNYS%3aGD&amp;form=skydnc</v>
    <v>Learn more on Bing</v>
  </rv>
  <rv s="1">
    <v>en-US</v>
    <v>a1tppr</v>
    <v>268435456</v>
    <v>1</v>
    <v>Powered by Refinitiv</v>
    <v>0</v>
    <v>GENERAL DYNAMICS CORPORATION (XNYS:GD)</v>
    <v>2</v>
    <v>3</v>
    <v>Finance</v>
    <v>9</v>
    <v>254.99</v>
    <v>182.66</v>
    <v>0.89429999999999998</v>
    <v>-1.36</v>
    <v>0</v>
    <v>-6.1510000000000002E-3</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221.86</v>
    <v>Aerospace &amp; Defense</v>
    <v>Stock</v>
    <v>44753.910719640626</v>
    <v>21</v>
    <v>218.8</v>
    <v>61025695725</v>
    <v>GENERAL DYNAMICS CORPORATION</v>
    <v>GENERAL DYNAMICS CORPORATION</v>
    <v>219.68</v>
    <v>18.935600000000001</v>
    <v>221.11</v>
    <v>219.75</v>
    <v>219.75</v>
    <v>277705100</v>
    <v>GD</v>
    <v>GENERAL DYNAMICS CORPORATION (XNYS:GD)</v>
    <v>652226</v>
    <v>1293485</v>
    <v>1952</v>
  </rv>
  <rv s="2">
    <v>22</v>
  </rv>
  <rv s="0">
    <v>https://www.bing.com/financeapi/forcetrigger?t=a1u3rw&amp;q=XNAS%3aGOOGL&amp;form=skydnc</v>
    <v>Learn more on Bing</v>
  </rv>
  <rv s="1">
    <v>en-US</v>
    <v>a1u3rw</v>
    <v>268435456</v>
    <v>1</v>
    <v>Powered by Refinitiv</v>
    <v>0</v>
    <v>ALPHABET INC. (XNAS:GOOGL)</v>
    <v>2</v>
    <v>3</v>
    <v>Finance</v>
    <v>9</v>
    <v>3030.9315000000001</v>
    <v>2037.6936000000001</v>
    <v>1.1086</v>
    <v>-73.540000000000006</v>
    <v>5.2729999999999997E-4</v>
    <v>-3.0807999999999999E-2</v>
    <v>1.22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2359.96</v>
    <v>Software &amp; IT Services</v>
    <v>Stock</v>
    <v>44753.910930786718</v>
    <v>24</v>
    <v>2306.61</v>
    <v>1576993000000</v>
    <v>ALPHABET INC.</v>
    <v>ALPHABET INC.</v>
    <v>2359.96</v>
    <v>21.5928</v>
    <v>2387.0700000000002</v>
    <v>2313.5300000000002</v>
    <v>2314.75</v>
    <v>658499900</v>
    <v>GOOGL</v>
    <v>ALPHABET INC. (XNAS:GOOGL)</v>
    <v>1559522</v>
    <v>1851498</v>
    <v>2015</v>
  </rv>
  <rv s="2">
    <v>25</v>
  </rv>
  <rv s="0">
    <v>https://www.bing.com/financeapi/forcetrigger?t=a1uj52&amp;q=XNYS%3aHD&amp;form=skydnc</v>
    <v>Learn more on Bing</v>
  </rv>
  <rv s="1">
    <v>en-US</v>
    <v>a1uj52</v>
    <v>268435456</v>
    <v>1</v>
    <v>Powered by Refinitiv</v>
    <v>0</v>
    <v>THE HOME DEPOT, INC. (XNYS:HD)</v>
    <v>2</v>
    <v>3</v>
    <v>Finance</v>
    <v>4</v>
    <v>420.61</v>
    <v>264.51</v>
    <v>0.99119999999999997</v>
    <v>-0.2</v>
    <v>7.333000000000001E-4</v>
    <v>-6.9819999999999995E-4</v>
    <v>0.21</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ATLANTA, GA, 30339-6444 US</v>
    <v>289.58999999999997</v>
    <v>Specialty Retailers</v>
    <v>Stock</v>
    <v>44753.917661365624</v>
    <v>27</v>
    <v>285.14</v>
    <v>294215423850</v>
    <v>THE HOME DEPOT, INC.</v>
    <v>THE HOME DEPOT, INC.</v>
    <v>285.18</v>
    <v>18.184799999999999</v>
    <v>286.47000000000003</v>
    <v>286.27</v>
    <v>286.60000000000002</v>
    <v>1027755000</v>
    <v>HD</v>
    <v>THE HOME DEPOT, INC. (XNYS:HD)</v>
    <v>2453164</v>
    <v>4212151</v>
    <v>1978</v>
  </rv>
  <rv s="2">
    <v>28</v>
  </rv>
  <rv s="0">
    <v>https://www.bing.com/financeapi/forcetrigger?t=a1uv7w&amp;q=XNYS%3aHRL&amp;form=skydnc</v>
    <v>Learn more on Bing</v>
  </rv>
  <rv s="1">
    <v>en-US</v>
    <v>a1uv7w</v>
    <v>268435456</v>
    <v>1</v>
    <v>Powered by Refinitiv</v>
    <v>0</v>
    <v>HORMEL FOODS CORPORATION (XNYS:HRL)</v>
    <v>2</v>
    <v>3</v>
    <v>Finance</v>
    <v>9</v>
    <v>55.11</v>
    <v>40.479999999999997</v>
    <v>0.1086</v>
    <v>0.25</v>
    <v>5.0210000000000003E-3</v>
    <v>5.2580000000000005E-3</v>
    <v>0.24</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48.085000000000001</v>
    <v>Food &amp; Tobacco</v>
    <v>Stock</v>
    <v>44753.906703066408</v>
    <v>30</v>
    <v>47.6</v>
    <v>26101457680</v>
    <v>HORMEL FOODS CORPORATION</v>
    <v>HORMEL FOODS CORPORATION</v>
    <v>47.61</v>
    <v>27.1662</v>
    <v>47.55</v>
    <v>47.8</v>
    <v>48.04</v>
    <v>546055600</v>
    <v>HRL</v>
    <v>HORMEL FOODS CORPORATION (XNYS:HRL)</v>
    <v>1275572</v>
    <v>1932810</v>
    <v>1928</v>
  </rv>
  <rv s="2">
    <v>31</v>
  </rv>
  <rv s="0">
    <v>https://www.bing.com/financeapi/forcetrigger?t=a1uwu2&amp;q=XNYS%3aHSY&amp;form=skydnc</v>
    <v>Learn more on Bing</v>
  </rv>
  <rv s="1">
    <v>en-US</v>
    <v>a1uwu2</v>
    <v>268435456</v>
    <v>1</v>
    <v>Powered by Refinitiv</v>
    <v>0</v>
    <v>THE HERSHEY COMPANY (XNYS:HSY)</v>
    <v>2</v>
    <v>3</v>
    <v>Finance</v>
    <v>9</v>
    <v>231.595</v>
    <v>167.8</v>
    <v>0.33</v>
    <v>0.71</v>
    <v>0</v>
    <v>3.2300000000000002E-3</v>
    <v>0</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222.31</v>
    <v>Food &amp; Tobacco</v>
    <v>Stock</v>
    <v>44753.866116712503</v>
    <v>33</v>
    <v>219.73</v>
    <v>45335814300</v>
    <v>THE HERSHEY COMPANY</v>
    <v>THE HERSHEY COMPANY</v>
    <v>219.73</v>
    <v>28.259899999999998</v>
    <v>219.79</v>
    <v>220.5</v>
    <v>220.5</v>
    <v>205604600</v>
    <v>HSY</v>
    <v>THE HERSHEY COMPANY (XNYS:HSY)</v>
    <v>582497</v>
    <v>1103690</v>
    <v>1927</v>
  </rv>
  <rv s="2">
    <v>34</v>
  </rv>
  <rv s="0">
    <v>https://www.bing.com/financeapi/forcetrigger?t=a1vmf2&amp;q=XNAS%3aINTC&amp;form=skydnc</v>
    <v>Learn more on Bing</v>
  </rv>
  <rv s="1">
    <v>en-US</v>
    <v>a1vmf2</v>
    <v>268435456</v>
    <v>1</v>
    <v>Powered by Refinitiv</v>
    <v>0</v>
    <v>INTEL CORPORATION (XNAS:INTC)</v>
    <v>2</v>
    <v>3</v>
    <v>Finance</v>
    <v>4</v>
    <v>57.454999999999998</v>
    <v>35.54</v>
    <v>0.66749999999999998</v>
    <v>-0.79</v>
    <v>3.7630000000000003E-3</v>
    <v>-2.0794999999999998E-2</v>
    <v>0.14000000000000001</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37.674999999999997</v>
    <v>Semiconductors &amp; Semiconductor Equipment</v>
    <v>Stock</v>
    <v>44753.92031415469</v>
    <v>36</v>
    <v>37.03</v>
    <v>152110800000</v>
    <v>INTEL CORPORATION</v>
    <v>INTEL CORPORATION</v>
    <v>37.659999999999997</v>
    <v>6.3185000000000002</v>
    <v>37.99</v>
    <v>37.200000000000003</v>
    <v>37.340000000000003</v>
    <v>4089000000</v>
    <v>INTC</v>
    <v>INTEL CORPORATION (XNAS:INTC)</v>
    <v>25903622</v>
    <v>36373478</v>
    <v>1989</v>
  </rv>
  <rv s="2">
    <v>37</v>
  </rv>
  <rv s="0">
    <v>https://www.bing.com/financeapi/forcetrigger?t=a1waa2&amp;q=XNYS%3aJPM&amp;form=skydnc</v>
    <v>Learn more on Bing</v>
  </rv>
  <rv s="1">
    <v>en-US</v>
    <v>a1waa2</v>
    <v>268435456</v>
    <v>1</v>
    <v>Powered by Refinitiv</v>
    <v>0</v>
    <v>JPMORGAN CHASE &amp; CO. (XNYS:JPM)</v>
    <v>2</v>
    <v>3</v>
    <v>Finance</v>
    <v>9</v>
    <v>172.96</v>
    <v>109.3</v>
    <v>1.1428</v>
    <v>-1.5</v>
    <v>8.8610000000000007E-5</v>
    <v>-1.3116000000000001E-2</v>
    <v>0.01</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114.23</v>
    <v>Banking Services</v>
    <v>Stock</v>
    <v>44753.909283089844</v>
    <v>39</v>
    <v>112.215</v>
    <v>331475575860</v>
    <v>JPMORGAN CHASE &amp; CO.</v>
    <v>JPMORGAN CHASE &amp; CO.</v>
    <v>113.55</v>
    <v>8.4863999999999997</v>
    <v>114.36</v>
    <v>112.86</v>
    <v>112.87</v>
    <v>2937051000</v>
    <v>JPM</v>
    <v>JPMORGAN CHASE &amp; CO. (XNYS:JPM)</v>
    <v>7938609</v>
    <v>12415074</v>
    <v>1968</v>
  </rv>
  <rv s="2">
    <v>40</v>
  </rv>
  <rv s="0">
    <v>https://www.bing.com/financeapi/forcetrigger?t=a1wljc&amp;q=XNYS%3aKO&amp;form=skydnc</v>
    <v>Learn more on Bing</v>
  </rv>
  <rv s="1">
    <v>en-US</v>
    <v>a1wljc</v>
    <v>268435456</v>
    <v>1</v>
    <v>Powered by Refinitiv</v>
    <v>0</v>
    <v>THE COCA-COLA COMPANY (XNYS:KO)</v>
    <v>2</v>
    <v>3</v>
    <v>Finance</v>
    <v>4</v>
    <v>67.2</v>
    <v>52.28</v>
    <v>0.55500000000000005</v>
    <v>-0.17</v>
    <v>-6.355E-4</v>
    <v>-2.6919999999999999E-3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63.46</v>
    <v>Beverages</v>
    <v>Stock</v>
    <v>44753.920900937497</v>
    <v>42</v>
    <v>62.585000000000001</v>
    <v>272976776130</v>
    <v>THE COCA-COLA COMPANY</v>
    <v>THE COCA-COLA COMPANY</v>
    <v>62.99</v>
    <v>26.630199999999999</v>
    <v>63.14</v>
    <v>62.97</v>
    <v>62.9</v>
    <v>4335029000</v>
    <v>KO</v>
    <v>THE COCA-COLA COMPANY (XNYS:KO)</v>
    <v>12702130</v>
    <v>16338050</v>
    <v>1919</v>
  </rv>
  <rv s="2">
    <v>43</v>
  </rv>
  <rv s="0">
    <v>https://www.bing.com/financeapi/forcetrigger?t=a1wzw7&amp;q=XNYS%3aLMT&amp;form=skydnc</v>
    <v>Learn more on Bing</v>
  </rv>
  <rv s="1">
    <v>en-US</v>
    <v>a1wzw7</v>
    <v>268435456</v>
    <v>1</v>
    <v>Powered by Refinitiv</v>
    <v>0</v>
    <v>LOCKHEED MARTIN CORPORATION (XNYS:LMT)</v>
    <v>2</v>
    <v>3</v>
    <v>Finance</v>
    <v>9</v>
    <v>479.99</v>
    <v>324.2278</v>
    <v>0.72009999999999996</v>
    <v>-1.28</v>
    <v>0</v>
    <v>-3.045E-3</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423</v>
    <v>Aerospace &amp; Defense</v>
    <v>Stock</v>
    <v>44753.904047753909</v>
    <v>45</v>
    <v>415.38</v>
    <v>111517460490</v>
    <v>LOCKHEED MARTIN CORPORATION</v>
    <v>LOCKHEED MARTIN CORPORATION</v>
    <v>417.9</v>
    <v>18.561299999999999</v>
    <v>420.35</v>
    <v>419.07</v>
    <v>419.07</v>
    <v>266107000</v>
    <v>LMT</v>
    <v>LOCKHEED MARTIN CORPORATION (XNYS:LMT)</v>
    <v>602638</v>
    <v>1271297</v>
    <v>1994</v>
  </rv>
  <rv s="2">
    <v>46</v>
  </rv>
  <rv s="0">
    <v>https://www.bing.com/financeapi/forcetrigger?t=a1x2ur&amp;q=XNYS%3aLOW&amp;form=skydnc</v>
    <v>Learn more on Bing</v>
  </rv>
  <rv s="1">
    <v>en-US</v>
    <v>a1x2ur</v>
    <v>268435456</v>
    <v>1</v>
    <v>Powered by Refinitiv</v>
    <v>0</v>
    <v>LOWE'S COMPANIES, INC. (XNYS:LOW)</v>
    <v>2</v>
    <v>3</v>
    <v>Finance</v>
    <v>4</v>
    <v>263.31</v>
    <v>170.12</v>
    <v>1.2493000000000001</v>
    <v>-1.57</v>
    <v>0</v>
    <v>-8.6439999999999989E-3</v>
    <v>0</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183</v>
    <v>Specialty Retailers</v>
    <v>Stock</v>
    <v>44753.915593228907</v>
    <v>48</v>
    <v>179.66</v>
    <v>115081531728</v>
    <v>LOWE'S COMPANIES, INC.</v>
    <v>LOWE'S COMPANIES, INC.</v>
    <v>181.22399999999999</v>
    <v>14.805300000000001</v>
    <v>181.63</v>
    <v>180.06</v>
    <v>180.11</v>
    <v>639128800</v>
    <v>LOW</v>
    <v>LOWE'S COMPANIES, INC. (XNYS:LOW)</v>
    <v>2285104</v>
    <v>3746944</v>
    <v>1952</v>
  </rv>
  <rv s="2">
    <v>49</v>
  </rv>
  <rv s="0">
    <v>http://zh.wikipedia.org/wiki/味可美</v>
    <v>Wikipedia</v>
  </rv>
  <rv s="5">
    <v>14</v>
    <v>51</v>
  </rv>
  <rv s="6">
    <v>14</v>
    <v>https://www.bing.com/th?id=AMMS_8d96836a886471f7120ce0135f3ca8bd&amp;qlt=95</v>
    <v>52</v>
    <v>0</v>
    <v>https://www.bing.com/images/search?form=xlimg&amp;q=mccormick+%26+company</v>
    <v>Image of MCCORMICK &amp; COMPANY, INCORPORATED</v>
  </rv>
  <rv s="0">
    <v>https://www.bing.com/financeapi/forcetrigger?t=a1xoc7&amp;q=XNYS%3aMKC&amp;form=skydnc</v>
    <v>Learn more on Bing</v>
  </rv>
  <rv s="7">
    <v>en-US</v>
    <v>a1xoc7</v>
    <v>268435456</v>
    <v>1</v>
    <v>Powered by Refinitiv</v>
    <v>10</v>
    <v>MCCORMICK &amp; COMPANY, INCORPORATED (XNYS:MKC)</v>
    <v>12</v>
    <v>13</v>
    <v>Finance</v>
    <v>9</v>
    <v>107.35</v>
    <v>77.849999999999994</v>
    <v>0.48949999999999999</v>
    <v>0.26</v>
    <v>0</v>
    <v>3.1680000000000002E-3</v>
    <v>0</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83.075000000000003</v>
    <v>53</v>
    <v>Food &amp; Tobacco</v>
    <v>Stock</v>
    <v>44753.840277789066</v>
    <v>54</v>
    <v>82.034999999999997</v>
    <v>22028380000</v>
    <v>MCCORMICK &amp; COMPANY, INCORPORATED</v>
    <v>MCCORMICK &amp; COMPANY, INCORPORATED</v>
    <v>82.16</v>
    <v>32.410600000000002</v>
    <v>82.07</v>
    <v>82.33</v>
    <v>82.33</v>
    <v>268296700</v>
    <v>MKC</v>
    <v>MCCORMICK &amp; COMPANY, INCORPORATED (XNYS:MKC)</v>
    <v>890667</v>
    <v>1281230</v>
    <v>1915</v>
  </rv>
  <rv s="2">
    <v>55</v>
  </rv>
  <rv s="0">
    <v>https://en.wikipedia.org/wiki/Microsoft</v>
    <v>Wikipedia</v>
  </rv>
  <rv s="5">
    <v>14</v>
    <v>57</v>
  </rv>
  <rv s="6">
    <v>14</v>
    <v>https://www.bing.com/th?id=AMMS_e6e837c7bf3a77408619758b7447855a&amp;qlt=95</v>
    <v>58</v>
    <v>0</v>
    <v>https://www.bing.com/images/search?form=xlimg&amp;q=microsoft</v>
    <v>Image of MICROSOFT CORPORATION</v>
  </rv>
  <rv s="0">
    <v>https://www.bing.com/financeapi/forcetrigger?t=a1xzim&amp;q=XNAS%3aMSFT&amp;form=skydnc</v>
    <v>Learn more on Bing</v>
  </rv>
  <rv s="7">
    <v>en-US</v>
    <v>a1xzim</v>
    <v>268435456</v>
    <v>1</v>
    <v>Powered by Refinitiv</v>
    <v>10</v>
    <v>MICROSOFT CORPORATION (XNAS:MSFT)</v>
    <v>12</v>
    <v>13</v>
    <v>Finance</v>
    <v>4</v>
    <v>349.67</v>
    <v>241.51</v>
    <v>0.93049999999999999</v>
    <v>-3.15</v>
    <v>-4.1590000000000003E-4</v>
    <v>-1.1769E-2</v>
    <v>-0.11</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266.52999999999997</v>
    <v>59</v>
    <v>Software &amp; IT Services</v>
    <v>Stock</v>
    <v>44753.921677140628</v>
    <v>60</v>
    <v>262.18</v>
    <v>1978279018830</v>
    <v>MICROSOFT CORPORATION</v>
    <v>MICROSOFT CORPORATION</v>
    <v>265.64999999999998</v>
    <v>27.9253</v>
    <v>267.66000000000003</v>
    <v>264.51</v>
    <v>264.39999999999998</v>
    <v>7479033000</v>
    <v>MSFT</v>
    <v>MICROSOFT CORPORATION (XNAS:MSFT)</v>
    <v>19454990</v>
    <v>28254467</v>
    <v>1993</v>
  </rv>
  <rv s="2">
    <v>61</v>
  </rv>
  <rv s="0">
    <v>https://www.bing.com/financeapi/forcetrigger?t=axyhnm&amp;q=XNAS%3aPEP&amp;form=skydnc</v>
    <v>Learn more on Bing</v>
  </rv>
  <rv s="1">
    <v>en-US</v>
    <v>axyhnm</v>
    <v>268435456</v>
    <v>1</v>
    <v>Powered by Refinitiv</v>
    <v>0</v>
    <v>PEPSICO, INC. (XNAS:PEP)</v>
    <v>2</v>
    <v>3</v>
    <v>Finance</v>
    <v>4</v>
    <v>177.62</v>
    <v>148.78</v>
    <v>0.56759999999999999</v>
    <v>-1.41</v>
    <v>-1.0560000000000001E-3</v>
    <v>-8.2030000000000002E-3</v>
    <v>-0.18</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172.8</v>
    <v>Beverages</v>
    <v>Stock</v>
    <v>44753.921401678126</v>
    <v>63</v>
    <v>170.02</v>
    <v>235706141480</v>
    <v>PEPSICO, INC.</v>
    <v>PEPSICO, INC.</v>
    <v>171.41</v>
    <v>23.0748</v>
    <v>171.88</v>
    <v>170.47</v>
    <v>170.29</v>
    <v>1382684000</v>
    <v>PEP</v>
    <v>PEPSICO, INC. (XNAS:PEP)</v>
    <v>4920893</v>
    <v>4998707</v>
    <v>1986</v>
  </rv>
  <rv s="2">
    <v>64</v>
  </rv>
  <rv s="0">
    <v>https://www.bing.com/financeapi/forcetrigger?t=a1zsjc&amp;q=XNYS%3aPG&amp;form=skydnc</v>
    <v>Learn more on Bing</v>
  </rv>
  <rv s="1">
    <v>en-US</v>
    <v>a1zsjc</v>
    <v>268435456</v>
    <v>1</v>
    <v>Powered by Refinitiv</v>
    <v>0</v>
    <v>THE PROCTER &amp; GAMBLE COMPANY (XNYS:PG)</v>
    <v>2</v>
    <v>3</v>
    <v>Finance</v>
    <v>9</v>
    <v>165.35</v>
    <v>129.5</v>
    <v>0.38279999999999997</v>
    <v>1.02</v>
    <v>1.369E-3</v>
    <v>7.0340000000000003E-3</v>
    <v>0.2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 GAMBLE PLAZA, ONE PROCTER &amp; GAMBLE PLAZA, CINCINNATI, OH, 45202 US</v>
    <v>146.58000000000001</v>
    <v>Personal &amp; Household Products &amp; Services</v>
    <v>Stock</v>
    <v>44753.907456017965</v>
    <v>66</v>
    <v>144.68</v>
    <v>350393333880</v>
    <v>THE PROCTER &amp; GAMBLE COMPANY</v>
    <v>THE PROCTER &amp; GAMBLE COMPANY</v>
    <v>145.15</v>
    <v>25.343</v>
    <v>145.02000000000001</v>
    <v>146.04</v>
    <v>146.24</v>
    <v>2399297000</v>
    <v>PG</v>
    <v>THE PROCTER &amp; GAMBLE COMPANY (XNYS:PG)</v>
    <v>5482894</v>
    <v>7586353</v>
    <v>1905</v>
  </rv>
  <rv s="2">
    <v>67</v>
  </rv>
  <rv s="0">
    <v>https://www.bing.com/financeapi/forcetrigger?t=a23d6h&amp;q=XNYS%3aSPG&amp;form=skydnc</v>
    <v>Learn more on Bing</v>
  </rv>
  <rv s="1">
    <v>en-US</v>
    <v>a23d6h</v>
    <v>268435456</v>
    <v>1</v>
    <v>Powered by Refinitiv</v>
    <v>0</v>
    <v>SIMON PROPERTY GROUP, INC. (XNYS:SPG)</v>
    <v>2</v>
    <v>3</v>
    <v>Finance</v>
    <v>4</v>
    <v>171.12</v>
    <v>93.2</v>
    <v>1.4957</v>
    <v>-0.56000000000000005</v>
    <v>2.16E-3</v>
    <v>-5.7320000000000001E-3</v>
    <v>0.21</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97.51</v>
    <v>Residential &amp; Commercial REIT</v>
    <v>Stock</v>
    <v>44753.921052048434</v>
    <v>69</v>
    <v>95.73</v>
    <v>31920667218</v>
    <v>SIMON PROPERTY GROUP, INC.</v>
    <v>SIMON PROPERTY GROUP, INC.</v>
    <v>96.98</v>
    <v>14.4108</v>
    <v>97.69</v>
    <v>97.13</v>
    <v>97.43</v>
    <v>328638600</v>
    <v>SPG</v>
    <v>SIMON PROPERTY GROUP, INC. (XNYS:SPG)</v>
    <v>1032393</v>
    <v>2286029</v>
    <v>1998</v>
  </rv>
  <rv s="2">
    <v>70</v>
  </rv>
  <rv s="0">
    <v>http://it.wikipedia.org/wiki/T._Rowe_Price</v>
    <v>Wikipedia</v>
  </rv>
  <rv s="5">
    <v>14</v>
    <v>72</v>
  </rv>
  <rv s="6">
    <v>14</v>
    <v>https://www.bing.com/th?id=AMMS_4c600be848f66590834841f27e6f786d&amp;qlt=95</v>
    <v>73</v>
    <v>0</v>
    <v>https://www.bing.com/images/search?form=xlimg&amp;q=t.+rowe+price</v>
    <v>Image of T. ROWE PRICE GROUP, INC.</v>
  </rv>
  <rv s="0">
    <v>https://www.bing.com/financeapi/forcetrigger?t=a24i3m&amp;q=XNAS%3aTROW&amp;form=skydnc</v>
    <v>Learn more on Bing</v>
  </rv>
  <rv s="7">
    <v>en-US</v>
    <v>a24i3m</v>
    <v>268435456</v>
    <v>1</v>
    <v>Powered by Refinitiv</v>
    <v>10</v>
    <v>T. ROWE PRICE GROUP, INC. (XNAS:TROW)</v>
    <v>12</v>
    <v>13</v>
    <v>Finance</v>
    <v>9</v>
    <v>224.55500000000001</v>
    <v>104.72</v>
    <v>1.33</v>
    <v>-2.86</v>
    <v>6.012E-3</v>
    <v>-2.4664000000000002E-2</v>
    <v>0.68</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114.77</v>
    <v>74</v>
    <v>Investment Banking &amp; Investment Services</v>
    <v>Stock</v>
    <v>44753.897861816404</v>
    <v>75</v>
    <v>112.33</v>
    <v>25707245460</v>
    <v>T. ROWE PRICE GROUP, INC.</v>
    <v>T. ROWE PRICE GROUP, INC.</v>
    <v>113.95</v>
    <v>9.3793000000000006</v>
    <v>115.96</v>
    <v>113.1</v>
    <v>113.78</v>
    <v>227296600</v>
    <v>TROW</v>
    <v>T. ROWE PRICE GROUP, INC. (XNAS:TROW)</v>
    <v>1536469</v>
    <v>1716244</v>
    <v>2000</v>
  </rv>
  <rv s="2">
    <v>76</v>
  </rv>
  <rv s="0">
    <v>https://www.bing.com/financeapi/forcetrigger?t=a24km7&amp;q=XNYS%3aTSN&amp;form=skydnc</v>
    <v>Learn more on Bing</v>
  </rv>
  <rv s="1">
    <v>en-US</v>
    <v>a24km7</v>
    <v>268435456</v>
    <v>1</v>
    <v>Powered by Refinitiv</v>
    <v>0</v>
    <v>TYSON FOODS, INC. (XNYS:TSN)</v>
    <v>2</v>
    <v>3</v>
    <v>Finance</v>
    <v>4</v>
    <v>100.72</v>
    <v>69.88</v>
    <v>0.67330000000000001</v>
    <v>-2.2200000000000002</v>
    <v>-1.2219999999999999E-4</v>
    <v>-2.6394000000000001E-2</v>
    <v>-0.01</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84.29</v>
    <v>Food &amp; Tobacco</v>
    <v>Stock</v>
    <v>44753.91337884219</v>
    <v>78</v>
    <v>81.739999999999995</v>
    <v>29607272177</v>
    <v>TYSON FOODS, INC.</v>
    <v>TYSON FOODS, INC.</v>
    <v>83.55</v>
    <v>7.6231</v>
    <v>84.11</v>
    <v>81.89</v>
    <v>81.8</v>
    <v>361549300</v>
    <v>TSN</v>
    <v>TYSON FOODS, INC. (XNYS:TSN)</v>
    <v>2510930</v>
    <v>1762501</v>
    <v>1986</v>
  </rv>
  <rv s="2">
    <v>79</v>
  </rv>
  <rv s="0">
    <v>https://www.bing.com/financeapi/forcetrigger?t=a24p1h&amp;q=XNAS%3aTXN&amp;form=skydnc</v>
    <v>Learn more on Bing</v>
  </rv>
  <rv s="1">
    <v>en-US</v>
    <v>a24p1h</v>
    <v>268435456</v>
    <v>1</v>
    <v>Powered by Refinitiv</v>
    <v>0</v>
    <v>TEXAS INSTRUMENTS INCORPORATED (XNAS:TXN)</v>
    <v>2</v>
    <v>3</v>
    <v>Finance</v>
    <v>9</v>
    <v>202.26</v>
    <v>144.4589</v>
    <v>0.96819999999999995</v>
    <v>-1.97</v>
    <v>2.8649999999999999E-3</v>
    <v>-1.2666E-2</v>
    <v>0.44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155.02000000000001</v>
    <v>Semiconductors &amp; Semiconductor Equipment</v>
    <v>Stock</v>
    <v>44753.903307974222</v>
    <v>81</v>
    <v>152.62</v>
    <v>141602881684</v>
    <v>TEXAS INSTRUMENTS INCORPORATED</v>
    <v>TEXAS INSTRUMENTS INCORPORATED</v>
    <v>154.12</v>
    <v>17.784300000000002</v>
    <v>155.53</v>
    <v>153.56</v>
    <v>154</v>
    <v>922133900</v>
    <v>TXN</v>
    <v>TEXAS INSTRUMENTS INCORPORATED (XNAS:TXN)</v>
    <v>4051115</v>
    <v>5922747</v>
    <v>1938</v>
  </rv>
  <rv s="2">
    <v>82</v>
  </rv>
  <rv s="0">
    <v>https://www.bing.com/financeapi/forcetrigger?t=a24ynm&amp;q=XNYS%3aUPS&amp;form=skydnc</v>
    <v>Learn more on Bing</v>
  </rv>
  <rv s="1">
    <v>en-US</v>
    <v>a24ynm</v>
    <v>268435456</v>
    <v>1</v>
    <v>Powered by Refinitiv</v>
    <v>0</v>
    <v>UNITED PARCEL SERVICE, INC. (XNYS:UPS)</v>
    <v>2</v>
    <v>3</v>
    <v>Finance</v>
    <v>9</v>
    <v>233.72</v>
    <v>165.34</v>
    <v>1.0973999999999999</v>
    <v>-0.76</v>
    <v>1.6249999999999999E-4</v>
    <v>-4.0990000000000002E-3</v>
    <v>0.03</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186.82</v>
    <v>Freight &amp; Logistics Services</v>
    <v>Stock</v>
    <v>44753.906627476565</v>
    <v>84</v>
    <v>183.72</v>
    <v>161332228096</v>
    <v>UNITED PARCEL SERVICE, INC.</v>
    <v>UNITED PARCEL SERVICE, INC.</v>
    <v>183.72</v>
    <v>15.1195</v>
    <v>185.4</v>
    <v>184.64</v>
    <v>184.67</v>
    <v>873766400</v>
    <v>UPS</v>
    <v>UNITED PARCEL SERVICE, INC. (XNYS:UPS)</v>
    <v>2275892</v>
    <v>3192187</v>
    <v>1999</v>
  </rv>
  <rv s="2">
    <v>85</v>
  </rv>
  <rv s="0">
    <v>https://www.bing.com/financeapi/forcetrigger?t=a25obh&amp;q=XNYS%3aVZ&amp;form=skydnc</v>
    <v>Learn more on Bing</v>
  </rv>
  <rv s="1">
    <v>en-US</v>
    <v>a25obh</v>
    <v>268435456</v>
    <v>1</v>
    <v>Powered by Refinitiv</v>
    <v>0</v>
    <v>VERIZON COMMUNICATIONS INC. (XNYS:VZ)</v>
    <v>2</v>
    <v>3</v>
    <v>Finance</v>
    <v>4</v>
    <v>56.85</v>
    <v>45.548900000000003</v>
    <v>0.37559999999999999</v>
    <v>-0.03</v>
    <v>-2.9700000000000001E-4</v>
    <v>-5.9420000000000002E-4</v>
    <v>-1.4999999999999999E-2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50.734999999999999</v>
    <v>Telecommunications Services</v>
    <v>Stock</v>
    <v>44753.919557753907</v>
    <v>87</v>
    <v>50.26</v>
    <v>211914036240</v>
    <v>VERIZON COMMUNICATIONS INC.</v>
    <v>VERIZON COMMUNICATIONS INC.</v>
    <v>50.37</v>
    <v>9.8218999999999994</v>
    <v>50.49</v>
    <v>50.46</v>
    <v>50.484999999999999</v>
    <v>4199644000</v>
    <v>VZ</v>
    <v>VERIZON COMMUNICATIONS INC. (XNYS:VZ)</v>
    <v>12259038</v>
    <v>18931088</v>
    <v>1983</v>
  </rv>
  <rv s="2">
    <v>88</v>
  </rv>
  <rv s="0">
    <v>https://www.bing.com/financeapi/forcetrigger?t=a25ya2&amp;q=XNYS%3aWMT&amp;form=skydnc</v>
    <v>Learn more on Bing</v>
  </rv>
  <rv s="1">
    <v>en-US</v>
    <v>a25ya2</v>
    <v>268435456</v>
    <v>1</v>
    <v>Powered by Refinitiv</v>
    <v>0</v>
    <v>WALMART INC. (XNYS:WMT)</v>
    <v>2</v>
    <v>3</v>
    <v>Finance</v>
    <v>9</v>
    <v>160.77000000000001</v>
    <v>117.27</v>
    <v>0.52070000000000005</v>
    <v>0.05</v>
    <v>3.9859999999999999E-4</v>
    <v>3.9870000000000004E-4</v>
    <v>0.05</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126.33</v>
    <v>Food &amp; Drug Retailing</v>
    <v>Stock</v>
    <v>44753.909109953122</v>
    <v>90</v>
    <v>124.62</v>
    <v>343877267500</v>
    <v>WALMART INC.</v>
    <v>WALMART INC.</v>
    <v>125.02</v>
    <v>26.942</v>
    <v>125.4</v>
    <v>125.45</v>
    <v>125.5</v>
    <v>2741150000</v>
    <v>WMT</v>
    <v>WALMART INC. (XNYS:WMT)</v>
    <v>3844320</v>
    <v>7646323</v>
    <v>1969</v>
  </rv>
  <rv s="2">
    <v>91</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4">
      <v>at close</v>
      <v>from previous close</v>
      <v>from previous close</v>
      <v>Source: Nasdaq</v>
      <v>GMT</v>
      <v>Delayed 15 minutes</v>
      <v>from close</v>
      <v>from close</v>
    </spb>
    <spb s="0">
      <v>2</v>
      <v>Name</v>
      <v>LearnMoreOnLink</v>
    </spb>
    <spb s="8">
      <v>0</v>
      <v>0</v>
    </spb>
    <spb s="9">
      <v>11</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W28" totalsRowShown="0">
  <autoFilter ref="B2:W28" xr:uid="{F1C01B2E-5682-47E0-82BE-3868C591225B}"/>
  <sortState xmlns:xlrd2="http://schemas.microsoft.com/office/spreadsheetml/2017/richdata2" ref="B3:W28">
    <sortCondition ref="B2:B28"/>
  </sortState>
  <tableColumns count="22">
    <tableColumn id="19" xr3:uid="{0D4021FB-72A6-4FAE-8878-F2BC7BFA553F}" name="Ticker">
      <calculatedColumnFormula array="1">_FV(Table2[[#This Row],[Company]],"Ticker symbol",TRUE)</calculatedColumnFormula>
    </tableColumn>
    <tableColumn id="4" xr3:uid="{ACC6FB0D-99F0-41D7-98EA-930F8070F2E9}" name="Price" dataDxfId="23">
      <calculatedColumnFormula array="1">_FV(_xlfn.SINGLE(Table2[Company]),"Price")</calculatedColumnFormula>
    </tableColumn>
    <tableColumn id="8" xr3:uid="{1DFC5265-6BB1-4CA6-AF54-C54912736F7A}" name="52 week high" dataDxfId="22">
      <calculatedColumnFormula array="1">_FV(_xlfn.SINGLE(Table2[Company]),"52 week high",TRUE)</calculatedColumnFormula>
    </tableColumn>
    <tableColumn id="9" xr3:uid="{44E3324D-AC9A-4412-BE2C-5B3EB362E84B}" name="52 week low" dataDxfId="21">
      <calculatedColumnFormula array="1">_FV(_xlfn.SINGLE(Table2[Company]),"52 week low",TRUE)</calculatedColumnFormula>
    </tableColumn>
    <tableColumn id="13" xr3:uid="{26B45319-24D6-4B73-816D-27E9CF6A9586}" name="P/E" dataDxfId="20">
      <calculatedColumnFormula array="1">_FV(_xlfn.SINGLE(Table2[Company]),"P/E",TRUE)</calculatedColumnFormula>
    </tableColumn>
    <tableColumn id="3" xr3:uid="{0AB95A9E-6D9E-473D-93EC-53E15CDF47CE}" name="Div" dataCellStyle="Currency"/>
    <tableColumn id="18" xr3:uid="{A931B3EF-00A4-4531-894A-E140C01F03C1}" name="FCF" dataCellStyle="Currency"/>
    <tableColumn id="23" xr3:uid="{30D7B8FE-2C2A-4708-B0E5-B46D899BC480}" name="Div-Inc" dataDxfId="19" dataCellStyle="Currency"/>
    <tableColumn id="22" xr3:uid="{DE22146C-89DC-41BC-A945-68A0FE353621}" name="Ex-Div" dataDxfId="18" dataCellStyle="Currency"/>
    <tableColumn id="14" xr3:uid="{5B8FCD9D-3239-41DC-8352-9656030C071A}" name="Coupon" dataDxfId="17"/>
    <tableColumn id="15" xr3:uid="{E60F25D3-1B09-4289-BCE5-2973290E70C9}" name="Yield" dataDxfId="16"/>
    <tableColumn id="21" xr3:uid="{C7379CBE-F16F-44D1-990E-684A304E49C5}" name="Type" dataDxfId="15"/>
    <tableColumn id="2" xr3:uid="{D727CA33-720A-42B3-B3A6-C5879FB2D4F7}" name="Rating" dataDxfId="14"/>
    <tableColumn id="5" xr3:uid="{98F24EA9-705D-4226-BE15-E51A68C4B177}" name="MML" dataDxfId="13" dataCellStyle="Percent"/>
    <tableColumn id="6" xr3:uid="{5B29A8D3-9995-4AD1-B3C0-CE9F5C11ACBA}" name="MMH" dataDxfId="12" dataCellStyle="Percent"/>
    <tableColumn id="7" xr3:uid="{AB559A3D-B90F-43B9-AE0B-3179E3A8A6B2}" name="MOS" dataDxfId="11" dataCellStyle="Percent"/>
    <tableColumn id="10" xr3:uid="{41C4A091-BD19-44EB-9D98-759A136CC1CE}" name="HighPrice" dataDxfId="10"/>
    <tableColumn id="11" xr3:uid="{649C9F71-4410-4B33-B0F3-59E458637C2E}" name="LowPrice" dataDxfId="9"/>
    <tableColumn id="12" xr3:uid="{F65154AC-D40B-4C08-8561-DF586F6BD4C6}" name="MOSP" dataDxfId="8"/>
    <tableColumn id="20" xr3:uid="{821399A3-CD94-45E1-9CF5-B50E506B06BD}" name="Company" dataDxfId="7" dataCellStyle="Percent"/>
    <tableColumn id="16" xr3:uid="{273BD3BC-1AD8-4ED9-BCF9-836846D51025}" name="Industry">
      <calculatedColumnFormula array="1">_FV(Table2[[#This Row],[Company]],"Industry")</calculatedColumnFormula>
    </tableColumn>
    <tableColumn id="17" xr3:uid="{A4F71198-A356-44A1-8C97-C41CE9C0779A}" name="Market cap" dataDxfId="4">
      <calculatedColumnFormula array="1">_FV(Table2[[#This Row],[Company]],"Market cap",TRUE)</calculatedColumnFormula>
    </tableColum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W31"/>
  <sheetViews>
    <sheetView tabSelected="1" workbookViewId="0">
      <selection activeCell="P28" sqref="P28"/>
    </sheetView>
  </sheetViews>
  <sheetFormatPr defaultRowHeight="15" x14ac:dyDescent="0.25"/>
  <cols>
    <col min="2" max="2" width="10.5703125" bestFit="1" customWidth="1"/>
    <col min="3" max="4" width="14.85546875" bestFit="1" customWidth="1"/>
    <col min="5" max="5" width="14.28515625" bestFit="1" customWidth="1"/>
    <col min="6" max="6" width="7.42578125" bestFit="1" customWidth="1"/>
    <col min="7" max="8" width="8" bestFit="1" customWidth="1"/>
    <col min="9" max="9" width="10.7109375" bestFit="1" customWidth="1"/>
    <col min="10" max="10" width="18.85546875" bestFit="1" customWidth="1"/>
    <col min="11" max="11" width="10.140625" bestFit="1" customWidth="1"/>
    <col min="12" max="12" width="8.85546875" bestFit="1" customWidth="1"/>
    <col min="13" max="13" width="8.28515625" bestFit="1" customWidth="1"/>
    <col min="16" max="17" width="10.5703125" bestFit="1" customWidth="1"/>
    <col min="18" max="18" width="11.7109375" bestFit="1" customWidth="1"/>
    <col min="19" max="19" width="11.28515625" bestFit="1" customWidth="1"/>
    <col min="20" max="20" width="10.5703125" bestFit="1" customWidth="1"/>
    <col min="21" max="21" width="53.28515625" bestFit="1" customWidth="1"/>
    <col min="22" max="22" width="41.85546875" bestFit="1" customWidth="1"/>
    <col min="23" max="23" width="19" bestFit="1" customWidth="1"/>
  </cols>
  <sheetData>
    <row r="2" spans="2:23" x14ac:dyDescent="0.25">
      <c r="B2" t="s">
        <v>0</v>
      </c>
      <c r="C2" t="s">
        <v>2</v>
      </c>
      <c r="D2" t="s">
        <v>3</v>
      </c>
      <c r="E2" t="s">
        <v>4</v>
      </c>
      <c r="F2" t="s">
        <v>5</v>
      </c>
      <c r="G2" t="s">
        <v>13</v>
      </c>
      <c r="H2" t="s">
        <v>9</v>
      </c>
      <c r="I2" t="s">
        <v>37</v>
      </c>
      <c r="J2" t="s">
        <v>38</v>
      </c>
      <c r="K2" t="s">
        <v>11</v>
      </c>
      <c r="L2" t="s">
        <v>12</v>
      </c>
      <c r="M2" t="s">
        <v>10</v>
      </c>
      <c r="N2" t="s">
        <v>15</v>
      </c>
      <c r="O2" t="s">
        <v>6</v>
      </c>
      <c r="P2" t="s">
        <v>7</v>
      </c>
      <c r="Q2" t="s">
        <v>8</v>
      </c>
      <c r="R2" s="14" t="s">
        <v>41</v>
      </c>
      <c r="S2" s="4" t="s">
        <v>42</v>
      </c>
      <c r="T2" s="9" t="s">
        <v>40</v>
      </c>
      <c r="U2" t="s">
        <v>1</v>
      </c>
      <c r="V2" t="s">
        <v>47</v>
      </c>
      <c r="W2" t="s">
        <v>48</v>
      </c>
    </row>
    <row r="3" spans="2:23" x14ac:dyDescent="0.25">
      <c r="B3" t="str" cm="1">
        <f t="array" ref="B3">_FV(Table2[[#This Row],[Company]],"Ticker symbol",TRUE)</f>
        <v>AAPL</v>
      </c>
      <c r="C3" s="1" cm="1">
        <f t="array" ref="C3">_FV(_xlfn.SINGLE(Table2[Company]),"Price")</f>
        <v>144.87</v>
      </c>
      <c r="D3" s="1" cm="1">
        <f t="array" ref="D3">_FV(_xlfn.SINGLE(Table2[Company]),"52 week high",TRUE)</f>
        <v>182.94</v>
      </c>
      <c r="E3" s="1" cm="1">
        <f t="array" ref="E3">_FV(_xlfn.SINGLE(Table2[Company]),"52 week low",TRUE)</f>
        <v>129.04</v>
      </c>
      <c r="F3" s="7" cm="1">
        <f t="array" ref="F3">_FV(_xlfn.SINGLE(Table2[Company]),"P/E",TRUE)</f>
        <v>23.900700000000001</v>
      </c>
      <c r="G3" s="8">
        <v>0.92</v>
      </c>
      <c r="H3" s="8">
        <v>6</v>
      </c>
      <c r="I3" s="11" t="s">
        <v>23</v>
      </c>
      <c r="J3" s="11" t="s">
        <v>24</v>
      </c>
      <c r="K3" s="1">
        <v>6</v>
      </c>
      <c r="L3" s="2">
        <f>Table2[[#This Row],[Coupon]]/Table2[[#This Row],[Price]]</f>
        <v>4.141644232760406E-2</v>
      </c>
      <c r="M3" s="5" t="s">
        <v>9</v>
      </c>
      <c r="N3" s="6" t="s">
        <v>18</v>
      </c>
      <c r="O3" s="2">
        <v>3.3300000000000003E-2</v>
      </c>
      <c r="P3" s="2">
        <v>0.04</v>
      </c>
      <c r="Q3" s="2">
        <v>4.6699999999999998E-2</v>
      </c>
      <c r="R3" s="15">
        <f>Table2[[#This Row],[Coupon]]/Table2[[#This Row],[MML]]</f>
        <v>180.18018018018017</v>
      </c>
      <c r="S3" s="3">
        <f>Table2[[#This Row],[Coupon]]/Table2[[#This Row],[MMH]]</f>
        <v>150</v>
      </c>
      <c r="T3" s="10">
        <f>Table2[[#This Row],[Coupon]]/Table2[[#This Row],[MOS]]</f>
        <v>128.47965738758032</v>
      </c>
      <c r="U3" s="13" t="e" vm="1">
        <v>#VALUE!</v>
      </c>
      <c r="V3" t="str" cm="1">
        <f t="array" ref="V3">_FV(Table2[[#This Row],[Company]],"Industry")</f>
        <v>Computers, Phones &amp; Household Electronics</v>
      </c>
      <c r="W3" s="16" cm="1">
        <f t="array" ref="W3">_FV(Table2[[#This Row],[Company]],"Market cap",TRUE)</f>
        <v>2344747026600</v>
      </c>
    </row>
    <row r="4" spans="2:23" x14ac:dyDescent="0.25">
      <c r="B4" t="str" cm="1">
        <f t="array" ref="B4">_FV(Table2[[#This Row],[Company]],"Ticker symbol",TRUE)</f>
        <v>AMLP</v>
      </c>
      <c r="C4" s="1" cm="1">
        <f t="array" ref="C4">_FV(_xlfn.SINGLE(Table2[Company]),"Price")</f>
        <v>34.82</v>
      </c>
      <c r="D4" s="1" cm="1">
        <f t="array" ref="D4">_FV(_xlfn.SINGLE(Table2[Company]),"52 week high",TRUE)</f>
        <v>42.18</v>
      </c>
      <c r="E4" s="1" cm="1">
        <f t="array" ref="E4">_FV(_xlfn.SINGLE(Table2[Company]),"52 week low",TRUE)</f>
        <v>30.04</v>
      </c>
      <c r="F4" s="7" t="e" cm="1" vm="2">
        <f t="array" ref="F4">_FV(_xlfn.SINGLE(Table2[Company]),"P/E",TRUE)</f>
        <v>#VALUE!</v>
      </c>
      <c r="G4" s="8">
        <v>2.92</v>
      </c>
      <c r="H4" s="8" t="s">
        <v>14</v>
      </c>
      <c r="I4" s="11" t="s">
        <v>25</v>
      </c>
      <c r="J4" s="11" t="s">
        <v>24</v>
      </c>
      <c r="K4" s="1">
        <v>2.92</v>
      </c>
      <c r="L4" s="2">
        <f>Table2[[#This Row],[Coupon]]/Table2[[#This Row],[Price]]</f>
        <v>8.3859850660539914E-2</v>
      </c>
      <c r="M4" s="5" t="s">
        <v>16</v>
      </c>
      <c r="N4" s="6" t="s">
        <v>17</v>
      </c>
      <c r="O4" s="2"/>
      <c r="P4" s="2"/>
      <c r="Q4" s="2">
        <v>0.08</v>
      </c>
      <c r="R4" s="15" t="e">
        <f>Table2[[#This Row],[Coupon]]/Table2[[#This Row],[MML]]</f>
        <v>#DIV/0!</v>
      </c>
      <c r="S4" s="3" t="e">
        <f>Table2[[#This Row],[Coupon]]/Table2[[#This Row],[MMH]]</f>
        <v>#DIV/0!</v>
      </c>
      <c r="T4" s="10">
        <f>Table2[[#This Row],[Coupon]]/Table2[[#This Row],[MOS]]</f>
        <v>36.5</v>
      </c>
      <c r="U4" s="13" t="e" vm="3">
        <v>#VALUE!</v>
      </c>
      <c r="V4" t="e" cm="1" vm="4">
        <f t="array" ref="V4">_FV(Table2[[#This Row],[Company]],"Industry")</f>
        <v>#VALUE!</v>
      </c>
      <c r="W4" s="16" cm="1">
        <f t="array" ref="W4">_FV(Table2[[#This Row],[Company]],"Market cap",TRUE)</f>
        <v>5716911300.1700001</v>
      </c>
    </row>
    <row r="5" spans="2:23" x14ac:dyDescent="0.25">
      <c r="B5" t="str" cm="1">
        <f t="array" ref="B5">_FV(Table2[[#This Row],[Company]],"Ticker symbol",TRUE)</f>
        <v>AMT</v>
      </c>
      <c r="C5" s="1" cm="1">
        <f t="array" ref="C5">_FV(_xlfn.SINGLE(Table2[Company]),"Price")</f>
        <v>257.99</v>
      </c>
      <c r="D5" s="1" cm="1">
        <f t="array" ref="D5">_FV(_xlfn.SINGLE(Table2[Company]),"52 week high",TRUE)</f>
        <v>303.72000000000003</v>
      </c>
      <c r="E5" s="1" cm="1">
        <f t="array" ref="E5">_FV(_xlfn.SINGLE(Table2[Company]),"52 week low",TRUE)</f>
        <v>220</v>
      </c>
      <c r="F5" s="7" cm="1">
        <f t="array" ref="F5">_FV(_xlfn.SINGLE(Table2[Company]),"P/E",TRUE)</f>
        <v>44.118000000000002</v>
      </c>
      <c r="G5" s="8">
        <v>5.72</v>
      </c>
      <c r="H5" s="8">
        <v>7.6</v>
      </c>
      <c r="I5" s="11" t="s">
        <v>25</v>
      </c>
      <c r="J5" s="11" t="s">
        <v>36</v>
      </c>
      <c r="K5" s="1">
        <v>5.72</v>
      </c>
      <c r="L5" s="2">
        <f>Table2[[#This Row],[Coupon]]/Table2[[#This Row],[Price]]</f>
        <v>2.2171401992325281E-2</v>
      </c>
      <c r="M5" s="6" t="s">
        <v>43</v>
      </c>
      <c r="N5" s="6" t="s">
        <v>19</v>
      </c>
      <c r="O5" s="2">
        <v>0.02</v>
      </c>
      <c r="P5" s="2">
        <v>2.2499999999999999E-2</v>
      </c>
      <c r="Q5" s="2">
        <v>2.5000000000000001E-2</v>
      </c>
      <c r="R5" s="15">
        <f>Table2[[#This Row],[Coupon]]/Table2[[#This Row],[MML]]</f>
        <v>286</v>
      </c>
      <c r="S5" s="3">
        <f>Table2[[#This Row],[Coupon]]/Table2[[#This Row],[MMH]]</f>
        <v>254.22222222222223</v>
      </c>
      <c r="T5" s="10">
        <f>Table2[[#This Row],[Coupon]]/Table2[[#This Row],[MOS]]</f>
        <v>228.79999999999998</v>
      </c>
      <c r="U5" s="13" t="e" vm="5">
        <v>#VALUE!</v>
      </c>
      <c r="V5" t="str" cm="1">
        <f t="array" ref="V5">_FV(Table2[[#This Row],[Company]],"Industry")</f>
        <v>Residential &amp; Commercial REIT</v>
      </c>
      <c r="W5" s="16" cm="1">
        <f t="array" ref="W5">_FV(Table2[[#This Row],[Company]],"Market cap",TRUE)</f>
        <v>119887282226</v>
      </c>
    </row>
    <row r="6" spans="2:23" x14ac:dyDescent="0.25">
      <c r="B6" t="str" cm="1">
        <f t="array" ref="B6">_FV(Table2[[#This Row],[Company]],"Ticker symbol",TRUE)</f>
        <v>BLK</v>
      </c>
      <c r="C6" s="1" cm="1">
        <f t="array" ref="C6">_FV(_xlfn.SINGLE(Table2[Company]),"Price")</f>
        <v>604.52</v>
      </c>
      <c r="D6" s="1" cm="1">
        <f t="array" ref="D6">_FV(_xlfn.SINGLE(Table2[Company]),"52 week high",TRUE)</f>
        <v>973.16</v>
      </c>
      <c r="E6" s="1" cm="1">
        <f t="array" ref="E6">_FV(_xlfn.SINGLE(Table2[Company]),"52 week low",TRUE)</f>
        <v>575.6</v>
      </c>
      <c r="F6" s="7" cm="1">
        <f t="array" ref="F6">_FV(_xlfn.SINGLE(Table2[Company]),"P/E",TRUE)</f>
        <v>15.5656</v>
      </c>
      <c r="G6" s="8">
        <v>19.52</v>
      </c>
      <c r="H6" s="8">
        <v>29.81</v>
      </c>
      <c r="I6" s="11" t="s">
        <v>21</v>
      </c>
      <c r="J6" s="11" t="s">
        <v>22</v>
      </c>
      <c r="K6" s="1">
        <v>19.52</v>
      </c>
      <c r="L6" s="2">
        <f>Table2[[#This Row],[Coupon]]/Table2[[#This Row],[Price]]</f>
        <v>3.2290081386885466E-2</v>
      </c>
      <c r="M6" s="6" t="s">
        <v>16</v>
      </c>
      <c r="N6" s="6" t="s">
        <v>19</v>
      </c>
      <c r="O6" s="2">
        <v>2.5000000000000001E-2</v>
      </c>
      <c r="P6" s="2">
        <v>2.7E-2</v>
      </c>
      <c r="Q6" s="2">
        <v>0.03</v>
      </c>
      <c r="R6" s="15">
        <f>Table2[[#This Row],[Coupon]]/Table2[[#This Row],[MML]]</f>
        <v>780.8</v>
      </c>
      <c r="S6" s="3">
        <f>Table2[[#This Row],[Coupon]]/Table2[[#This Row],[MMH]]</f>
        <v>722.96296296296293</v>
      </c>
      <c r="T6" s="10">
        <f>Table2[[#This Row],[Coupon]]/Table2[[#This Row],[MOS]]</f>
        <v>650.66666666666663</v>
      </c>
      <c r="U6" s="13" t="e" vm="6">
        <v>#VALUE!</v>
      </c>
      <c r="V6" t="str" cm="1">
        <f t="array" ref="V6">_FV(Table2[[#This Row],[Company]],"Industry")</f>
        <v>Investment Banking &amp; Investment Services</v>
      </c>
      <c r="W6" s="16" cm="1">
        <f t="array" ref="W6">_FV(Table2[[#This Row],[Company]],"Market cap",TRUE)</f>
        <v>91586774916</v>
      </c>
    </row>
    <row r="7" spans="2:23" x14ac:dyDescent="0.25">
      <c r="B7" t="str" cm="1">
        <f t="array" ref="B7">_FV(Table2[[#This Row],[Company]],"Ticker symbol",TRUE)</f>
        <v>DIS</v>
      </c>
      <c r="C7" s="1" cm="1">
        <f t="array" ref="C7">_FV(_xlfn.SINGLE(Table2[Company]),"Price")</f>
        <v>93.67</v>
      </c>
      <c r="D7" s="1" cm="1">
        <f t="array" ref="D7">_FV(_xlfn.SINGLE(Table2[Company]),"52 week high",TRUE)</f>
        <v>187.57990000000001</v>
      </c>
      <c r="E7" s="1" cm="1">
        <f t="array" ref="E7">_FV(_xlfn.SINGLE(Table2[Company]),"52 week low",TRUE)</f>
        <v>92.01</v>
      </c>
      <c r="F7" s="7" cm="1">
        <f t="array" ref="F7">_FV(_xlfn.SINGLE(Table2[Company]),"P/E",TRUE)</f>
        <v>64.811400000000006</v>
      </c>
      <c r="G7" s="8">
        <v>0</v>
      </c>
      <c r="H7" s="8">
        <v>2</v>
      </c>
      <c r="I7" s="12"/>
      <c r="J7" s="12"/>
      <c r="K7" s="1">
        <v>6</v>
      </c>
      <c r="L7" s="2">
        <f>Table2[[#This Row],[Coupon]]/Table2[[#This Row],[Price]]</f>
        <v>6.4054659976513287E-2</v>
      </c>
      <c r="M7" s="6" t="s">
        <v>9</v>
      </c>
      <c r="N7" s="6"/>
      <c r="O7" s="2">
        <v>4.7E-2</v>
      </c>
      <c r="P7" s="2">
        <v>0.05</v>
      </c>
      <c r="Q7" s="2">
        <v>6.6000000000000003E-2</v>
      </c>
      <c r="R7" s="15">
        <f>Table2[[#This Row],[Coupon]]/Table2[[#This Row],[MML]]</f>
        <v>127.65957446808511</v>
      </c>
      <c r="S7" s="3">
        <f>Table2[[#This Row],[Coupon]]/Table2[[#This Row],[MMH]]</f>
        <v>120</v>
      </c>
      <c r="T7" s="10">
        <f>Table2[[#This Row],[Coupon]]/Table2[[#This Row],[MOS]]</f>
        <v>90.909090909090907</v>
      </c>
      <c r="U7" s="13" t="e" vm="7">
        <v>#VALUE!</v>
      </c>
      <c r="V7" t="str" cm="1">
        <f t="array" ref="V7">_FV(Table2[[#This Row],[Company]],"Industry")</f>
        <v>Media &amp; Publishing</v>
      </c>
      <c r="W7" s="16" cm="1">
        <f t="array" ref="W7">_FV(Table2[[#This Row],[Company]],"Market cap",TRUE)</f>
        <v>170618406280</v>
      </c>
    </row>
    <row r="8" spans="2:23" x14ac:dyDescent="0.25">
      <c r="B8" t="str" cm="1">
        <f t="array" ref="B8">_FV(Table2[[#This Row],[Company]],"Ticker symbol",TRUE)</f>
        <v>GD</v>
      </c>
      <c r="C8" s="1" cm="1">
        <f t="array" ref="C8">_FV(_xlfn.SINGLE(Table2[Company]),"Price")</f>
        <v>219.75</v>
      </c>
      <c r="D8" s="1" cm="1">
        <f t="array" ref="D8">_FV(_xlfn.SINGLE(Table2[Company]),"52 week high",TRUE)</f>
        <v>254.99</v>
      </c>
      <c r="E8" s="1" cm="1">
        <f t="array" ref="E8">_FV(_xlfn.SINGLE(Table2[Company]),"52 week low",TRUE)</f>
        <v>182.66</v>
      </c>
      <c r="F8" s="7" cm="1">
        <f t="array" ref="F8">_FV(_xlfn.SINGLE(Table2[Company]),"P/E",TRUE)</f>
        <v>18.935600000000001</v>
      </c>
      <c r="G8" s="8">
        <v>5.04</v>
      </c>
      <c r="H8" s="8">
        <v>12</v>
      </c>
      <c r="I8" s="11" t="s">
        <v>27</v>
      </c>
      <c r="J8" s="11" t="s">
        <v>26</v>
      </c>
      <c r="K8" s="1">
        <v>5.04</v>
      </c>
      <c r="L8" s="2">
        <f>Table2[[#This Row],[Coupon]]/Table2[[#This Row],[Price]]</f>
        <v>2.2935153583617748E-2</v>
      </c>
      <c r="M8" s="6" t="s">
        <v>16</v>
      </c>
      <c r="N8" s="6" t="s">
        <v>18</v>
      </c>
      <c r="O8" s="2">
        <v>2.4E-2</v>
      </c>
      <c r="P8" s="2">
        <v>2.7E-2</v>
      </c>
      <c r="Q8" s="2">
        <v>3.1E-2</v>
      </c>
      <c r="R8" s="15">
        <f>Table2[[#This Row],[Coupon]]/Table2[[#This Row],[MML]]</f>
        <v>210</v>
      </c>
      <c r="S8" s="3">
        <f>Table2[[#This Row],[Coupon]]/Table2[[#This Row],[MMH]]</f>
        <v>186.66666666666666</v>
      </c>
      <c r="T8" s="10">
        <f>Table2[[#This Row],[Coupon]]/Table2[[#This Row],[MOS]]</f>
        <v>162.58064516129033</v>
      </c>
      <c r="U8" s="13" t="e" vm="8">
        <v>#VALUE!</v>
      </c>
      <c r="V8" t="str" cm="1">
        <f t="array" ref="V8">_FV(Table2[[#This Row],[Company]],"Industry")</f>
        <v>Aerospace &amp; Defense</v>
      </c>
      <c r="W8" s="16" cm="1">
        <f t="array" ref="W8">_FV(Table2[[#This Row],[Company]],"Market cap",TRUE)</f>
        <v>61025695725</v>
      </c>
    </row>
    <row r="9" spans="2:23" x14ac:dyDescent="0.25">
      <c r="B9" t="str" cm="1">
        <f t="array" ref="B9">_FV(Table2[[#This Row],[Company]],"Ticker symbol",TRUE)</f>
        <v>GOOGL</v>
      </c>
      <c r="C9" s="1" cm="1">
        <f t="array" ref="C9">_FV(_xlfn.SINGLE(Table2[Company]),"Price")</f>
        <v>2313.5300000000002</v>
      </c>
      <c r="D9" s="1" cm="1">
        <f t="array" ref="D9">_FV(_xlfn.SINGLE(Table2[Company]),"52 week high",TRUE)</f>
        <v>3030.9315000000001</v>
      </c>
      <c r="E9" s="1" cm="1">
        <f t="array" ref="E9">_FV(_xlfn.SINGLE(Table2[Company]),"52 week low",TRUE)</f>
        <v>2037.6936000000001</v>
      </c>
      <c r="F9" s="7" cm="1">
        <f t="array" ref="F9">_FV(_xlfn.SINGLE(Table2[Company]),"P/E",TRUE)</f>
        <v>21.5928</v>
      </c>
      <c r="G9" s="8">
        <v>0</v>
      </c>
      <c r="H9" s="8">
        <v>98</v>
      </c>
      <c r="I9" s="11"/>
      <c r="J9" s="11"/>
      <c r="K9" s="1">
        <v>100</v>
      </c>
      <c r="L9" s="2">
        <f>Table2[[#This Row],[Coupon]]/Table2[[#This Row],[Price]]</f>
        <v>4.3223991043989052E-2</v>
      </c>
      <c r="M9" s="5" t="s">
        <v>9</v>
      </c>
      <c r="N9" s="6" t="s">
        <v>20</v>
      </c>
      <c r="O9" s="2">
        <v>3.3000000000000002E-2</v>
      </c>
      <c r="P9" s="2">
        <v>0.04</v>
      </c>
      <c r="Q9" s="2">
        <v>4.6699999999999998E-2</v>
      </c>
      <c r="R9" s="15">
        <f>Table2[[#This Row],[Coupon]]/Table2[[#This Row],[MML]]</f>
        <v>3030.30303030303</v>
      </c>
      <c r="S9" s="3">
        <f>Table2[[#This Row],[Coupon]]/Table2[[#This Row],[MMH]]</f>
        <v>2500</v>
      </c>
      <c r="T9" s="10">
        <f>Table2[[#This Row],[Coupon]]/Table2[[#This Row],[MOS]]</f>
        <v>2141.3276231263385</v>
      </c>
      <c r="U9" s="13" t="e" vm="9">
        <v>#VALUE!</v>
      </c>
      <c r="V9" t="str" cm="1">
        <f t="array" ref="V9">_FV(Table2[[#This Row],[Company]],"Industry")</f>
        <v>Software &amp; IT Services</v>
      </c>
      <c r="W9" s="16" cm="1">
        <f t="array" ref="W9">_FV(Table2[[#This Row],[Company]],"Market cap",TRUE)</f>
        <v>1576993000000</v>
      </c>
    </row>
    <row r="10" spans="2:23" x14ac:dyDescent="0.25">
      <c r="B10" t="str" cm="1">
        <f t="array" ref="B10">_FV(Table2[[#This Row],[Company]],"Ticker symbol",TRUE)</f>
        <v>HD</v>
      </c>
      <c r="C10" s="1" cm="1">
        <f t="array" ref="C10">_FV(_xlfn.SINGLE(Table2[Company]),"Price")</f>
        <v>286.27</v>
      </c>
      <c r="D10" s="1" cm="1">
        <f t="array" ref="D10">_FV(_xlfn.SINGLE(Table2[Company]),"52 week high",TRUE)</f>
        <v>420.61</v>
      </c>
      <c r="E10" s="1" cm="1">
        <f t="array" ref="E10">_FV(_xlfn.SINGLE(Table2[Company]),"52 week low",TRUE)</f>
        <v>264.51</v>
      </c>
      <c r="F10" s="7" cm="1">
        <f t="array" ref="F10">_FV(_xlfn.SINGLE(Table2[Company]),"P/E",TRUE)</f>
        <v>18.184799999999999</v>
      </c>
      <c r="G10" s="8">
        <v>7.6</v>
      </c>
      <c r="H10" s="8">
        <v>13.24</v>
      </c>
      <c r="I10" s="11" t="s">
        <v>21</v>
      </c>
      <c r="J10" s="11" t="s">
        <v>22</v>
      </c>
      <c r="K10" s="1">
        <v>7.6</v>
      </c>
      <c r="L10" s="2">
        <f>Table2[[#This Row],[Coupon]]/Table2[[#This Row],[Price]]</f>
        <v>2.6548363433122578E-2</v>
      </c>
      <c r="M10" s="6" t="s">
        <v>16</v>
      </c>
      <c r="N10" s="6" t="s">
        <v>19</v>
      </c>
      <c r="O10" s="2">
        <v>2.1000000000000001E-2</v>
      </c>
      <c r="P10" s="2">
        <v>2.3E-2</v>
      </c>
      <c r="Q10" s="2">
        <v>2.7E-2</v>
      </c>
      <c r="R10" s="15">
        <f>Table2[[#This Row],[Coupon]]/Table2[[#This Row],[MML]]</f>
        <v>361.90476190476187</v>
      </c>
      <c r="S10" s="3">
        <f>Table2[[#This Row],[Coupon]]/Table2[[#This Row],[MMH]]</f>
        <v>330.43478260869563</v>
      </c>
      <c r="T10" s="10">
        <f>Table2[[#This Row],[Coupon]]/Table2[[#This Row],[MOS]]</f>
        <v>281.48148148148147</v>
      </c>
      <c r="U10" s="13" t="e" vm="10">
        <v>#VALUE!</v>
      </c>
      <c r="V10" t="str" cm="1">
        <f t="array" ref="V10">_FV(Table2[[#This Row],[Company]],"Industry")</f>
        <v>Specialty Retailers</v>
      </c>
      <c r="W10" s="16" cm="1">
        <f t="array" ref="W10">_FV(Table2[[#This Row],[Company]],"Market cap",TRUE)</f>
        <v>294215423850</v>
      </c>
    </row>
    <row r="11" spans="2:23" x14ac:dyDescent="0.25">
      <c r="B11" t="str" cm="1">
        <f t="array" ref="B11">_FV(Table2[[#This Row],[Company]],"Ticker symbol",TRUE)</f>
        <v>HRL</v>
      </c>
      <c r="C11" s="1" cm="1">
        <f t="array" ref="C11">_FV(_xlfn.SINGLE(Table2[Company]),"Price")</f>
        <v>47.8</v>
      </c>
      <c r="D11" s="1" cm="1">
        <f t="array" ref="D11">_FV(_xlfn.SINGLE(Table2[Company]),"52 week high",TRUE)</f>
        <v>55.11</v>
      </c>
      <c r="E11" s="1" cm="1">
        <f t="array" ref="E11">_FV(_xlfn.SINGLE(Table2[Company]),"52 week low",TRUE)</f>
        <v>40.479999999999997</v>
      </c>
      <c r="F11" s="7" cm="1">
        <f t="array" ref="F11">_FV(_xlfn.SINGLE(Table2[Company]),"P/E",TRUE)</f>
        <v>27.1662</v>
      </c>
      <c r="G11" s="8">
        <v>1.04</v>
      </c>
      <c r="H11" s="8">
        <v>1.41</v>
      </c>
      <c r="I11" s="12" t="s">
        <v>49</v>
      </c>
      <c r="J11" s="12" t="s">
        <v>26</v>
      </c>
      <c r="K11" s="1">
        <v>1.04</v>
      </c>
      <c r="L11" s="2">
        <f>Table2[[#This Row],[Coupon]]/Table2[[#This Row],[Price]]</f>
        <v>2.175732217573222E-2</v>
      </c>
      <c r="M11" s="6" t="s">
        <v>16</v>
      </c>
      <c r="N11" s="6" t="s">
        <v>18</v>
      </c>
      <c r="O11" s="2">
        <v>0.02</v>
      </c>
      <c r="P11" s="2">
        <v>2.2499999999999999E-2</v>
      </c>
      <c r="Q11" s="2">
        <v>2.5000000000000001E-2</v>
      </c>
      <c r="R11" s="15">
        <f>Table2[[#This Row],[Coupon]]/Table2[[#This Row],[MML]]</f>
        <v>52</v>
      </c>
      <c r="S11" s="3">
        <f>Table2[[#This Row],[Coupon]]/Table2[[#This Row],[MMH]]</f>
        <v>46.222222222222229</v>
      </c>
      <c r="T11" s="10">
        <f>Table2[[#This Row],[Coupon]]/Table2[[#This Row],[MOS]]</f>
        <v>41.6</v>
      </c>
      <c r="U11" s="13" t="e" vm="11">
        <v>#VALUE!</v>
      </c>
      <c r="V11" t="str" cm="1">
        <f t="array" ref="V11">_FV(Table2[[#This Row],[Company]],"Industry")</f>
        <v>Food &amp; Tobacco</v>
      </c>
      <c r="W11" s="16" cm="1">
        <f t="array" ref="W11">_FV(Table2[[#This Row],[Company]],"Market cap",TRUE)</f>
        <v>26101457680</v>
      </c>
    </row>
    <row r="12" spans="2:23" x14ac:dyDescent="0.25">
      <c r="B12" t="str" cm="1">
        <f t="array" ref="B12">_FV(Table2[[#This Row],[Company]],"Ticker symbol",TRUE)</f>
        <v>HSY</v>
      </c>
      <c r="C12" s="1" cm="1">
        <f t="array" ref="C12">_FV(_xlfn.SINGLE(Table2[Company]),"Price")</f>
        <v>220.5</v>
      </c>
      <c r="D12" s="1" cm="1">
        <f t="array" ref="D12">_FV(_xlfn.SINGLE(Table2[Company]),"52 week high",TRUE)</f>
        <v>231.595</v>
      </c>
      <c r="E12" s="1" cm="1">
        <f t="array" ref="E12">_FV(_xlfn.SINGLE(Table2[Company]),"52 week low",TRUE)</f>
        <v>167.8</v>
      </c>
      <c r="F12" s="7" cm="1">
        <f t="array" ref="F12">_FV(_xlfn.SINGLE(Table2[Company]),"P/E",TRUE)</f>
        <v>28.259899999999998</v>
      </c>
      <c r="G12" s="8">
        <v>3.6</v>
      </c>
      <c r="H12" s="8">
        <v>7.64</v>
      </c>
      <c r="I12" s="12" t="s">
        <v>39</v>
      </c>
      <c r="J12" s="12" t="s">
        <v>24</v>
      </c>
      <c r="K12" s="1">
        <v>3.6</v>
      </c>
      <c r="L12" s="2">
        <f>Table2[[#This Row],[Coupon]]/Table2[[#This Row],[Price]]</f>
        <v>1.6326530612244899E-2</v>
      </c>
      <c r="M12" s="5" t="s">
        <v>16</v>
      </c>
      <c r="N12" s="6" t="s">
        <v>18</v>
      </c>
      <c r="O12" s="2">
        <v>0.02</v>
      </c>
      <c r="P12" s="2">
        <v>2.2499999999999999E-2</v>
      </c>
      <c r="Q12" s="2">
        <v>2.5000000000000001E-2</v>
      </c>
      <c r="R12" s="15">
        <f>Table2[[#This Row],[Coupon]]/Table2[[#This Row],[MML]]</f>
        <v>180</v>
      </c>
      <c r="S12" s="3">
        <f>Table2[[#This Row],[Coupon]]/Table2[[#This Row],[MMH]]</f>
        <v>160</v>
      </c>
      <c r="T12" s="10">
        <f>Table2[[#This Row],[Coupon]]/Table2[[#This Row],[MOS]]</f>
        <v>144</v>
      </c>
      <c r="U12" s="13" t="e" vm="12">
        <v>#VALUE!</v>
      </c>
      <c r="V12" t="str" cm="1">
        <f t="array" ref="V12">_FV(Table2[[#This Row],[Company]],"Industry")</f>
        <v>Food &amp; Tobacco</v>
      </c>
      <c r="W12" s="16" cm="1">
        <f t="array" ref="W12">_FV(Table2[[#This Row],[Company]],"Market cap",TRUE)</f>
        <v>45335814300</v>
      </c>
    </row>
    <row r="13" spans="2:23" x14ac:dyDescent="0.25">
      <c r="B13" t="str" cm="1">
        <f t="array" ref="B13">_FV(Table2[[#This Row],[Company]],"Ticker symbol",TRUE)</f>
        <v>INTC</v>
      </c>
      <c r="C13" s="1" cm="1">
        <f t="array" ref="C13">_FV(_xlfn.SINGLE(Table2[Company]),"Price")</f>
        <v>37.200000000000003</v>
      </c>
      <c r="D13" s="1" cm="1">
        <f t="array" ref="D13">_FV(_xlfn.SINGLE(Table2[Company]),"52 week high",TRUE)</f>
        <v>57.454999999999998</v>
      </c>
      <c r="E13" s="1" cm="1">
        <f t="array" ref="E13">_FV(_xlfn.SINGLE(Table2[Company]),"52 week low",TRUE)</f>
        <v>35.54</v>
      </c>
      <c r="F13" s="7" cm="1">
        <f t="array" ref="F13">_FV(_xlfn.SINGLE(Table2[Company]),"P/E",TRUE)</f>
        <v>6.3185000000000002</v>
      </c>
      <c r="G13" s="8">
        <v>1.46</v>
      </c>
      <c r="H13" s="8">
        <v>2.4</v>
      </c>
      <c r="I13" s="11" t="s">
        <v>28</v>
      </c>
      <c r="J13" s="11" t="s">
        <v>24</v>
      </c>
      <c r="K13" s="1">
        <v>1.46</v>
      </c>
      <c r="L13" s="2">
        <f>Table2[[#This Row],[Coupon]]/Table2[[#This Row],[Price]]</f>
        <v>3.9247311827956988E-2</v>
      </c>
      <c r="M13" s="6" t="s">
        <v>16</v>
      </c>
      <c r="N13" s="6" t="s">
        <v>18</v>
      </c>
      <c r="O13" s="2">
        <v>2.9000000000000001E-2</v>
      </c>
      <c r="P13" s="2">
        <v>3.1E-2</v>
      </c>
      <c r="Q13" s="2">
        <v>3.5000000000000003E-2</v>
      </c>
      <c r="R13" s="15">
        <f>Table2[[#This Row],[Coupon]]/Table2[[#This Row],[MML]]</f>
        <v>50.34482758620689</v>
      </c>
      <c r="S13" s="3">
        <f>Table2[[#This Row],[Coupon]]/Table2[[#This Row],[MMH]]</f>
        <v>47.096774193548384</v>
      </c>
      <c r="T13" s="10">
        <f>Table2[[#This Row],[Coupon]]/Table2[[#This Row],[MOS]]</f>
        <v>41.714285714285708</v>
      </c>
      <c r="U13" s="13" t="e" vm="13">
        <v>#VALUE!</v>
      </c>
      <c r="V13" t="str" cm="1">
        <f t="array" ref="V13">_FV(Table2[[#This Row],[Company]],"Industry")</f>
        <v>Semiconductors &amp; Semiconductor Equipment</v>
      </c>
      <c r="W13" s="16" cm="1">
        <f t="array" ref="W13">_FV(Table2[[#This Row],[Company]],"Market cap",TRUE)</f>
        <v>152110800000</v>
      </c>
    </row>
    <row r="14" spans="2:23" x14ac:dyDescent="0.25">
      <c r="B14" t="str" cm="1">
        <f t="array" ref="B14">_FV(Table2[[#This Row],[Company]],"Ticker symbol",TRUE)</f>
        <v>JPM</v>
      </c>
      <c r="C14" s="1" cm="1">
        <f t="array" ref="C14">_FV(_xlfn.SINGLE(Table2[Company]),"Price")</f>
        <v>112.86</v>
      </c>
      <c r="D14" s="1" cm="1">
        <f t="array" ref="D14">_FV(_xlfn.SINGLE(Table2[Company]),"52 week high",TRUE)</f>
        <v>172.96</v>
      </c>
      <c r="E14" s="1" cm="1">
        <f t="array" ref="E14">_FV(_xlfn.SINGLE(Table2[Company]),"52 week low",TRUE)</f>
        <v>109.3</v>
      </c>
      <c r="F14" s="7" cm="1">
        <f t="array" ref="F14">_FV(_xlfn.SINGLE(Table2[Company]),"P/E",TRUE)</f>
        <v>8.4863999999999997</v>
      </c>
      <c r="G14" s="8">
        <v>4</v>
      </c>
      <c r="H14" s="8"/>
      <c r="I14" s="11" t="s">
        <v>35</v>
      </c>
      <c r="J14" s="11" t="s">
        <v>26</v>
      </c>
      <c r="K14" s="1">
        <v>4</v>
      </c>
      <c r="L14" s="2">
        <f>Table2[[#This Row],[Coupon]]/Table2[[#This Row],[Price]]</f>
        <v>3.5442140705298601E-2</v>
      </c>
      <c r="M14" s="6" t="s">
        <v>16</v>
      </c>
      <c r="N14" s="6"/>
      <c r="O14" s="2">
        <v>0.03</v>
      </c>
      <c r="P14" s="2">
        <v>3.3000000000000002E-2</v>
      </c>
      <c r="Q14" s="2">
        <v>0.04</v>
      </c>
      <c r="R14" s="15">
        <f>Table2[[#This Row],[Coupon]]/Table2[[#This Row],[MML]]</f>
        <v>133.33333333333334</v>
      </c>
      <c r="S14" s="3">
        <f>Table2[[#This Row],[Coupon]]/Table2[[#This Row],[MMH]]</f>
        <v>121.2121212121212</v>
      </c>
      <c r="T14" s="10">
        <f>Table2[[#This Row],[Coupon]]/Table2[[#This Row],[MOS]]</f>
        <v>100</v>
      </c>
      <c r="U14" s="13" t="e" vm="14">
        <v>#VALUE!</v>
      </c>
      <c r="V14" t="str" cm="1">
        <f t="array" ref="V14">_FV(Table2[[#This Row],[Company]],"Industry")</f>
        <v>Banking Services</v>
      </c>
      <c r="W14" s="16" cm="1">
        <f t="array" ref="W14">_FV(Table2[[#This Row],[Company]],"Market cap",TRUE)</f>
        <v>331475575860</v>
      </c>
    </row>
    <row r="15" spans="2:23" x14ac:dyDescent="0.25">
      <c r="B15" t="str" cm="1">
        <f t="array" ref="B15">_FV(Table2[[#This Row],[Company]],"Ticker symbol",TRUE)</f>
        <v>KO</v>
      </c>
      <c r="C15" s="1" cm="1">
        <f t="array" ref="C15">_FV(_xlfn.SINGLE(Table2[Company]),"Price")</f>
        <v>62.97</v>
      </c>
      <c r="D15" s="1" cm="1">
        <f t="array" ref="D15">_FV(_xlfn.SINGLE(Table2[Company]),"52 week high",TRUE)</f>
        <v>67.2</v>
      </c>
      <c r="E15" s="1" cm="1">
        <f t="array" ref="E15">_FV(_xlfn.SINGLE(Table2[Company]),"52 week low",TRUE)</f>
        <v>52.28</v>
      </c>
      <c r="F15" s="7" cm="1">
        <f t="array" ref="F15">_FV(_xlfn.SINGLE(Table2[Company]),"P/E",TRUE)</f>
        <v>26.630199999999999</v>
      </c>
      <c r="G15" s="8">
        <v>1.76</v>
      </c>
      <c r="H15" s="8">
        <v>2.59</v>
      </c>
      <c r="I15" s="11" t="s">
        <v>21</v>
      </c>
      <c r="J15" s="11" t="s">
        <v>22</v>
      </c>
      <c r="K15" s="1">
        <v>1.76</v>
      </c>
      <c r="L15" s="2">
        <f>Table2[[#This Row],[Coupon]]/Table2[[#This Row],[Price]]</f>
        <v>2.7949817373352389E-2</v>
      </c>
      <c r="M15" s="6" t="s">
        <v>16</v>
      </c>
      <c r="N15" s="6" t="s">
        <v>18</v>
      </c>
      <c r="O15" s="2">
        <v>0.03</v>
      </c>
      <c r="P15" s="2">
        <v>3.3000000000000002E-2</v>
      </c>
      <c r="Q15" s="2">
        <v>0.04</v>
      </c>
      <c r="R15" s="15">
        <f>Table2[[#This Row],[Coupon]]/Table2[[#This Row],[MML]]</f>
        <v>58.666666666666671</v>
      </c>
      <c r="S15" s="3">
        <f>Table2[[#This Row],[Coupon]]/Table2[[#This Row],[MMH]]</f>
        <v>53.333333333333329</v>
      </c>
      <c r="T15" s="10">
        <f>Table2[[#This Row],[Coupon]]/Table2[[#This Row],[MOS]]</f>
        <v>44</v>
      </c>
      <c r="U15" s="13" t="e" vm="15">
        <v>#VALUE!</v>
      </c>
      <c r="V15" t="str" cm="1">
        <f t="array" ref="V15">_FV(Table2[[#This Row],[Company]],"Industry")</f>
        <v>Beverages</v>
      </c>
      <c r="W15" s="16" cm="1">
        <f t="array" ref="W15">_FV(Table2[[#This Row],[Company]],"Market cap",TRUE)</f>
        <v>272976776130</v>
      </c>
    </row>
    <row r="16" spans="2:23" x14ac:dyDescent="0.25">
      <c r="B16" t="str" cm="1">
        <f t="array" ref="B16">_FV(Table2[[#This Row],[Company]],"Ticker symbol",TRUE)</f>
        <v>LMT</v>
      </c>
      <c r="C16" s="1" cm="1">
        <f t="array" ref="C16">_FV(_xlfn.SINGLE(Table2[Company]),"Price")</f>
        <v>419.07</v>
      </c>
      <c r="D16" s="1" cm="1">
        <f t="array" ref="D16">_FV(_xlfn.SINGLE(Table2[Company]),"52 week high",TRUE)</f>
        <v>479.99</v>
      </c>
      <c r="E16" s="1" cm="1">
        <f t="array" ref="E16">_FV(_xlfn.SINGLE(Table2[Company]),"52 week low",TRUE)</f>
        <v>324.2278</v>
      </c>
      <c r="F16" s="7" cm="1">
        <f t="array" ref="F16">_FV(_xlfn.SINGLE(Table2[Company]),"P/E",TRUE)</f>
        <v>18.561299999999999</v>
      </c>
      <c r="G16" s="8">
        <v>11.2</v>
      </c>
      <c r="H16" s="8">
        <v>27.75</v>
      </c>
      <c r="I16" s="11" t="s">
        <v>29</v>
      </c>
      <c r="J16" s="11" t="s">
        <v>24</v>
      </c>
      <c r="K16" s="1">
        <v>11.2</v>
      </c>
      <c r="L16" s="2">
        <f>Table2[[#This Row],[Coupon]]/Table2[[#This Row],[Price]]</f>
        <v>2.6725845324170185E-2</v>
      </c>
      <c r="M16" s="6" t="s">
        <v>16</v>
      </c>
      <c r="N16" s="6" t="s">
        <v>18</v>
      </c>
      <c r="O16" s="2">
        <v>2.7E-2</v>
      </c>
      <c r="P16" s="2">
        <v>3.1E-2</v>
      </c>
      <c r="Q16" s="2">
        <v>3.5000000000000003E-2</v>
      </c>
      <c r="R16" s="15">
        <f>Table2[[#This Row],[Coupon]]/Table2[[#This Row],[MML]]</f>
        <v>414.81481481481478</v>
      </c>
      <c r="S16" s="3">
        <f>Table2[[#This Row],[Coupon]]/Table2[[#This Row],[MMH]]</f>
        <v>361.29032258064512</v>
      </c>
      <c r="T16" s="10">
        <f>Table2[[#This Row],[Coupon]]/Table2[[#This Row],[MOS]]</f>
        <v>319.99999999999994</v>
      </c>
      <c r="U16" s="13" t="e" vm="16">
        <v>#VALUE!</v>
      </c>
      <c r="V16" t="str" cm="1">
        <f t="array" ref="V16">_FV(Table2[[#This Row],[Company]],"Industry")</f>
        <v>Aerospace &amp; Defense</v>
      </c>
      <c r="W16" s="16" cm="1">
        <f t="array" ref="W16">_FV(Table2[[#This Row],[Company]],"Market cap",TRUE)</f>
        <v>111517460490</v>
      </c>
    </row>
    <row r="17" spans="2:23" x14ac:dyDescent="0.25">
      <c r="B17" t="str" cm="1">
        <f t="array" ref="B17">_FV(Table2[[#This Row],[Company]],"Ticker symbol",TRUE)</f>
        <v>LOW</v>
      </c>
      <c r="C17" s="1" cm="1">
        <f t="array" ref="C17">_FV(_xlfn.SINGLE(Table2[Company]),"Price")</f>
        <v>180.06</v>
      </c>
      <c r="D17" s="1" cm="1">
        <f t="array" ref="D17">_FV(_xlfn.SINGLE(Table2[Company]),"52 week high",TRUE)</f>
        <v>263.31</v>
      </c>
      <c r="E17" s="1" cm="1">
        <f t="array" ref="E17">_FV(_xlfn.SINGLE(Table2[Company]),"52 week low",TRUE)</f>
        <v>170.12</v>
      </c>
      <c r="F17" s="7" cm="1">
        <f t="array" ref="F17">_FV(_xlfn.SINGLE(Table2[Company]),"P/E",TRUE)</f>
        <v>14.805300000000001</v>
      </c>
      <c r="G17" s="8">
        <v>4.2</v>
      </c>
      <c r="H17" s="8">
        <v>11.82</v>
      </c>
      <c r="I17" s="11" t="s">
        <v>30</v>
      </c>
      <c r="J17" s="11" t="s">
        <v>24</v>
      </c>
      <c r="K17" s="1">
        <v>4.2</v>
      </c>
      <c r="L17" s="2">
        <f>Table2[[#This Row],[Coupon]]/Table2[[#This Row],[Price]]</f>
        <v>2.332555814728424E-2</v>
      </c>
      <c r="M17" s="6" t="s">
        <v>16</v>
      </c>
      <c r="N17" s="6" t="s">
        <v>19</v>
      </c>
      <c r="O17" s="2">
        <v>1.4999999999999999E-2</v>
      </c>
      <c r="P17" s="2">
        <v>1.7999999999999999E-2</v>
      </c>
      <c r="Q17" s="2">
        <v>0.02</v>
      </c>
      <c r="R17" s="15">
        <f>Table2[[#This Row],[Coupon]]/Table2[[#This Row],[MML]]</f>
        <v>280</v>
      </c>
      <c r="S17" s="3">
        <f>Table2[[#This Row],[Coupon]]/Table2[[#This Row],[MMH]]</f>
        <v>233.33333333333337</v>
      </c>
      <c r="T17" s="10">
        <f>Table2[[#This Row],[Coupon]]/Table2[[#This Row],[MOS]]</f>
        <v>210</v>
      </c>
      <c r="U17" s="13" t="e" vm="17">
        <v>#VALUE!</v>
      </c>
      <c r="V17" t="str" cm="1">
        <f t="array" ref="V17">_FV(Table2[[#This Row],[Company]],"Industry")</f>
        <v>Specialty Retailers</v>
      </c>
      <c r="W17" s="16" cm="1">
        <f t="array" ref="W17">_FV(Table2[[#This Row],[Company]],"Market cap",TRUE)</f>
        <v>115081531728</v>
      </c>
    </row>
    <row r="18" spans="2:23" x14ac:dyDescent="0.25">
      <c r="B18" t="str" cm="1">
        <f t="array" ref="B18">_FV(Table2[[#This Row],[Company]],"Ticker symbol",TRUE)</f>
        <v>MKC</v>
      </c>
      <c r="C18" s="1" cm="1">
        <f t="array" ref="C18">_FV(_xlfn.SINGLE(Table2[Company]),"Price")</f>
        <v>82.33</v>
      </c>
      <c r="D18" s="1" cm="1">
        <f t="array" ref="D18">_FV(_xlfn.SINGLE(Table2[Company]),"52 week high",TRUE)</f>
        <v>107.35</v>
      </c>
      <c r="E18" s="1" cm="1">
        <f t="array" ref="E18">_FV(_xlfn.SINGLE(Table2[Company]),"52 week low",TRUE)</f>
        <v>77.849999999999994</v>
      </c>
      <c r="F18" s="7" cm="1">
        <f t="array" ref="F18">_FV(_xlfn.SINGLE(Table2[Company]),"P/E",TRUE)</f>
        <v>32.410600000000002</v>
      </c>
      <c r="G18" s="8">
        <v>1.48</v>
      </c>
      <c r="H18" s="8">
        <v>2</v>
      </c>
      <c r="I18" s="12" t="s">
        <v>33</v>
      </c>
      <c r="J18" s="12" t="s">
        <v>32</v>
      </c>
      <c r="K18" s="1">
        <v>1.48</v>
      </c>
      <c r="L18" s="2">
        <f>Table2[[#This Row],[Coupon]]/Table2[[#This Row],[Price]]</f>
        <v>1.7976436292967326E-2</v>
      </c>
      <c r="M18" s="5" t="s">
        <v>16</v>
      </c>
      <c r="N18" s="6" t="s">
        <v>18</v>
      </c>
      <c r="O18" s="2">
        <v>0.02</v>
      </c>
      <c r="P18" s="2">
        <v>2.1999999999999999E-2</v>
      </c>
      <c r="Q18" s="2">
        <v>2.5000000000000001E-2</v>
      </c>
      <c r="R18" s="15">
        <f>Table2[[#This Row],[Coupon]]/Table2[[#This Row],[MML]]</f>
        <v>74</v>
      </c>
      <c r="S18" s="3">
        <f>Table2[[#This Row],[Coupon]]/Table2[[#This Row],[MMH]]</f>
        <v>67.27272727272728</v>
      </c>
      <c r="T18" s="10">
        <f>Table2[[#This Row],[Coupon]]/Table2[[#This Row],[MOS]]</f>
        <v>59.199999999999996</v>
      </c>
      <c r="U18" s="13" t="e" vm="18">
        <v>#VALUE!</v>
      </c>
      <c r="V18" t="str" cm="1">
        <f t="array" ref="V18">_FV(Table2[[#This Row],[Company]],"Industry")</f>
        <v>Food &amp; Tobacco</v>
      </c>
      <c r="W18" s="16" cm="1">
        <f t="array" ref="W18">_FV(Table2[[#This Row],[Company]],"Market cap",TRUE)</f>
        <v>22028380000</v>
      </c>
    </row>
    <row r="19" spans="2:23" x14ac:dyDescent="0.25">
      <c r="B19" t="str" cm="1">
        <f t="array" ref="B19">_FV(Table2[[#This Row],[Company]],"Ticker symbol",TRUE)</f>
        <v>MSFT</v>
      </c>
      <c r="C19" s="1" cm="1">
        <f t="array" ref="C19">_FV(_xlfn.SINGLE(Table2[Company]),"Price")</f>
        <v>264.51</v>
      </c>
      <c r="D19" s="1" cm="1">
        <f t="array" ref="D19">_FV(_xlfn.SINGLE(Table2[Company]),"52 week high",TRUE)</f>
        <v>349.67</v>
      </c>
      <c r="E19" s="1" cm="1">
        <f t="array" ref="E19">_FV(_xlfn.SINGLE(Table2[Company]),"52 week low",TRUE)</f>
        <v>241.51</v>
      </c>
      <c r="F19" s="7" cm="1">
        <f t="array" ref="F19">_FV(_xlfn.SINGLE(Table2[Company]),"P/E",TRUE)</f>
        <v>27.9253</v>
      </c>
      <c r="G19" s="8">
        <v>2.48</v>
      </c>
      <c r="H19" s="8">
        <v>7.38</v>
      </c>
      <c r="I19" s="11" t="s">
        <v>29</v>
      </c>
      <c r="J19" s="11" t="s">
        <v>24</v>
      </c>
      <c r="K19" s="1">
        <v>8</v>
      </c>
      <c r="L19" s="2">
        <f>Table2[[#This Row],[Coupon]]/Table2[[#This Row],[Price]]</f>
        <v>3.0244603228611396E-2</v>
      </c>
      <c r="M19" s="5" t="s">
        <v>9</v>
      </c>
      <c r="N19" s="6" t="s">
        <v>18</v>
      </c>
      <c r="O19" s="2">
        <v>3.3300000000000003E-2</v>
      </c>
      <c r="P19" s="2">
        <v>0.04</v>
      </c>
      <c r="Q19" s="2">
        <v>4.6699999999999998E-2</v>
      </c>
      <c r="R19" s="15">
        <f>Table2[[#This Row],[Coupon]]/Table2[[#This Row],[MML]]</f>
        <v>240.24024024024021</v>
      </c>
      <c r="S19" s="3">
        <f>Table2[[#This Row],[Coupon]]/Table2[[#This Row],[MMH]]</f>
        <v>200</v>
      </c>
      <c r="T19" s="10">
        <f>Table2[[#This Row],[Coupon]]/Table2[[#This Row],[MOS]]</f>
        <v>171.30620985010708</v>
      </c>
      <c r="U19" s="13" t="e" vm="19">
        <v>#VALUE!</v>
      </c>
      <c r="V19" t="str" cm="1">
        <f t="array" ref="V19">_FV(Table2[[#This Row],[Company]],"Industry")</f>
        <v>Software &amp; IT Services</v>
      </c>
      <c r="W19" s="16" cm="1">
        <f t="array" ref="W19">_FV(Table2[[#This Row],[Company]],"Market cap",TRUE)</f>
        <v>1978279018830</v>
      </c>
    </row>
    <row r="20" spans="2:23" x14ac:dyDescent="0.25">
      <c r="B20" t="str" cm="1">
        <f t="array" ref="B20">_FV(Table2[[#This Row],[Company]],"Ticker symbol",TRUE)</f>
        <v>PEP</v>
      </c>
      <c r="C20" s="1" cm="1">
        <f t="array" ref="C20">_FV(_xlfn.SINGLE(Table2[Company]),"Price")</f>
        <v>170.47</v>
      </c>
      <c r="D20" s="1" cm="1">
        <f t="array" ref="D20">_FV(_xlfn.SINGLE(Table2[Company]),"52 week high",TRUE)</f>
        <v>177.62</v>
      </c>
      <c r="E20" s="1" cm="1">
        <f t="array" ref="E20">_FV(_xlfn.SINGLE(Table2[Company]),"52 week low",TRUE)</f>
        <v>148.78</v>
      </c>
      <c r="F20" s="7" cm="1">
        <f t="array" ref="F20">_FV(_xlfn.SINGLE(Table2[Company]),"P/E",TRUE)</f>
        <v>23.0748</v>
      </c>
      <c r="G20" s="8">
        <v>4.5999999999999996</v>
      </c>
      <c r="H20" s="8">
        <v>5.03</v>
      </c>
      <c r="I20" s="11" t="s">
        <v>31</v>
      </c>
      <c r="J20" s="11" t="s">
        <v>22</v>
      </c>
      <c r="K20" s="1">
        <v>4.5999999999999996</v>
      </c>
      <c r="L20" s="2">
        <f>Table2[[#This Row],[Coupon]]/Table2[[#This Row],[Price]]</f>
        <v>2.6984220097377835E-2</v>
      </c>
      <c r="M20" s="5" t="s">
        <v>16</v>
      </c>
      <c r="N20" s="6" t="s">
        <v>18</v>
      </c>
      <c r="O20" s="2">
        <v>2.8000000000000001E-2</v>
      </c>
      <c r="P20" s="2">
        <v>0.03</v>
      </c>
      <c r="Q20" s="2">
        <v>3.3000000000000002E-2</v>
      </c>
      <c r="R20" s="15">
        <f>Table2[[#This Row],[Coupon]]/Table2[[#This Row],[MML]]</f>
        <v>164.28571428571428</v>
      </c>
      <c r="S20" s="3">
        <f>Table2[[#This Row],[Coupon]]/Table2[[#This Row],[MMH]]</f>
        <v>153.33333333333331</v>
      </c>
      <c r="T20" s="10">
        <f>Table2[[#This Row],[Coupon]]/Table2[[#This Row],[MOS]]</f>
        <v>139.39393939393938</v>
      </c>
      <c r="U20" s="13" t="e" vm="20">
        <v>#VALUE!</v>
      </c>
      <c r="V20" t="str" cm="1">
        <f t="array" ref="V20">_FV(Table2[[#This Row],[Company]],"Industry")</f>
        <v>Beverages</v>
      </c>
      <c r="W20" s="16" cm="1">
        <f t="array" ref="W20">_FV(Table2[[#This Row],[Company]],"Market cap",TRUE)</f>
        <v>235706141480</v>
      </c>
    </row>
    <row r="21" spans="2:23" x14ac:dyDescent="0.25">
      <c r="B21" t="str" cm="1">
        <f t="array" ref="B21">_FV(Table2[[#This Row],[Company]],"Ticker symbol",TRUE)</f>
        <v>PG</v>
      </c>
      <c r="C21" s="1" cm="1">
        <f t="array" ref="C21">_FV(_xlfn.SINGLE(Table2[Company]),"Price")</f>
        <v>146.04</v>
      </c>
      <c r="D21" s="1" cm="1">
        <f t="array" ref="D21">_FV(_xlfn.SINGLE(Table2[Company]),"52 week high",TRUE)</f>
        <v>165.35</v>
      </c>
      <c r="E21" s="1" cm="1">
        <f t="array" ref="E21">_FV(_xlfn.SINGLE(Table2[Company]),"52 week low",TRUE)</f>
        <v>129.5</v>
      </c>
      <c r="F21" s="7" cm="1">
        <f t="array" ref="F21">_FV(_xlfn.SINGLE(Table2[Company]),"P/E",TRUE)</f>
        <v>25.343</v>
      </c>
      <c r="G21" s="8">
        <v>3.65</v>
      </c>
      <c r="H21" s="8">
        <v>6</v>
      </c>
      <c r="I21" s="12" t="s">
        <v>27</v>
      </c>
      <c r="J21" s="12" t="s">
        <v>26</v>
      </c>
      <c r="K21" s="1">
        <v>3.65</v>
      </c>
      <c r="L21" s="2">
        <f>Table2[[#This Row],[Coupon]]/Table2[[#This Row],[Price]]</f>
        <v>2.4993152560942207E-2</v>
      </c>
      <c r="M21" s="6" t="s">
        <v>16</v>
      </c>
      <c r="N21" s="6" t="s">
        <v>18</v>
      </c>
      <c r="O21" s="2">
        <v>0.03</v>
      </c>
      <c r="P21" s="2">
        <v>3.3</v>
      </c>
      <c r="Q21" s="2">
        <v>3.5000000000000003E-2</v>
      </c>
      <c r="R21" s="15">
        <f>Table2[[#This Row],[Coupon]]/Table2[[#This Row],[MML]]</f>
        <v>121.66666666666667</v>
      </c>
      <c r="S21" s="3">
        <f>Table2[[#This Row],[Coupon]]/Table2[[#This Row],[MMH]]</f>
        <v>1.1060606060606062</v>
      </c>
      <c r="T21" s="10">
        <f>Table2[[#This Row],[Coupon]]/Table2[[#This Row],[MOS]]</f>
        <v>104.28571428571428</v>
      </c>
      <c r="U21" s="13" t="e" vm="21">
        <v>#VALUE!</v>
      </c>
      <c r="V21" t="str" cm="1">
        <f t="array" ref="V21">_FV(Table2[[#This Row],[Company]],"Industry")</f>
        <v>Personal &amp; Household Products &amp; Services</v>
      </c>
      <c r="W21" s="16" cm="1">
        <f t="array" ref="W21">_FV(Table2[[#This Row],[Company]],"Market cap",TRUE)</f>
        <v>350393333880</v>
      </c>
    </row>
    <row r="22" spans="2:23" x14ac:dyDescent="0.25">
      <c r="B22" t="str" cm="1">
        <f t="array" ref="B22">_FV(Table2[[#This Row],[Company]],"Ticker symbol",TRUE)</f>
        <v>SPG</v>
      </c>
      <c r="C22" s="1" cm="1">
        <f t="array" ref="C22">_FV(_xlfn.SINGLE(Table2[Company]),"Price")</f>
        <v>97.13</v>
      </c>
      <c r="D22" s="1" cm="1">
        <f t="array" ref="D22">_FV(_xlfn.SINGLE(Table2[Company]),"52 week high",TRUE)</f>
        <v>171.12</v>
      </c>
      <c r="E22" s="1" cm="1">
        <f t="array" ref="E22">_FV(_xlfn.SINGLE(Table2[Company]),"52 week low",TRUE)</f>
        <v>93.2</v>
      </c>
      <c r="F22" s="7" cm="1">
        <f t="array" ref="F22">_FV(_xlfn.SINGLE(Table2[Company]),"P/E",TRUE)</f>
        <v>14.4108</v>
      </c>
      <c r="G22" s="8">
        <v>6.8</v>
      </c>
      <c r="H22" s="8">
        <v>9.4600000000000009</v>
      </c>
      <c r="I22" s="11" t="s">
        <v>25</v>
      </c>
      <c r="J22" s="11" t="s">
        <v>32</v>
      </c>
      <c r="K22" s="1">
        <v>6.8</v>
      </c>
      <c r="L22" s="2">
        <f>Table2[[#This Row],[Coupon]]/Table2[[#This Row],[Price]]</f>
        <v>7.0009265932255746E-2</v>
      </c>
      <c r="M22" s="5" t="s">
        <v>43</v>
      </c>
      <c r="N22" s="6" t="s">
        <v>18</v>
      </c>
      <c r="O22" s="2">
        <v>4.4999999999999998E-2</v>
      </c>
      <c r="P22" s="2">
        <v>5.5E-2</v>
      </c>
      <c r="Q22" s="2">
        <v>6.5000000000000002E-2</v>
      </c>
      <c r="R22" s="15">
        <f>Table2[[#This Row],[Coupon]]/Table2[[#This Row],[MML]]</f>
        <v>151.11111111111111</v>
      </c>
      <c r="S22" s="3">
        <f>Table2[[#This Row],[Coupon]]/Table2[[#This Row],[MMH]]</f>
        <v>123.63636363636363</v>
      </c>
      <c r="T22" s="10">
        <f>Table2[[#This Row],[Coupon]]/Table2[[#This Row],[MOS]]</f>
        <v>104.61538461538461</v>
      </c>
      <c r="U22" s="13" t="e" vm="22">
        <v>#VALUE!</v>
      </c>
      <c r="V22" t="str" cm="1">
        <f t="array" ref="V22">_FV(Table2[[#This Row],[Company]],"Industry")</f>
        <v>Residential &amp; Commercial REIT</v>
      </c>
      <c r="W22" s="16" cm="1">
        <f t="array" ref="W22">_FV(Table2[[#This Row],[Company]],"Market cap",TRUE)</f>
        <v>31920667218</v>
      </c>
    </row>
    <row r="23" spans="2:23" x14ac:dyDescent="0.25">
      <c r="B23" t="str" cm="1">
        <f t="array" ref="B23">_FV(Table2[[#This Row],[Company]],"Ticker symbol",TRUE)</f>
        <v>TROW</v>
      </c>
      <c r="C23" s="1" cm="1">
        <f t="array" ref="C23">_FV(_xlfn.SINGLE(Table2[Company]),"Price")</f>
        <v>113.1</v>
      </c>
      <c r="D23" s="1" cm="1">
        <f t="array" ref="D23">_FV(_xlfn.SINGLE(Table2[Company]),"52 week high",TRUE)</f>
        <v>224.55500000000001</v>
      </c>
      <c r="E23" s="1" cm="1">
        <f t="array" ref="E23">_FV(_xlfn.SINGLE(Table2[Company]),"52 week low",TRUE)</f>
        <v>104.72</v>
      </c>
      <c r="F23" s="7" cm="1">
        <f t="array" ref="F23">_FV(_xlfn.SINGLE(Table2[Company]),"P/E",TRUE)</f>
        <v>9.3793000000000006</v>
      </c>
      <c r="G23" s="8">
        <v>4.8</v>
      </c>
      <c r="H23" s="8">
        <v>8</v>
      </c>
      <c r="I23" s="11" t="s">
        <v>21</v>
      </c>
      <c r="J23" s="11" t="s">
        <v>22</v>
      </c>
      <c r="K23" s="1">
        <v>4.8</v>
      </c>
      <c r="L23" s="2">
        <f>Table2[[#This Row],[Coupon]]/Table2[[#This Row],[Price]]</f>
        <v>4.2440318302387266E-2</v>
      </c>
      <c r="M23" s="5" t="s">
        <v>16</v>
      </c>
      <c r="N23" s="6" t="s">
        <v>19</v>
      </c>
      <c r="O23" s="2">
        <v>2.7E-2</v>
      </c>
      <c r="P23" s="2">
        <v>0.03</v>
      </c>
      <c r="Q23" s="2">
        <v>3.3000000000000002E-2</v>
      </c>
      <c r="R23" s="15">
        <f>Table2[[#This Row],[Coupon]]/Table2[[#This Row],[MML]]</f>
        <v>177.77777777777777</v>
      </c>
      <c r="S23" s="3">
        <f>Table2[[#This Row],[Coupon]]/Table2[[#This Row],[MMH]]</f>
        <v>160</v>
      </c>
      <c r="T23" s="10">
        <f>Table2[[#This Row],[Coupon]]/Table2[[#This Row],[MOS]]</f>
        <v>145.45454545454544</v>
      </c>
      <c r="U23" s="13" t="e" vm="23">
        <v>#VALUE!</v>
      </c>
      <c r="V23" t="str" cm="1">
        <f t="array" ref="V23">_FV(Table2[[#This Row],[Company]],"Industry")</f>
        <v>Investment Banking &amp; Investment Services</v>
      </c>
      <c r="W23" s="16" cm="1">
        <f t="array" ref="W23">_FV(Table2[[#This Row],[Company]],"Market cap",TRUE)</f>
        <v>25707245460</v>
      </c>
    </row>
    <row r="24" spans="2:23" x14ac:dyDescent="0.25">
      <c r="B24" t="str" cm="1">
        <f t="array" ref="B24">_FV(Table2[[#This Row],[Company]],"Ticker symbol",TRUE)</f>
        <v>TSN</v>
      </c>
      <c r="C24" s="1" cm="1">
        <f t="array" ref="C24">_FV(_xlfn.SINGLE(Table2[Company]),"Price")</f>
        <v>81.89</v>
      </c>
      <c r="D24" s="1" cm="1">
        <f t="array" ref="D24">_FV(_xlfn.SINGLE(Table2[Company]),"52 week high",TRUE)</f>
        <v>100.72</v>
      </c>
      <c r="E24" s="1" cm="1">
        <f t="array" ref="E24">_FV(_xlfn.SINGLE(Table2[Company]),"52 week low",TRUE)</f>
        <v>69.88</v>
      </c>
      <c r="F24" s="7" cm="1">
        <f t="array" ref="F24">_FV(_xlfn.SINGLE(Table2[Company]),"P/E",TRUE)</f>
        <v>7.6231</v>
      </c>
      <c r="G24" s="8">
        <v>1.78</v>
      </c>
      <c r="H24" s="8">
        <v>7.3</v>
      </c>
      <c r="I24" s="12" t="s">
        <v>29</v>
      </c>
      <c r="J24" s="12" t="s">
        <v>24</v>
      </c>
      <c r="K24" s="1">
        <v>1.92</v>
      </c>
      <c r="L24" s="2">
        <f>Table2[[#This Row],[Coupon]]/Table2[[#This Row],[Price]]</f>
        <v>2.3446086213212845E-2</v>
      </c>
      <c r="M24" s="6" t="s">
        <v>16</v>
      </c>
      <c r="N24" s="6" t="s">
        <v>18</v>
      </c>
      <c r="O24" s="2">
        <v>0.02</v>
      </c>
      <c r="P24" s="2">
        <v>2.2499999999999999E-2</v>
      </c>
      <c r="Q24" s="2">
        <v>2.5000000000000001E-2</v>
      </c>
      <c r="R24" s="15">
        <f>Table2[[#This Row],[Coupon]]/Table2[[#This Row],[MML]]</f>
        <v>96</v>
      </c>
      <c r="S24" s="3">
        <f>Table2[[#This Row],[Coupon]]/Table2[[#This Row],[MMH]]</f>
        <v>85.333333333333329</v>
      </c>
      <c r="T24" s="10">
        <f>Table2[[#This Row],[Coupon]]/Table2[[#This Row],[MOS]]</f>
        <v>76.8</v>
      </c>
      <c r="U24" s="13" t="e" vm="24">
        <v>#VALUE!</v>
      </c>
      <c r="V24" t="str" cm="1">
        <f t="array" ref="V24">_FV(Table2[[#This Row],[Company]],"Industry")</f>
        <v>Food &amp; Tobacco</v>
      </c>
      <c r="W24" s="16" cm="1">
        <f t="array" ref="W24">_FV(Table2[[#This Row],[Company]],"Market cap",TRUE)</f>
        <v>29607272177</v>
      </c>
    </row>
    <row r="25" spans="2:23" x14ac:dyDescent="0.25">
      <c r="B25" t="str" cm="1">
        <f t="array" ref="B25">_FV(Table2[[#This Row],[Company]],"Ticker symbol",TRUE)</f>
        <v>TXN</v>
      </c>
      <c r="C25" s="1" cm="1">
        <f t="array" ref="C25">_FV(_xlfn.SINGLE(Table2[Company]),"Price")</f>
        <v>153.56</v>
      </c>
      <c r="D25" s="1" cm="1">
        <f t="array" ref="D25">_FV(_xlfn.SINGLE(Table2[Company]),"52 week high",TRUE)</f>
        <v>202.26</v>
      </c>
      <c r="E25" s="1" cm="1">
        <f t="array" ref="E25">_FV(_xlfn.SINGLE(Table2[Company]),"52 week low",TRUE)</f>
        <v>144.4589</v>
      </c>
      <c r="F25" s="7" cm="1">
        <f t="array" ref="F25">_FV(_xlfn.SINGLE(Table2[Company]),"P/E",TRUE)</f>
        <v>17.784300000000002</v>
      </c>
      <c r="G25" s="8">
        <v>4.5999999999999996</v>
      </c>
      <c r="H25" s="8">
        <v>7</v>
      </c>
      <c r="I25" s="11" t="s">
        <v>35</v>
      </c>
      <c r="J25" s="11" t="s">
        <v>34</v>
      </c>
      <c r="K25" s="1">
        <v>4.5999999999999996</v>
      </c>
      <c r="L25" s="2">
        <f>Table2[[#This Row],[Coupon]]/Table2[[#This Row],[Price]]</f>
        <v>2.9955717634800726E-2</v>
      </c>
      <c r="M25" s="5" t="s">
        <v>16</v>
      </c>
      <c r="N25" s="6" t="s">
        <v>19</v>
      </c>
      <c r="O25" s="2">
        <v>2.5000000000000001E-2</v>
      </c>
      <c r="P25" s="2">
        <v>2.7E-2</v>
      </c>
      <c r="Q25" s="2">
        <v>0.03</v>
      </c>
      <c r="R25" s="15">
        <f>Table2[[#This Row],[Coupon]]/Table2[[#This Row],[MML]]</f>
        <v>183.99999999999997</v>
      </c>
      <c r="S25" s="3">
        <f>Table2[[#This Row],[Coupon]]/Table2[[#This Row],[MMH]]</f>
        <v>170.37037037037035</v>
      </c>
      <c r="T25" s="10">
        <f>Table2[[#This Row],[Coupon]]/Table2[[#This Row],[MOS]]</f>
        <v>153.33333333333331</v>
      </c>
      <c r="U25" s="13" t="e" vm="25">
        <v>#VALUE!</v>
      </c>
      <c r="V25" t="str" cm="1">
        <f t="array" ref="V25">_FV(Table2[[#This Row],[Company]],"Industry")</f>
        <v>Semiconductors &amp; Semiconductor Equipment</v>
      </c>
      <c r="W25" s="16" cm="1">
        <f t="array" ref="W25">_FV(Table2[[#This Row],[Company]],"Market cap",TRUE)</f>
        <v>141602881684</v>
      </c>
    </row>
    <row r="26" spans="2:23" x14ac:dyDescent="0.25">
      <c r="B26" t="str" cm="1">
        <f t="array" ref="B26">_FV(Table2[[#This Row],[Company]],"Ticker symbol",TRUE)</f>
        <v>UPS</v>
      </c>
      <c r="C26" s="1" cm="1">
        <f t="array" ref="C26">_FV(_xlfn.SINGLE(Table2[Company]),"Price")</f>
        <v>184.64</v>
      </c>
      <c r="D26" s="1" cm="1">
        <f t="array" ref="D26">_FV(_xlfn.SINGLE(Table2[Company]),"52 week high",TRUE)</f>
        <v>233.72</v>
      </c>
      <c r="E26" s="1" cm="1">
        <f t="array" ref="E26">_FV(_xlfn.SINGLE(Table2[Company]),"52 week low",TRUE)</f>
        <v>165.34</v>
      </c>
      <c r="F26" s="7" cm="1">
        <f t="array" ref="F26">_FV(_xlfn.SINGLE(Table2[Company]),"P/E",TRUE)</f>
        <v>15.1195</v>
      </c>
      <c r="G26" s="8">
        <v>6.08</v>
      </c>
      <c r="H26" s="8">
        <v>12.57</v>
      </c>
      <c r="I26" s="11" t="s">
        <v>28</v>
      </c>
      <c r="J26" s="11" t="s">
        <v>24</v>
      </c>
      <c r="K26" s="1">
        <v>6.08</v>
      </c>
      <c r="L26" s="2">
        <f>Table2[[#This Row],[Coupon]]/Table2[[#This Row],[Price]]</f>
        <v>3.292894280762565E-2</v>
      </c>
      <c r="M26" s="5" t="s">
        <v>16</v>
      </c>
      <c r="N26" s="6" t="s">
        <v>18</v>
      </c>
      <c r="O26" s="2">
        <v>2.7E-2</v>
      </c>
      <c r="P26" s="2">
        <v>0.03</v>
      </c>
      <c r="Q26" s="2">
        <v>3.5000000000000003E-2</v>
      </c>
      <c r="R26" s="15">
        <f>Table2[[#This Row],[Coupon]]/Table2[[#This Row],[MML]]</f>
        <v>225.18518518518519</v>
      </c>
      <c r="S26" s="3">
        <f>Table2[[#This Row],[Coupon]]/Table2[[#This Row],[MMH]]</f>
        <v>202.66666666666669</v>
      </c>
      <c r="T26" s="10">
        <f>Table2[[#This Row],[Coupon]]/Table2[[#This Row],[MOS]]</f>
        <v>173.71428571428569</v>
      </c>
      <c r="U26" s="13" t="e" vm="26">
        <v>#VALUE!</v>
      </c>
      <c r="V26" t="str" cm="1">
        <f t="array" ref="V26">_FV(Table2[[#This Row],[Company]],"Industry")</f>
        <v>Freight &amp; Logistics Services</v>
      </c>
      <c r="W26" s="16" cm="1">
        <f t="array" ref="W26">_FV(Table2[[#This Row],[Company]],"Market cap",TRUE)</f>
        <v>161332228096</v>
      </c>
    </row>
    <row r="27" spans="2:23" x14ac:dyDescent="0.25">
      <c r="B27" t="str" cm="1">
        <f t="array" ref="B27">_FV(Table2[[#This Row],[Company]],"Ticker symbol",TRUE)</f>
        <v>VZ</v>
      </c>
      <c r="C27" s="1" cm="1">
        <f t="array" ref="C27">_FV(_xlfn.SINGLE(Table2[Company]),"Price")</f>
        <v>50.46</v>
      </c>
      <c r="D27" s="1" cm="1">
        <f t="array" ref="D27">_FV(_xlfn.SINGLE(Table2[Company]),"52 week high",TRUE)</f>
        <v>56.85</v>
      </c>
      <c r="E27" s="1" cm="1">
        <f t="array" ref="E27">_FV(_xlfn.SINGLE(Table2[Company]),"52 week low",TRUE)</f>
        <v>45.548900000000003</v>
      </c>
      <c r="F27" s="7" cm="1">
        <f t="array" ref="F27">_FV(_xlfn.SINGLE(Table2[Company]),"P/E",TRUE)</f>
        <v>9.8218999999999994</v>
      </c>
      <c r="G27" s="8">
        <v>2.56</v>
      </c>
      <c r="H27" s="8">
        <v>4</v>
      </c>
      <c r="I27" s="11" t="s">
        <v>35</v>
      </c>
      <c r="J27" s="11" t="s">
        <v>26</v>
      </c>
      <c r="K27" s="1">
        <v>2.56</v>
      </c>
      <c r="L27" s="2">
        <f>Table2[[#This Row],[Coupon]]/Table2[[#This Row],[Price]]</f>
        <v>5.0733254062623863E-2</v>
      </c>
      <c r="M27" s="5" t="s">
        <v>16</v>
      </c>
      <c r="N27" s="6" t="s">
        <v>17</v>
      </c>
      <c r="O27" s="2">
        <v>4.4999999999999998E-2</v>
      </c>
      <c r="P27" s="2">
        <v>4.7500000000000001E-2</v>
      </c>
      <c r="Q27" s="2">
        <v>0.05</v>
      </c>
      <c r="R27" s="15">
        <f>Table2[[#This Row],[Coupon]]/Table2[[#This Row],[MML]]</f>
        <v>56.888888888888893</v>
      </c>
      <c r="S27" s="3">
        <f>Table2[[#This Row],[Coupon]]/Table2[[#This Row],[MMH]]</f>
        <v>53.89473684210526</v>
      </c>
      <c r="T27" s="10">
        <f>Table2[[#This Row],[Coupon]]/Table2[[#This Row],[MOS]]</f>
        <v>51.199999999999996</v>
      </c>
      <c r="U27" s="13" t="e" vm="27">
        <v>#VALUE!</v>
      </c>
      <c r="V27" t="str" cm="1">
        <f t="array" ref="V27">_FV(Table2[[#This Row],[Company]],"Industry")</f>
        <v>Telecommunications Services</v>
      </c>
      <c r="W27" s="16" cm="1">
        <f t="array" ref="W27">_FV(Table2[[#This Row],[Company]],"Market cap",TRUE)</f>
        <v>211914036240</v>
      </c>
    </row>
    <row r="28" spans="2:23" x14ac:dyDescent="0.25">
      <c r="B28" t="str" cm="1">
        <f t="array" ref="B28">_FV(Table2[[#This Row],[Company]],"Ticker symbol",TRUE)</f>
        <v>WMT</v>
      </c>
      <c r="C28" s="1" cm="1">
        <f t="array" ref="C28">_FV(_xlfn.SINGLE(Table2[Company]),"Price")</f>
        <v>125.45</v>
      </c>
      <c r="D28" s="1" cm="1">
        <f t="array" ref="D28">_FV(_xlfn.SINGLE(Table2[Company]),"52 week high",TRUE)</f>
        <v>160.77000000000001</v>
      </c>
      <c r="E28" s="1" cm="1">
        <f t="array" ref="E28">_FV(_xlfn.SINGLE(Table2[Company]),"52 week low",TRUE)</f>
        <v>117.27</v>
      </c>
      <c r="F28" s="7" cm="1">
        <f t="array" ref="F28">_FV(_xlfn.SINGLE(Table2[Company]),"P/E",TRUE)</f>
        <v>26.942</v>
      </c>
      <c r="G28" s="8">
        <v>2.2400000000000002</v>
      </c>
      <c r="H28" s="8">
        <v>5</v>
      </c>
      <c r="I28" s="12" t="s">
        <v>21</v>
      </c>
      <c r="J28" s="12" t="s">
        <v>44</v>
      </c>
      <c r="K28" s="1">
        <v>2.2400000000000002</v>
      </c>
      <c r="L28" s="2">
        <f>Table2[[#This Row],[Coupon]]/Table2[[#This Row],[Price]]</f>
        <v>1.7855719410123556E-2</v>
      </c>
      <c r="M28" s="6" t="s">
        <v>16</v>
      </c>
      <c r="N28" s="6" t="s">
        <v>45</v>
      </c>
      <c r="O28" s="2">
        <v>0.02</v>
      </c>
      <c r="P28" s="2">
        <v>2.5000000000000001E-2</v>
      </c>
      <c r="Q28" s="2">
        <v>0.03</v>
      </c>
      <c r="R28" s="15">
        <f>Table2[[#This Row],[Coupon]]/Table2[[#This Row],[MML]]</f>
        <v>112.00000000000001</v>
      </c>
      <c r="S28" s="3">
        <f>Table2[[#This Row],[Coupon]]/Table2[[#This Row],[MMH]]</f>
        <v>89.600000000000009</v>
      </c>
      <c r="T28" s="10">
        <f>Table2[[#This Row],[Coupon]]/Table2[[#This Row],[MOS]]</f>
        <v>74.666666666666671</v>
      </c>
      <c r="U28" s="13" t="e" vm="28">
        <v>#VALUE!</v>
      </c>
      <c r="V28" t="str" cm="1">
        <f t="array" ref="V28">_FV(Table2[[#This Row],[Company]],"Industry")</f>
        <v>Food &amp; Drug Retailing</v>
      </c>
      <c r="W28" s="16" cm="1">
        <f t="array" ref="W28">_FV(Table2[[#This Row],[Company]],"Market cap",TRUE)</f>
        <v>343877267500</v>
      </c>
    </row>
    <row r="31" spans="2:23" x14ac:dyDescent="0.25">
      <c r="H31" t="s">
        <v>46</v>
      </c>
    </row>
  </sheetData>
  <phoneticPr fontId="2" type="noConversion"/>
  <conditionalFormatting sqref="C3:C28">
    <cfRule type="cellIs" dxfId="1" priority="2" operator="lessThan">
      <formula>T3</formula>
    </cfRule>
  </conditionalFormatting>
  <conditionalFormatting sqref="C3:C28">
    <cfRule type="cellIs" dxfId="0" priority="1" operator="between">
      <formula>T3</formula>
      <formula>R3</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2022-07-11T22:12:07Z</dcterms:modified>
</cp:coreProperties>
</file>