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0" documentId="8_{00A78264-21AF-4F42-9657-C889A4448000}" xr6:coauthVersionLast="47" xr6:coauthVersionMax="47" xr10:uidLastSave="{00000000-0000-0000-0000-000000000000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7" i="11" l="1"/>
  <c r="T35" i="11"/>
  <c r="T36" i="11"/>
  <c r="Q4" i="11"/>
  <c r="R4" i="11"/>
  <c r="S4" i="11"/>
  <c r="T4" i="1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<sst xmlns="http://schemas.openxmlformats.org/spreadsheetml/2006/main" count="103" uniqueCount="76">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</sst>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4">
    <cellStyle name="Currency" xfId="2" builtinId="4"/>
    <cellStyle name="Normal" xfId="0" builtinId="0"/>
    <cellStyle name="Normal 2" xfId="3" xr:uid="{08EA946C-E04D-4AD1-A7BB-1E82237E2BF0}"/>
    <cellStyle name="Percent" xfId="1" builtinId="5"/>
  </cellStyles>
  <dxfs count="45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7" totalsRowShown="0">
  <autoFilter ref="B3:T37" xr:uid="{10671DA0-6975-463D-88D8-DF5B851D74DD}"/>
  <tableColumns count="19">
    <tableColumn id="1" xr3:uid="{E95A5EA6-8C37-450D-BF76-C50C15336E54}" name="FY"/>
    <tableColumn id="2" xr3:uid="{8747F51E-820F-4468-BCC3-48363D5907BA}" name="PriceLow" dataDxfId="13" dataCellStyle="Currency"/>
    <tableColumn id="3" xr3:uid="{0384F1EE-FFB5-407C-BEE1-9ACA12902632}" name="PriceHigh" dataDxfId="12" dataCellStyle="Currency"/>
    <tableColumn id="4" xr3:uid="{CB7E9246-F4BD-4729-AEEF-6B492176E463}" name="Rev" dataCellStyle="Currency"/>
    <tableColumn id="5" xr3:uid="{38E590BD-6779-455E-AAD6-D6BF73040176}" name="RevLow" dataDxfId="11"/>
    <tableColumn id="6" xr3:uid="{A824D407-B985-4B0A-963D-1C4B29E61195}" name="RevHigh" dataDxfId="10"/>
    <tableColumn id="7" xr3:uid="{8449A9C0-E2CF-4912-B46C-514654E50275}" name="FCF" dataCellStyle="Currency"/>
    <tableColumn id="8" xr3:uid="{05F0B1A5-314B-4E98-8ECF-282F17A63780}" name="FCFLow" dataDxfId="9"/>
    <tableColumn id="9" xr3:uid="{2F81A370-4427-43EF-9614-E702E70853F8}" name="FCFHigh" dataDxfId="8"/>
    <tableColumn id="10" xr3:uid="{C216ACE0-25C2-44B8-9536-29C417ACD356}" name="EPS" dataCellStyle="Currency"/>
    <tableColumn id="11" xr3:uid="{0194C2E4-463D-4C97-B0B9-2713EB0DADE9}" name="EPSLow" dataDxfId="7"/>
    <tableColumn id="12" xr3:uid="{7E27F257-4F4B-47A6-BE74-21F38CA09F32}" name="EPSHigh" dataDxfId="6"/>
    <tableColumn id="13" xr3:uid="{62E4CEDC-B5C5-4284-A3D3-670D7BC4FD02}" name="Div" dataCellStyle="Currency"/>
    <tableColumn id="14" xr3:uid="{EB74DD92-9E7F-48A7-AE9F-413C8D7251CD}" name="DivLow" dataDxfId="5"/>
    <tableColumn id="15" xr3:uid="{770C5EEB-09CD-42F9-842E-34230217C9C6}" name="DivHigh" dataDxfId="4"/>
    <tableColumn id="16" xr3:uid="{E6FED66A-5F7A-45B1-8AE3-DC2E925490AF}" name="RevGro" dataDxfId="3" dataCellStyle="Percent"/>
    <tableColumn id="17" xr3:uid="{10B36EBE-D179-42F0-91B7-35130E27E2E4}" name="FCFGro" dataDxfId="2" dataCellStyle="Percent"/>
    <tableColumn id="18" xr3:uid="{01FB4025-6FED-4479-9C79-4C9929B4E07E}" name="EPSGro" dataDxfId="1" dataCellStyle="Percent"/>
    <tableColumn id="19" xr3:uid="{A0F36E0A-BED1-4884-8B05-429AC70F5C35}" name="DivGro" dataDxfId="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35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34" dataCellStyle="Percent"/>
    <tableColumn id="9" xr3:uid="{6F33ACA0-58FC-4A42-AE23-29CB12B46808}" name="NetProfit" dataCellStyle="Currency"/>
    <tableColumn id="10" xr3:uid="{C35EB3C6-5BDB-4D32-AE01-CD9DB9910314}" name="NetMargin" dataDxfId="33" dataCellStyle="Percent"/>
    <tableColumn id="11" xr3:uid="{F0364200-1EE9-45E1-B7A7-2B6C5AC7A838}" name="CashFromOps" dataCellStyle="Currency"/>
    <tableColumn id="12" xr3:uid="{0119C3F0-E3BA-465F-BA8C-1C6E43BFD01B}" name="CFOMargin" dataDxfId="32" dataCellStyle="Percent"/>
    <tableColumn id="13" xr3:uid="{A8179D66-84F1-4F36-8FB7-10813A416F83}" name="CAPEX" dataCellStyle="Currency"/>
    <tableColumn id="14" xr3:uid="{AA40C489-FB64-4695-8679-DF4FA0272927}" name="CapexMargin" dataDxfId="31" dataCellStyle="Percent"/>
    <tableColumn id="15" xr3:uid="{343D3F24-35EA-43E4-9FF6-71A091DF978D}" name="FCF" dataCellStyle="Currency"/>
    <tableColumn id="16" xr3:uid="{A0353AB7-F60E-4E4E-9A76-3F64464B1E0E}" name="FCFMargin" dataDxfId="30" dataCellStyle="Percent"/>
    <tableColumn id="17" xr3:uid="{06343001-9D9F-49FB-B0BE-9993266C63C8}" name="Dividends" dataCellStyle="Currency"/>
    <tableColumn id="18" xr3:uid="{94B42F0E-2425-4CD1-A347-8FD257F65F7A}" name="DivMargin" dataDxfId="29" dataCellStyle="Percent"/>
    <tableColumn id="19" xr3:uid="{A7B0613E-2510-403B-84F1-CC47FA5761A0}" name="DivFCF" dataDxfId="28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27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26"/>
    <tableColumn id="3" xr3:uid="{90D268FB-EEBA-43ED-973B-1C46E55CA5B7}" name="RevGro" dataDxfId="25" dataCellStyle="Currency"/>
    <tableColumn id="5" xr3:uid="{D11E9BA3-DAAF-47B8-A118-CF07526260D6}" name="DivGro" dataDxfId="24" dataCellStyle="Currency"/>
    <tableColumn id="6" xr3:uid="{D77C996E-20E0-4B4F-8363-FC1AB4244869}" name="MarketGro" dataDxfId="23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22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21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20" headerRowBorderDxfId="1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1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1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16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B4" sqref="B4:J32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11.83</v>
      </c>
      <c r="D4" s="22">
        <v>15.38</v>
      </c>
      <c r="E4" s="1">
        <v>13.4820158102766</v>
      </c>
      <c r="F4" s="30">
        <v>13.46</v>
      </c>
      <c r="G4" s="28">
        <v>2.72665303340149E-2</v>
      </c>
      <c r="H4" s="23">
        <v>3.7967115097159901E-2</v>
      </c>
      <c r="I4" s="2">
        <v>3.2034582574841201E-2</v>
      </c>
      <c r="J4" s="29">
        <v>3.2400589101619998E-2</v>
      </c>
      <c r="K4" s="32"/>
    </row>
    <row r="5" spans="2:11" x14ac:dyDescent="0.25">
      <c r="B5">
        <v>1994</v>
      </c>
      <c r="C5" s="27">
        <v>11.38</v>
      </c>
      <c r="D5" s="22">
        <v>13.83</v>
      </c>
      <c r="E5" s="1">
        <v>12.4942063492063</v>
      </c>
      <c r="F5" s="30">
        <v>12.46</v>
      </c>
      <c r="G5" s="28">
        <v>3.6731742588575499E-2</v>
      </c>
      <c r="H5" s="23">
        <v>5.16695957820738E-2</v>
      </c>
      <c r="I5" s="2">
        <v>4.2402638820944097E-2</v>
      </c>
      <c r="J5" s="29">
        <v>4.1117125049297203E-2</v>
      </c>
      <c r="K5" s="32"/>
    </row>
    <row r="6" spans="2:11" x14ac:dyDescent="0.25">
      <c r="B6">
        <v>1995</v>
      </c>
      <c r="C6" s="27">
        <v>12.08</v>
      </c>
      <c r="D6" s="22">
        <v>21.38</v>
      </c>
      <c r="E6" s="1">
        <v>16.4436507936508</v>
      </c>
      <c r="F6" s="30">
        <v>15.98</v>
      </c>
      <c r="G6" s="28">
        <v>3.1244153414405899E-2</v>
      </c>
      <c r="H6" s="23">
        <v>4.8675496688741701E-2</v>
      </c>
      <c r="I6" s="2">
        <v>3.9026172758508199E-2</v>
      </c>
      <c r="J6" s="29">
        <v>3.8307520908848397E-2</v>
      </c>
      <c r="K6" s="32"/>
    </row>
    <row r="7" spans="2:11" x14ac:dyDescent="0.25">
      <c r="B7">
        <v>1996</v>
      </c>
      <c r="C7" s="27">
        <v>18.04</v>
      </c>
      <c r="D7" s="22">
        <v>31.79</v>
      </c>
      <c r="E7" s="1">
        <v>24.7279133858267</v>
      </c>
      <c r="F7" s="30">
        <v>23.9</v>
      </c>
      <c r="G7" s="28">
        <v>2.3529411764705799E-2</v>
      </c>
      <c r="H7" s="23">
        <v>3.7028824833702803E-2</v>
      </c>
      <c r="I7" s="2">
        <v>2.9778694149178601E-2</v>
      </c>
      <c r="J7" s="29">
        <v>2.9944297891431101E-2</v>
      </c>
      <c r="K7" s="32"/>
    </row>
    <row r="8" spans="2:11" x14ac:dyDescent="0.25">
      <c r="B8">
        <v>1997</v>
      </c>
      <c r="C8" s="27">
        <v>28.46</v>
      </c>
      <c r="D8" s="22">
        <v>42.13</v>
      </c>
      <c r="E8" s="1">
        <v>34.847588932806303</v>
      </c>
      <c r="F8" s="30">
        <v>34.33</v>
      </c>
      <c r="G8" s="28">
        <v>1.96534535960123E-2</v>
      </c>
      <c r="H8" s="23">
        <v>2.90934645115952E-2</v>
      </c>
      <c r="I8" s="2">
        <v>2.33831981809213E-2</v>
      </c>
      <c r="J8" s="29">
        <v>2.28413793103448E-2</v>
      </c>
      <c r="K8" s="32"/>
    </row>
    <row r="9" spans="2:11" x14ac:dyDescent="0.25">
      <c r="B9">
        <v>1998</v>
      </c>
      <c r="C9" s="27">
        <v>26.83</v>
      </c>
      <c r="D9" s="22">
        <v>51.33</v>
      </c>
      <c r="E9" s="1">
        <v>41.641746031745903</v>
      </c>
      <c r="F9" s="30">
        <v>42.8</v>
      </c>
      <c r="G9" s="28">
        <v>1.7984361424847901E-2</v>
      </c>
      <c r="H9" s="23">
        <v>3.57808423406634E-2</v>
      </c>
      <c r="I9" s="2">
        <v>2.2812826837151301E-2</v>
      </c>
      <c r="J9" s="29">
        <v>2.1150042286105598E-2</v>
      </c>
      <c r="K9" s="32"/>
    </row>
    <row r="10" spans="2:11" x14ac:dyDescent="0.25">
      <c r="B10">
        <v>1999</v>
      </c>
      <c r="C10" s="27">
        <v>44.33</v>
      </c>
      <c r="D10" s="22">
        <v>59.29</v>
      </c>
      <c r="E10" s="1">
        <v>52.915912698412598</v>
      </c>
      <c r="F10" s="30">
        <v>52.875</v>
      </c>
      <c r="G10" s="28">
        <v>1.6191600607185001E-2</v>
      </c>
      <c r="H10" s="23">
        <v>2.46334310850439E-2</v>
      </c>
      <c r="I10" s="2">
        <v>2.00909895454657E-2</v>
      </c>
      <c r="J10" s="29">
        <v>2.0014665446024201E-2</v>
      </c>
      <c r="K10" s="32"/>
    </row>
    <row r="11" spans="2:11" x14ac:dyDescent="0.25">
      <c r="B11">
        <v>2000</v>
      </c>
      <c r="C11" s="27">
        <v>36.880000000000003</v>
      </c>
      <c r="D11" s="22">
        <v>65.67</v>
      </c>
      <c r="E11" s="1">
        <v>49.236785714285602</v>
      </c>
      <c r="F11" s="30">
        <v>49.335000000000001</v>
      </c>
      <c r="G11" s="28">
        <v>1.6628597533120099E-2</v>
      </c>
      <c r="H11" s="23">
        <v>3.4707158351409903E-2</v>
      </c>
      <c r="I11" s="2">
        <v>2.54660477499088E-2</v>
      </c>
      <c r="J11" s="29">
        <v>2.53314951748339E-2</v>
      </c>
      <c r="K11" s="32"/>
    </row>
    <row r="12" spans="2:11" x14ac:dyDescent="0.25">
      <c r="B12">
        <v>2001</v>
      </c>
      <c r="C12" s="27">
        <v>30.82</v>
      </c>
      <c r="D12" s="22">
        <v>55.98</v>
      </c>
      <c r="E12" s="1">
        <v>43.283629032257998</v>
      </c>
      <c r="F12" s="30">
        <v>43.34</v>
      </c>
      <c r="G12" s="28">
        <v>2.2865309038942402E-2</v>
      </c>
      <c r="H12" s="23">
        <v>4.4127190136275099E-2</v>
      </c>
      <c r="I12" s="2">
        <v>3.1589197739271699E-2</v>
      </c>
      <c r="J12" s="29">
        <v>3.1160548968099298E-2</v>
      </c>
      <c r="K12" s="32"/>
    </row>
    <row r="13" spans="2:11" x14ac:dyDescent="0.25">
      <c r="B13">
        <v>2002</v>
      </c>
      <c r="C13" s="27">
        <v>15.95</v>
      </c>
      <c r="D13" s="22">
        <v>39.6</v>
      </c>
      <c r="E13" s="1">
        <v>29.1038492063491</v>
      </c>
      <c r="F13" s="30">
        <v>29.875</v>
      </c>
      <c r="G13" s="28">
        <v>3.4343434343434301E-2</v>
      </c>
      <c r="H13" s="23">
        <v>8.5266457680250707E-2</v>
      </c>
      <c r="I13" s="2">
        <v>4.9324821787703199E-2</v>
      </c>
      <c r="J13" s="29">
        <v>4.5523044430625798E-2</v>
      </c>
      <c r="K13" s="32"/>
    </row>
    <row r="14" spans="2:11" x14ac:dyDescent="0.25">
      <c r="B14">
        <v>2003</v>
      </c>
      <c r="C14" s="27">
        <v>20.75</v>
      </c>
      <c r="D14" s="22">
        <v>37.299999999999997</v>
      </c>
      <c r="E14" s="1">
        <v>31.314007936507899</v>
      </c>
      <c r="F14" s="30">
        <v>34.104999999999997</v>
      </c>
      <c r="G14" s="28">
        <v>3.6461126005361902E-2</v>
      </c>
      <c r="H14" s="23">
        <v>6.5542168674698795E-2</v>
      </c>
      <c r="I14" s="2">
        <v>4.4778398464082499E-2</v>
      </c>
      <c r="J14" s="29">
        <v>3.9876872328806302E-2</v>
      </c>
      <c r="K14" s="32"/>
    </row>
    <row r="15" spans="2:11" x14ac:dyDescent="0.25">
      <c r="B15">
        <v>2004</v>
      </c>
      <c r="C15" s="27">
        <v>35.19</v>
      </c>
      <c r="D15" s="22">
        <v>43.01</v>
      </c>
      <c r="E15" s="1">
        <v>38.704960317460298</v>
      </c>
      <c r="F15" s="30">
        <v>38.75</v>
      </c>
      <c r="G15" s="28">
        <v>3.1620553359683799E-2</v>
      </c>
      <c r="H15" s="23">
        <v>3.8647342995168997E-2</v>
      </c>
      <c r="I15" s="2">
        <v>3.5201024165934701E-2</v>
      </c>
      <c r="J15" s="29">
        <v>3.5096776530898703E-2</v>
      </c>
      <c r="K15" s="32"/>
    </row>
    <row r="16" spans="2:11" x14ac:dyDescent="0.25">
      <c r="B16">
        <v>2005</v>
      </c>
      <c r="C16" s="27">
        <v>33.270000000000003</v>
      </c>
      <c r="D16" s="22">
        <v>40.200000000000003</v>
      </c>
      <c r="E16" s="1">
        <v>36.072857142857103</v>
      </c>
      <c r="F16" s="30">
        <v>35.704999999999998</v>
      </c>
      <c r="G16" s="28">
        <v>3.3830845771144202E-2</v>
      </c>
      <c r="H16" s="23">
        <v>4.0877667568379898E-2</v>
      </c>
      <c r="I16" s="2">
        <v>3.7780808582092401E-2</v>
      </c>
      <c r="J16" s="29">
        <v>3.8089904121827903E-2</v>
      </c>
      <c r="K16" s="32"/>
    </row>
    <row r="17" spans="2:11" x14ac:dyDescent="0.25">
      <c r="B17">
        <v>2006</v>
      </c>
      <c r="C17" s="27">
        <v>38.049999999999997</v>
      </c>
      <c r="D17" s="22">
        <v>48.95</v>
      </c>
      <c r="E17" s="1">
        <v>43.936733067729001</v>
      </c>
      <c r="F17" s="30">
        <v>43.89</v>
      </c>
      <c r="G17" s="28">
        <v>2.77834525025536E-2</v>
      </c>
      <c r="H17" s="23">
        <v>3.5742444152430997E-2</v>
      </c>
      <c r="I17" s="2">
        <v>3.1088540690104E-2</v>
      </c>
      <c r="J17" s="29">
        <v>3.0986557302346701E-2</v>
      </c>
      <c r="K17" s="32"/>
    </row>
    <row r="18" spans="2:11" x14ac:dyDescent="0.25">
      <c r="B18">
        <v>2007</v>
      </c>
      <c r="C18" s="27">
        <v>40.46</v>
      </c>
      <c r="D18" s="22">
        <v>53.2</v>
      </c>
      <c r="E18" s="1">
        <v>47.779681274900398</v>
      </c>
      <c r="F18" s="30">
        <v>47.99</v>
      </c>
      <c r="G18" s="28">
        <v>2.5563909774436001E-2</v>
      </c>
      <c r="H18" s="23">
        <v>3.7567968363816102E-2</v>
      </c>
      <c r="I18" s="2">
        <v>3.03482763656912E-2</v>
      </c>
      <c r="J18" s="29">
        <v>3.0266825965750699E-2</v>
      </c>
      <c r="K18" s="32"/>
    </row>
    <row r="19" spans="2:11" x14ac:dyDescent="0.25">
      <c r="B19">
        <v>2008</v>
      </c>
      <c r="C19" s="27">
        <v>22.72</v>
      </c>
      <c r="D19" s="22">
        <v>49.85</v>
      </c>
      <c r="E19" s="1">
        <v>39.8381027667984</v>
      </c>
      <c r="F19" s="30">
        <v>40.49</v>
      </c>
      <c r="G19" s="28">
        <v>3.0491474423269799E-2</v>
      </c>
      <c r="H19" s="23">
        <v>6.6901408450704206E-2</v>
      </c>
      <c r="I19" s="2">
        <v>3.8897690491526103E-2</v>
      </c>
      <c r="J19" s="29">
        <v>3.7540133366263197E-2</v>
      </c>
      <c r="K19" s="32"/>
    </row>
    <row r="20" spans="2:11" x14ac:dyDescent="0.25">
      <c r="B20">
        <v>2009</v>
      </c>
      <c r="C20" s="27">
        <v>15.9</v>
      </c>
      <c r="D20" s="22">
        <v>47.16</v>
      </c>
      <c r="E20" s="1">
        <v>35.493174603174502</v>
      </c>
      <c r="F20" s="30">
        <v>35.97</v>
      </c>
      <c r="G20" s="28">
        <v>4.2408821034775196E-3</v>
      </c>
      <c r="H20" s="23">
        <v>9.5597484276729497E-2</v>
      </c>
      <c r="I20" s="2">
        <v>1.9724959796789801E-2</v>
      </c>
      <c r="J20" s="29">
        <v>5.5602732773065303E-3</v>
      </c>
      <c r="K20" s="32"/>
    </row>
    <row r="21" spans="2:11" x14ac:dyDescent="0.25">
      <c r="B21">
        <v>2010</v>
      </c>
      <c r="C21" s="27">
        <v>35.630000000000003</v>
      </c>
      <c r="D21" s="22">
        <v>47.81</v>
      </c>
      <c r="E21" s="1">
        <v>40.3573412698412</v>
      </c>
      <c r="F21" s="30">
        <v>39.884999999999998</v>
      </c>
      <c r="G21" s="28">
        <v>4.1832252666806104E-3</v>
      </c>
      <c r="H21" s="23">
        <v>5.6132472635419496E-3</v>
      </c>
      <c r="I21" s="2">
        <v>4.9749687887988402E-3</v>
      </c>
      <c r="J21" s="29">
        <v>5.0144165260886699E-3</v>
      </c>
      <c r="K21" s="32"/>
    </row>
    <row r="22" spans="2:11" x14ac:dyDescent="0.25">
      <c r="B22">
        <v>2011</v>
      </c>
      <c r="C22" s="27">
        <v>28.38</v>
      </c>
      <c r="D22" s="22">
        <v>48</v>
      </c>
      <c r="E22" s="1">
        <v>39.3578968253968</v>
      </c>
      <c r="F22" s="30">
        <v>40.674999999999997</v>
      </c>
      <c r="G22" s="28">
        <v>4.1666666666666597E-3</v>
      </c>
      <c r="H22" s="23">
        <v>3.5236081747709598E-2</v>
      </c>
      <c r="I22" s="2">
        <v>2.1597890856925601E-2</v>
      </c>
      <c r="J22" s="29">
        <v>2.4585126370269401E-2</v>
      </c>
      <c r="K22" s="32"/>
    </row>
    <row r="23" spans="2:11" x14ac:dyDescent="0.25">
      <c r="B23">
        <v>2012</v>
      </c>
      <c r="C23" s="27">
        <v>31</v>
      </c>
      <c r="D23" s="22">
        <v>46.27</v>
      </c>
      <c r="E23" s="1">
        <v>39.2197999999999</v>
      </c>
      <c r="F23" s="30">
        <v>39.31</v>
      </c>
      <c r="G23" s="28">
        <v>2.16122757726388E-2</v>
      </c>
      <c r="H23" s="23">
        <v>3.8709677419354799E-2</v>
      </c>
      <c r="I23" s="2">
        <v>2.9573701988535501E-2</v>
      </c>
      <c r="J23" s="29">
        <v>2.8992511960549399E-2</v>
      </c>
      <c r="K23" s="32"/>
    </row>
    <row r="24" spans="2:11" x14ac:dyDescent="0.25">
      <c r="B24">
        <v>2013</v>
      </c>
      <c r="C24" s="27">
        <v>44.57</v>
      </c>
      <c r="D24" s="22">
        <v>58.48</v>
      </c>
      <c r="E24" s="1">
        <v>51.877539682539599</v>
      </c>
      <c r="F24" s="30">
        <v>52.24</v>
      </c>
      <c r="G24" s="28">
        <v>2.1574973031283699E-2</v>
      </c>
      <c r="H24" s="23">
        <v>3.0206677265500699E-2</v>
      </c>
      <c r="I24" s="2">
        <v>2.6208931762004398E-2</v>
      </c>
      <c r="J24" s="29">
        <v>2.6354577990352901E-2</v>
      </c>
      <c r="K24" s="32"/>
    </row>
    <row r="25" spans="2:11" x14ac:dyDescent="0.25">
      <c r="B25">
        <v>2014</v>
      </c>
      <c r="C25" s="27">
        <v>53.31</v>
      </c>
      <c r="D25" s="22">
        <v>63.15</v>
      </c>
      <c r="E25" s="1">
        <v>58.173373015872997</v>
      </c>
      <c r="F25" s="30">
        <v>58.164999999999999</v>
      </c>
      <c r="G25" s="28">
        <v>2.48894710987391E-2</v>
      </c>
      <c r="H25" s="23">
        <v>2.90486564996368E-2</v>
      </c>
      <c r="I25" s="2">
        <v>2.6852561595862301E-2</v>
      </c>
      <c r="J25" s="29">
        <v>2.6755853671837401E-2</v>
      </c>
      <c r="K25" s="32"/>
    </row>
    <row r="26" spans="2:11" x14ac:dyDescent="0.25">
      <c r="B26">
        <v>2015</v>
      </c>
      <c r="C26" s="27">
        <v>54.38</v>
      </c>
      <c r="D26" s="22">
        <v>70.08</v>
      </c>
      <c r="E26" s="1">
        <v>63.829484126983999</v>
      </c>
      <c r="F26" s="30">
        <v>63.994999999999997</v>
      </c>
      <c r="G26" s="28">
        <v>2.2939068100358399E-2</v>
      </c>
      <c r="H26" s="23">
        <v>2.9422581831555699E-2</v>
      </c>
      <c r="I26" s="2">
        <v>2.6399040868213701E-2</v>
      </c>
      <c r="J26" s="29">
        <v>2.6319725427838201E-2</v>
      </c>
      <c r="K26" s="32"/>
    </row>
    <row r="27" spans="2:11" x14ac:dyDescent="0.25">
      <c r="B27">
        <v>2016</v>
      </c>
      <c r="C27" s="27">
        <v>53.07</v>
      </c>
      <c r="D27" s="22">
        <v>87.13</v>
      </c>
      <c r="E27" s="1">
        <v>65.622817460317407</v>
      </c>
      <c r="F27" s="30">
        <v>64.040000000000006</v>
      </c>
      <c r="G27" s="28">
        <v>2.2036038103982501E-2</v>
      </c>
      <c r="H27" s="23">
        <v>3.3163745995854498E-2</v>
      </c>
      <c r="I27" s="2">
        <v>2.8307634639954098E-2</v>
      </c>
      <c r="J27" s="29">
        <v>2.8746428838582999E-2</v>
      </c>
      <c r="K27" s="32"/>
    </row>
    <row r="28" spans="2:11" x14ac:dyDescent="0.25">
      <c r="B28">
        <v>2017</v>
      </c>
      <c r="C28" s="27">
        <v>82.15</v>
      </c>
      <c r="D28" s="22">
        <v>107.83</v>
      </c>
      <c r="E28" s="1">
        <v>91.959440000000001</v>
      </c>
      <c r="F28" s="30">
        <v>91.14</v>
      </c>
      <c r="G28" s="28">
        <v>2.0512820512820499E-2</v>
      </c>
      <c r="H28" s="23">
        <v>2.4345709068776599E-2</v>
      </c>
      <c r="I28" s="2">
        <v>2.2176653927848001E-2</v>
      </c>
      <c r="J28" s="29">
        <v>2.2065313596027099E-2</v>
      </c>
      <c r="K28" s="32"/>
    </row>
    <row r="29" spans="2:11" x14ac:dyDescent="0.25">
      <c r="B29">
        <v>2018</v>
      </c>
      <c r="C29" s="27">
        <v>92.14</v>
      </c>
      <c r="D29" s="22">
        <v>118.77</v>
      </c>
      <c r="E29" s="1">
        <v>110.723346613545</v>
      </c>
      <c r="F29" s="30">
        <v>111.11</v>
      </c>
      <c r="G29" s="28">
        <v>1.88599814768039E-2</v>
      </c>
      <c r="H29" s="23">
        <v>3.47297590622965E-2</v>
      </c>
      <c r="I29" s="2">
        <v>2.24393781937961E-2</v>
      </c>
      <c r="J29" s="29">
        <v>2.0271493212669599E-2</v>
      </c>
      <c r="K29" s="32"/>
    </row>
    <row r="30" spans="2:11" x14ac:dyDescent="0.25">
      <c r="B30">
        <v>2019</v>
      </c>
      <c r="C30" s="27">
        <v>97.11</v>
      </c>
      <c r="D30" s="22">
        <v>139.4</v>
      </c>
      <c r="E30" s="1">
        <v>113.800595238095</v>
      </c>
      <c r="F30" s="30">
        <v>111.33</v>
      </c>
      <c r="G30" s="28">
        <v>2.5824964131994199E-2</v>
      </c>
      <c r="H30" s="23">
        <v>3.2952322108948599E-2</v>
      </c>
      <c r="I30" s="2">
        <v>2.91071885888179E-2</v>
      </c>
      <c r="J30" s="29">
        <v>2.9081677514068201E-2</v>
      </c>
      <c r="K30" s="32"/>
    </row>
    <row r="31" spans="2:11" x14ac:dyDescent="0.25">
      <c r="B31">
        <v>2020</v>
      </c>
      <c r="C31" s="27">
        <v>79.03</v>
      </c>
      <c r="D31" s="22">
        <v>141.09</v>
      </c>
      <c r="E31" s="1">
        <v>106.515533596837</v>
      </c>
      <c r="F31" s="30">
        <v>100.06</v>
      </c>
      <c r="G31" s="28">
        <v>2.5515628322347401E-2</v>
      </c>
      <c r="H31" s="23">
        <v>4.5552321903074698E-2</v>
      </c>
      <c r="I31" s="2">
        <v>3.4490268756083298E-2</v>
      </c>
      <c r="J31" s="29">
        <v>3.5978412952228603E-2</v>
      </c>
      <c r="K31" s="32"/>
    </row>
    <row r="32" spans="2:11" x14ac:dyDescent="0.25">
      <c r="B32">
        <v>2021</v>
      </c>
      <c r="C32" s="27">
        <v>125.65</v>
      </c>
      <c r="D32" s="22">
        <v>171.78</v>
      </c>
      <c r="E32" s="1">
        <v>155.61242063492</v>
      </c>
      <c r="F32" s="30">
        <v>156.49</v>
      </c>
      <c r="G32" s="28">
        <v>2.1540118470651501E-2</v>
      </c>
      <c r="H32" s="23">
        <v>2.86510147234381E-2</v>
      </c>
      <c r="I32" s="2">
        <v>2.38280620578868E-2</v>
      </c>
      <c r="J32" s="29">
        <v>2.35910903439433E-2</v>
      </c>
      <c r="K32" s="32"/>
    </row>
    <row r="33" spans="2:11" x14ac:dyDescent="0.25">
      <c r="B33">
        <v>2022</v>
      </c>
      <c r="C33" s="27">
        <v>112.61</v>
      </c>
      <c r="D33" s="22">
        <v>168.44</v>
      </c>
      <c r="E33" s="1">
        <v>135.57888</v>
      </c>
      <c r="F33" s="30">
        <v>132.22999999999999</v>
      </c>
      <c r="G33" s="28">
        <v>2.3747328425552099E-2</v>
      </c>
      <c r="H33" s="23">
        <v>3.5520824083118699E-2</v>
      </c>
      <c r="I33" s="2">
        <v>2.9850840948679298E-2</v>
      </c>
      <c r="J33" s="29">
        <v>3.0250321409664899E-2</v>
      </c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7"/>
  <sheetViews>
    <sheetView tabSelected="1" topLeftCell="A2" workbookViewId="0">
      <selection activeCell="G12" sqref="G12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>
        <v>1989</v>
      </c>
      <c r="C4" s="24"/>
      <c r="D4" s="20"/>
      <c r="E4" s="3"/>
      <c r="F4" s="25"/>
      <c r="G4" s="21"/>
      <c r="H4" s="3"/>
      <c r="I4" s="25"/>
      <c r="J4" s="21"/>
      <c r="K4" s="3"/>
      <c r="L4" s="25"/>
      <c r="M4" s="21"/>
      <c r="N4" s="3">
        <v>0.91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>
        <v>1990</v>
      </c>
      <c r="C5" s="24"/>
      <c r="D5" s="20"/>
      <c r="E5" s="3"/>
      <c r="F5" s="25"/>
      <c r="G5" s="21"/>
      <c r="H5" s="3"/>
      <c r="I5" s="25"/>
      <c r="J5" s="21"/>
      <c r="K5" s="3"/>
      <c r="L5" s="25"/>
      <c r="M5" s="21"/>
      <c r="N5" s="3">
        <v>0.76</v>
      </c>
      <c r="O5" s="4"/>
      <c r="P5" s="19"/>
      <c r="Q5" s="31" t="e">
        <f>(Table2[[#This Row],[Rev]]-E4)/E4</f>
        <v>#DIV/0!</v>
      </c>
      <c r="R5" s="31" t="e">
        <f>(Table2[[#This Row],[FCF]]-H4)/H4</f>
        <v>#DIV/0!</v>
      </c>
      <c r="S5" s="31" t="e">
        <f>(Table2[[#This Row],[EPS]]-K4)/K4</f>
        <v>#DIV/0!</v>
      </c>
      <c r="T5" s="31">
        <f>(Table2[[#This Row],[Div]]-N4)/N4</f>
        <v>-0.16483516483516486</v>
      </c>
    </row>
    <row r="6" spans="2:20" x14ac:dyDescent="0.25">
      <c r="B6">
        <v>1991</v>
      </c>
      <c r="C6" s="24"/>
      <c r="D6" s="20"/>
      <c r="E6" s="3"/>
      <c r="F6" s="25"/>
      <c r="G6" s="21"/>
      <c r="H6" s="3"/>
      <c r="I6" s="25"/>
      <c r="J6" s="21"/>
      <c r="K6" s="3"/>
      <c r="L6" s="25"/>
      <c r="M6" s="21"/>
      <c r="N6" s="3">
        <v>0.35</v>
      </c>
      <c r="O6" s="4"/>
      <c r="P6" s="19"/>
      <c r="Q6" s="31" t="e">
        <f>(Table2[[#This Row],[Rev]]-E5)/E5</f>
        <v>#DIV/0!</v>
      </c>
      <c r="R6" s="31" t="e">
        <f>(Table2[[#This Row],[FCF]]-H5)/H5</f>
        <v>#DIV/0!</v>
      </c>
      <c r="S6" s="31" t="e">
        <f>(Table2[[#This Row],[EPS]]-K5)/K5</f>
        <v>#DIV/0!</v>
      </c>
      <c r="T6" s="31">
        <f>(Table2[[#This Row],[Div]]-N5)/N5</f>
        <v>-0.53947368421052633</v>
      </c>
    </row>
    <row r="7" spans="2:20" x14ac:dyDescent="0.25">
      <c r="B7">
        <v>1992</v>
      </c>
      <c r="C7" s="24"/>
      <c r="D7" s="20"/>
      <c r="E7" s="3"/>
      <c r="F7" s="25"/>
      <c r="G7" s="21"/>
      <c r="H7" s="3"/>
      <c r="I7" s="25"/>
      <c r="J7" s="21"/>
      <c r="K7" s="3"/>
      <c r="L7" s="25"/>
      <c r="M7" s="21"/>
      <c r="N7" s="3">
        <v>0.4</v>
      </c>
      <c r="O7" s="4"/>
      <c r="P7" s="19"/>
      <c r="Q7" s="31" t="e">
        <f>(Table2[[#This Row],[Rev]]-E6)/E6</f>
        <v>#DIV/0!</v>
      </c>
      <c r="R7" s="31" t="e">
        <f>(Table2[[#This Row],[FCF]]-H6)/H6</f>
        <v>#DIV/0!</v>
      </c>
      <c r="S7" s="31" t="e">
        <f>(Table2[[#This Row],[EPS]]-K6)/K6</f>
        <v>#DIV/0!</v>
      </c>
      <c r="T7" s="31">
        <f>(Table2[[#This Row],[Div]]-N6)/N6</f>
        <v>0.14285714285714299</v>
      </c>
    </row>
    <row r="8" spans="2:20" x14ac:dyDescent="0.25">
      <c r="B8">
        <v>1993</v>
      </c>
      <c r="C8" s="24"/>
      <c r="D8" s="20"/>
      <c r="E8" s="3"/>
      <c r="F8" s="25"/>
      <c r="G8" s="21"/>
      <c r="H8" s="3"/>
      <c r="I8" s="25"/>
      <c r="J8" s="21"/>
      <c r="K8" s="3"/>
      <c r="L8" s="25"/>
      <c r="M8" s="21"/>
      <c r="N8" s="3">
        <v>0.46</v>
      </c>
      <c r="O8" s="4"/>
      <c r="P8" s="19"/>
      <c r="Q8" s="31" t="e">
        <f>(Table2[[#This Row],[Rev]]-E7)/E7</f>
        <v>#DIV/0!</v>
      </c>
      <c r="R8" s="31" t="e">
        <f>(Table2[[#This Row],[FCF]]-H7)/H7</f>
        <v>#DIV/0!</v>
      </c>
      <c r="S8" s="31" t="e">
        <f>(Table2[[#This Row],[EPS]]-K7)/K7</f>
        <v>#DIV/0!</v>
      </c>
      <c r="T8" s="31">
        <f>(Table2[[#This Row],[Div]]-N7)/N7</f>
        <v>0.15</v>
      </c>
    </row>
    <row r="9" spans="2:20" x14ac:dyDescent="0.25">
      <c r="B9">
        <v>1994</v>
      </c>
      <c r="C9" s="24"/>
      <c r="D9" s="20"/>
      <c r="E9" s="3"/>
      <c r="F9" s="25"/>
      <c r="G9" s="21"/>
      <c r="H9" s="3"/>
      <c r="I9" s="25"/>
      <c r="J9" s="21"/>
      <c r="K9" s="3"/>
      <c r="L9" s="25"/>
      <c r="M9" s="21"/>
      <c r="N9" s="3">
        <v>0.55000000000000004</v>
      </c>
      <c r="O9" s="4"/>
      <c r="P9" s="19"/>
      <c r="Q9" s="31" t="e">
        <f>(Table2[[#This Row],[Rev]]-E8)/E8</f>
        <v>#DIV/0!</v>
      </c>
      <c r="R9" s="31" t="e">
        <f>(Table2[[#This Row],[FCF]]-H8)/H8</f>
        <v>#DIV/0!</v>
      </c>
      <c r="S9" s="31" t="e">
        <f>(Table2[[#This Row],[EPS]]-K8)/K8</f>
        <v>#DIV/0!</v>
      </c>
      <c r="T9" s="31">
        <f>(Table2[[#This Row],[Div]]-N8)/N8</f>
        <v>0.19565217391304351</v>
      </c>
    </row>
    <row r="10" spans="2:20" x14ac:dyDescent="0.25">
      <c r="B10">
        <v>1995</v>
      </c>
      <c r="C10" s="24"/>
      <c r="D10" s="20"/>
      <c r="E10" s="3"/>
      <c r="F10" s="25"/>
      <c r="G10" s="21"/>
      <c r="H10" s="3"/>
      <c r="I10" s="25"/>
      <c r="J10" s="21"/>
      <c r="K10" s="3"/>
      <c r="L10" s="25"/>
      <c r="M10" s="21"/>
      <c r="N10" s="3">
        <v>0.65</v>
      </c>
      <c r="O10" s="4"/>
      <c r="P10" s="19"/>
      <c r="Q10" s="31" t="e">
        <f>(Table2[[#This Row],[Rev]]-E9)/E9</f>
        <v>#DIV/0!</v>
      </c>
      <c r="R10" s="31" t="e">
        <f>(Table2[[#This Row],[FCF]]-H9)/H9</f>
        <v>#DIV/0!</v>
      </c>
      <c r="S10" s="31" t="e">
        <f>(Table2[[#This Row],[EPS]]-K9)/K9</f>
        <v>#DIV/0!</v>
      </c>
      <c r="T10" s="31">
        <f>(Table2[[#This Row],[Div]]-N9)/N9</f>
        <v>0.18181818181818177</v>
      </c>
    </row>
    <row r="11" spans="2:20" x14ac:dyDescent="0.25">
      <c r="B11">
        <v>1996</v>
      </c>
      <c r="C11" s="24"/>
      <c r="D11" s="20"/>
      <c r="E11" s="3"/>
      <c r="F11" s="25"/>
      <c r="G11" s="21"/>
      <c r="H11" s="3"/>
      <c r="I11" s="25"/>
      <c r="J11" s="21"/>
      <c r="K11" s="3"/>
      <c r="L11" s="25"/>
      <c r="M11" s="21"/>
      <c r="N11" s="3">
        <v>0.75</v>
      </c>
      <c r="O11" s="4"/>
      <c r="P11" s="19"/>
      <c r="Q11" s="31" t="e">
        <f>(Table2[[#This Row],[Rev]]-E10)/E10</f>
        <v>#DIV/0!</v>
      </c>
      <c r="R11" s="31" t="e">
        <f>(Table2[[#This Row],[FCF]]-H10)/H10</f>
        <v>#DIV/0!</v>
      </c>
      <c r="S11" s="31" t="e">
        <f>(Table2[[#This Row],[EPS]]-K10)/K10</f>
        <v>#DIV/0!</v>
      </c>
      <c r="T11" s="31">
        <f>(Table2[[#This Row],[Div]]-N10)/N10</f>
        <v>0.1538461538461538</v>
      </c>
    </row>
    <row r="12" spans="2:20" x14ac:dyDescent="0.25">
      <c r="B12">
        <v>1997</v>
      </c>
      <c r="C12" s="24"/>
      <c r="D12" s="20"/>
      <c r="E12" s="3"/>
      <c r="F12" s="25"/>
      <c r="G12" s="21"/>
      <c r="H12" s="3"/>
      <c r="I12" s="25"/>
      <c r="J12" s="21"/>
      <c r="K12" s="3"/>
      <c r="L12" s="25"/>
      <c r="M12" s="21"/>
      <c r="N12" s="3">
        <v>0.83</v>
      </c>
      <c r="O12" s="4"/>
      <c r="P12" s="19"/>
      <c r="Q12" s="31" t="e">
        <f>(Table2[[#This Row],[Rev]]-E11)/E11</f>
        <v>#DIV/0!</v>
      </c>
      <c r="R12" s="31" t="e">
        <f>(Table2[[#This Row],[FCF]]-H11)/H11</f>
        <v>#DIV/0!</v>
      </c>
      <c r="S12" s="31" t="e">
        <f>(Table2[[#This Row],[EPS]]-K11)/K11</f>
        <v>#DIV/0!</v>
      </c>
      <c r="T12" s="31">
        <f>(Table2[[#This Row],[Div]]-N11)/N11</f>
        <v>0.10666666666666662</v>
      </c>
    </row>
    <row r="13" spans="2:20" x14ac:dyDescent="0.25">
      <c r="B13">
        <v>1998</v>
      </c>
      <c r="C13" s="24"/>
      <c r="D13" s="20"/>
      <c r="E13" s="3"/>
      <c r="F13" s="25"/>
      <c r="G13" s="21"/>
      <c r="H13" s="3"/>
      <c r="I13" s="25"/>
      <c r="J13" s="21"/>
      <c r="K13" s="3"/>
      <c r="L13" s="25"/>
      <c r="M13" s="21"/>
      <c r="N13" s="3">
        <v>0.96</v>
      </c>
      <c r="O13" s="4"/>
      <c r="P13" s="19"/>
      <c r="Q13" s="31" t="e">
        <f>(Table2[[#This Row],[Rev]]-E12)/E12</f>
        <v>#DIV/0!</v>
      </c>
      <c r="R13" s="31" t="e">
        <f>(Table2[[#This Row],[FCF]]-H12)/H12</f>
        <v>#DIV/0!</v>
      </c>
      <c r="S13" s="31" t="e">
        <f>(Table2[[#This Row],[EPS]]-K12)/K12</f>
        <v>#DIV/0!</v>
      </c>
      <c r="T13" s="31">
        <f>(Table2[[#This Row],[Div]]-N12)/N12</f>
        <v>0.15662650602409639</v>
      </c>
    </row>
    <row r="14" spans="2:20" x14ac:dyDescent="0.25">
      <c r="B14">
        <v>1999</v>
      </c>
      <c r="C14" s="24"/>
      <c r="D14" s="20"/>
      <c r="E14" s="3"/>
      <c r="F14" s="25"/>
      <c r="G14" s="21"/>
      <c r="H14" s="3"/>
      <c r="I14" s="25"/>
      <c r="J14" s="21"/>
      <c r="K14" s="3"/>
      <c r="L14" s="25"/>
      <c r="M14" s="21"/>
      <c r="N14" s="3">
        <v>1.0900000000000001</v>
      </c>
      <c r="O14" s="4"/>
      <c r="P14" s="19"/>
      <c r="Q14" s="31" t="e">
        <f>(Table2[[#This Row],[Rev]]-E13)/E13</f>
        <v>#DIV/0!</v>
      </c>
      <c r="R14" s="31" t="e">
        <f>(Table2[[#This Row],[FCF]]-H13)/H13</f>
        <v>#DIV/0!</v>
      </c>
      <c r="S14" s="31" t="e">
        <f>(Table2[[#This Row],[EPS]]-K13)/K13</f>
        <v>#DIV/0!</v>
      </c>
      <c r="T14" s="31">
        <f>(Table2[[#This Row],[Div]]-N13)/N13</f>
        <v>0.1354166666666668</v>
      </c>
    </row>
    <row r="15" spans="2:20" x14ac:dyDescent="0.25">
      <c r="B15">
        <v>2000</v>
      </c>
      <c r="C15" s="24"/>
      <c r="D15" s="20"/>
      <c r="E15" s="3"/>
      <c r="F15" s="25"/>
      <c r="G15" s="21"/>
      <c r="H15" s="3"/>
      <c r="I15" s="25"/>
      <c r="J15" s="21"/>
      <c r="K15" s="3"/>
      <c r="L15" s="25"/>
      <c r="M15" s="21"/>
      <c r="N15" s="3">
        <v>1.28</v>
      </c>
      <c r="O15" s="4"/>
      <c r="P15" s="19"/>
      <c r="Q15" s="31" t="e">
        <f>(Table2[[#This Row],[Rev]]-E14)/E14</f>
        <v>#DIV/0!</v>
      </c>
      <c r="R15" s="31" t="e">
        <f>(Table2[[#This Row],[FCF]]-H14)/H14</f>
        <v>#DIV/0!</v>
      </c>
      <c r="S15" s="31" t="e">
        <f>(Table2[[#This Row],[EPS]]-K14)/K14</f>
        <v>#DIV/0!</v>
      </c>
      <c r="T15" s="31">
        <f>(Table2[[#This Row],[Div]]-N14)/N14</f>
        <v>0.17431192660550451</v>
      </c>
    </row>
    <row r="16" spans="2:20" x14ac:dyDescent="0.25">
      <c r="B16">
        <v>2001</v>
      </c>
      <c r="C16" s="24"/>
      <c r="D16" s="20"/>
      <c r="E16" s="3"/>
      <c r="F16" s="25"/>
      <c r="G16" s="21"/>
      <c r="H16" s="3"/>
      <c r="I16" s="25"/>
      <c r="J16" s="21"/>
      <c r="K16" s="3"/>
      <c r="L16" s="25"/>
      <c r="M16" s="21"/>
      <c r="N16" s="3">
        <v>1.36</v>
      </c>
      <c r="O16" s="4"/>
      <c r="P16" s="19"/>
      <c r="Q16" s="31" t="e">
        <f>(Table2[[#This Row],[Rev]]-E15)/E15</f>
        <v>#DIV/0!</v>
      </c>
      <c r="R16" s="31" t="e">
        <f>(Table2[[#This Row],[FCF]]-H15)/H15</f>
        <v>#DIV/0!</v>
      </c>
      <c r="S16" s="31" t="e">
        <f>(Table2[[#This Row],[EPS]]-K15)/K15</f>
        <v>#DIV/0!</v>
      </c>
      <c r="T16" s="31">
        <f>(Table2[[#This Row],[Div]]-N15)/N15</f>
        <v>6.2500000000000056E-2</v>
      </c>
    </row>
    <row r="17" spans="2:20" x14ac:dyDescent="0.25">
      <c r="B17">
        <v>2002</v>
      </c>
      <c r="C17" s="24"/>
      <c r="D17" s="20"/>
      <c r="E17" s="3"/>
      <c r="F17" s="25"/>
      <c r="G17" s="21"/>
      <c r="H17" s="3"/>
      <c r="I17" s="25"/>
      <c r="J17" s="21"/>
      <c r="K17" s="3"/>
      <c r="L17" s="25"/>
      <c r="M17" s="21"/>
      <c r="N17" s="3">
        <v>1.36</v>
      </c>
      <c r="O17" s="4"/>
      <c r="P17" s="19"/>
      <c r="Q17" s="31" t="e">
        <f>(Table2[[#This Row],[Rev]]-E16)/E16</f>
        <v>#DIV/0!</v>
      </c>
      <c r="R17" s="31" t="e">
        <f>(Table2[[#This Row],[FCF]]-H16)/H16</f>
        <v>#DIV/0!</v>
      </c>
      <c r="S17" s="31" t="e">
        <f>(Table2[[#This Row],[EPS]]-K16)/K16</f>
        <v>#DIV/0!</v>
      </c>
      <c r="T17" s="31">
        <f>(Table2[[#This Row],[Div]]-N16)/N16</f>
        <v>0</v>
      </c>
    </row>
    <row r="18" spans="2:20" x14ac:dyDescent="0.25">
      <c r="B18">
        <v>2003</v>
      </c>
      <c r="C18" s="24"/>
      <c r="D18" s="20"/>
      <c r="E18" s="3"/>
      <c r="F18" s="25"/>
      <c r="G18" s="21"/>
      <c r="H18" s="3"/>
      <c r="I18" s="25"/>
      <c r="J18" s="21"/>
      <c r="K18" s="3"/>
      <c r="L18" s="25"/>
      <c r="M18" s="21"/>
      <c r="N18" s="3">
        <v>1.36</v>
      </c>
      <c r="O18" s="4"/>
      <c r="P18" s="19"/>
      <c r="Q18" s="31" t="e">
        <f>(Table2[[#This Row],[Rev]]-E17)/E17</f>
        <v>#DIV/0!</v>
      </c>
      <c r="R18" s="31" t="e">
        <f>(Table2[[#This Row],[FCF]]-H17)/H17</f>
        <v>#DIV/0!</v>
      </c>
      <c r="S18" s="31" t="e">
        <f>(Table2[[#This Row],[EPS]]-K17)/K17</f>
        <v>#DIV/0!</v>
      </c>
      <c r="T18" s="31">
        <f>(Table2[[#This Row],[Div]]-N17)/N17</f>
        <v>0</v>
      </c>
    </row>
    <row r="19" spans="2:20" x14ac:dyDescent="0.25">
      <c r="B19">
        <v>2004</v>
      </c>
      <c r="C19" s="24"/>
      <c r="D19" s="20"/>
      <c r="E19" s="3"/>
      <c r="F19" s="25"/>
      <c r="G19" s="21"/>
      <c r="H19" s="3"/>
      <c r="I19" s="25"/>
      <c r="J19" s="21"/>
      <c r="K19" s="3"/>
      <c r="L19" s="25"/>
      <c r="M19" s="21"/>
      <c r="N19" s="3">
        <v>1.36</v>
      </c>
      <c r="O19" s="4"/>
      <c r="P19" s="19"/>
      <c r="Q19" s="31" t="e">
        <f>(Table2[[#This Row],[Rev]]-E18)/E18</f>
        <v>#DIV/0!</v>
      </c>
      <c r="R19" s="31" t="e">
        <f>(Table2[[#This Row],[FCF]]-H18)/H18</f>
        <v>#DIV/0!</v>
      </c>
      <c r="S19" s="31" t="e">
        <f>(Table2[[#This Row],[EPS]]-K18)/K18</f>
        <v>#DIV/0!</v>
      </c>
      <c r="T19" s="31">
        <f>(Table2[[#This Row],[Div]]-N18)/N18</f>
        <v>0</v>
      </c>
    </row>
    <row r="20" spans="2:20" x14ac:dyDescent="0.25">
      <c r="B20">
        <v>2005</v>
      </c>
      <c r="C20" s="24"/>
      <c r="D20" s="20"/>
      <c r="E20" s="3"/>
      <c r="F20" s="25"/>
      <c r="G20" s="21"/>
      <c r="H20" s="3"/>
      <c r="I20" s="25"/>
      <c r="J20" s="21"/>
      <c r="K20" s="3"/>
      <c r="L20" s="25"/>
      <c r="M20" s="21"/>
      <c r="N20" s="3">
        <v>1.36</v>
      </c>
      <c r="O20" s="4"/>
      <c r="P20" s="19"/>
      <c r="Q20" s="31" t="e">
        <f>(Table2[[#This Row],[Rev]]-E19)/E19</f>
        <v>#DIV/0!</v>
      </c>
      <c r="R20" s="31" t="e">
        <f>(Table2[[#This Row],[FCF]]-H19)/H19</f>
        <v>#DIV/0!</v>
      </c>
      <c r="S20" s="31" t="e">
        <f>(Table2[[#This Row],[EPS]]-K19)/K19</f>
        <v>#DIV/0!</v>
      </c>
      <c r="T20" s="31">
        <f>(Table2[[#This Row],[Div]]-N19)/N19</f>
        <v>0</v>
      </c>
    </row>
    <row r="21" spans="2:20" x14ac:dyDescent="0.25">
      <c r="B21">
        <v>2006</v>
      </c>
      <c r="C21" s="24"/>
      <c r="D21" s="20"/>
      <c r="E21" s="3"/>
      <c r="F21" s="25"/>
      <c r="G21" s="21"/>
      <c r="H21" s="3"/>
      <c r="I21" s="25"/>
      <c r="J21" s="21"/>
      <c r="K21" s="3"/>
      <c r="L21" s="25"/>
      <c r="M21" s="21"/>
      <c r="N21" s="3">
        <v>1.36</v>
      </c>
      <c r="O21" s="4"/>
      <c r="P21" s="19"/>
      <c r="Q21" s="31" t="e">
        <f>(Table2[[#This Row],[Rev]]-E20)/E20</f>
        <v>#DIV/0!</v>
      </c>
      <c r="R21" s="31" t="e">
        <f>(Table2[[#This Row],[FCF]]-H20)/H20</f>
        <v>#DIV/0!</v>
      </c>
      <c r="S21" s="31" t="e">
        <f>(Table2[[#This Row],[EPS]]-K20)/K20</f>
        <v>#DIV/0!</v>
      </c>
      <c r="T21" s="31">
        <f>(Table2[[#This Row],[Div]]-N20)/N20</f>
        <v>0</v>
      </c>
    </row>
    <row r="22" spans="2:20" x14ac:dyDescent="0.25">
      <c r="B22">
        <v>2007</v>
      </c>
      <c r="C22" s="24"/>
      <c r="D22" s="20"/>
      <c r="E22" s="3"/>
      <c r="F22" s="25"/>
      <c r="G22" s="21"/>
      <c r="H22" s="3"/>
      <c r="I22" s="25"/>
      <c r="J22" s="21"/>
      <c r="K22" s="3"/>
      <c r="L22" s="25"/>
      <c r="M22" s="21"/>
      <c r="N22" s="3">
        <v>1.48</v>
      </c>
      <c r="O22" s="4"/>
      <c r="P22" s="19"/>
      <c r="Q22" s="31" t="e">
        <f>(Table2[[#This Row],[Rev]]-E21)/E21</f>
        <v>#DIV/0!</v>
      </c>
      <c r="R22" s="31" t="e">
        <f>(Table2[[#This Row],[FCF]]-H21)/H21</f>
        <v>#DIV/0!</v>
      </c>
      <c r="S22" s="31" t="e">
        <f>(Table2[[#This Row],[EPS]]-K21)/K21</f>
        <v>#DIV/0!</v>
      </c>
      <c r="T22" s="31">
        <f>(Table2[[#This Row],[Div]]-N21)/N21</f>
        <v>8.8235294117646967E-2</v>
      </c>
    </row>
    <row r="23" spans="2:20" x14ac:dyDescent="0.25">
      <c r="B23">
        <v>2008</v>
      </c>
      <c r="C23" s="24"/>
      <c r="D23" s="20"/>
      <c r="E23" s="3"/>
      <c r="F23" s="25"/>
      <c r="G23" s="21"/>
      <c r="H23" s="3"/>
      <c r="I23" s="25"/>
      <c r="J23" s="21"/>
      <c r="K23" s="3"/>
      <c r="L23" s="25"/>
      <c r="M23" s="21"/>
      <c r="N23" s="3">
        <v>1.52</v>
      </c>
      <c r="O23" s="4"/>
      <c r="P23" s="19"/>
      <c r="Q23" s="31" t="e">
        <f>(Table2[[#This Row],[Rev]]-E22)/E22</f>
        <v>#DIV/0!</v>
      </c>
      <c r="R23" s="31" t="e">
        <f>(Table2[[#This Row],[FCF]]-H22)/H22</f>
        <v>#DIV/0!</v>
      </c>
      <c r="S23" s="31" t="e">
        <f>(Table2[[#This Row],[EPS]]-K22)/K22</f>
        <v>#DIV/0!</v>
      </c>
      <c r="T23" s="31">
        <f>(Table2[[#This Row],[Div]]-N22)/N22</f>
        <v>2.7027027027027053E-2</v>
      </c>
    </row>
    <row r="24" spans="2:20" x14ac:dyDescent="0.25">
      <c r="B24">
        <v>2009</v>
      </c>
      <c r="C24" s="24"/>
      <c r="D24" s="20"/>
      <c r="E24" s="3"/>
      <c r="F24" s="25"/>
      <c r="G24" s="21"/>
      <c r="H24" s="3"/>
      <c r="I24" s="25"/>
      <c r="J24" s="21"/>
      <c r="K24" s="3"/>
      <c r="L24" s="25"/>
      <c r="M24" s="21"/>
      <c r="N24" s="3">
        <v>0.2</v>
      </c>
      <c r="O24" s="4"/>
      <c r="P24" s="19"/>
      <c r="Q24" s="31" t="e">
        <f>(Table2[[#This Row],[Rev]]-E23)/E23</f>
        <v>#DIV/0!</v>
      </c>
      <c r="R24" s="31" t="e">
        <f>(Table2[[#This Row],[FCF]]-H23)/H23</f>
        <v>#DIV/0!</v>
      </c>
      <c r="S24" s="31" t="e">
        <f>(Table2[[#This Row],[EPS]]-K23)/K23</f>
        <v>#DIV/0!</v>
      </c>
      <c r="T24" s="31">
        <f>(Table2[[#This Row],[Div]]-N23)/N23</f>
        <v>-0.86842105263157898</v>
      </c>
    </row>
    <row r="25" spans="2:20" x14ac:dyDescent="0.25">
      <c r="B25">
        <v>2010</v>
      </c>
      <c r="C25" s="24"/>
      <c r="D25" s="20"/>
      <c r="E25" s="3"/>
      <c r="F25" s="25"/>
      <c r="G25" s="21"/>
      <c r="H25" s="3"/>
      <c r="I25" s="25"/>
      <c r="J25" s="21"/>
      <c r="K25" s="3"/>
      <c r="L25" s="25"/>
      <c r="M25" s="21"/>
      <c r="N25" s="3">
        <v>0.2</v>
      </c>
      <c r="O25" s="4"/>
      <c r="P25" s="19"/>
      <c r="Q25" s="31" t="e">
        <f>(Table2[[#This Row],[Rev]]-E24)/E24</f>
        <v>#DIV/0!</v>
      </c>
      <c r="R25" s="31" t="e">
        <f>(Table2[[#This Row],[FCF]]-H24)/H24</f>
        <v>#DIV/0!</v>
      </c>
      <c r="S25" s="31" t="e">
        <f>(Table2[[#This Row],[EPS]]-K24)/K24</f>
        <v>#DIV/0!</v>
      </c>
      <c r="T25" s="31">
        <f>(Table2[[#This Row],[Div]]-N24)/N24</f>
        <v>0</v>
      </c>
    </row>
    <row r="26" spans="2:20" x14ac:dyDescent="0.25">
      <c r="B26">
        <v>2011</v>
      </c>
      <c r="C26" s="24"/>
      <c r="D26" s="20"/>
      <c r="E26" s="3"/>
      <c r="F26" s="25"/>
      <c r="G26" s="21"/>
      <c r="H26" s="3"/>
      <c r="I26" s="25"/>
      <c r="J26" s="21"/>
      <c r="K26" s="3"/>
      <c r="L26" s="25"/>
      <c r="M26" s="21"/>
      <c r="N26" s="3">
        <v>1</v>
      </c>
      <c r="O26" s="4"/>
      <c r="P26" s="19"/>
      <c r="Q26" s="31" t="e">
        <f>(Table2[[#This Row],[Rev]]-E25)/E25</f>
        <v>#DIV/0!</v>
      </c>
      <c r="R26" s="31" t="e">
        <f>(Table2[[#This Row],[FCF]]-H25)/H25</f>
        <v>#DIV/0!</v>
      </c>
      <c r="S26" s="31" t="e">
        <f>(Table2[[#This Row],[EPS]]-K25)/K25</f>
        <v>#DIV/0!</v>
      </c>
      <c r="T26" s="31">
        <f>(Table2[[#This Row],[Div]]-N25)/N25</f>
        <v>4</v>
      </c>
    </row>
    <row r="27" spans="2:20" x14ac:dyDescent="0.25">
      <c r="B27">
        <v>2012</v>
      </c>
      <c r="C27" s="24"/>
      <c r="D27" s="20"/>
      <c r="E27" s="3"/>
      <c r="F27" s="25"/>
      <c r="G27" s="21"/>
      <c r="H27" s="3"/>
      <c r="I27" s="25"/>
      <c r="J27" s="21"/>
      <c r="K27" s="3"/>
      <c r="L27" s="25"/>
      <c r="M27" s="21"/>
      <c r="N27" s="3">
        <v>1.2</v>
      </c>
      <c r="O27" s="4"/>
      <c r="P27" s="19"/>
      <c r="Q27" s="31" t="e">
        <f>(Table2[[#This Row],[Rev]]-E26)/E26</f>
        <v>#DIV/0!</v>
      </c>
      <c r="R27" s="31" t="e">
        <f>(Table2[[#This Row],[FCF]]-H26)/H26</f>
        <v>#DIV/0!</v>
      </c>
      <c r="S27" s="31" t="e">
        <f>(Table2[[#This Row],[EPS]]-K26)/K26</f>
        <v>#DIV/0!</v>
      </c>
      <c r="T27" s="31">
        <f>(Table2[[#This Row],[Div]]-N26)/N26</f>
        <v>0.19999999999999996</v>
      </c>
    </row>
    <row r="28" spans="2:20" x14ac:dyDescent="0.25">
      <c r="B28">
        <v>2013</v>
      </c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>
        <v>1.44</v>
      </c>
      <c r="O28" s="4"/>
      <c r="P28" s="19"/>
      <c r="Q28" s="31" t="e">
        <f>(Table2[[#This Row],[Rev]]-E27)/E27</f>
        <v>#DIV/0!</v>
      </c>
      <c r="R28" s="31" t="e">
        <f>(Table2[[#This Row],[FCF]]-H27)/H27</f>
        <v>#DIV/0!</v>
      </c>
      <c r="S28" s="31" t="e">
        <f>(Table2[[#This Row],[EPS]]-K27)/K27</f>
        <v>#DIV/0!</v>
      </c>
      <c r="T28" s="31">
        <f>(Table2[[#This Row],[Div]]-N27)/N27</f>
        <v>0.2</v>
      </c>
    </row>
    <row r="29" spans="2:20" x14ac:dyDescent="0.25">
      <c r="B29">
        <v>2014</v>
      </c>
      <c r="C29" s="24"/>
      <c r="D29" s="20"/>
      <c r="E29" s="3"/>
      <c r="F29" s="25"/>
      <c r="G29" s="21"/>
      <c r="H29" s="3"/>
      <c r="I29" s="25"/>
      <c r="J29" s="21"/>
      <c r="K29" s="3"/>
      <c r="L29" s="25"/>
      <c r="M29" s="21"/>
      <c r="N29" s="3">
        <v>1.58</v>
      </c>
      <c r="O29" s="4"/>
      <c r="P29" s="19"/>
      <c r="Q29" s="31" t="e">
        <f>(Table2[[#This Row],[Rev]]-E28)/E28</f>
        <v>#DIV/0!</v>
      </c>
      <c r="R29" s="31" t="e">
        <f>(Table2[[#This Row],[FCF]]-H28)/H28</f>
        <v>#DIV/0!</v>
      </c>
      <c r="S29" s="31" t="e">
        <f>(Table2[[#This Row],[EPS]]-K28)/K28</f>
        <v>#DIV/0!</v>
      </c>
      <c r="T29" s="31">
        <f>(Table2[[#This Row],[Div]]-N28)/N28</f>
        <v>9.7222222222222307E-2</v>
      </c>
    </row>
    <row r="30" spans="2:20" x14ac:dyDescent="0.25">
      <c r="B30">
        <v>2015</v>
      </c>
      <c r="C30" s="24"/>
      <c r="D30" s="20"/>
      <c r="E30" s="3"/>
      <c r="F30" s="25"/>
      <c r="G30" s="21"/>
      <c r="H30" s="3"/>
      <c r="I30" s="25"/>
      <c r="J30" s="21"/>
      <c r="K30" s="3"/>
      <c r="L30" s="25"/>
      <c r="M30" s="21"/>
      <c r="N30" s="3">
        <v>1.72</v>
      </c>
      <c r="O30" s="4"/>
      <c r="P30" s="19"/>
      <c r="Q30" s="31" t="e">
        <f>(Table2[[#This Row],[Rev]]-E29)/E29</f>
        <v>#DIV/0!</v>
      </c>
      <c r="R30" s="31" t="e">
        <f>(Table2[[#This Row],[FCF]]-H29)/H29</f>
        <v>#DIV/0!</v>
      </c>
      <c r="S30" s="31" t="e">
        <f>(Table2[[#This Row],[EPS]]-K29)/K29</f>
        <v>#DIV/0!</v>
      </c>
      <c r="T30" s="31">
        <f>(Table2[[#This Row],[Div]]-N29)/N29</f>
        <v>8.8607594936708792E-2</v>
      </c>
    </row>
    <row r="31" spans="2:20" x14ac:dyDescent="0.25">
      <c r="B31">
        <v>2016</v>
      </c>
      <c r="C31" s="24"/>
      <c r="D31" s="20"/>
      <c r="E31" s="3"/>
      <c r="F31" s="25"/>
      <c r="G31" s="21"/>
      <c r="H31" s="3"/>
      <c r="I31" s="25"/>
      <c r="J31" s="21"/>
      <c r="K31" s="3"/>
      <c r="L31" s="25"/>
      <c r="M31" s="21"/>
      <c r="N31" s="3">
        <v>1.88</v>
      </c>
      <c r="O31" s="4"/>
      <c r="P31" s="19"/>
      <c r="Q31" s="31" t="e">
        <f>(Table2[[#This Row],[Rev]]-E30)/E30</f>
        <v>#DIV/0!</v>
      </c>
      <c r="R31" s="31" t="e">
        <f>(Table2[[#This Row],[FCF]]-H30)/H30</f>
        <v>#DIV/0!</v>
      </c>
      <c r="S31" s="31" t="e">
        <f>(Table2[[#This Row],[EPS]]-K30)/K30</f>
        <v>#DIV/0!</v>
      </c>
      <c r="T31" s="31">
        <f>(Table2[[#This Row],[Div]]-N30)/N30</f>
        <v>9.3023255813953445E-2</v>
      </c>
    </row>
    <row r="32" spans="2:20" x14ac:dyDescent="0.25">
      <c r="B32">
        <v>2017</v>
      </c>
      <c r="C32" s="24"/>
      <c r="D32" s="20"/>
      <c r="E32" s="3"/>
      <c r="F32" s="25"/>
      <c r="G32" s="21"/>
      <c r="H32" s="3"/>
      <c r="I32" s="25"/>
      <c r="J32" s="21"/>
      <c r="K32" s="3"/>
      <c r="L32" s="25"/>
      <c r="M32" s="21"/>
      <c r="N32" s="3">
        <v>2.12</v>
      </c>
      <c r="O32" s="4"/>
      <c r="P32" s="19"/>
      <c r="Q32" s="31" t="e">
        <f>(Table2[[#This Row],[Rev]]-E31)/E31</f>
        <v>#DIV/0!</v>
      </c>
      <c r="R32" s="31" t="e">
        <f>(Table2[[#This Row],[FCF]]-H31)/H31</f>
        <v>#DIV/0!</v>
      </c>
      <c r="S32" s="31" t="e">
        <f>(Table2[[#This Row],[EPS]]-K31)/K31</f>
        <v>#DIV/0!</v>
      </c>
      <c r="T32" s="31">
        <f>(Table2[[#This Row],[Div]]-N31)/N31</f>
        <v>0.12765957446808524</v>
      </c>
    </row>
    <row r="33" spans="2:20" x14ac:dyDescent="0.25">
      <c r="B33">
        <v>2018</v>
      </c>
      <c r="C33" s="24"/>
      <c r="D33" s="20"/>
      <c r="E33" s="3"/>
      <c r="F33" s="25"/>
      <c r="G33" s="21"/>
      <c r="H33" s="3"/>
      <c r="I33" s="25"/>
      <c r="J33" s="21"/>
      <c r="K33" s="3"/>
      <c r="L33" s="25"/>
      <c r="M33" s="21"/>
      <c r="N33" s="3">
        <v>2.72</v>
      </c>
      <c r="O33" s="4"/>
      <c r="P33" s="19"/>
      <c r="Q33" s="31" t="e">
        <f>(Table2[[#This Row],[Rev]]-E32)/E32</f>
        <v>#DIV/0!</v>
      </c>
      <c r="R33" s="31" t="e">
        <f>(Table2[[#This Row],[FCF]]-H32)/H32</f>
        <v>#DIV/0!</v>
      </c>
      <c r="S33" s="31" t="e">
        <f>(Table2[[#This Row],[EPS]]-K32)/K32</f>
        <v>#DIV/0!</v>
      </c>
      <c r="T33" s="31">
        <f>(Table2[[#This Row],[Div]]-N32)/N32</f>
        <v>0.28301886792452835</v>
      </c>
    </row>
    <row r="34" spans="2:20" x14ac:dyDescent="0.25">
      <c r="B34">
        <v>2019</v>
      </c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3.4</v>
      </c>
      <c r="O34" s="4"/>
      <c r="P34" s="19"/>
      <c r="Q34" s="31" t="e">
        <f>(Table2[[#This Row],[Rev]]-E33)/E33</f>
        <v>#DIV/0!</v>
      </c>
      <c r="R34" s="31" t="e">
        <f>(Table2[[#This Row],[FCF]]-H33)/H33</f>
        <v>#DIV/0!</v>
      </c>
      <c r="S34" s="31" t="e">
        <f>(Table2[[#This Row],[EPS]]-K33)/K33</f>
        <v>#DIV/0!</v>
      </c>
      <c r="T34" s="31">
        <f>(Table2[[#This Row],[Div]]-N33)/N33</f>
        <v>0.24999999999999989</v>
      </c>
    </row>
    <row r="35" spans="2:20" x14ac:dyDescent="0.25">
      <c r="B35">
        <v>2020</v>
      </c>
      <c r="C35" s="24"/>
      <c r="D35" s="20"/>
      <c r="E35" s="3"/>
      <c r="F35" s="25"/>
      <c r="G35" s="21"/>
      <c r="H35" s="3"/>
      <c r="I35" s="25"/>
      <c r="J35" s="21"/>
      <c r="K35" s="3"/>
      <c r="L35" s="25"/>
      <c r="M35" s="21"/>
      <c r="N35" s="3">
        <v>3.6</v>
      </c>
      <c r="O35" s="4"/>
      <c r="P35" s="19"/>
      <c r="Q35" s="31"/>
      <c r="R35" s="31"/>
      <c r="S35" s="31"/>
      <c r="T35" s="31">
        <f>(Table2[[#This Row],[Div]]-N34)/N34</f>
        <v>5.8823529411764761E-2</v>
      </c>
    </row>
    <row r="36" spans="2:20" x14ac:dyDescent="0.25">
      <c r="B36">
        <v>2021</v>
      </c>
      <c r="C36" s="24"/>
      <c r="D36" s="20"/>
      <c r="E36" s="3"/>
      <c r="F36" s="25"/>
      <c r="G36" s="21"/>
      <c r="H36" s="3"/>
      <c r="I36" s="25"/>
      <c r="J36" s="21"/>
      <c r="K36" s="3"/>
      <c r="L36" s="25"/>
      <c r="M36" s="21"/>
      <c r="N36" s="3">
        <v>3.8</v>
      </c>
      <c r="O36" s="4"/>
      <c r="P36" s="19"/>
      <c r="Q36" s="31"/>
      <c r="R36" s="31"/>
      <c r="S36" s="31"/>
      <c r="T36" s="31">
        <f>(Table2[[#This Row],[Div]]-N35)/N35</f>
        <v>5.5555555555555483E-2</v>
      </c>
    </row>
    <row r="37" spans="2:20" x14ac:dyDescent="0.25">
      <c r="B37">
        <v>2022</v>
      </c>
      <c r="C37" s="24"/>
      <c r="D37" s="20"/>
      <c r="E37" s="3"/>
      <c r="F37" s="25"/>
      <c r="G37" s="21"/>
      <c r="H37" s="3"/>
      <c r="I37" s="25"/>
      <c r="J37" s="21"/>
      <c r="K37" s="3"/>
      <c r="L37" s="25"/>
      <c r="M37" s="21"/>
      <c r="N37" s="3">
        <v>4</v>
      </c>
      <c r="O37" s="4"/>
      <c r="P37" s="19"/>
      <c r="Q37" s="31"/>
      <c r="R37" s="31"/>
      <c r="S37" s="31"/>
      <c r="T37" s="31">
        <f>(Table2[[#This Row],[Div]]-N36)/N36</f>
        <v>5.2631578947368474E-2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C3" s="3"/>
      <c r="D3" s="3"/>
      <c r="E3" s="3"/>
      <c r="F3" s="5"/>
      <c r="G3" s="3"/>
      <c r="H3" s="3"/>
      <c r="I3" s="6"/>
      <c r="J3" s="3"/>
      <c r="K3" s="6"/>
      <c r="L3" s="3"/>
      <c r="M3" s="6"/>
      <c r="N3" s="3"/>
      <c r="O3" s="6"/>
      <c r="P3" s="3"/>
      <c r="Q3" s="6"/>
      <c r="R3" s="3"/>
      <c r="S3" s="6"/>
      <c r="T3" s="6"/>
    </row>
    <row r="4" spans="2:20" x14ac:dyDescent="0.25">
      <c r="C4" s="3"/>
      <c r="D4" s="3"/>
      <c r="E4" s="3"/>
      <c r="F4" s="5"/>
      <c r="G4" s="3"/>
      <c r="H4" s="3"/>
      <c r="I4" s="6"/>
      <c r="J4" s="3"/>
      <c r="K4" s="6"/>
      <c r="L4" s="3"/>
      <c r="M4" s="6"/>
      <c r="N4" s="3"/>
      <c r="O4" s="6"/>
      <c r="P4" s="3"/>
      <c r="Q4" s="6"/>
      <c r="R4" s="3"/>
      <c r="S4" s="6"/>
      <c r="T4" s="6"/>
    </row>
    <row r="5" spans="2:20" x14ac:dyDescent="0.25">
      <c r="C5" s="3"/>
      <c r="D5" s="3"/>
      <c r="E5" s="3"/>
      <c r="F5" s="5"/>
      <c r="G5" s="3"/>
      <c r="H5" s="3"/>
      <c r="I5" s="6"/>
      <c r="J5" s="3"/>
      <c r="K5" s="6"/>
      <c r="L5" s="3"/>
      <c r="M5" s="6"/>
      <c r="N5" s="3"/>
      <c r="O5" s="6"/>
      <c r="P5" s="3"/>
      <c r="Q5" s="6"/>
      <c r="R5" s="3"/>
      <c r="S5" s="6"/>
      <c r="T5" s="6"/>
    </row>
    <row r="6" spans="2:20" x14ac:dyDescent="0.25">
      <c r="C6" s="3"/>
      <c r="D6" s="3"/>
      <c r="E6" s="3"/>
      <c r="F6" s="5"/>
      <c r="G6" s="3"/>
      <c r="H6" s="3"/>
      <c r="I6" s="6"/>
      <c r="J6" s="3"/>
      <c r="K6" s="6"/>
      <c r="L6" s="3"/>
      <c r="M6" s="6"/>
      <c r="N6" s="3"/>
      <c r="O6" s="6"/>
      <c r="P6" s="3"/>
      <c r="Q6" s="6"/>
      <c r="R6" s="3"/>
      <c r="S6" s="6"/>
      <c r="T6" s="6"/>
    </row>
    <row r="7" spans="2:20" x14ac:dyDescent="0.25">
      <c r="C7" s="3"/>
      <c r="D7" s="3"/>
      <c r="E7" s="3"/>
      <c r="F7" s="5"/>
      <c r="G7" s="3"/>
      <c r="H7" s="3"/>
      <c r="I7" s="6"/>
      <c r="J7" s="3"/>
      <c r="K7" s="6"/>
      <c r="L7" s="3"/>
      <c r="M7" s="6"/>
      <c r="N7" s="3"/>
      <c r="O7" s="6"/>
      <c r="P7" s="3"/>
      <c r="Q7" s="6"/>
      <c r="R7" s="3"/>
      <c r="S7" s="6"/>
      <c r="T7" s="6"/>
    </row>
    <row r="8" spans="2:20" x14ac:dyDescent="0.25">
      <c r="C8" s="3"/>
      <c r="D8" s="3"/>
      <c r="E8" s="3"/>
      <c r="F8" s="5"/>
      <c r="G8" s="3"/>
      <c r="H8" s="3"/>
      <c r="I8" s="6"/>
      <c r="J8" s="3"/>
      <c r="K8" s="6"/>
      <c r="L8" s="3"/>
      <c r="M8" s="6"/>
      <c r="N8" s="3"/>
      <c r="O8" s="6"/>
      <c r="P8" s="3"/>
      <c r="Q8" s="6"/>
      <c r="R8" s="3"/>
      <c r="S8" s="6"/>
      <c r="T8" s="6"/>
    </row>
    <row r="9" spans="2:20" x14ac:dyDescent="0.25">
      <c r="C9" s="3"/>
      <c r="D9" s="3"/>
      <c r="E9" s="3"/>
      <c r="F9" s="5"/>
      <c r="G9" s="3"/>
      <c r="H9" s="3"/>
      <c r="I9" s="6"/>
      <c r="J9" s="3"/>
      <c r="K9" s="6"/>
      <c r="L9" s="3"/>
      <c r="M9" s="6"/>
      <c r="N9" s="3"/>
      <c r="O9" s="6"/>
      <c r="P9" s="3"/>
      <c r="Q9" s="6"/>
      <c r="R9" s="3"/>
      <c r="S9" s="6"/>
      <c r="T9" s="6"/>
    </row>
    <row r="10" spans="2:20" x14ac:dyDescent="0.25">
      <c r="C10" s="3"/>
      <c r="D10" s="3"/>
      <c r="E10" s="3"/>
      <c r="F10" s="5"/>
      <c r="G10" s="3"/>
      <c r="H10" s="3"/>
      <c r="I10" s="6"/>
      <c r="J10" s="3"/>
      <c r="K10" s="6"/>
      <c r="L10" s="3"/>
      <c r="M10" s="6"/>
      <c r="N10" s="3"/>
      <c r="O10" s="6"/>
      <c r="P10" s="3"/>
      <c r="Q10" s="6"/>
      <c r="R10" s="3"/>
      <c r="S10" s="6"/>
      <c r="T10" s="6"/>
    </row>
    <row r="11" spans="2:20" x14ac:dyDescent="0.25">
      <c r="C11" s="3"/>
      <c r="D11" s="3"/>
      <c r="E11" s="3"/>
      <c r="F11" s="5"/>
      <c r="G11" s="3"/>
      <c r="H11" s="3"/>
      <c r="I11" s="6"/>
      <c r="J11" s="3"/>
      <c r="K11" s="6"/>
      <c r="L11" s="3"/>
      <c r="M11" s="6"/>
      <c r="N11" s="3"/>
      <c r="O11" s="6"/>
      <c r="P11" s="3"/>
      <c r="Q11" s="6"/>
      <c r="R11" s="3"/>
      <c r="S11" s="6"/>
      <c r="T11" s="6"/>
    </row>
    <row r="12" spans="2:20" x14ac:dyDescent="0.25">
      <c r="C12" s="3"/>
      <c r="D12" s="3"/>
      <c r="E12" s="3"/>
      <c r="F12" s="5"/>
      <c r="G12" s="3"/>
      <c r="H12" s="3"/>
      <c r="I12" s="6"/>
      <c r="J12" s="3"/>
      <c r="K12" s="6"/>
      <c r="L12" s="3"/>
      <c r="M12" s="6"/>
      <c r="N12" s="3"/>
      <c r="O12" s="6"/>
      <c r="P12" s="3"/>
      <c r="Q12" s="6"/>
      <c r="R12" s="3"/>
      <c r="S12" s="6"/>
      <c r="T12" s="6"/>
    </row>
    <row r="13" spans="2:20" x14ac:dyDescent="0.25">
      <c r="C13" s="3"/>
      <c r="D13" s="3"/>
      <c r="E13" s="3"/>
      <c r="F13" s="5"/>
      <c r="G13" s="3"/>
      <c r="H13" s="3"/>
      <c r="I13" s="6"/>
      <c r="J13" s="3"/>
      <c r="K13" s="6"/>
      <c r="L13" s="3"/>
      <c r="M13" s="6"/>
      <c r="N13" s="3"/>
      <c r="O13" s="6"/>
      <c r="P13" s="3"/>
      <c r="Q13" s="6"/>
      <c r="R13" s="3"/>
      <c r="S13" s="6"/>
      <c r="T13" s="6"/>
    </row>
    <row r="14" spans="2:20" x14ac:dyDescent="0.25">
      <c r="C14" s="3"/>
      <c r="D14" s="3"/>
      <c r="E14" s="3"/>
      <c r="F14" s="5"/>
      <c r="G14" s="3"/>
      <c r="H14" s="3"/>
      <c r="I14" s="6"/>
      <c r="J14" s="3"/>
      <c r="K14" s="6"/>
      <c r="L14" s="3"/>
      <c r="M14" s="6"/>
      <c r="N14" s="3"/>
      <c r="O14" s="6"/>
      <c r="P14" s="3"/>
      <c r="Q14" s="6"/>
      <c r="R14" s="3"/>
      <c r="S14" s="6"/>
      <c r="T14" s="6"/>
    </row>
    <row r="15" spans="2:20" x14ac:dyDescent="0.25">
      <c r="C15" s="3"/>
      <c r="D15" s="3"/>
      <c r="E15" s="3"/>
      <c r="F15" s="5"/>
      <c r="G15" s="3"/>
      <c r="H15" s="3"/>
      <c r="I15" s="6"/>
      <c r="J15" s="3"/>
      <c r="K15" s="6"/>
      <c r="L15" s="3"/>
      <c r="M15" s="6"/>
      <c r="N15" s="3"/>
      <c r="O15" s="6"/>
      <c r="P15" s="3"/>
      <c r="Q15" s="6"/>
      <c r="R15" s="3"/>
      <c r="S15" s="6"/>
      <c r="T15" s="6"/>
    </row>
    <row r="16" spans="2:20" x14ac:dyDescent="0.25">
      <c r="C16" s="3"/>
      <c r="D16" s="3"/>
      <c r="E16" s="3"/>
      <c r="F16" s="5"/>
      <c r="G16" s="3"/>
      <c r="H16" s="3"/>
      <c r="I16" s="6"/>
      <c r="J16" s="3"/>
      <c r="K16" s="6"/>
      <c r="L16" s="3"/>
      <c r="M16" s="6"/>
      <c r="N16" s="3"/>
      <c r="O16" s="6"/>
      <c r="P16" s="3"/>
      <c r="Q16" s="6"/>
      <c r="R16" s="3"/>
      <c r="S16" s="6"/>
      <c r="T16" s="6"/>
    </row>
    <row r="17" spans="3:20" x14ac:dyDescent="0.25">
      <c r="C17" s="3"/>
      <c r="D17" s="3"/>
      <c r="E17" s="3"/>
      <c r="F17" s="5"/>
      <c r="G17" s="3"/>
      <c r="H17" s="3"/>
      <c r="I17" s="6"/>
      <c r="J17" s="3"/>
      <c r="K17" s="6"/>
      <c r="L17" s="3"/>
      <c r="M17" s="6"/>
      <c r="N17" s="3"/>
      <c r="O17" s="6"/>
      <c r="P17" s="3"/>
      <c r="Q17" s="6"/>
      <c r="R17" s="3"/>
      <c r="S17" s="6"/>
      <c r="T17" s="6"/>
    </row>
    <row r="18" spans="3:20" x14ac:dyDescent="0.25">
      <c r="C18" s="3"/>
      <c r="D18" s="3"/>
      <c r="E18" s="3"/>
      <c r="F18" s="5"/>
      <c r="G18" s="3"/>
      <c r="H18" s="3"/>
      <c r="I18" s="6"/>
      <c r="J18" s="3"/>
      <c r="K18" s="6"/>
      <c r="L18" s="3"/>
      <c r="M18" s="6"/>
      <c r="N18" s="3"/>
      <c r="O18" s="6"/>
      <c r="P18" s="3"/>
      <c r="Q18" s="6"/>
      <c r="R18" s="3"/>
      <c r="S18" s="6"/>
      <c r="T18" s="6"/>
    </row>
    <row r="19" spans="3:20" x14ac:dyDescent="0.25">
      <c r="C19" s="3"/>
      <c r="D19" s="3"/>
      <c r="E19" s="3"/>
      <c r="F19" s="5"/>
      <c r="G19" s="3"/>
      <c r="H19" s="3"/>
      <c r="I19" s="6"/>
      <c r="J19" s="3"/>
      <c r="K19" s="6"/>
      <c r="L19" s="3"/>
      <c r="M19" s="6"/>
      <c r="N19" s="3"/>
      <c r="O19" s="6"/>
      <c r="P19" s="3"/>
      <c r="Q19" s="6"/>
      <c r="R19" s="3"/>
      <c r="S19" s="6"/>
      <c r="T19" s="6"/>
    </row>
    <row r="20" spans="3:20" x14ac:dyDescent="0.25">
      <c r="C20" s="3"/>
      <c r="D20" s="3"/>
      <c r="E20" s="3"/>
      <c r="F20" s="5"/>
      <c r="G20" s="3"/>
      <c r="H20" s="3"/>
      <c r="I20" s="6"/>
      <c r="J20" s="3"/>
      <c r="K20" s="6"/>
      <c r="L20" s="3"/>
      <c r="M20" s="6"/>
      <c r="N20" s="3"/>
      <c r="O20" s="6"/>
      <c r="P20" s="3"/>
      <c r="Q20" s="6"/>
      <c r="R20" s="3"/>
      <c r="S20" s="6"/>
      <c r="T20" s="6"/>
    </row>
    <row r="21" spans="3:20" x14ac:dyDescent="0.25">
      <c r="C21" s="3"/>
      <c r="D21" s="3"/>
      <c r="E21" s="3"/>
      <c r="F21" s="5"/>
      <c r="G21" s="3"/>
      <c r="H21" s="3"/>
      <c r="I21" s="6"/>
      <c r="J21" s="3"/>
      <c r="K21" s="6"/>
      <c r="L21" s="3"/>
      <c r="M21" s="6"/>
      <c r="N21" s="3"/>
      <c r="O21" s="6"/>
      <c r="P21" s="3"/>
      <c r="Q21" s="6"/>
      <c r="R21" s="3"/>
      <c r="S21" s="6"/>
      <c r="T21" s="6"/>
    </row>
    <row r="22" spans="3:20" x14ac:dyDescent="0.25">
      <c r="C22" s="3"/>
      <c r="D22" s="3"/>
      <c r="E22" s="3"/>
      <c r="F22" s="5"/>
      <c r="G22" s="3"/>
      <c r="H22" s="3"/>
      <c r="I22" s="6"/>
      <c r="J22" s="3"/>
      <c r="K22" s="6"/>
      <c r="L22" s="3"/>
      <c r="M22" s="6"/>
      <c r="N22" s="3"/>
      <c r="O22" s="6"/>
      <c r="P22" s="3"/>
      <c r="Q22" s="6"/>
      <c r="R22" s="3"/>
      <c r="S22" s="6"/>
      <c r="T22" s="6"/>
    </row>
    <row r="23" spans="3:20" x14ac:dyDescent="0.25">
      <c r="C23" s="3"/>
      <c r="D23" s="3"/>
      <c r="E23" s="3"/>
      <c r="F23" s="5"/>
      <c r="G23" s="3"/>
      <c r="H23" s="3"/>
      <c r="I23" s="6"/>
      <c r="J23" s="3"/>
      <c r="K23" s="6"/>
      <c r="L23" s="3"/>
      <c r="M23" s="6"/>
      <c r="N23" s="3"/>
      <c r="O23" s="6"/>
      <c r="P23" s="3"/>
      <c r="Q23" s="6"/>
      <c r="R23" s="3"/>
      <c r="S23" s="6"/>
      <c r="T23" s="6"/>
    </row>
    <row r="24" spans="3:20" x14ac:dyDescent="0.25">
      <c r="C24" s="3"/>
      <c r="D24" s="3"/>
      <c r="E24" s="3"/>
      <c r="F24" s="5"/>
      <c r="G24" s="3"/>
      <c r="H24" s="3"/>
      <c r="I24" s="6"/>
      <c r="J24" s="3"/>
      <c r="K24" s="6"/>
      <c r="L24" s="3"/>
      <c r="M24" s="6"/>
      <c r="N24" s="3"/>
      <c r="O24" s="6"/>
      <c r="P24" s="3"/>
      <c r="Q24" s="6"/>
      <c r="R24" s="3"/>
      <c r="S24" s="6"/>
      <c r="T24" s="6"/>
    </row>
    <row r="25" spans="3:20" x14ac:dyDescent="0.25">
      <c r="C25" s="3"/>
      <c r="D25" s="3"/>
      <c r="E25" s="3"/>
      <c r="F25" s="5"/>
      <c r="G25" s="3"/>
      <c r="H25" s="3"/>
      <c r="I25" s="6"/>
      <c r="J25" s="3"/>
      <c r="K25" s="6"/>
      <c r="L25" s="3"/>
      <c r="M25" s="6"/>
      <c r="N25" s="3"/>
      <c r="O25" s="6"/>
      <c r="P25" s="3"/>
      <c r="Q25" s="6"/>
      <c r="R25" s="3"/>
      <c r="S25" s="6"/>
      <c r="T25" s="6"/>
    </row>
    <row r="26" spans="3:20" x14ac:dyDescent="0.25">
      <c r="C26" s="3"/>
      <c r="D26" s="3"/>
      <c r="E26" s="3"/>
      <c r="F26" s="5"/>
      <c r="G26" s="3"/>
      <c r="H26" s="3"/>
      <c r="I26" s="6"/>
      <c r="J26" s="3"/>
      <c r="K26" s="6"/>
      <c r="L26" s="3"/>
      <c r="M26" s="6"/>
      <c r="N26" s="3"/>
      <c r="O26" s="6"/>
      <c r="P26" s="3"/>
      <c r="Q26" s="6"/>
      <c r="R26" s="3"/>
      <c r="S26" s="6"/>
      <c r="T26" s="6"/>
    </row>
    <row r="27" spans="3:20" x14ac:dyDescent="0.25">
      <c r="C27" s="3"/>
      <c r="D27" s="3"/>
      <c r="E27" s="3"/>
      <c r="F27" s="5"/>
      <c r="G27" s="3"/>
      <c r="H27" s="3"/>
      <c r="I27" s="6"/>
      <c r="J27" s="3"/>
      <c r="K27" s="6"/>
      <c r="L27" s="3"/>
      <c r="M27" s="6"/>
      <c r="N27" s="3"/>
      <c r="O27" s="6"/>
      <c r="P27" s="3"/>
      <c r="Q27" s="6"/>
      <c r="R27" s="3"/>
      <c r="S27" s="6"/>
      <c r="T27" s="6"/>
    </row>
    <row r="28" spans="3:20" x14ac:dyDescent="0.25">
      <c r="C28" s="3"/>
      <c r="D28" s="3"/>
      <c r="E28" s="3"/>
      <c r="F28" s="5"/>
      <c r="G28" s="3"/>
      <c r="H28" s="3"/>
      <c r="I28" s="6"/>
      <c r="J28" s="3"/>
      <c r="K28" s="6"/>
      <c r="L28" s="3"/>
      <c r="M28" s="6"/>
      <c r="N28" s="3"/>
      <c r="O28" s="6"/>
      <c r="P28" s="3"/>
      <c r="Q28" s="6"/>
      <c r="R28" s="3"/>
      <c r="S28" s="6"/>
      <c r="T28" s="6"/>
    </row>
    <row r="29" spans="3:20" x14ac:dyDescent="0.25">
      <c r="C29" s="3"/>
      <c r="D29" s="3"/>
      <c r="E29" s="3"/>
      <c r="F29" s="5"/>
      <c r="G29" s="3"/>
      <c r="H29" s="3"/>
      <c r="I29" s="6"/>
      <c r="J29" s="3"/>
      <c r="K29" s="6"/>
      <c r="L29" s="3"/>
      <c r="M29" s="6"/>
      <c r="N29" s="3"/>
      <c r="O29" s="6"/>
      <c r="P29" s="3"/>
      <c r="Q29" s="6"/>
      <c r="R29" s="3"/>
      <c r="S29" s="6"/>
      <c r="T29" s="6"/>
    </row>
    <row r="30" spans="3:20" x14ac:dyDescent="0.25">
      <c r="C30" s="3"/>
      <c r="D30" s="3"/>
      <c r="E30" s="3"/>
      <c r="F30" s="5"/>
      <c r="G30" s="3"/>
      <c r="H30" s="3"/>
      <c r="I30" s="6"/>
      <c r="J30" s="3"/>
      <c r="K30" s="6"/>
      <c r="L30" s="3"/>
      <c r="M30" s="6"/>
      <c r="N30" s="3"/>
      <c r="O30" s="6"/>
      <c r="P30" s="3"/>
      <c r="Q30" s="6"/>
      <c r="R30" s="3"/>
      <c r="S30" s="6"/>
      <c r="T30" s="6"/>
    </row>
    <row r="31" spans="3:20" x14ac:dyDescent="0.25">
      <c r="C31" s="3"/>
      <c r="D31" s="3"/>
      <c r="E31" s="3"/>
      <c r="F31" s="5"/>
      <c r="G31" s="3"/>
      <c r="H31" s="3"/>
      <c r="I31" s="6"/>
      <c r="J31" s="3"/>
      <c r="K31" s="6"/>
      <c r="L31" s="3"/>
      <c r="M31" s="6"/>
      <c r="N31" s="3"/>
      <c r="O31" s="6"/>
      <c r="P31" s="3"/>
      <c r="Q31" s="6"/>
      <c r="R31" s="3"/>
      <c r="S31" s="6"/>
      <c r="T31" s="6"/>
    </row>
    <row r="32" spans="3:20" x14ac:dyDescent="0.25">
      <c r="C32" s="3"/>
      <c r="D32" s="3"/>
      <c r="E32" s="3"/>
      <c r="F32" s="5"/>
      <c r="G32" s="3"/>
      <c r="H32" s="3"/>
      <c r="I32" s="6"/>
      <c r="J32" s="3"/>
      <c r="K32" s="6"/>
      <c r="L32" s="3"/>
      <c r="M32" s="6"/>
      <c r="N32" s="3"/>
      <c r="O32" s="6"/>
      <c r="P32" s="3"/>
      <c r="Q32" s="6"/>
      <c r="R32" s="3"/>
      <c r="S32" s="6"/>
      <c r="T3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B3" sqref="B3:G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C3" s="3"/>
      <c r="D3" s="3"/>
      <c r="E3" s="3"/>
      <c r="F3" s="3"/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C4" s="3"/>
      <c r="D4" s="3"/>
      <c r="E4" s="3"/>
      <c r="F4" s="3"/>
      <c r="H4" s="31" t="e">
        <f>(Table3[[#This Row],[SharesOutstanding]]-G3)/G3</f>
        <v>#DIV/0!</v>
      </c>
      <c r="I4" s="31" t="e">
        <f>(Table3[[#This Row],[Revenue]]-C3)/C3</f>
        <v>#DIV/0!</v>
      </c>
      <c r="J4" s="31" t="e">
        <f>(Table3[[#This Row],[Dividend]]-E3)/E3</f>
        <v>#DIV/0!</v>
      </c>
      <c r="K4" s="31" t="e">
        <f>(Table3[[#This Row],[MarketValue]]-F3)/F3</f>
        <v>#DIV/0!</v>
      </c>
    </row>
    <row r="5" spans="2:11" x14ac:dyDescent="0.25">
      <c r="C5" s="3"/>
      <c r="D5" s="3"/>
      <c r="E5" s="3"/>
      <c r="F5" s="3"/>
      <c r="H5" s="31" t="e">
        <f>(Table3[[#This Row],[SharesOutstanding]]-G4)/G4</f>
        <v>#DIV/0!</v>
      </c>
      <c r="I5" s="31" t="e">
        <f>(Table3[[#This Row],[Revenue]]-C4)/C4</f>
        <v>#DIV/0!</v>
      </c>
      <c r="J5" s="31" t="e">
        <f>(Table3[[#This Row],[Dividend]]-E4)/E4</f>
        <v>#DIV/0!</v>
      </c>
      <c r="K5" s="31" t="e">
        <f>(Table3[[#This Row],[MarketValue]]-F4)/F4</f>
        <v>#DIV/0!</v>
      </c>
    </row>
    <row r="6" spans="2:11" x14ac:dyDescent="0.25">
      <c r="C6" s="3"/>
      <c r="D6" s="3"/>
      <c r="E6" s="3"/>
      <c r="F6" s="3"/>
      <c r="H6" s="31" t="e">
        <f>(Table3[[#This Row],[SharesOutstanding]]-G5)/G5</f>
        <v>#DIV/0!</v>
      </c>
      <c r="I6" s="31" t="e">
        <f>(Table3[[#This Row],[Revenue]]-C5)/C5</f>
        <v>#DIV/0!</v>
      </c>
      <c r="J6" s="31" t="e">
        <f>(Table3[[#This Row],[Dividend]]-E5)/E5</f>
        <v>#DIV/0!</v>
      </c>
      <c r="K6" s="31" t="e">
        <f>(Table3[[#This Row],[MarketValue]]-F5)/F5</f>
        <v>#DIV/0!</v>
      </c>
    </row>
    <row r="7" spans="2:11" x14ac:dyDescent="0.25">
      <c r="C7" s="3"/>
      <c r="D7" s="3"/>
      <c r="E7" s="3"/>
      <c r="F7" s="3"/>
      <c r="H7" s="31" t="e">
        <f>(Table3[[#This Row],[SharesOutstanding]]-G6)/G6</f>
        <v>#DIV/0!</v>
      </c>
      <c r="I7" s="31" t="e">
        <f>(Table3[[#This Row],[Revenue]]-C6)/C6</f>
        <v>#DIV/0!</v>
      </c>
      <c r="J7" s="31" t="e">
        <f>(Table3[[#This Row],[Dividend]]-E6)/E6</f>
        <v>#DIV/0!</v>
      </c>
      <c r="K7" s="31" t="e">
        <f>(Table3[[#This Row],[MarketValue]]-F6)/F6</f>
        <v>#DIV/0!</v>
      </c>
    </row>
    <row r="8" spans="2:11" x14ac:dyDescent="0.25">
      <c r="C8" s="3"/>
      <c r="D8" s="3"/>
      <c r="E8" s="3"/>
      <c r="F8" s="3"/>
      <c r="H8" s="31" t="e">
        <f>(Table3[[#This Row],[SharesOutstanding]]-G7)/G7</f>
        <v>#DIV/0!</v>
      </c>
      <c r="I8" s="31" t="e">
        <f>(Table3[[#This Row],[Revenue]]-C7)/C7</f>
        <v>#DIV/0!</v>
      </c>
      <c r="J8" s="31" t="e">
        <f>(Table3[[#This Row],[Dividend]]-E7)/E7</f>
        <v>#DIV/0!</v>
      </c>
      <c r="K8" s="31" t="e">
        <f>(Table3[[#This Row],[MarketValue]]-F7)/F7</f>
        <v>#DIV/0!</v>
      </c>
    </row>
    <row r="9" spans="2:11" x14ac:dyDescent="0.25">
      <c r="C9" s="3"/>
      <c r="D9" s="3"/>
      <c r="E9" s="3"/>
      <c r="F9" s="3"/>
      <c r="H9" s="31" t="e">
        <f>(Table3[[#This Row],[SharesOutstanding]]-G8)/G8</f>
        <v>#DIV/0!</v>
      </c>
      <c r="I9" s="31" t="e">
        <f>(Table3[[#This Row],[Revenue]]-C8)/C8</f>
        <v>#DIV/0!</v>
      </c>
      <c r="J9" s="31" t="e">
        <f>(Table3[[#This Row],[Dividend]]-E8)/E8</f>
        <v>#DIV/0!</v>
      </c>
      <c r="K9" s="31" t="e">
        <f>(Table3[[#This Row],[MarketValue]]-F8)/F8</f>
        <v>#DIV/0!</v>
      </c>
    </row>
    <row r="10" spans="2:11" x14ac:dyDescent="0.25">
      <c r="C10" s="3"/>
      <c r="D10" s="3"/>
      <c r="E10" s="3"/>
      <c r="F10" s="3"/>
      <c r="H10" s="31" t="e">
        <f>(Table3[[#This Row],[SharesOutstanding]]-G9)/G9</f>
        <v>#DIV/0!</v>
      </c>
      <c r="I10" s="31" t="e">
        <f>(Table3[[#This Row],[Revenue]]-C9)/C9</f>
        <v>#DIV/0!</v>
      </c>
      <c r="J10" s="31" t="e">
        <f>(Table3[[#This Row],[Dividend]]-E9)/E9</f>
        <v>#DIV/0!</v>
      </c>
      <c r="K10" s="31" t="e">
        <f>(Table3[[#This Row],[MarketValue]]-F9)/F9</f>
        <v>#DIV/0!</v>
      </c>
    </row>
    <row r="11" spans="2:11" x14ac:dyDescent="0.25">
      <c r="C11" s="3"/>
      <c r="D11" s="3"/>
      <c r="E11" s="3"/>
      <c r="F11" s="3"/>
      <c r="H11" s="31" t="e">
        <f>(Table3[[#This Row],[SharesOutstanding]]-G10)/G10</f>
        <v>#DIV/0!</v>
      </c>
      <c r="I11" s="31" t="e">
        <f>(Table3[[#This Row],[Revenue]]-C10)/C10</f>
        <v>#DIV/0!</v>
      </c>
      <c r="J11" s="31" t="e">
        <f>(Table3[[#This Row],[Dividend]]-E10)/E10</f>
        <v>#DIV/0!</v>
      </c>
      <c r="K11" s="31" t="e">
        <f>(Table3[[#This Row],[MarketValue]]-F10)/F10</f>
        <v>#DIV/0!</v>
      </c>
    </row>
    <row r="12" spans="2:11" x14ac:dyDescent="0.25">
      <c r="C12" s="3"/>
      <c r="D12" s="3"/>
      <c r="E12" s="3"/>
      <c r="F12" s="3"/>
      <c r="H12" s="31" t="e">
        <f>(Table3[[#This Row],[SharesOutstanding]]-G11)/G11</f>
        <v>#DIV/0!</v>
      </c>
      <c r="I12" s="31" t="e">
        <f>(Table3[[#This Row],[Revenue]]-C11)/C11</f>
        <v>#DIV/0!</v>
      </c>
      <c r="J12" s="31" t="e">
        <f>(Table3[[#This Row],[Dividend]]-E11)/E11</f>
        <v>#DIV/0!</v>
      </c>
      <c r="K12" s="31" t="e">
        <f>(Table3[[#This Row],[MarketValue]]-F11)/F11</f>
        <v>#DIV/0!</v>
      </c>
    </row>
    <row r="13" spans="2:11" x14ac:dyDescent="0.25">
      <c r="C13" s="3"/>
      <c r="D13" s="3"/>
      <c r="E13" s="3"/>
      <c r="F13" s="3"/>
      <c r="H13" s="31" t="e">
        <f>(Table3[[#This Row],[SharesOutstanding]]-G12)/G12</f>
        <v>#DIV/0!</v>
      </c>
      <c r="I13" s="31" t="e">
        <f>(Table3[[#This Row],[Revenue]]-C12)/C12</f>
        <v>#DIV/0!</v>
      </c>
      <c r="J13" s="31" t="e">
        <f>(Table3[[#This Row],[Dividend]]-E12)/E12</f>
        <v>#DIV/0!</v>
      </c>
      <c r="K13" s="31" t="e">
        <f>(Table3[[#This Row],[MarketValue]]-F12)/F12</f>
        <v>#DIV/0!</v>
      </c>
    </row>
    <row r="14" spans="2:11" x14ac:dyDescent="0.25">
      <c r="C14" s="3"/>
      <c r="D14" s="3"/>
      <c r="E14" s="3"/>
      <c r="F14" s="3"/>
      <c r="H14" s="31" t="e">
        <f>(Table3[[#This Row],[SharesOutstanding]]-G13)/G13</f>
        <v>#DIV/0!</v>
      </c>
      <c r="I14" s="31" t="e">
        <f>(Table3[[#This Row],[Revenue]]-C13)/C13</f>
        <v>#DIV/0!</v>
      </c>
      <c r="J14" s="31" t="e">
        <f>(Table3[[#This Row],[Dividend]]-E13)/E13</f>
        <v>#DIV/0!</v>
      </c>
      <c r="K14" s="31" t="e">
        <f>(Table3[[#This Row],[MarketValue]]-F13)/F13</f>
        <v>#DIV/0!</v>
      </c>
    </row>
    <row r="15" spans="2:11" x14ac:dyDescent="0.25">
      <c r="C15" s="3"/>
      <c r="D15" s="3"/>
      <c r="E15" s="3"/>
      <c r="F15" s="3"/>
      <c r="H15" s="31" t="e">
        <f>(Table3[[#This Row],[SharesOutstanding]]-G14)/G14</f>
        <v>#DIV/0!</v>
      </c>
      <c r="I15" s="31" t="e">
        <f>(Table3[[#This Row],[Revenue]]-C14)/C14</f>
        <v>#DIV/0!</v>
      </c>
      <c r="J15" s="31" t="e">
        <f>(Table3[[#This Row],[Dividend]]-E14)/E14</f>
        <v>#DIV/0!</v>
      </c>
      <c r="K15" s="31" t="e">
        <f>(Table3[[#This Row],[MarketValue]]-F14)/F14</f>
        <v>#DIV/0!</v>
      </c>
    </row>
    <row r="16" spans="2:11" x14ac:dyDescent="0.25">
      <c r="C16" s="3"/>
      <c r="D16" s="3"/>
      <c r="E16" s="3"/>
      <c r="F16" s="3"/>
      <c r="H16" s="31" t="e">
        <f>(Table3[[#This Row],[SharesOutstanding]]-G15)/G15</f>
        <v>#DIV/0!</v>
      </c>
      <c r="I16" s="31" t="e">
        <f>(Table3[[#This Row],[Revenue]]-C15)/C15</f>
        <v>#DIV/0!</v>
      </c>
      <c r="J16" s="31" t="e">
        <f>(Table3[[#This Row],[Dividend]]-E15)/E15</f>
        <v>#DIV/0!</v>
      </c>
      <c r="K16" s="31" t="e">
        <f>(Table3[[#This Row],[MarketValue]]-F15)/F15</f>
        <v>#DIV/0!</v>
      </c>
    </row>
    <row r="17" spans="3:11" x14ac:dyDescent="0.25">
      <c r="C17" s="3"/>
      <c r="D17" s="3"/>
      <c r="E17" s="3"/>
      <c r="F17" s="3"/>
      <c r="H17" s="31" t="e">
        <f>(Table3[[#This Row],[SharesOutstanding]]-G16)/G16</f>
        <v>#DIV/0!</v>
      </c>
      <c r="I17" s="31" t="e">
        <f>(Table3[[#This Row],[Revenue]]-C16)/C16</f>
        <v>#DIV/0!</v>
      </c>
      <c r="J17" s="31" t="e">
        <f>(Table3[[#This Row],[Dividend]]-E16)/E16</f>
        <v>#DIV/0!</v>
      </c>
      <c r="K17" s="31" t="e">
        <f>(Table3[[#This Row],[MarketValue]]-F16)/F16</f>
        <v>#DIV/0!</v>
      </c>
    </row>
    <row r="18" spans="3:11" x14ac:dyDescent="0.25">
      <c r="C18" s="3"/>
      <c r="D18" s="3"/>
      <c r="E18" s="3"/>
      <c r="F18" s="3"/>
      <c r="H18" s="31" t="e">
        <f>(Table3[[#This Row],[SharesOutstanding]]-G17)/G17</f>
        <v>#DIV/0!</v>
      </c>
      <c r="I18" s="31" t="e">
        <f>(Table3[[#This Row],[Revenue]]-C17)/C17</f>
        <v>#DIV/0!</v>
      </c>
      <c r="J18" s="31" t="e">
        <f>(Table3[[#This Row],[Dividend]]-E17)/E17</f>
        <v>#DIV/0!</v>
      </c>
      <c r="K18" s="31" t="e">
        <f>(Table3[[#This Row],[MarketValue]]-F17)/F17</f>
        <v>#DIV/0!</v>
      </c>
    </row>
    <row r="19" spans="3:11" x14ac:dyDescent="0.25">
      <c r="C19" s="3"/>
      <c r="D19" s="3"/>
      <c r="E19" s="3"/>
      <c r="F19" s="3"/>
      <c r="H19" s="31" t="e">
        <f>(Table3[[#This Row],[SharesOutstanding]]-G18)/G18</f>
        <v>#DIV/0!</v>
      </c>
      <c r="I19" s="31" t="e">
        <f>(Table3[[#This Row],[Revenue]]-C18)/C18</f>
        <v>#DIV/0!</v>
      </c>
      <c r="J19" s="31" t="e">
        <f>(Table3[[#This Row],[Dividend]]-E18)/E18</f>
        <v>#DIV/0!</v>
      </c>
      <c r="K19" s="31" t="e">
        <f>(Table3[[#This Row],[MarketValue]]-F18)/F18</f>
        <v>#DIV/0!</v>
      </c>
    </row>
    <row r="20" spans="3:11" x14ac:dyDescent="0.25">
      <c r="C20" s="3"/>
      <c r="D20" s="3"/>
      <c r="E20" s="3"/>
      <c r="F20" s="3"/>
      <c r="H20" s="31" t="e">
        <f>(Table3[[#This Row],[SharesOutstanding]]-G19)/G19</f>
        <v>#DIV/0!</v>
      </c>
      <c r="I20" s="31" t="e">
        <f>(Table3[[#This Row],[Revenue]]-C19)/C19</f>
        <v>#DIV/0!</v>
      </c>
      <c r="J20" s="31" t="e">
        <f>(Table3[[#This Row],[Dividend]]-E19)/E19</f>
        <v>#DIV/0!</v>
      </c>
      <c r="K20" s="31" t="e">
        <f>(Table3[[#This Row],[MarketValue]]-F19)/F19</f>
        <v>#DIV/0!</v>
      </c>
    </row>
    <row r="21" spans="3:11" x14ac:dyDescent="0.25">
      <c r="C21" s="3"/>
      <c r="D21" s="3"/>
      <c r="E21" s="3"/>
      <c r="F21" s="3"/>
      <c r="H21" s="31" t="e">
        <f>(Table3[[#This Row],[SharesOutstanding]]-G20)/G20</f>
        <v>#DIV/0!</v>
      </c>
      <c r="I21" s="31" t="e">
        <f>(Table3[[#This Row],[Revenue]]-C20)/C20</f>
        <v>#DIV/0!</v>
      </c>
      <c r="J21" s="31" t="e">
        <f>(Table3[[#This Row],[Dividend]]-E20)/E20</f>
        <v>#DIV/0!</v>
      </c>
      <c r="K21" s="31" t="e">
        <f>(Table3[[#This Row],[MarketValue]]-F20)/F20</f>
        <v>#DIV/0!</v>
      </c>
    </row>
    <row r="22" spans="3:11" x14ac:dyDescent="0.25">
      <c r="C22" s="3"/>
      <c r="D22" s="3"/>
      <c r="E22" s="3"/>
      <c r="F22" s="3"/>
      <c r="H22" s="31" t="e">
        <f>(Table3[[#This Row],[SharesOutstanding]]-G21)/G21</f>
        <v>#DIV/0!</v>
      </c>
      <c r="I22" s="31" t="e">
        <f>(Table3[[#This Row],[Revenue]]-C21)/C21</f>
        <v>#DIV/0!</v>
      </c>
      <c r="J22" s="31" t="e">
        <f>(Table3[[#This Row],[Dividend]]-E21)/E21</f>
        <v>#DIV/0!</v>
      </c>
      <c r="K22" s="31" t="e">
        <f>(Table3[[#This Row],[MarketValue]]-F21)/F21</f>
        <v>#DIV/0!</v>
      </c>
    </row>
    <row r="23" spans="3:11" x14ac:dyDescent="0.25">
      <c r="C23" s="3"/>
      <c r="D23" s="3"/>
      <c r="E23" s="3"/>
      <c r="F23" s="3"/>
      <c r="H23" s="31" t="e">
        <f>(Table3[[#This Row],[SharesOutstanding]]-G22)/G22</f>
        <v>#DIV/0!</v>
      </c>
      <c r="I23" s="31" t="e">
        <f>(Table3[[#This Row],[Revenue]]-C22)/C22</f>
        <v>#DIV/0!</v>
      </c>
      <c r="J23" s="31" t="e">
        <f>(Table3[[#This Row],[Dividend]]-E22)/E22</f>
        <v>#DIV/0!</v>
      </c>
      <c r="K23" s="31" t="e">
        <f>(Table3[[#This Row],[MarketValue]]-F22)/F22</f>
        <v>#DIV/0!</v>
      </c>
    </row>
    <row r="24" spans="3:11" x14ac:dyDescent="0.25">
      <c r="C24" s="3"/>
      <c r="D24" s="3"/>
      <c r="E24" s="3"/>
      <c r="F24" s="3"/>
      <c r="H24" s="31" t="e">
        <f>(Table3[[#This Row],[SharesOutstanding]]-G23)/G23</f>
        <v>#DIV/0!</v>
      </c>
      <c r="I24" s="31" t="e">
        <f>(Table3[[#This Row],[Revenue]]-C23)/C23</f>
        <v>#DIV/0!</v>
      </c>
      <c r="J24" s="31" t="e">
        <f>(Table3[[#This Row],[Dividend]]-E23)/E23</f>
        <v>#DIV/0!</v>
      </c>
      <c r="K24" s="31" t="e">
        <f>(Table3[[#This Row],[MarketValue]]-F23)/F23</f>
        <v>#DIV/0!</v>
      </c>
    </row>
    <row r="25" spans="3:11" x14ac:dyDescent="0.25">
      <c r="C25" s="3"/>
      <c r="D25" s="3"/>
      <c r="E25" s="3"/>
      <c r="F25" s="3"/>
      <c r="H25" s="31" t="e">
        <f>(Table3[[#This Row],[SharesOutstanding]]-G24)/G24</f>
        <v>#DIV/0!</v>
      </c>
      <c r="I25" s="31" t="e">
        <f>(Table3[[#This Row],[Revenue]]-C24)/C24</f>
        <v>#DIV/0!</v>
      </c>
      <c r="J25" s="31" t="e">
        <f>(Table3[[#This Row],[Dividend]]-E24)/E24</f>
        <v>#DIV/0!</v>
      </c>
      <c r="K25" s="31" t="e">
        <f>(Table3[[#This Row],[MarketValue]]-F24)/F24</f>
        <v>#DIV/0!</v>
      </c>
    </row>
    <row r="26" spans="3:11" x14ac:dyDescent="0.25">
      <c r="C26" s="3"/>
      <c r="D26" s="3"/>
      <c r="E26" s="3"/>
      <c r="F26" s="3"/>
      <c r="H26" s="31" t="e">
        <f>(Table3[[#This Row],[SharesOutstanding]]-G25)/G25</f>
        <v>#DIV/0!</v>
      </c>
      <c r="I26" s="31" t="e">
        <f>(Table3[[#This Row],[Revenue]]-C25)/C25</f>
        <v>#DIV/0!</v>
      </c>
      <c r="J26" s="31" t="e">
        <f>(Table3[[#This Row],[Dividend]]-E25)/E25</f>
        <v>#DIV/0!</v>
      </c>
      <c r="K26" s="31" t="e">
        <f>(Table3[[#This Row],[MarketValue]]-F25)/F25</f>
        <v>#DIV/0!</v>
      </c>
    </row>
    <row r="27" spans="3:11" x14ac:dyDescent="0.25">
      <c r="C27" s="3"/>
      <c r="D27" s="3"/>
      <c r="E27" s="3"/>
      <c r="F27" s="3"/>
      <c r="H27" s="31" t="e">
        <f>(Table3[[#This Row],[SharesOutstanding]]-G26)/G26</f>
        <v>#DIV/0!</v>
      </c>
      <c r="I27" s="31" t="e">
        <f>(Table3[[#This Row],[Revenue]]-C26)/C26</f>
        <v>#DIV/0!</v>
      </c>
      <c r="J27" s="31" t="e">
        <f>(Table3[[#This Row],[Dividend]]-E26)/E26</f>
        <v>#DIV/0!</v>
      </c>
      <c r="K27" s="31" t="e">
        <f>(Table3[[#This Row],[MarketValue]]-F26)/F26</f>
        <v>#DIV/0!</v>
      </c>
    </row>
    <row r="28" spans="3:11" x14ac:dyDescent="0.25">
      <c r="C28" s="3"/>
      <c r="D28" s="3"/>
      <c r="E28" s="3"/>
      <c r="F28" s="3"/>
      <c r="H28" s="31" t="e">
        <f>(Table3[[#This Row],[SharesOutstanding]]-G27)/G27</f>
        <v>#DIV/0!</v>
      </c>
      <c r="I28" s="31" t="e">
        <f>(Table3[[#This Row],[Revenue]]-C27)/C27</f>
        <v>#DIV/0!</v>
      </c>
      <c r="J28" s="31" t="e">
        <f>(Table3[[#This Row],[Dividend]]-E27)/E27</f>
        <v>#DIV/0!</v>
      </c>
      <c r="K28" s="31" t="e">
        <f>(Table3[[#This Row],[MarketValue]]-F27)/F27</f>
        <v>#DIV/0!</v>
      </c>
    </row>
    <row r="29" spans="3:11" x14ac:dyDescent="0.25">
      <c r="C29" s="3"/>
      <c r="D29" s="3"/>
      <c r="E29" s="3"/>
      <c r="F29" s="3"/>
      <c r="H29" s="31" t="e">
        <f>(Table3[[#This Row],[SharesOutstanding]]-G28)/G28</f>
        <v>#DIV/0!</v>
      </c>
      <c r="I29" s="31" t="e">
        <f>(Table3[[#This Row],[Revenue]]-C28)/C28</f>
        <v>#DIV/0!</v>
      </c>
      <c r="J29" s="31" t="e">
        <f>(Table3[[#This Row],[Dividend]]-E28)/E28</f>
        <v>#DIV/0!</v>
      </c>
      <c r="K29" s="31" t="e">
        <f>(Table3[[#This Row],[MarketValue]]-F28)/F28</f>
        <v>#DIV/0!</v>
      </c>
    </row>
    <row r="30" spans="3:11" x14ac:dyDescent="0.25">
      <c r="C30" s="3"/>
      <c r="D30" s="3"/>
      <c r="E30" s="3"/>
      <c r="F30" s="3"/>
      <c r="H30" s="31" t="e">
        <f>(Table3[[#This Row],[SharesOutstanding]]-G29)/G29</f>
        <v>#DIV/0!</v>
      </c>
      <c r="I30" s="31" t="e">
        <f>(Table3[[#This Row],[Revenue]]-C29)/C29</f>
        <v>#DIV/0!</v>
      </c>
      <c r="J30" s="31" t="e">
        <f>(Table3[[#This Row],[Dividend]]-E29)/E29</f>
        <v>#DIV/0!</v>
      </c>
      <c r="K30" s="31" t="e">
        <f>(Table3[[#This Row],[MarketValue]]-F29)/F29</f>
        <v>#DIV/0!</v>
      </c>
    </row>
    <row r="31" spans="3:11" x14ac:dyDescent="0.25">
      <c r="C31" s="3"/>
      <c r="D31" s="3"/>
      <c r="E31" s="3"/>
      <c r="F31" s="3"/>
      <c r="H31" s="31" t="e">
        <f>(Table3[[#This Row],[SharesOutstanding]]-G30)/G30</f>
        <v>#DIV/0!</v>
      </c>
      <c r="I31" s="31" t="e">
        <f>(Table3[[#This Row],[Revenue]]-C30)/C30</f>
        <v>#DIV/0!</v>
      </c>
      <c r="J31" s="31" t="e">
        <f>(Table3[[#This Row],[Dividend]]-E30)/E30</f>
        <v>#DIV/0!</v>
      </c>
      <c r="K31" s="31" t="e">
        <f>(Table3[[#This Row],[MarketValue]]-F30)/F30</f>
        <v>#DIV/0!</v>
      </c>
    </row>
    <row r="32" spans="3:11" x14ac:dyDescent="0.25">
      <c r="C32" s="3"/>
      <c r="D32" s="3"/>
      <c r="E32" s="3"/>
      <c r="F32" s="3"/>
      <c r="H32" s="31" t="e">
        <f>(Table3[[#This Row],[SharesOutstanding]]-G31)/G31</f>
        <v>#DIV/0!</v>
      </c>
      <c r="I32" s="31" t="e">
        <f>(Table3[[#This Row],[Revenue]]-C31)/C31</f>
        <v>#DIV/0!</v>
      </c>
      <c r="J32" s="31" t="e">
        <f>(Table3[[#This Row],[Dividend]]-E31)/E31</f>
        <v>#DIV/0!</v>
      </c>
      <c r="K32" s="31" t="e">
        <f>(Table3[[#This Row],[MarketValue]]-F31)/F31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"/>
  <sheetViews>
    <sheetView workbookViewId="0">
      <selection activeCell="B3" sqref="B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B4" sqref="B4:M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2:13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3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13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3:13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3:13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3:13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3:13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3:13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3:13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3:13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3:13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3:13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2022-07-04T17:51:55Z</dcterms:modified>
</cp:coreProperties>
</file>