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625" documentId="8_{C8D0096A-CF07-4025-B6D9-3EA9E3FEB7D7}" xr6:coauthVersionLast="47" xr6:coauthVersionMax="47" xr10:uidLastSave="{C91C223A-12D1-4702-B4EE-BA4693861556}"/>
  <bookViews>
    <workbookView xWindow="-120" yWindow="-1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1" l="1"/>
  <c r="D21" i="1" a="1"/>
  <c r="D21" i="1" s="1"/>
  <c r="E21" i="1" a="1"/>
  <c r="E21" i="1" s="1"/>
  <c r="F21" i="1" a="1"/>
  <c r="F21" i="1" s="1"/>
  <c r="G21" i="1" a="1"/>
  <c r="G21" i="1" s="1"/>
  <c r="R3" i="1"/>
  <c r="S3" i="1"/>
  <c r="R4" i="1"/>
  <c r="S4" i="1"/>
  <c r="S7" i="1"/>
  <c r="S8" i="1"/>
  <c r="S10" i="1"/>
  <c r="S12" i="1"/>
  <c r="S14" i="1"/>
  <c r="S15" i="1"/>
  <c r="S16" i="1"/>
  <c r="S17" i="1"/>
  <c r="S18" i="1"/>
  <c r="S19" i="1"/>
  <c r="S20" i="1"/>
  <c r="S11" i="1"/>
  <c r="S9" i="1"/>
  <c r="S13" i="1"/>
  <c r="S5" i="1"/>
  <c r="R7" i="1"/>
  <c r="R8" i="1"/>
  <c r="R10" i="1"/>
  <c r="R12" i="1"/>
  <c r="R14" i="1"/>
  <c r="R15" i="1"/>
  <c r="R16" i="1"/>
  <c r="R17" i="1"/>
  <c r="R18" i="1"/>
  <c r="R19" i="1"/>
  <c r="R20" i="1"/>
  <c r="R11" i="1"/>
  <c r="R9" i="1"/>
  <c r="R13" i="1"/>
  <c r="R5" i="1"/>
  <c r="Q3" i="1"/>
  <c r="Q4" i="1"/>
  <c r="Q7" i="1"/>
  <c r="Q8" i="1"/>
  <c r="Q10" i="1"/>
  <c r="Q12" i="1"/>
  <c r="Q14" i="1"/>
  <c r="Q15" i="1"/>
  <c r="Q16" i="1"/>
  <c r="Q17" i="1"/>
  <c r="Q18" i="1"/>
  <c r="Q19" i="1"/>
  <c r="Q20" i="1"/>
  <c r="Q11" i="1"/>
  <c r="Q9" i="1"/>
  <c r="Q13" i="1"/>
  <c r="Q5" i="1"/>
  <c r="S6" i="1"/>
  <c r="R6" i="1"/>
  <c r="Q6" i="1"/>
  <c r="C5" i="1"/>
  <c r="D5" i="1" a="1"/>
  <c r="D5" i="1" s="1"/>
  <c r="K5" i="1" s="1"/>
  <c r="E5" i="1" a="1"/>
  <c r="E5" i="1" s="1"/>
  <c r="F5" i="1" a="1"/>
  <c r="F5" i="1" s="1"/>
  <c r="G5" i="1" a="1"/>
  <c r="G5" i="1" s="1"/>
  <c r="C13" i="1"/>
  <c r="D13" i="1" a="1"/>
  <c r="D13" i="1" s="1"/>
  <c r="K13" i="1" s="1"/>
  <c r="E13" i="1" a="1"/>
  <c r="E13" i="1" s="1"/>
  <c r="F13" i="1" a="1"/>
  <c r="F13" i="1" s="1"/>
  <c r="G13" i="1" a="1"/>
  <c r="G13" i="1" s="1"/>
  <c r="C9" i="1"/>
  <c r="D9" i="1" a="1"/>
  <c r="D9" i="1" s="1"/>
  <c r="K9" i="1" s="1"/>
  <c r="E9" i="1" a="1"/>
  <c r="E9" i="1" s="1"/>
  <c r="F9" i="1" a="1"/>
  <c r="F9" i="1" s="1"/>
  <c r="G9" i="1" a="1"/>
  <c r="G9" i="1" s="1"/>
  <c r="C11" i="1"/>
  <c r="D11" i="1" a="1"/>
  <c r="D11" i="1" s="1"/>
  <c r="K11" i="1" s="1"/>
  <c r="E11" i="1" a="1"/>
  <c r="E11" i="1" s="1"/>
  <c r="F11" i="1" a="1"/>
  <c r="F11" i="1" s="1"/>
  <c r="G11" i="1" a="1"/>
  <c r="G11" i="1" s="1"/>
  <c r="C4" i="1"/>
  <c r="C3" i="1"/>
  <c r="C6" i="1"/>
  <c r="C7" i="1"/>
  <c r="C10" i="1"/>
  <c r="C12" i="1"/>
  <c r="C14" i="1"/>
  <c r="C15" i="1"/>
  <c r="C16" i="1"/>
  <c r="C17" i="1"/>
  <c r="C18" i="1"/>
  <c r="C19" i="1"/>
  <c r="C20" i="1"/>
  <c r="C8" i="1"/>
  <c r="D4" i="1" a="1"/>
  <c r="D4" i="1" s="1"/>
  <c r="K4" i="1" s="1"/>
  <c r="E4" i="1" a="1"/>
  <c r="E4" i="1" s="1"/>
  <c r="F4" i="1" a="1"/>
  <c r="F4" i="1" s="1"/>
  <c r="G4" i="1" a="1"/>
  <c r="G4" i="1" s="1"/>
  <c r="D20" i="1" a="1"/>
  <c r="D20" i="1" s="1"/>
  <c r="K20" i="1" s="1"/>
  <c r="E20" i="1" a="1"/>
  <c r="E20" i="1" s="1"/>
  <c r="F20" i="1" a="1"/>
  <c r="F20" i="1" s="1"/>
  <c r="G20" i="1" a="1"/>
  <c r="G20" i="1" s="1"/>
  <c r="D17" i="1" a="1"/>
  <c r="D17" i="1" s="1"/>
  <c r="K17" i="1" s="1"/>
  <c r="E17" i="1" a="1"/>
  <c r="E17" i="1" s="1"/>
  <c r="F17" i="1" a="1"/>
  <c r="F17" i="1" s="1"/>
  <c r="G17" i="1" a="1"/>
  <c r="G17" i="1" s="1"/>
  <c r="D18" i="1" a="1"/>
  <c r="D18" i="1" s="1"/>
  <c r="K18" i="1" s="1"/>
  <c r="E18" i="1" a="1"/>
  <c r="E18" i="1" s="1"/>
  <c r="F18" i="1" a="1"/>
  <c r="F18" i="1" s="1"/>
  <c r="G18" i="1" a="1"/>
  <c r="G18" i="1" s="1"/>
  <c r="D19" i="1" a="1"/>
  <c r="D19" i="1" s="1"/>
  <c r="K19" i="1" s="1"/>
  <c r="E19" i="1" a="1"/>
  <c r="E19" i="1" s="1"/>
  <c r="F19" i="1" a="1"/>
  <c r="F19" i="1" s="1"/>
  <c r="G19" i="1" a="1"/>
  <c r="G19" i="1" s="1"/>
  <c r="D8" i="1" a="1"/>
  <c r="D8" i="1" s="1"/>
  <c r="K8" i="1" s="1"/>
  <c r="E8" i="1" a="1"/>
  <c r="E8" i="1" s="1"/>
  <c r="F8" i="1" a="1"/>
  <c r="F8" i="1" s="1"/>
  <c r="G8" i="1" a="1"/>
  <c r="G8" i="1" s="1"/>
  <c r="D16" i="1" a="1"/>
  <c r="D16" i="1" s="1"/>
  <c r="K16" i="1" s="1"/>
  <c r="E16" i="1" a="1"/>
  <c r="E16" i="1" s="1"/>
  <c r="F16" i="1" a="1"/>
  <c r="F16" i="1" s="1"/>
  <c r="G16" i="1" a="1"/>
  <c r="G16" i="1" s="1"/>
  <c r="D15" i="1" a="1"/>
  <c r="D15" i="1" s="1"/>
  <c r="K15" i="1" s="1"/>
  <c r="E15" i="1" a="1"/>
  <c r="E15" i="1" s="1"/>
  <c r="F15" i="1" a="1"/>
  <c r="F15" i="1" s="1"/>
  <c r="G15" i="1" a="1"/>
  <c r="G15" i="1" s="1"/>
  <c r="D14" i="1" a="1"/>
  <c r="D14" i="1" s="1"/>
  <c r="K14" i="1" s="1"/>
  <c r="E14" i="1" a="1"/>
  <c r="E14" i="1" s="1"/>
  <c r="F14" i="1" a="1"/>
  <c r="F14" i="1" s="1"/>
  <c r="G14" i="1" a="1"/>
  <c r="G14" i="1" s="1"/>
  <c r="D12" i="1" a="1"/>
  <c r="D12" i="1" s="1"/>
  <c r="K12" i="1" s="1"/>
  <c r="E12" i="1" a="1"/>
  <c r="E12" i="1" s="1"/>
  <c r="F12" i="1" a="1"/>
  <c r="F12" i="1" s="1"/>
  <c r="G12" i="1" a="1"/>
  <c r="G12" i="1" s="1"/>
  <c r="D10" i="1" a="1"/>
  <c r="D10" i="1" s="1"/>
  <c r="K10" i="1" s="1"/>
  <c r="E10" i="1" a="1"/>
  <c r="E10" i="1" s="1"/>
  <c r="F10" i="1" a="1"/>
  <c r="F10" i="1" s="1"/>
  <c r="G10" i="1" a="1"/>
  <c r="G10" i="1" s="1"/>
  <c r="D7" i="1" a="1"/>
  <c r="D7" i="1" s="1"/>
  <c r="K7" i="1" s="1"/>
  <c r="E7" i="1" a="1"/>
  <c r="E7" i="1" s="1"/>
  <c r="F7" i="1" a="1"/>
  <c r="F7" i="1" s="1"/>
  <c r="G7" i="1" a="1"/>
  <c r="G7" i="1" s="1"/>
  <c r="G3" i="1" a="1"/>
  <c r="G3" i="1" s="1"/>
  <c r="G6" i="1" a="1"/>
  <c r="G6" i="1" s="1"/>
  <c r="F3" i="1" a="1"/>
  <c r="F3" i="1" s="1"/>
  <c r="F6" i="1" a="1"/>
  <c r="F6" i="1" s="1"/>
  <c r="E3" i="1" a="1"/>
  <c r="E3" i="1" s="1"/>
  <c r="E6" i="1" a="1"/>
  <c r="E6" i="1" s="1"/>
  <c r="D3" i="1" a="1"/>
  <c r="D3" i="1" s="1"/>
  <c r="K3" i="1" s="1"/>
  <c r="D6" i="1" a="1"/>
  <c r="D6"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<sst xmlns="http://schemas.openxmlformats.org/spreadsheetml/2006/main" count="55" uniqueCount="22">
  <si>
    <t>Ticker</t>
  </si>
  <si>
    <t>Company</t>
  </si>
  <si>
    <t>Price</t>
  </si>
  <si>
    <t>52 week high</t>
  </si>
  <si>
    <t>52 week low</t>
  </si>
  <si>
    <t>P/E</t>
  </si>
  <si>
    <t>E</t>
  </si>
  <si>
    <t>P</t>
  </si>
  <si>
    <t>MML</t>
  </si>
  <si>
    <t>MMH</t>
  </si>
  <si>
    <t>MOS</t>
  </si>
  <si>
    <t>PMOS</t>
  </si>
  <si>
    <t>FCF</t>
  </si>
  <si>
    <t>FPL</t>
  </si>
  <si>
    <t>FPH</t>
  </si>
  <si>
    <t>Type</t>
  </si>
  <si>
    <t>Coupon</t>
  </si>
  <si>
    <t>Yield</t>
  </si>
  <si>
    <t>Div</t>
  </si>
  <si>
    <t>-</t>
  </si>
  <si>
    <t>Rating</t>
  </si>
  <si>
    <t>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</si>
</sst>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xf numFmtId="44" fontId="0" fillId="0" borderId="0" xfId="2" applyFont="1"/>
    <xf numFmtId="0" fontId="0" fillId="3" borderId="0" xfId="0" applyFill="1"/>
    <xf numFmtId="164" fontId="0" fillId="3" borderId="0" xfId="0" applyNumberFormat="1" applyFill="1"/>
  </cellXfs>
  <cellStyles count="3">
    <cellStyle name="Currency" xfId="2" builtinId="4"/>
    <cellStyle name="Normal" xfId="0" builtinId="0"/>
    <cellStyle name="Percent" xfId="1" builtinId="5"/>
  </cellStyles>
  <dxfs count="14">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4" formatCode="0.00%"/>
    </dxf>
    <dxf>
      <numFmt numFmtId="14" formatCode="0.00%"/>
    </dxf>
    <dxf>
      <numFmt numFmtId="14" formatCode="0.00%"/>
    </dxf>
    <dxf>
      <numFmt numFmtId="164" formatCode="_([$$-409]* #,##0.00_);_([$$-409]* \(#,##0.00\);_([$$-409]* &quot;-&quot;??_);_(@_)"/>
    </dxf>
    <dxf>
      <numFmt numFmtId="164" formatCode="_([$$-409]* #,##0.00_);_([$$-409]* \(#,##0.00\);_([$$-409]* &quot;-&quot;??_);_(@_)"/>
      <alignment horizontal="center" vertical="bottom" textRotation="0" wrapText="0" indent="0" justifyLastLine="0" shrinkToFit="0" readingOrder="0"/>
    </dxf>
    <dxf>
      <numFmt numFmtId="164" formatCode="_([$$-409]* #,##0.00_);_([$$-409]* \(#,##0.00\);_([$$-409]* &quot;-&quot;??_);_(@_)"/>
    </dxf>
    <dxf>
      <numFmt numFmtId="164" formatCode="_([$$-409]* #,##0.00_);_([$$-409]* \(#,##0.00\);_([$$-409]* &quot;-&quot;??_);_(@_)"/>
    </dxf>
    <dxf>
      <numFmt numFmtId="165" formatCode="0.0"/>
    </dxf>
    <dxf>
      <numFmt numFmtId="164" formatCode="_([$$-409]* #,##0.00_);_([$$-409]* \(#,##0.00\);_([$$-409]* &quot;-&quot;??_);_(@_)"/>
    </dxf>
    <dxf>
      <numFmt numFmtId="164" formatCode="_([$$-409]* #,##0.00_);_([$$-409]* \(#,##0.00\);_([$$-409]* &quot;-&quot;??_);_(@_)"/>
    </dxf>
    <dxf>
      <numFmt numFmtId="164" formatCode="_([$$-409]* #,##0.00_);_([$$-409]* \(#,##0.00\);_([$$-409]* &quot;-&quot;??_);_(@_)"/>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8">
  <rv s="0">
    <v>https://www.bing.com/financeapi/forcetrigger?t=a1mou2&amp;q=XNAS%3aAAPL&amp;form=skydnc</v>
    <v>Learn more on Bing</v>
  </rv>
  <rv s="1">
    <v>en-US</v>
    <v>a1mou2</v>
    <v>268435456</v>
    <v>1</v>
    <v>Powered by Refinitiv</v>
    <v>0</v>
    <v>APPLE INC. (XNAS:AAPL)</v>
    <v>2</v>
    <v>3</v>
    <v>Finance</v>
    <v>4</v>
    <v>182.94</v>
    <v>129.04</v>
    <v>1.1950000000000001</v>
    <v>-2.9649999999999999</v>
    <v>-2.0930000000000001E-2</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143.422</v>
    <v>Computers, Phones &amp; Household Electronics</v>
    <v>Stock</v>
    <v>44740.735397742967</v>
    <v>0</v>
    <v>138.505</v>
    <v>2244803540100</v>
    <v>APPLE INC.</v>
    <v>APPLE INC.</v>
    <v>142.1</v>
    <v>23.026199999999999</v>
    <v>141.66</v>
    <v>138.69499999999999</v>
    <v>16185180000</v>
    <v>AAPL</v>
    <v>APPLE INC. (XNAS:AAPL)</v>
    <v>37492836</v>
    <v>90153682</v>
    <v>1977</v>
  </rv>
  <rv s="2">
    <v>1</v>
  </rv>
  <rv s="0">
    <v>https://www.bing.com/financeapi/forcetrigger?t=a1nfbh&amp;q=ARCX%3aAMLP&amp;form=skydnc</v>
    <v>Learn more on Bing</v>
  </rv>
  <rv s="3">
    <v>en-US</v>
    <v>a1nfbh</v>
    <v>268435456</v>
    <v>1</v>
    <v>Powered by Refinitiv</v>
    <v>5</v>
    <v>Alps Alerian MLP ETF (ARCX:AMLP)</v>
    <v>6</v>
    <v>7</v>
    <v>Finance</v>
    <v>8</v>
    <v>42.18</v>
    <v>30.04</v>
    <v>3.0623999999999998</v>
    <v>0.21</v>
    <v>6.0340000000000003E-3</v>
    <v>USD</v>
    <v>NYSE Arca</v>
    <v>ARCX</v>
    <v>8.5000000000000006E-3</v>
    <v>36.055</v>
    <v>ETF</v>
    <v>44740.735289316406</v>
    <v>3</v>
    <v>34.840000000000003</v>
    <v>6879973740.8900003</v>
    <v>Alps Alerian MLP ETF</v>
    <v>35.47</v>
    <v>34.799999999999997</v>
    <v>35.01</v>
    <v>AMLP</v>
    <v>Alps Alerian MLP ETF (ARCX:AMLP)</v>
    <v>1407024</v>
    <v>3473027</v>
  </rv>
  <rv s="2">
    <v>4</v>
  </rv>
  <rv s="4">
    <v>12</v>
    <v>P/E</v>
    <v>0</v>
  </rv>
  <rv s="0">
    <v>https://www.bing.com/financeapi/forcetrigger?t=a1ngur&amp;q=XNYS%3aAMT&amp;form=skydnc</v>
    <v>Learn more on Bing</v>
  </rv>
  <rv s="1">
    <v>en-US</v>
    <v>a1ngur</v>
    <v>268435456</v>
    <v>1</v>
    <v>Powered by Refinitiv</v>
    <v>0</v>
    <v>AMERICAN TOWER CORPORATION (XNYS:AMT)</v>
    <v>2</v>
    <v>3</v>
    <v>Finance</v>
    <v>4</v>
    <v>303.72000000000003</v>
    <v>220</v>
    <v>0.46389999999999998</v>
    <v>-3.51</v>
    <v>-1.3534999999999998E-2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260.48</v>
    <v>Residential &amp; Commercial REIT</v>
    <v>Stock</v>
    <v>44740.735399548437</v>
    <v>7</v>
    <v>254.98500000000001</v>
    <v>118878888868</v>
    <v>AMERICAN TOWER CORPORATION</v>
    <v>AMERICAN TOWER CORPORATION</v>
    <v>258.58999999999997</v>
    <v>44.865400000000001</v>
    <v>259.33</v>
    <v>255.82</v>
    <v>464697400</v>
    <v>AMT</v>
    <v>AMERICAN TOWER CORPORATION (XNYS:AMT)</v>
    <v>816003</v>
    <v>2604268</v>
    <v>1996</v>
  </rv>
  <rv s="2">
    <v>8</v>
  </rv>
  <rv s="0">
    <v>https://www.bing.com/financeapi/forcetrigger?t=a1om4c&amp;q=XNYS%3aBLK&amp;form=skydnc</v>
    <v>Learn more on Bing</v>
  </rv>
  <rv s="1">
    <v>en-US</v>
    <v>a1om4c</v>
    <v>268435456</v>
    <v>1</v>
    <v>Powered by Refinitiv</v>
    <v>0</v>
    <v>BLACKROCK, INC. (XNYS:BLK)</v>
    <v>2</v>
    <v>3</v>
    <v>Finance</v>
    <v>9</v>
    <v>973.16</v>
    <v>575.6</v>
    <v>1.2695000000000001</v>
    <v>-6.05</v>
    <v>-9.4990000000000005E-3</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648</v>
    <v>Investment Banking &amp; Investment Services</v>
    <v>Stock</v>
    <v>44740.724958807812</v>
    <v>10</v>
    <v>629.37</v>
    <v>95578886871</v>
    <v>BLACKROCK, INC.</v>
    <v>BLACKROCK, INC.</v>
    <v>642.4</v>
    <v>16.0017</v>
    <v>636.91999999999996</v>
    <v>630.87</v>
    <v>151503300</v>
    <v>BLK</v>
    <v>BLACKROCK, INC. (XNYS:BLK)</v>
    <v>188656</v>
    <v>1027812</v>
    <v>2006</v>
  </rv>
  <rv s="2">
    <v>11</v>
  </rv>
  <rv s="0">
    <v>https://www.bing.com/financeapi/forcetrigger?t=a1tppr&amp;q=XNYS%3aGD&amp;form=skydnc</v>
    <v>Learn more on Bing</v>
  </rv>
  <rv s="1">
    <v>en-US</v>
    <v>a1tppr</v>
    <v>268435456</v>
    <v>1</v>
    <v>Powered by Refinitiv</v>
    <v>0</v>
    <v>GENERAL DYNAMICS CORPORATION (XNYS:GD)</v>
    <v>2</v>
    <v>3</v>
    <v>Finance</v>
    <v>4</v>
    <v>254.99</v>
    <v>182.66</v>
    <v>0.91610000000000003</v>
    <v>-1.135</v>
    <v>-5.078E-3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227.97989999999999</v>
    <v>Aerospace &amp; Defense</v>
    <v>Stock</v>
    <v>44740.735356330471</v>
    <v>13</v>
    <v>222.08</v>
    <v>61751894561</v>
    <v>GENERAL DYNAMICS CORPORATION</v>
    <v>GENERAL DYNAMICS CORPORATION</v>
    <v>225</v>
    <v>19.1403</v>
    <v>223.5</v>
    <v>222.36500000000001</v>
    <v>277705100</v>
    <v>GD</v>
    <v>GENERAL DYNAMICS CORPORATION (XNYS:GD)</v>
    <v>701016</v>
    <v>1406291</v>
    <v>1952</v>
  </rv>
  <rv s="2">
    <v>14</v>
  </rv>
  <rv s="0">
    <v>https://www.bing.com/financeapi/forcetrigger?t=a1u3rw&amp;q=XNAS%3aGOOGL&amp;form=skydnc</v>
    <v>Learn more on Bing</v>
  </rv>
  <rv s="1">
    <v>en-US</v>
    <v>a1u3rw</v>
    <v>268435456</v>
    <v>1</v>
    <v>Powered by Refinitiv</v>
    <v>0</v>
    <v>ALPHABET INC. (XNAS:GOOGL)</v>
    <v>2</v>
    <v>3</v>
    <v>Finance</v>
    <v>9</v>
    <v>3030.9315000000001</v>
    <v>2037.6936000000001</v>
    <v>1.0939000000000001</v>
    <v>-70.45</v>
    <v>-3.041E-2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2346.19</v>
    <v>Software &amp; IT Services</v>
    <v>Stock</v>
    <v>44740.724953101562</v>
    <v>16</v>
    <v>2242.25</v>
    <v>1530472000000</v>
    <v>ALPHABET INC.</v>
    <v>ALPHABET INC.</v>
    <v>2316.0500000000002</v>
    <v>20.9559</v>
    <v>2316.67</v>
    <v>2246.2199999999998</v>
    <v>658499900</v>
    <v>GOOGL</v>
    <v>ALPHABET INC. (XNAS:GOOGL)</v>
    <v>954723</v>
    <v>1992331</v>
    <v>2015</v>
  </rv>
  <rv s="2">
    <v>17</v>
  </rv>
  <rv s="0">
    <v>https://www.bing.com/financeapi/forcetrigger?t=a1uj52&amp;q=XNYS%3aHD&amp;form=skydnc</v>
    <v>Learn more on Bing</v>
  </rv>
  <rv s="1">
    <v>en-US</v>
    <v>a1uj52</v>
    <v>268435456</v>
    <v>1</v>
    <v>Powered by Refinitiv</v>
    <v>0</v>
    <v>THE HOME DEPOT, INC. (XNYS:HD)</v>
    <v>2</v>
    <v>3</v>
    <v>Finance</v>
    <v>4</v>
    <v>420.61</v>
    <v>264.51</v>
    <v>0.98270000000000002</v>
    <v>-9.73</v>
    <v>-3.4418999999999998E-2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285.58999999999997</v>
    <v>Specialty Retailers</v>
    <v>Stock</v>
    <v>44740.735345520312</v>
    <v>19</v>
    <v>271.45</v>
    <v>280536004800</v>
    <v>THE HOME DEPOT, INC.</v>
    <v>THE HOME DEPOT, INC.</v>
    <v>283.7</v>
    <v>17.944900000000001</v>
    <v>282.69</v>
    <v>272.95999999999998</v>
    <v>1027755000</v>
    <v>HD</v>
    <v>THE HOME DEPOT, INC. (XNYS:HD)</v>
    <v>2354138</v>
    <v>4693001</v>
    <v>1978</v>
  </rv>
  <rv s="2">
    <v>20</v>
  </rv>
  <rv s="0">
    <v>https://www.bing.com/financeapi/forcetrigger?t=a1waa2&amp;q=XNYS%3aJPM&amp;form=skydnc</v>
    <v>Learn more on Bing</v>
  </rv>
  <rv s="1">
    <v>en-US</v>
    <v>a1waa2</v>
    <v>268435456</v>
    <v>1</v>
    <v>Powered by Refinitiv</v>
    <v>0</v>
    <v>JPMORGAN CHASE &amp; CO. (XNYS:JPM)</v>
    <v>2</v>
    <v>3</v>
    <v>Finance</v>
    <v>4</v>
    <v>172.96</v>
    <v>111.48</v>
    <v>1.1357999999999999</v>
    <v>8.0600000000000005E-2</v>
    <v>6.9260000000000003E-4</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119.29</v>
    <v>Banking Services</v>
    <v>Stock</v>
    <v>44740.735347267968</v>
    <v>22</v>
    <v>116.18</v>
    <v>342050721690</v>
    <v>JPMORGAN CHASE &amp; CO.</v>
    <v>JPMORGAN CHASE &amp; CO.</v>
    <v>117.61</v>
    <v>8.6363000000000003</v>
    <v>116.38</v>
    <v>116.4606</v>
    <v>2937051000</v>
    <v>JPM</v>
    <v>JPMORGAN CHASE &amp; CO. (XNYS:JPM)</v>
    <v>6673614</v>
    <v>13837344</v>
    <v>1968</v>
  </rv>
  <rv s="2">
    <v>23</v>
  </rv>
  <rv s="0">
    <v>https://www.bing.com/financeapi/forcetrigger?t=a1wljc&amp;q=XNYS%3aKO&amp;form=skydnc</v>
    <v>Learn more on Bing</v>
  </rv>
  <rv s="1">
    <v>en-US</v>
    <v>a1wljc</v>
    <v>268435456</v>
    <v>1</v>
    <v>Powered by Refinitiv</v>
    <v>0</v>
    <v>THE COCA-COLA COMPANY (XNYS:KO)</v>
    <v>2</v>
    <v>3</v>
    <v>Finance</v>
    <v>9</v>
    <v>67.2</v>
    <v>52.28</v>
    <v>0.57289999999999996</v>
    <v>-0.22500000000000001</v>
    <v>-3.5770000000000003E-3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63.76</v>
    <v>Beverages</v>
    <v>Stock</v>
    <v>44740.724999964841</v>
    <v>25</v>
    <v>62.604999999999997</v>
    <v>271741292865</v>
    <v>THE COCA-COLA COMPANY</v>
    <v>THE COCA-COLA COMPANY</v>
    <v>63.08</v>
    <v>26.533200000000001</v>
    <v>62.91</v>
    <v>62.685000000000002</v>
    <v>4335029000</v>
    <v>KO</v>
    <v>THE COCA-COLA COMPANY (XNYS:KO)</v>
    <v>5699590</v>
    <v>18791718</v>
    <v>1919</v>
  </rv>
  <rv s="2">
    <v>26</v>
  </rv>
  <rv s="0">
    <v>https://www.bing.com/financeapi/forcetrigger?t=a1wzw7&amp;q=XNYS%3aLMT&amp;form=skydnc</v>
    <v>Learn more on Bing</v>
  </rv>
  <rv s="1">
    <v>en-US</v>
    <v>a1wzw7</v>
    <v>268435456</v>
    <v>1</v>
    <v>Powered by Refinitiv</v>
    <v>0</v>
    <v>LOCKHEED MARTIN CORPORATION (XNYS:LMT)</v>
    <v>2</v>
    <v>3</v>
    <v>Finance</v>
    <v>4</v>
    <v>479.99</v>
    <v>324.2278</v>
    <v>0.75829999999999997</v>
    <v>3.74</v>
    <v>8.9210000000000001E-3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427.56</v>
    <v>Aerospace &amp; Defense</v>
    <v>Stock</v>
    <v>44740.735365046094</v>
    <v>28</v>
    <v>420.7</v>
    <v>111565400000</v>
    <v>LOCKHEED MARTIN CORPORATION</v>
    <v>LOCKHEED MARTIN CORPORATION</v>
    <v>423.13</v>
    <v>18.512699999999999</v>
    <v>419.25</v>
    <v>422.99</v>
    <v>266107000</v>
    <v>LMT</v>
    <v>LOCKHEED MARTIN CORPORATION (XNYS:LMT)</v>
    <v>538189</v>
    <v>1351837</v>
    <v>1994</v>
  </rv>
  <rv s="2">
    <v>29</v>
  </rv>
  <rv s="0">
    <v>http://en.wikipedia.org/wiki/Public_domain</v>
    <v>Public domain</v>
  </rv>
  <rv s="0">
    <v>http://ja.wikipedia.org/wiki/ロウズ</v>
    <v>Wikipedia</v>
  </rv>
  <rv s="5">
    <v>31</v>
    <v>32</v>
  </rv>
  <rv s="6">
    <v>14</v>
    <v>https://www.bing.com/th?id=AMMS_4afbc0a090454dfb219470553edb70e4&amp;qlt=95</v>
    <v>33</v>
    <v>0</v>
    <v>https://www.bing.com/images/search?form=xlimg&amp;q=lowe%27s</v>
    <v>Image of LOWE'S COMPANIES, INC.</v>
  </rv>
  <rv s="0">
    <v>https://www.bing.com/financeapi/forcetrigger?t=a1x2ur&amp;q=XNYS%3aLOW&amp;form=skydnc</v>
    <v>Learn more on Bing</v>
  </rv>
  <rv s="7">
    <v>en-US</v>
    <v>a1x2ur</v>
    <v>268435456</v>
    <v>1</v>
    <v>Powered by Refinitiv</v>
    <v>10</v>
    <v>LOWE'S COMPANIES, INC. (XNYS:LOW)</v>
    <v>12</v>
    <v>13</v>
    <v>Finance</v>
    <v>9</v>
    <v>263.31</v>
    <v>170.12</v>
    <v>1.2392000000000001</v>
    <v>-6</v>
    <v>-3.2570000000000002E-2</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185.61</v>
    <v>34</v>
    <v>Specialty Retailers</v>
    <v>Stock</v>
    <v>44740.724957013284</v>
    <v>35</v>
    <v>177.92</v>
    <v>113905534736</v>
    <v>LOWE'S COMPANIES, INC.</v>
    <v>LOWE'S COMPANIES, INC.</v>
    <v>184.48</v>
    <v>15.016400000000001</v>
    <v>184.22</v>
    <v>178.22</v>
    <v>639128800</v>
    <v>LOW</v>
    <v>LOWE'S COMPANIES, INC. (XNYS:LOW)</v>
    <v>2264395</v>
    <v>3995460</v>
    <v>1952</v>
  </rv>
  <rv s="2">
    <v>36</v>
  </rv>
  <rv s="0">
    <v>https://en.wikipedia.org/wiki/Microsoft</v>
    <v>Wikipedia</v>
  </rv>
  <rv s="5">
    <v>31</v>
    <v>38</v>
  </rv>
  <rv s="6">
    <v>14</v>
    <v>https://www.bing.com/th?id=AMMS_e6e837c7bf3a77408619758b7447855a&amp;qlt=95</v>
    <v>39</v>
    <v>0</v>
    <v>https://www.bing.com/images/search?form=xlimg&amp;q=microsoft</v>
    <v>Image of MICROSOFT CORPORATION</v>
  </rv>
  <rv s="0">
    <v>https://www.bing.com/financeapi/forcetrigger?t=a1xzim&amp;q=XNAS%3aMSFT&amp;form=skydnc</v>
    <v>Learn more on Bing</v>
  </rv>
  <rv s="7">
    <v>en-US</v>
    <v>a1xzim</v>
    <v>268435456</v>
    <v>1</v>
    <v>Powered by Refinitiv</v>
    <v>10</v>
    <v>MICROSOFT CORPORATION (XNAS:MSFT)</v>
    <v>12</v>
    <v>13</v>
    <v>Finance</v>
    <v>9</v>
    <v>349.67</v>
    <v>241.51</v>
    <v>0.93200000000000005</v>
    <v>-6.28</v>
    <v>-2.3708E-2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266.91000000000003</v>
    <v>40</v>
    <v>Software &amp; IT Services</v>
    <v>Stock</v>
    <v>44740.725000103906</v>
    <v>41</v>
    <v>258.01</v>
    <v>1934152724130</v>
    <v>MICROSOFT CORPORATION</v>
    <v>MICROSOFT CORPORATION</v>
    <v>263.98</v>
    <v>27.636299999999999</v>
    <v>264.89</v>
    <v>258.61</v>
    <v>7479033000</v>
    <v>MSFT</v>
    <v>MICROSOFT CORPORATION (XNAS:MSFT)</v>
    <v>12732165</v>
    <v>30481105</v>
    <v>1993</v>
  </rv>
  <rv s="2">
    <v>42</v>
  </rv>
  <rv s="0">
    <v>https://www.bing.com/financeapi/forcetrigger?t=axyhnm&amp;q=XNAS%3aPEP&amp;form=skydnc</v>
    <v>Learn more on Bing</v>
  </rv>
  <rv s="1">
    <v>en-US</v>
    <v>axyhnm</v>
    <v>268435456</v>
    <v>1</v>
    <v>Powered by Refinitiv</v>
    <v>0</v>
    <v>PEPSICO, INC. (XNAS:PEP)</v>
    <v>2</v>
    <v>3</v>
    <v>Finance</v>
    <v>9</v>
    <v>177.62</v>
    <v>146.4</v>
    <v>0.58179999999999998</v>
    <v>-0.54</v>
    <v>-3.2460000000000002E-3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168.45</v>
    <v>Beverages</v>
    <v>Stock</v>
    <v>44740.724995253906</v>
    <v>44</v>
    <v>165.63</v>
    <v>230009400000</v>
    <v>PEPSICO, INC.</v>
    <v>PEPSICO, INC.</v>
    <v>167.15</v>
    <v>22.3324</v>
    <v>166.35</v>
    <v>165.81</v>
    <v>1382684000</v>
    <v>PEP</v>
    <v>PEPSICO, INC. (XNAS:PEP)</v>
    <v>1643866</v>
    <v>5702464</v>
    <v>1986</v>
  </rv>
  <rv s="2">
    <v>45</v>
  </rv>
  <rv s="0">
    <v>https://www.bing.com/financeapi/forcetrigger?t=a23d6h&amp;q=XNYS%3aSPG&amp;form=skydnc</v>
    <v>Learn more on Bing</v>
  </rv>
  <rv s="1">
    <v>en-US</v>
    <v>a23d6h</v>
    <v>268435456</v>
    <v>1</v>
    <v>Powered by Refinitiv</v>
    <v>0</v>
    <v>SIMON PROPERTY GROUP, INC. (XNYS:SPG)</v>
    <v>2</v>
    <v>3</v>
    <v>Finance</v>
    <v>9</v>
    <v>171.12</v>
    <v>93.5</v>
    <v>1.4849000000000001</v>
    <v>0.2</v>
    <v>1.9980000000000002E-3</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102.48</v>
    <v>Residential &amp; Commercial REIT</v>
    <v>Stock</v>
    <v>44740.724961515625</v>
    <v>47</v>
    <v>100.18</v>
    <v>32969024351</v>
    <v>SIMON PROPERTY GROUP, INC.</v>
    <v>SIMON PROPERTY GROUP, INC.</v>
    <v>101.43</v>
    <v>14.769299999999999</v>
    <v>100.12</v>
    <v>100.32</v>
    <v>328638600</v>
    <v>SPG</v>
    <v>SIMON PROPERTY GROUP, INC. (XNYS:SPG)</v>
    <v>842289</v>
    <v>2512711</v>
    <v>1998</v>
  </rv>
  <rv s="2">
    <v>48</v>
  </rv>
  <rv s="0">
    <v>http://it.wikipedia.org/wiki/T._Rowe_Price</v>
    <v>Wikipedia</v>
  </rv>
  <rv s="5">
    <v>31</v>
    <v>50</v>
  </rv>
  <rv s="6">
    <v>14</v>
    <v>https://www.bing.com/th?id=AMMS_4c600be848f66590834841f27e6f786d&amp;qlt=95</v>
    <v>51</v>
    <v>0</v>
    <v>https://www.bing.com/images/search?form=xlimg&amp;q=t.+rowe+price</v>
    <v>Image of T. ROWE PRICE GROUP, INC.</v>
  </rv>
  <rv s="0">
    <v>https://www.bing.com/financeapi/forcetrigger?t=a24i3m&amp;q=XNAS%3aTROW&amp;form=skydnc</v>
    <v>Learn more on Bing</v>
  </rv>
  <rv s="7">
    <v>en-US</v>
    <v>a24i3m</v>
    <v>268435456</v>
    <v>1</v>
    <v>Powered by Refinitiv</v>
    <v>10</v>
    <v>T. ROWE PRICE GROUP, INC. (XNAS:TROW)</v>
    <v>12</v>
    <v>13</v>
    <v>Finance</v>
    <v>9</v>
    <v>224.55500000000001</v>
    <v>104.72</v>
    <v>1.3328</v>
    <v>-2.1953</v>
    <v>-1.8217000000000001E-2</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122.69750000000001</v>
    <v>52</v>
    <v>Investment Banking &amp; Investment Services</v>
    <v>Stock</v>
    <v>44740.724942013279</v>
    <v>53</v>
    <v>118.18</v>
    <v>26892529040</v>
    <v>T. ROWE PRICE GROUP, INC.</v>
    <v>T. ROWE PRICE GROUP, INC.</v>
    <v>121.29</v>
    <v>9.7474000000000007</v>
    <v>120.51</v>
    <v>118.3147</v>
    <v>227296600</v>
    <v>TROW</v>
    <v>T. ROWE PRICE GROUP, INC. (XNAS:TROW)</v>
    <v>928890</v>
    <v>1810395</v>
    <v>2000</v>
  </rv>
  <rv s="2">
    <v>54</v>
  </rv>
  <rv s="0">
    <v>https://www.bing.com/financeapi/forcetrigger?t=a24p1h&amp;q=XNAS%3aTXN&amp;form=skydnc</v>
    <v>Learn more on Bing</v>
  </rv>
  <rv s="1">
    <v>en-US</v>
    <v>a24p1h</v>
    <v>268435456</v>
    <v>1</v>
    <v>Powered by Refinitiv</v>
    <v>0</v>
    <v>TEXAS INSTRUMENTS INCORPORATED (XNAS:TXN)</v>
    <v>2</v>
    <v>3</v>
    <v>Finance</v>
    <v>4</v>
    <v>202.26</v>
    <v>149.1</v>
    <v>0.97060000000000002</v>
    <v>-0.25</v>
    <v>-1.606E-3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158.99</v>
    <v>Semiconductors &amp; Semiconductor Equipment</v>
    <v>Stock</v>
    <v>44740.735399478908</v>
    <v>56</v>
    <v>154.74</v>
    <v>143271944043</v>
    <v>TEXAS INSTRUMENTS INCORPORATED</v>
    <v>TEXAS INSTRUMENTS INCORPORATED</v>
    <v>156.74</v>
    <v>17.794599999999999</v>
    <v>155.62</v>
    <v>155.37</v>
    <v>922133900</v>
    <v>TXN</v>
    <v>TEXAS INSTRUMENTS INCORPORATED (XNAS:TXN)</v>
    <v>1969359</v>
    <v>5884153</v>
    <v>1938</v>
  </rv>
  <rv s="2">
    <v>57</v>
  </rv>
  <rv s="0">
    <v>https://www.bing.com/financeapi/forcetrigger?t=a24ynm&amp;q=XNYS%3aUPS&amp;form=skydnc</v>
    <v>Learn more on Bing</v>
  </rv>
  <rv s="1">
    <v>en-US</v>
    <v>a24ynm</v>
    <v>268435456</v>
    <v>1</v>
    <v>Powered by Refinitiv</v>
    <v>0</v>
    <v>UNITED PARCEL SERVICE, INC. (XNYS:UPS)</v>
    <v>2</v>
    <v>3</v>
    <v>Finance</v>
    <v>4</v>
    <v>233.72</v>
    <v>165.34</v>
    <v>1.1334</v>
    <v>-1.2250000000000001</v>
    <v>-6.7379999999999992E-3</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185.27250000000001</v>
    <v>Freight &amp; Logistics Services</v>
    <v>Stock</v>
    <v>44740.735349560156</v>
    <v>59</v>
    <v>180.3</v>
    <v>157789105344</v>
    <v>UNITED PARCEL SERVICE, INC.</v>
    <v>UNITED PARCEL SERVICE, INC.</v>
    <v>182.7</v>
    <v>14.826700000000001</v>
    <v>181.81</v>
    <v>180.58500000000001</v>
    <v>873766400</v>
    <v>UPS</v>
    <v>UNITED PARCEL SERVICE, INC. (XNYS:UPS)</v>
    <v>1064844</v>
    <v>3575509</v>
    <v>1999</v>
  </rv>
  <rv s="2">
    <v>60</v>
  </rv>
  <rv s="0">
    <v>https://www.bing.com/financeapi/forcetrigger?t=a25obh&amp;q=XNYS%3aVZ&amp;form=skydnc</v>
    <v>Learn more on Bing</v>
  </rv>
  <rv s="1">
    <v>en-US</v>
    <v>a25obh</v>
    <v>268435456</v>
    <v>1</v>
    <v>Powered by Refinitiv</v>
    <v>0</v>
    <v>VERIZON COMMUNICATIONS INC. (XNYS:VZ)</v>
    <v>2</v>
    <v>3</v>
    <v>Finance</v>
    <v>4</v>
    <v>56.85</v>
    <v>45.548900000000003</v>
    <v>0.39129999999999998</v>
    <v>-0.315</v>
    <v>-6.1809999999999999E-3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51.3</v>
    <v>Telecommunications Services</v>
    <v>Stock</v>
    <v>44740.735373089847</v>
    <v>62</v>
    <v>50.58</v>
    <v>212690970380</v>
    <v>VERIZON COMMUNICATIONS INC.</v>
    <v>VERIZON COMMUNICATIONS INC.</v>
    <v>51.07</v>
    <v>9.9133999999999993</v>
    <v>50.96</v>
    <v>50.645000000000003</v>
    <v>4199644000</v>
    <v>VZ</v>
    <v>VERIZON COMMUNICATIONS INC. (XNYS:VZ)</v>
    <v>8981343</v>
    <v>20115961</v>
    <v>1983</v>
  </rv>
  <rv s="2">
    <v>63</v>
  </rv>
  <rv s="0">
    <v>https://www.bing.com/financeapi/forcetrigger?t=a1vmf2&amp;q=XNAS%3aINTC&amp;form=skydnc</v>
    <v>Learn more on Bing</v>
  </rv>
  <rv s="1">
    <v>en-US</v>
    <v>a1vmf2</v>
    <v>268435456</v>
    <v>1</v>
    <v>Powered by Refinitiv</v>
    <v>0</v>
    <v>INTEL CORPORATION (XNAS:INTC)</v>
    <v>2</v>
    <v>3</v>
    <v>Finance</v>
    <v>4</v>
    <v>57.83</v>
    <v>36.6</v>
    <v>0.64629999999999999</v>
    <v>-0.55000000000000004</v>
    <v>-1.4237999999999999E-2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39.020000000000003</v>
    <v>Semiconductors &amp; Semiconductor Equipment</v>
    <v>Stock</v>
    <v>44740.735382534374</v>
    <v>65</v>
    <v>37.935000000000002</v>
    <v>155709120000</v>
    <v>INTEL CORPORATION</v>
    <v>INTEL CORPORATION</v>
    <v>38.630000000000003</v>
    <v>6.4249000000000001</v>
    <v>38.630000000000003</v>
    <v>38.08</v>
    <v>4089000000</v>
    <v>INTC</v>
    <v>INTEL CORPORATION (XNAS:INTC)</v>
    <v>19937830</v>
    <v>36544125</v>
    <v>1989</v>
  </rv>
  <rv s="2">
    <v>66</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1</v>
      <v>1</v>
    </spb>
    <spb s="6">
      <v>1</v>
      <v>2</v>
      <v>1</v>
      <v>3</v>
      <v>1</v>
      <v>1</v>
      <v>1</v>
      <v>4</v>
      <v>5</v>
      <v>6</v>
      <v>1</v>
      <v>1</v>
      <v>5</v>
      <v>1</v>
      <v>4</v>
      <v>7</v>
      <v>9</v>
    </spb>
    <spb s="7">
      <v>Real-Time Nasdaq Last Sale</v>
      <v>from previous close</v>
      <v>Source: Nasdaq Last Sale</v>
      <v>from previous close</v>
      <v>GMT</v>
    </spb>
    <spb s="4">
      <v>Delayed 15 minutes</v>
      <v>from previous close</v>
      <v>from previous close</v>
      <v>Source: Nasdaq</v>
      <v>GMT</v>
    </spb>
    <spb s="0">
      <v>2</v>
      <v>Name</v>
      <v>LearnMoreOnLink</v>
    </spb>
    <spb s="8">
      <v>0</v>
      <v>0</v>
    </spb>
    <spb s="9">
      <v>11</v>
      <v>1</v>
      <v>1</v>
      <v>1</v>
      <v>1</v>
    </spb>
    <spb s="10">
      <v>1</v>
      <v>2</v>
      <v>2</v>
      <v>1</v>
      <v>3</v>
      <v>1</v>
      <v>10</v>
      <v>1</v>
      <v>1</v>
      <v>4</v>
      <v>4</v>
      <v>5</v>
      <v>6</v>
      <v>1</v>
      <v>1</v>
      <v>1</v>
      <v>4</v>
      <v>7</v>
      <v>8</v>
      <v>9</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S21" totalsRowShown="0">
  <autoFilter ref="B2:S21" xr:uid="{F1C01B2E-5682-47E0-82BE-3868C591225B}"/>
  <sortState xmlns:xlrd2="http://schemas.microsoft.com/office/spreadsheetml/2017/richdata2" ref="B3:S20">
    <sortCondition ref="C2:C20"/>
  </sortState>
  <tableColumns count="18">
    <tableColumn id="1" xr3:uid="{B52242EB-A076-4D9B-9BD0-7A8D77EE5FD2}" name="Company"/>
    <tableColumn id="19" xr3:uid="{0D4021FB-72A6-4FAE-8878-F2BC7BFA553F}" name="Ticker">
      <calculatedColumnFormula>_FV(Table2[[#This Row],[Company]],"Ticker symbol",TRUE)</calculatedColumnFormula>
    </tableColumn>
    <tableColumn id="4" xr3:uid="{ACC6FB0D-99F0-41D7-98EA-930F8070F2E9}" name="Price" dataDxfId="13">
      <calculatedColumnFormula array="1">_FV(Table2[[#This Row],[Company]],"Price")</calculatedColumnFormula>
    </tableColumn>
    <tableColumn id="8" xr3:uid="{1DFC5265-6BB1-4CA6-AF54-C54912736F7A}" name="52 week high" dataDxfId="12">
      <calculatedColumnFormula array="1">_FV(Table2[[#This Row],[Company]],"52 week high",TRUE)</calculatedColumnFormula>
    </tableColumn>
    <tableColumn id="9" xr3:uid="{44E3324D-AC9A-4412-BE2C-5B3EB362E84B}" name="52 week low" dataDxfId="11">
      <calculatedColumnFormula array="1">_FV(Table2[[#This Row],[Company]],"52 week low",TRUE)</calculatedColumnFormula>
    </tableColumn>
    <tableColumn id="13" xr3:uid="{26B45319-24D6-4B73-816D-27E9CF6A9586}" name="P/E" dataDxfId="10">
      <calculatedColumnFormula array="1">_FV(Table2[[#This Row],[Company]],"P/E",TRUE)</calculatedColumnFormula>
    </tableColumn>
    <tableColumn id="3" xr3:uid="{0AB95A9E-6D9E-473D-93EC-53E15CDF47CE}" name="Div" dataCellStyle="Currency"/>
    <tableColumn id="18" xr3:uid="{A931B3EF-00A4-4531-894A-E140C01F03C1}" name="FCF" dataCellStyle="Currency"/>
    <tableColumn id="14" xr3:uid="{5B8FCD9D-3239-41DC-8352-9656030C071A}" name="Coupon" dataDxfId="9"/>
    <tableColumn id="15" xr3:uid="{E60F25D3-1B09-4289-BCE5-2973290E70C9}" name="Yield" dataDxfId="8"/>
    <tableColumn id="21" xr3:uid="{C7379CBE-F16F-44D1-990E-684A304E49C5}" name="Type" dataDxfId="7"/>
    <tableColumn id="2" xr3:uid="{D727CA33-720A-42B3-B3A6-C5879FB2D4F7}" name="Rating" dataDxfId="6"/>
    <tableColumn id="5" xr3:uid="{98F24EA9-705D-4226-BE15-E51A68C4B177}" name="MML" dataDxfId="5" dataCellStyle="Percent"/>
    <tableColumn id="6" xr3:uid="{5B29A8D3-9995-4AD1-B3C0-CE9F5C11ACBA}" name="MMH" dataDxfId="4" dataCellStyle="Percent"/>
    <tableColumn id="7" xr3:uid="{AB559A3D-B90F-43B9-AE0B-3179E3A8A6B2}" name="MOS" dataDxfId="3" dataCellStyle="Percent"/>
    <tableColumn id="10" xr3:uid="{41C4A091-BD19-44EB-9D98-759A136CC1CE}" name="FPL" dataDxfId="2"/>
    <tableColumn id="11" xr3:uid="{649C9F71-4410-4B33-B0F3-59E458637C2E}" name="FPH" dataDxfId="1"/>
    <tableColumn id="12" xr3:uid="{F65154AC-D40B-4C08-8561-DF586F6BD4C6}" name="PMOS"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S21"/>
  <sheetViews>
    <sheetView tabSelected="1" workbookViewId="0">
      <selection activeCell="B16" sqref="B16"/>
    </sheetView>
  </sheetViews>
  <sheetFormatPr defaultRowHeight="15" x14ac:dyDescent="0.25"/>
  <cols>
    <col min="2" max="2" width="53.28515625" bestFit="1" customWidth="1"/>
    <col min="3" max="3" width="10.5703125" bestFit="1" customWidth="1"/>
    <col min="4" max="5" width="14.85546875" bestFit="1" customWidth="1"/>
    <col min="6" max="6" width="14.28515625" bestFit="1" customWidth="1"/>
    <col min="7" max="7" width="9.85546875" bestFit="1" customWidth="1"/>
    <col min="8" max="8" width="10.7109375" bestFit="1" customWidth="1"/>
    <col min="9" max="9" width="11" bestFit="1" customWidth="1"/>
    <col min="10" max="10" width="10.7109375" bestFit="1" customWidth="1"/>
    <col min="11" max="11" width="7.85546875" bestFit="1" customWidth="1"/>
    <col min="13" max="13" width="8.85546875" bestFit="1" customWidth="1"/>
    <col min="14" max="14" width="8.28515625" bestFit="1" customWidth="1"/>
    <col min="17" max="19" width="10.5703125" bestFit="1" customWidth="1"/>
  </cols>
  <sheetData>
    <row r="2" spans="2:19" x14ac:dyDescent="0.25">
      <c r="B2" t="s">
        <v>1</v>
      </c>
      <c r="C2" t="s">
        <v>0</v>
      </c>
      <c r="D2" s="9" t="s">
        <v>2</v>
      </c>
      <c r="E2" t="s">
        <v>3</v>
      </c>
      <c r="F2" t="s">
        <v>4</v>
      </c>
      <c r="G2" t="s">
        <v>5</v>
      </c>
      <c r="H2" t="s">
        <v>18</v>
      </c>
      <c r="I2" t="s">
        <v>12</v>
      </c>
      <c r="J2" t="s">
        <v>16</v>
      </c>
      <c r="K2" t="s">
        <v>17</v>
      </c>
      <c r="L2" t="s">
        <v>15</v>
      </c>
      <c r="M2" t="s">
        <v>20</v>
      </c>
      <c r="N2" t="s">
        <v>8</v>
      </c>
      <c r="O2" t="s">
        <v>9</v>
      </c>
      <c r="P2" t="s">
        <v>10</v>
      </c>
      <c r="Q2" s="4" t="s">
        <v>13</v>
      </c>
      <c r="R2" s="4" t="s">
        <v>14</v>
      </c>
      <c r="S2" s="4" t="s">
        <v>11</v>
      </c>
    </row>
    <row r="3" spans="2:19" x14ac:dyDescent="0.25">
      <c r="B3" t="e" vm="1">
        <v>#VALUE!</v>
      </c>
      <c r="C3" t="str">
        <f>_FV(Table2[[#This Row],[Company]],"Ticker symbol",TRUE)</f>
        <v>AAPL</v>
      </c>
      <c r="D3" s="10" cm="1">
        <f t="array" ref="D3">_FV(Table2[[#This Row],[Company]],"Price")</f>
        <v>138.69499999999999</v>
      </c>
      <c r="E3" s="1" cm="1">
        <f t="array" ref="E3">_FV(Table2[[#This Row],[Company]],"52 week high",TRUE)</f>
        <v>182.94</v>
      </c>
      <c r="F3" s="1" cm="1">
        <f t="array" ref="F3">_FV(Table2[[#This Row],[Company]],"52 week low",TRUE)</f>
        <v>129.04</v>
      </c>
      <c r="G3" s="7" cm="1">
        <f t="array" ref="G3">_FV(Table2[[#This Row],[Company]],"P/E",TRUE)</f>
        <v>23.026199999999999</v>
      </c>
      <c r="H3" s="8">
        <v>0.92</v>
      </c>
      <c r="I3" s="8">
        <v>6</v>
      </c>
      <c r="J3" s="1">
        <v>6</v>
      </c>
      <c r="K3" s="2">
        <f>Table2[[#This Row],[Coupon]]/Table2[[#This Row],[Price]]</f>
        <v>4.3260391506543136E-2</v>
      </c>
      <c r="L3" s="5" t="s">
        <v>12</v>
      </c>
      <c r="M3" s="1" t="s">
        <v>6</v>
      </c>
      <c r="N3" s="2">
        <v>3.3300000000000003E-2</v>
      </c>
      <c r="O3" s="2">
        <v>0.04</v>
      </c>
      <c r="P3" s="2">
        <v>4.6699999999999998E-2</v>
      </c>
      <c r="Q3" s="3">
        <f>Table2[[#This Row],[Coupon]]/Table2[[#This Row],[MML]]</f>
        <v>180.18018018018017</v>
      </c>
      <c r="R3" s="3">
        <f>Table2[[#This Row],[Coupon]]/Table2[[#This Row],[MMH]]</f>
        <v>150</v>
      </c>
      <c r="S3" s="3">
        <f>Table2[[#This Row],[Coupon]]/Table2[[#This Row],[MOS]]</f>
        <v>128.47965738758032</v>
      </c>
    </row>
    <row r="4" spans="2:19" x14ac:dyDescent="0.25">
      <c r="B4" t="e" vm="2">
        <v>#VALUE!</v>
      </c>
      <c r="C4" t="str">
        <f>_FV(Table2[[#This Row],[Company]],"Ticker symbol",TRUE)</f>
        <v>AMLP</v>
      </c>
      <c r="D4" s="10" cm="1">
        <f t="array" ref="D4">_FV(Table2[[#This Row],[Company]],"Price")</f>
        <v>35.01</v>
      </c>
      <c r="E4" s="1" cm="1">
        <f t="array" ref="E4">_FV(Table2[[#This Row],[Company]],"52 week high",TRUE)</f>
        <v>42.18</v>
      </c>
      <c r="F4" s="1" cm="1">
        <f t="array" ref="F4">_FV(Table2[[#This Row],[Company]],"52 week low",TRUE)</f>
        <v>30.04</v>
      </c>
      <c r="G4" s="7" t="e" cm="1" vm="3">
        <f t="array" ref="G4">_FV(Table2[[#This Row],[Company]],"P/E",TRUE)</f>
        <v>#VALUE!</v>
      </c>
      <c r="H4" s="8">
        <v>2.92</v>
      </c>
      <c r="I4" s="8" t="s">
        <v>19</v>
      </c>
      <c r="J4" s="1">
        <v>2.92</v>
      </c>
      <c r="K4" s="2">
        <f>Table2[[#This Row],[Coupon]]/Table2[[#This Row],[Price]]</f>
        <v>8.3404741502427882E-2</v>
      </c>
      <c r="L4" s="5" t="s">
        <v>21</v>
      </c>
      <c r="M4" s="1" t="s">
        <v>6</v>
      </c>
      <c r="N4" s="2"/>
      <c r="O4" s="2"/>
      <c r="P4" s="2">
        <v>0.08</v>
      </c>
      <c r="Q4" s="3" t="e">
        <f>Table2[[#This Row],[Coupon]]/Table2[[#This Row],[MML]]</f>
        <v>#DIV/0!</v>
      </c>
      <c r="R4" s="3" t="e">
        <f>Table2[[#This Row],[Coupon]]/Table2[[#This Row],[MMH]]</f>
        <v>#DIV/0!</v>
      </c>
      <c r="S4" s="3">
        <f>Table2[[#This Row],[Coupon]]/Table2[[#This Row],[MOS]]</f>
        <v>36.5</v>
      </c>
    </row>
    <row r="5" spans="2:19" x14ac:dyDescent="0.25">
      <c r="B5" t="e" vm="4">
        <v>#VALUE!</v>
      </c>
      <c r="C5" t="str">
        <f>_FV(Table2[[#This Row],[Company]],"Ticker symbol",TRUE)</f>
        <v>AMT</v>
      </c>
      <c r="D5" s="10" cm="1">
        <f t="array" ref="D5">_FV(Table2[[#This Row],[Company]],"Price")</f>
        <v>255.82</v>
      </c>
      <c r="E5" s="1" cm="1">
        <f t="array" ref="E5">_FV(Table2[[#This Row],[Company]],"52 week high",TRUE)</f>
        <v>303.72000000000003</v>
      </c>
      <c r="F5" s="1" cm="1">
        <f t="array" ref="F5">_FV(Table2[[#This Row],[Company]],"52 week low",TRUE)</f>
        <v>220</v>
      </c>
      <c r="G5" s="7" cm="1">
        <f t="array" ref="G5">_FV(Table2[[#This Row],[Company]],"P/E",TRUE)</f>
        <v>44.865400000000001</v>
      </c>
      <c r="H5" s="8"/>
      <c r="I5" s="8"/>
      <c r="J5" s="1"/>
      <c r="K5" s="2">
        <f>Table2[[#This Row],[Coupon]]/Table2[[#This Row],[Price]]</f>
        <v>0</v>
      </c>
      <c r="L5" s="6" t="s">
        <v>21</v>
      </c>
      <c r="M5" s="1" t="s">
        <v>6</v>
      </c>
      <c r="N5" s="2"/>
      <c r="O5" s="2"/>
      <c r="P5" s="2"/>
      <c r="Q5" s="3" t="e">
        <f>Table2[[#This Row],[Coupon]]/Table2[[#This Row],[MML]]</f>
        <v>#DIV/0!</v>
      </c>
      <c r="R5" s="3" t="e">
        <f>Table2[[#This Row],[Coupon]]/Table2[[#This Row],[MMH]]</f>
        <v>#DIV/0!</v>
      </c>
      <c r="S5" s="3" t="e">
        <f>Table2[[#This Row],[Coupon]]/Table2[[#This Row],[MOS]]</f>
        <v>#DIV/0!</v>
      </c>
    </row>
    <row r="6" spans="2:19" x14ac:dyDescent="0.25">
      <c r="B6" t="e" vm="5">
        <v>#VALUE!</v>
      </c>
      <c r="C6" t="str">
        <f>_FV(Table2[[#This Row],[Company]],"Ticker symbol",TRUE)</f>
        <v>BLK</v>
      </c>
      <c r="D6" s="10" cm="1">
        <f t="array" ref="D6">_FV(Table2[[#This Row],[Company]],"Price")</f>
        <v>630.87</v>
      </c>
      <c r="E6" s="1" cm="1">
        <f t="array" ref="E6">_FV(Table2[[#This Row],[Company]],"52 week high",TRUE)</f>
        <v>973.16</v>
      </c>
      <c r="F6" s="1" cm="1">
        <f t="array" ref="F6">_FV(Table2[[#This Row],[Company]],"52 week low",TRUE)</f>
        <v>575.6</v>
      </c>
      <c r="G6" s="7" cm="1">
        <f t="array" ref="G6">_FV(Table2[[#This Row],[Company]],"P/E",TRUE)</f>
        <v>16.0017</v>
      </c>
      <c r="H6" s="8">
        <v>19.52</v>
      </c>
      <c r="I6" s="8"/>
      <c r="J6" s="1">
        <v>19.52</v>
      </c>
      <c r="K6" s="2">
        <f>Table2[[#This Row],[Coupon]]/Table2[[#This Row],[Price]]</f>
        <v>3.0941398386355349E-2</v>
      </c>
      <c r="L6" s="6" t="s">
        <v>21</v>
      </c>
      <c r="M6" s="1" t="s">
        <v>6</v>
      </c>
      <c r="N6" s="2">
        <v>2.5000000000000001E-2</v>
      </c>
      <c r="O6" s="2">
        <v>2.7E-2</v>
      </c>
      <c r="P6" s="2">
        <v>0.03</v>
      </c>
      <c r="Q6" s="3">
        <f>Table2[[#This Row],[Coupon]]/Table2[[#This Row],[MML]]</f>
        <v>780.8</v>
      </c>
      <c r="R6" s="3">
        <f>Table2[[#This Row],[Coupon]]/Table2[[#This Row],[MMH]]</f>
        <v>722.96296296296293</v>
      </c>
      <c r="S6" s="3">
        <f>Table2[[#This Row],[Coupon]]/Table2[[#This Row],[MOS]]</f>
        <v>650.66666666666663</v>
      </c>
    </row>
    <row r="7" spans="2:19" x14ac:dyDescent="0.25">
      <c r="B7" t="e" vm="6">
        <v>#VALUE!</v>
      </c>
      <c r="C7" t="str">
        <f>_FV(Table2[[#This Row],[Company]],"Ticker symbol",TRUE)</f>
        <v>GD</v>
      </c>
      <c r="D7" s="10" cm="1">
        <f t="array" ref="D7">_FV(Table2[[#This Row],[Company]],"Price")</f>
        <v>222.36500000000001</v>
      </c>
      <c r="E7" s="1" cm="1">
        <f t="array" ref="E7">_FV(Table2[[#This Row],[Company]],"52 week high",TRUE)</f>
        <v>254.99</v>
      </c>
      <c r="F7" s="1" cm="1">
        <f t="array" ref="F7">_FV(Table2[[#This Row],[Company]],"52 week low",TRUE)</f>
        <v>182.66</v>
      </c>
      <c r="G7" s="7" cm="1">
        <f t="array" ref="G7">_FV(Table2[[#This Row],[Company]],"P/E",TRUE)</f>
        <v>19.1403</v>
      </c>
      <c r="H7" s="8">
        <v>5.04</v>
      </c>
      <c r="I7" s="8"/>
      <c r="J7" s="1">
        <v>5.04</v>
      </c>
      <c r="K7" s="2">
        <f>Table2[[#This Row],[Coupon]]/Table2[[#This Row],[Price]]</f>
        <v>2.2665437456434241E-2</v>
      </c>
      <c r="L7" s="6" t="s">
        <v>21</v>
      </c>
      <c r="M7" s="1" t="s">
        <v>6</v>
      </c>
      <c r="N7" s="2">
        <v>2.4E-2</v>
      </c>
      <c r="O7" s="2">
        <v>2.7E-2</v>
      </c>
      <c r="P7" s="2">
        <v>3.1E-2</v>
      </c>
      <c r="Q7" s="3">
        <f>Table2[[#This Row],[Coupon]]/Table2[[#This Row],[MML]]</f>
        <v>210</v>
      </c>
      <c r="R7" s="3">
        <f>Table2[[#This Row],[Coupon]]/Table2[[#This Row],[MMH]]</f>
        <v>186.66666666666666</v>
      </c>
      <c r="S7" s="3">
        <f>Table2[[#This Row],[Coupon]]/Table2[[#This Row],[MOS]]</f>
        <v>162.58064516129033</v>
      </c>
    </row>
    <row r="8" spans="2:19" x14ac:dyDescent="0.25">
      <c r="B8" t="e" vm="7">
        <v>#VALUE!</v>
      </c>
      <c r="C8" t="str">
        <f>_FV(Table2[[#This Row],[Company]],"Ticker symbol",TRUE)</f>
        <v>GOOGL</v>
      </c>
      <c r="D8" s="10" cm="1">
        <f t="array" ref="D8">_FV(Table2[[#This Row],[Company]],"Price")</f>
        <v>2246.2199999999998</v>
      </c>
      <c r="E8" s="1" cm="1">
        <f t="array" ref="E8">_FV(Table2[[#This Row],[Company]],"52 week high",TRUE)</f>
        <v>3030.9315000000001</v>
      </c>
      <c r="F8" s="1" cm="1">
        <f t="array" ref="F8">_FV(Table2[[#This Row],[Company]],"52 week low",TRUE)</f>
        <v>2037.6936000000001</v>
      </c>
      <c r="G8" s="7" cm="1">
        <f t="array" ref="G8">_FV(Table2[[#This Row],[Company]],"P/E",TRUE)</f>
        <v>20.9559</v>
      </c>
      <c r="H8" s="8">
        <v>0</v>
      </c>
      <c r="I8" s="8">
        <v>98</v>
      </c>
      <c r="J8" s="1">
        <v>100</v>
      </c>
      <c r="K8" s="2">
        <f>Table2[[#This Row],[Coupon]]/Table2[[#This Row],[Price]]</f>
        <v>4.4519236762204956E-2</v>
      </c>
      <c r="L8" s="5" t="s">
        <v>12</v>
      </c>
      <c r="M8" s="1" t="s">
        <v>7</v>
      </c>
      <c r="N8" s="2">
        <v>3.3000000000000002E-2</v>
      </c>
      <c r="O8" s="2">
        <v>0.04</v>
      </c>
      <c r="P8" s="2">
        <v>4.6699999999999998E-2</v>
      </c>
      <c r="Q8" s="3">
        <f>Table2[[#This Row],[Coupon]]/Table2[[#This Row],[MML]]</f>
        <v>3030.30303030303</v>
      </c>
      <c r="R8" s="3">
        <f>Table2[[#This Row],[Coupon]]/Table2[[#This Row],[MMH]]</f>
        <v>2500</v>
      </c>
      <c r="S8" s="3">
        <f>Table2[[#This Row],[Coupon]]/Table2[[#This Row],[MOS]]</f>
        <v>2141.3276231263385</v>
      </c>
    </row>
    <row r="9" spans="2:19" x14ac:dyDescent="0.25">
      <c r="B9" t="e" vm="8">
        <v>#VALUE!</v>
      </c>
      <c r="C9" t="str">
        <f>_FV(Table2[[#This Row],[Company]],"Ticker symbol",TRUE)</f>
        <v>HD</v>
      </c>
      <c r="D9" s="10" cm="1">
        <f t="array" ref="D9">_FV(Table2[[#This Row],[Company]],"Price")</f>
        <v>272.95999999999998</v>
      </c>
      <c r="E9" s="1" cm="1">
        <f t="array" ref="E9">_FV(Table2[[#This Row],[Company]],"52 week high",TRUE)</f>
        <v>420.61</v>
      </c>
      <c r="F9" s="1" cm="1">
        <f t="array" ref="F9">_FV(Table2[[#This Row],[Company]],"52 week low",TRUE)</f>
        <v>264.51</v>
      </c>
      <c r="G9" s="7" cm="1">
        <f t="array" ref="G9">_FV(Table2[[#This Row],[Company]],"P/E",TRUE)</f>
        <v>17.944900000000001</v>
      </c>
      <c r="H9" s="8">
        <v>7.6</v>
      </c>
      <c r="I9" s="8"/>
      <c r="J9" s="1">
        <v>7.6</v>
      </c>
      <c r="K9" s="2">
        <f>Table2[[#This Row],[Coupon]]/Table2[[#This Row],[Price]]</f>
        <v>2.784290738569754E-2</v>
      </c>
      <c r="L9" s="6" t="s">
        <v>21</v>
      </c>
      <c r="M9" s="1" t="s">
        <v>6</v>
      </c>
      <c r="N9" s="2">
        <v>2.1000000000000001E-2</v>
      </c>
      <c r="O9" s="2">
        <v>2.3E-2</v>
      </c>
      <c r="P9" s="2">
        <v>2.7E-2</v>
      </c>
      <c r="Q9" s="3">
        <f>Table2[[#This Row],[Coupon]]/Table2[[#This Row],[MML]]</f>
        <v>361.90476190476187</v>
      </c>
      <c r="R9" s="3">
        <f>Table2[[#This Row],[Coupon]]/Table2[[#This Row],[MMH]]</f>
        <v>330.43478260869563</v>
      </c>
      <c r="S9" s="3">
        <f>Table2[[#This Row],[Coupon]]/Table2[[#This Row],[MOS]]</f>
        <v>281.48148148148147</v>
      </c>
    </row>
    <row r="10" spans="2:19" x14ac:dyDescent="0.25">
      <c r="B10" t="e" vm="9">
        <v>#VALUE!</v>
      </c>
      <c r="C10" t="str">
        <f>_FV(Table2[[#This Row],[Company]],"Ticker symbol",TRUE)</f>
        <v>JPM</v>
      </c>
      <c r="D10" s="10" cm="1">
        <f t="array" ref="D10">_FV(Table2[[#This Row],[Company]],"Price")</f>
        <v>116.4606</v>
      </c>
      <c r="E10" s="1" cm="1">
        <f t="array" ref="E10">_FV(Table2[[#This Row],[Company]],"52 week high",TRUE)</f>
        <v>172.96</v>
      </c>
      <c r="F10" s="1" cm="1">
        <f t="array" ref="F10">_FV(Table2[[#This Row],[Company]],"52 week low",TRUE)</f>
        <v>111.48</v>
      </c>
      <c r="G10" s="7" cm="1">
        <f t="array" ref="G10">_FV(Table2[[#This Row],[Company]],"P/E",TRUE)</f>
        <v>8.6363000000000003</v>
      </c>
      <c r="H10" s="8">
        <v>4</v>
      </c>
      <c r="I10" s="8"/>
      <c r="J10" s="1">
        <v>4</v>
      </c>
      <c r="K10" s="2">
        <f>Table2[[#This Row],[Coupon]]/Table2[[#This Row],[Price]]</f>
        <v>3.4346379805702529E-2</v>
      </c>
      <c r="L10" s="6" t="s">
        <v>21</v>
      </c>
      <c r="M10" s="1" t="s">
        <v>6</v>
      </c>
      <c r="N10" s="2">
        <v>0.03</v>
      </c>
      <c r="O10" s="2">
        <v>3.3000000000000002E-2</v>
      </c>
      <c r="P10" s="2">
        <v>0.04</v>
      </c>
      <c r="Q10" s="3">
        <f>Table2[[#This Row],[Coupon]]/Table2[[#This Row],[MML]]</f>
        <v>133.33333333333334</v>
      </c>
      <c r="R10" s="3">
        <f>Table2[[#This Row],[Coupon]]/Table2[[#This Row],[MMH]]</f>
        <v>121.2121212121212</v>
      </c>
      <c r="S10" s="3">
        <f>Table2[[#This Row],[Coupon]]/Table2[[#This Row],[MOS]]</f>
        <v>100</v>
      </c>
    </row>
    <row r="11" spans="2:19" x14ac:dyDescent="0.25">
      <c r="B11" t="e" vm="10">
        <v>#VALUE!</v>
      </c>
      <c r="C11" t="str">
        <f>_FV(Table2[[#This Row],[Company]],"Ticker symbol",TRUE)</f>
        <v>KO</v>
      </c>
      <c r="D11" s="10" cm="1">
        <f t="array" ref="D11">_FV(Table2[[#This Row],[Company]],"Price")</f>
        <v>62.685000000000002</v>
      </c>
      <c r="E11" s="1" cm="1">
        <f t="array" ref="E11">_FV(Table2[[#This Row],[Company]],"52 week high",TRUE)</f>
        <v>67.2</v>
      </c>
      <c r="F11" s="1" cm="1">
        <f t="array" ref="F11">_FV(Table2[[#This Row],[Company]],"52 week low",TRUE)</f>
        <v>52.28</v>
      </c>
      <c r="G11" s="7" cm="1">
        <f t="array" ref="G11">_FV(Table2[[#This Row],[Company]],"P/E",TRUE)</f>
        <v>26.533200000000001</v>
      </c>
      <c r="H11" s="8"/>
      <c r="I11" s="8"/>
      <c r="J11" s="1"/>
      <c r="K11" s="2">
        <f>Table2[[#This Row],[Coupon]]/Table2[[#This Row],[Price]]</f>
        <v>0</v>
      </c>
      <c r="L11" s="6" t="s">
        <v>21</v>
      </c>
      <c r="M11" s="1" t="s">
        <v>6</v>
      </c>
      <c r="N11" s="2"/>
      <c r="O11" s="2"/>
      <c r="P11" s="2"/>
      <c r="Q11" s="3" t="e">
        <f>Table2[[#This Row],[Coupon]]/Table2[[#This Row],[MML]]</f>
        <v>#DIV/0!</v>
      </c>
      <c r="R11" s="3" t="e">
        <f>Table2[[#This Row],[Coupon]]/Table2[[#This Row],[MMH]]</f>
        <v>#DIV/0!</v>
      </c>
      <c r="S11" s="3" t="e">
        <f>Table2[[#This Row],[Coupon]]/Table2[[#This Row],[MOS]]</f>
        <v>#DIV/0!</v>
      </c>
    </row>
    <row r="12" spans="2:19" x14ac:dyDescent="0.25">
      <c r="B12" t="e" vm="11">
        <v>#VALUE!</v>
      </c>
      <c r="C12" t="str">
        <f>_FV(Table2[[#This Row],[Company]],"Ticker symbol",TRUE)</f>
        <v>LMT</v>
      </c>
      <c r="D12" s="10" cm="1">
        <f t="array" ref="D12">_FV(Table2[[#This Row],[Company]],"Price")</f>
        <v>422.99</v>
      </c>
      <c r="E12" s="1" cm="1">
        <f t="array" ref="E12">_FV(Table2[[#This Row],[Company]],"52 week high",TRUE)</f>
        <v>479.99</v>
      </c>
      <c r="F12" s="1" cm="1">
        <f t="array" ref="F12">_FV(Table2[[#This Row],[Company]],"52 week low",TRUE)</f>
        <v>324.2278</v>
      </c>
      <c r="G12" s="7" cm="1">
        <f t="array" ref="G12">_FV(Table2[[#This Row],[Company]],"P/E",TRUE)</f>
        <v>18.512699999999999</v>
      </c>
      <c r="H12" s="8">
        <v>11.2</v>
      </c>
      <c r="I12" s="8"/>
      <c r="J12" s="1">
        <v>11.2</v>
      </c>
      <c r="K12" s="2">
        <f>Table2[[#This Row],[Coupon]]/Table2[[#This Row],[Price]]</f>
        <v>2.6478167332561052E-2</v>
      </c>
      <c r="L12" s="6" t="s">
        <v>21</v>
      </c>
      <c r="M12" s="1" t="s">
        <v>6</v>
      </c>
      <c r="N12" s="2">
        <v>2.7E-2</v>
      </c>
      <c r="O12" s="2">
        <v>3.1E-2</v>
      </c>
      <c r="P12" s="2">
        <v>3.5000000000000003E-2</v>
      </c>
      <c r="Q12" s="3">
        <f>Table2[[#This Row],[Coupon]]/Table2[[#This Row],[MML]]</f>
        <v>414.81481481481478</v>
      </c>
      <c r="R12" s="3">
        <f>Table2[[#This Row],[Coupon]]/Table2[[#This Row],[MMH]]</f>
        <v>361.29032258064512</v>
      </c>
      <c r="S12" s="3">
        <f>Table2[[#This Row],[Coupon]]/Table2[[#This Row],[MOS]]</f>
        <v>319.99999999999994</v>
      </c>
    </row>
    <row r="13" spans="2:19" x14ac:dyDescent="0.25">
      <c r="B13" t="e" vm="12">
        <v>#VALUE!</v>
      </c>
      <c r="C13" t="str">
        <f>_FV(Table2[[#This Row],[Company]],"Ticker symbol",TRUE)</f>
        <v>LOW</v>
      </c>
      <c r="D13" s="10" cm="1">
        <f t="array" ref="D13">_FV(Table2[[#This Row],[Company]],"Price")</f>
        <v>178.22</v>
      </c>
      <c r="E13" s="1" cm="1">
        <f t="array" ref="E13">_FV(Table2[[#This Row],[Company]],"52 week high",TRUE)</f>
        <v>263.31</v>
      </c>
      <c r="F13" s="1" cm="1">
        <f t="array" ref="F13">_FV(Table2[[#This Row],[Company]],"52 week low",TRUE)</f>
        <v>170.12</v>
      </c>
      <c r="G13" s="7" cm="1">
        <f t="array" ref="G13">_FV(Table2[[#This Row],[Company]],"P/E",TRUE)</f>
        <v>15.016400000000001</v>
      </c>
      <c r="H13" s="8">
        <v>4.2</v>
      </c>
      <c r="I13" s="8"/>
      <c r="J13" s="1">
        <v>4.2</v>
      </c>
      <c r="K13" s="2">
        <f>Table2[[#This Row],[Coupon]]/Table2[[#This Row],[Price]]</f>
        <v>2.3566378633150042E-2</v>
      </c>
      <c r="L13" s="6" t="s">
        <v>21</v>
      </c>
      <c r="M13" s="1" t="s">
        <v>6</v>
      </c>
      <c r="N13" s="2">
        <v>1.4999999999999999E-2</v>
      </c>
      <c r="O13" s="2">
        <v>1.7999999999999999E-2</v>
      </c>
      <c r="P13" s="2">
        <v>0.02</v>
      </c>
      <c r="Q13" s="3">
        <f>Table2[[#This Row],[Coupon]]/Table2[[#This Row],[MML]]</f>
        <v>280</v>
      </c>
      <c r="R13" s="3">
        <f>Table2[[#This Row],[Coupon]]/Table2[[#This Row],[MMH]]</f>
        <v>233.33333333333337</v>
      </c>
      <c r="S13" s="3">
        <f>Table2[[#This Row],[Coupon]]/Table2[[#This Row],[MOS]]</f>
        <v>210</v>
      </c>
    </row>
    <row r="14" spans="2:19" x14ac:dyDescent="0.25">
      <c r="B14" t="e" vm="13">
        <v>#VALUE!</v>
      </c>
      <c r="C14" t="str">
        <f>_FV(Table2[[#This Row],[Company]],"Ticker symbol",TRUE)</f>
        <v>MSFT</v>
      </c>
      <c r="D14" s="10" cm="1">
        <f t="array" ref="D14">_FV(Table2[[#This Row],[Company]],"Price")</f>
        <v>258.61</v>
      </c>
      <c r="E14" s="1" cm="1">
        <f t="array" ref="E14">_FV(Table2[[#This Row],[Company]],"52 week high",TRUE)</f>
        <v>349.67</v>
      </c>
      <c r="F14" s="1" cm="1">
        <f t="array" ref="F14">_FV(Table2[[#This Row],[Company]],"52 week low",TRUE)</f>
        <v>241.51</v>
      </c>
      <c r="G14" s="7" cm="1">
        <f t="array" ref="G14">_FV(Table2[[#This Row],[Company]],"P/E",TRUE)</f>
        <v>27.636299999999999</v>
      </c>
      <c r="H14" s="8">
        <v>2.48</v>
      </c>
      <c r="I14" s="8">
        <v>7.38</v>
      </c>
      <c r="J14" s="1">
        <v>8</v>
      </c>
      <c r="K14" s="2">
        <f>Table2[[#This Row],[Coupon]]/Table2[[#This Row],[Price]]</f>
        <v>3.0934611963961176E-2</v>
      </c>
      <c r="L14" s="5" t="s">
        <v>12</v>
      </c>
      <c r="M14" s="1" t="s">
        <v>6</v>
      </c>
      <c r="N14" s="2">
        <v>3.3300000000000003E-2</v>
      </c>
      <c r="O14" s="2">
        <v>0.04</v>
      </c>
      <c r="P14" s="2">
        <v>4.6699999999999998E-2</v>
      </c>
      <c r="Q14" s="3">
        <f>Table2[[#This Row],[Coupon]]/Table2[[#This Row],[MML]]</f>
        <v>240.24024024024021</v>
      </c>
      <c r="R14" s="3">
        <f>Table2[[#This Row],[Coupon]]/Table2[[#This Row],[MMH]]</f>
        <v>200</v>
      </c>
      <c r="S14" s="3">
        <f>Table2[[#This Row],[Coupon]]/Table2[[#This Row],[MOS]]</f>
        <v>171.30620985010708</v>
      </c>
    </row>
    <row r="15" spans="2:19" x14ac:dyDescent="0.25">
      <c r="B15" t="e" vm="14">
        <v>#VALUE!</v>
      </c>
      <c r="C15" t="str">
        <f>_FV(Table2[[#This Row],[Company]],"Ticker symbol",TRUE)</f>
        <v>PEP</v>
      </c>
      <c r="D15" s="10" cm="1">
        <f t="array" ref="D15">_FV(Table2[[#This Row],[Company]],"Price")</f>
        <v>165.81</v>
      </c>
      <c r="E15" s="1" cm="1">
        <f t="array" ref="E15">_FV(Table2[[#This Row],[Company]],"52 week high",TRUE)</f>
        <v>177.62</v>
      </c>
      <c r="F15" s="1" cm="1">
        <f t="array" ref="F15">_FV(Table2[[#This Row],[Company]],"52 week low",TRUE)</f>
        <v>146.4</v>
      </c>
      <c r="G15" s="7" cm="1">
        <f t="array" ref="G15">_FV(Table2[[#This Row],[Company]],"P/E",TRUE)</f>
        <v>22.3324</v>
      </c>
      <c r="H15" s="8">
        <v>4.5999999999999996</v>
      </c>
      <c r="I15" s="8"/>
      <c r="J15" s="1">
        <v>4.5999999999999996</v>
      </c>
      <c r="K15" s="2">
        <f>Table2[[#This Row],[Coupon]]/Table2[[#This Row],[Price]]</f>
        <v>2.7742596948314335E-2</v>
      </c>
      <c r="L15" s="5" t="s">
        <v>21</v>
      </c>
      <c r="M15" s="1" t="s">
        <v>6</v>
      </c>
      <c r="N15" s="2">
        <v>2.8000000000000001E-2</v>
      </c>
      <c r="O15" s="2">
        <v>0.03</v>
      </c>
      <c r="P15" s="2">
        <v>3.3000000000000002E-2</v>
      </c>
      <c r="Q15" s="3">
        <f>Table2[[#This Row],[Coupon]]/Table2[[#This Row],[MML]]</f>
        <v>164.28571428571428</v>
      </c>
      <c r="R15" s="3">
        <f>Table2[[#This Row],[Coupon]]/Table2[[#This Row],[MMH]]</f>
        <v>153.33333333333331</v>
      </c>
      <c r="S15" s="3">
        <f>Table2[[#This Row],[Coupon]]/Table2[[#This Row],[MOS]]</f>
        <v>139.39393939393938</v>
      </c>
    </row>
    <row r="16" spans="2:19" x14ac:dyDescent="0.25">
      <c r="B16" t="e" vm="15">
        <v>#VALUE!</v>
      </c>
      <c r="C16" t="str">
        <f>_FV(Table2[[#This Row],[Company]],"Ticker symbol",TRUE)</f>
        <v>SPG</v>
      </c>
      <c r="D16" s="10" cm="1">
        <f t="array" ref="D16">_FV(Table2[[#This Row],[Company]],"Price")</f>
        <v>100.32</v>
      </c>
      <c r="E16" s="1" cm="1">
        <f t="array" ref="E16">_FV(Table2[[#This Row],[Company]],"52 week high",TRUE)</f>
        <v>171.12</v>
      </c>
      <c r="F16" s="1" cm="1">
        <f t="array" ref="F16">_FV(Table2[[#This Row],[Company]],"52 week low",TRUE)</f>
        <v>93.5</v>
      </c>
      <c r="G16" s="7" cm="1">
        <f t="array" ref="G16">_FV(Table2[[#This Row],[Company]],"P/E",TRUE)</f>
        <v>14.769299999999999</v>
      </c>
      <c r="H16" s="8">
        <v>6.8</v>
      </c>
      <c r="I16" s="8"/>
      <c r="J16" s="1">
        <v>6.8</v>
      </c>
      <c r="K16" s="2">
        <f>Table2[[#This Row],[Coupon]]/Table2[[#This Row],[Price]]</f>
        <v>6.778309409888357E-2</v>
      </c>
      <c r="L16" s="5" t="s">
        <v>21</v>
      </c>
      <c r="M16" s="1" t="s">
        <v>6</v>
      </c>
      <c r="N16" s="2">
        <v>4.4999999999999998E-2</v>
      </c>
      <c r="O16" s="2">
        <v>5.5E-2</v>
      </c>
      <c r="P16" s="2">
        <v>6.5000000000000002E-2</v>
      </c>
      <c r="Q16" s="3">
        <f>Table2[[#This Row],[Coupon]]/Table2[[#This Row],[MML]]</f>
        <v>151.11111111111111</v>
      </c>
      <c r="R16" s="3">
        <f>Table2[[#This Row],[Coupon]]/Table2[[#This Row],[MMH]]</f>
        <v>123.63636363636363</v>
      </c>
      <c r="S16" s="3">
        <f>Table2[[#This Row],[Coupon]]/Table2[[#This Row],[MOS]]</f>
        <v>104.61538461538461</v>
      </c>
    </row>
    <row r="17" spans="2:19" x14ac:dyDescent="0.25">
      <c r="B17" t="e" vm="16">
        <v>#VALUE!</v>
      </c>
      <c r="C17" t="str">
        <f>_FV(Table2[[#This Row],[Company]],"Ticker symbol",TRUE)</f>
        <v>TROW</v>
      </c>
      <c r="D17" s="10" cm="1">
        <f t="array" ref="D17">_FV(Table2[[#This Row],[Company]],"Price")</f>
        <v>118.3147</v>
      </c>
      <c r="E17" s="1" cm="1">
        <f t="array" ref="E17">_FV(Table2[[#This Row],[Company]],"52 week high",TRUE)</f>
        <v>224.55500000000001</v>
      </c>
      <c r="F17" s="1" cm="1">
        <f t="array" ref="F17">_FV(Table2[[#This Row],[Company]],"52 week low",TRUE)</f>
        <v>104.72</v>
      </c>
      <c r="G17" s="7" cm="1">
        <f t="array" ref="G17">_FV(Table2[[#This Row],[Company]],"P/E",TRUE)</f>
        <v>9.7474000000000007</v>
      </c>
      <c r="H17" s="8">
        <v>4.8</v>
      </c>
      <c r="I17" s="8"/>
      <c r="J17" s="1">
        <v>4.8</v>
      </c>
      <c r="K17" s="2">
        <f>Table2[[#This Row],[Coupon]]/Table2[[#This Row],[Price]]</f>
        <v>4.0569768591730358E-2</v>
      </c>
      <c r="L17" s="5" t="s">
        <v>21</v>
      </c>
      <c r="M17" s="1" t="s">
        <v>6</v>
      </c>
      <c r="N17" s="2">
        <v>2.7E-2</v>
      </c>
      <c r="O17" s="2">
        <v>0.03</v>
      </c>
      <c r="P17" s="2">
        <v>3.3000000000000002E-2</v>
      </c>
      <c r="Q17" s="3">
        <f>Table2[[#This Row],[Coupon]]/Table2[[#This Row],[MML]]</f>
        <v>177.77777777777777</v>
      </c>
      <c r="R17" s="3">
        <f>Table2[[#This Row],[Coupon]]/Table2[[#This Row],[MMH]]</f>
        <v>160</v>
      </c>
      <c r="S17" s="3">
        <f>Table2[[#This Row],[Coupon]]/Table2[[#This Row],[MOS]]</f>
        <v>145.45454545454544</v>
      </c>
    </row>
    <row r="18" spans="2:19" x14ac:dyDescent="0.25">
      <c r="B18" t="e" vm="17">
        <v>#VALUE!</v>
      </c>
      <c r="C18" t="str">
        <f>_FV(Table2[[#This Row],[Company]],"Ticker symbol",TRUE)</f>
        <v>TXN</v>
      </c>
      <c r="D18" s="10" cm="1">
        <f t="array" ref="D18">_FV(Table2[[#This Row],[Company]],"Price")</f>
        <v>155.37</v>
      </c>
      <c r="E18" s="1" cm="1">
        <f t="array" ref="E18">_FV(Table2[[#This Row],[Company]],"52 week high",TRUE)</f>
        <v>202.26</v>
      </c>
      <c r="F18" s="1" cm="1">
        <f t="array" ref="F18">_FV(Table2[[#This Row],[Company]],"52 week low",TRUE)</f>
        <v>149.1</v>
      </c>
      <c r="G18" s="7" cm="1">
        <f t="array" ref="G18">_FV(Table2[[#This Row],[Company]],"P/E",TRUE)</f>
        <v>17.794599999999999</v>
      </c>
      <c r="H18" s="8">
        <v>4.5999999999999996</v>
      </c>
      <c r="I18" s="8"/>
      <c r="J18" s="1">
        <v>4.5999999999999996</v>
      </c>
      <c r="K18" s="2">
        <f>Table2[[#This Row],[Coupon]]/Table2[[#This Row],[Price]]</f>
        <v>2.9606745188903903E-2</v>
      </c>
      <c r="L18" s="5" t="s">
        <v>21</v>
      </c>
      <c r="M18" s="1" t="s">
        <v>6</v>
      </c>
      <c r="N18" s="2">
        <v>2.5000000000000001E-2</v>
      </c>
      <c r="O18" s="2">
        <v>2.7E-2</v>
      </c>
      <c r="P18" s="2">
        <v>0.03</v>
      </c>
      <c r="Q18" s="3">
        <f>Table2[[#This Row],[Coupon]]/Table2[[#This Row],[MML]]</f>
        <v>183.99999999999997</v>
      </c>
      <c r="R18" s="3">
        <f>Table2[[#This Row],[Coupon]]/Table2[[#This Row],[MMH]]</f>
        <v>170.37037037037035</v>
      </c>
      <c r="S18" s="3">
        <f>Table2[[#This Row],[Coupon]]/Table2[[#This Row],[MOS]]</f>
        <v>153.33333333333331</v>
      </c>
    </row>
    <row r="19" spans="2:19" x14ac:dyDescent="0.25">
      <c r="B19" t="e" vm="18">
        <v>#VALUE!</v>
      </c>
      <c r="C19" t="str">
        <f>_FV(Table2[[#This Row],[Company]],"Ticker symbol",TRUE)</f>
        <v>UPS</v>
      </c>
      <c r="D19" s="10" cm="1">
        <f t="array" ref="D19">_FV(Table2[[#This Row],[Company]],"Price")</f>
        <v>180.58500000000001</v>
      </c>
      <c r="E19" s="1" cm="1">
        <f t="array" ref="E19">_FV(Table2[[#This Row],[Company]],"52 week high",TRUE)</f>
        <v>233.72</v>
      </c>
      <c r="F19" s="1" cm="1">
        <f t="array" ref="F19">_FV(Table2[[#This Row],[Company]],"52 week low",TRUE)</f>
        <v>165.34</v>
      </c>
      <c r="G19" s="7" cm="1">
        <f t="array" ref="G19">_FV(Table2[[#This Row],[Company]],"P/E",TRUE)</f>
        <v>14.826700000000001</v>
      </c>
      <c r="H19" s="8">
        <v>6.08</v>
      </c>
      <c r="I19" s="8"/>
      <c r="J19" s="1">
        <v>6.08</v>
      </c>
      <c r="K19" s="2">
        <f>Table2[[#This Row],[Coupon]]/Table2[[#This Row],[Price]]</f>
        <v>3.3668355622006256E-2</v>
      </c>
      <c r="L19" s="5" t="s">
        <v>21</v>
      </c>
      <c r="M19" s="1" t="s">
        <v>6</v>
      </c>
      <c r="N19" s="2">
        <v>2.7E-2</v>
      </c>
      <c r="O19" s="2">
        <v>0.03</v>
      </c>
      <c r="P19" s="2">
        <v>3.5000000000000003E-2</v>
      </c>
      <c r="Q19" s="3">
        <f>Table2[[#This Row],[Coupon]]/Table2[[#This Row],[MML]]</f>
        <v>225.18518518518519</v>
      </c>
      <c r="R19" s="3">
        <f>Table2[[#This Row],[Coupon]]/Table2[[#This Row],[MMH]]</f>
        <v>202.66666666666669</v>
      </c>
      <c r="S19" s="3">
        <f>Table2[[#This Row],[Coupon]]/Table2[[#This Row],[MOS]]</f>
        <v>173.71428571428569</v>
      </c>
    </row>
    <row r="20" spans="2:19" x14ac:dyDescent="0.25">
      <c r="B20" t="e" vm="19">
        <v>#VALUE!</v>
      </c>
      <c r="C20" t="str">
        <f>_FV(Table2[[#This Row],[Company]],"Ticker symbol",TRUE)</f>
        <v>VZ</v>
      </c>
      <c r="D20" s="10" cm="1">
        <f t="array" ref="D20">_FV(Table2[[#This Row],[Company]],"Price")</f>
        <v>50.645000000000003</v>
      </c>
      <c r="E20" s="1" cm="1">
        <f t="array" ref="E20">_FV(Table2[[#This Row],[Company]],"52 week high",TRUE)</f>
        <v>56.85</v>
      </c>
      <c r="F20" s="1" cm="1">
        <f t="array" ref="F20">_FV(Table2[[#This Row],[Company]],"52 week low",TRUE)</f>
        <v>45.548900000000003</v>
      </c>
      <c r="G20" s="7" cm="1">
        <f t="array" ref="G20">_FV(Table2[[#This Row],[Company]],"P/E",TRUE)</f>
        <v>9.9133999999999993</v>
      </c>
      <c r="H20" s="8">
        <v>2.56</v>
      </c>
      <c r="I20" s="8"/>
      <c r="J20" s="1">
        <v>2.56</v>
      </c>
      <c r="K20" s="2">
        <f>Table2[[#This Row],[Coupon]]/Table2[[#This Row],[Price]]</f>
        <v>5.0547931681311088E-2</v>
      </c>
      <c r="L20" s="5" t="s">
        <v>21</v>
      </c>
      <c r="M20" s="1" t="s">
        <v>6</v>
      </c>
      <c r="N20" s="2">
        <v>4.4999999999999998E-2</v>
      </c>
      <c r="O20" s="2">
        <v>4.7500000000000001E-2</v>
      </c>
      <c r="P20" s="2">
        <v>0.05</v>
      </c>
      <c r="Q20" s="3">
        <f>Table2[[#This Row],[Coupon]]/Table2[[#This Row],[MML]]</f>
        <v>56.888888888888893</v>
      </c>
      <c r="R20" s="3">
        <f>Table2[[#This Row],[Coupon]]/Table2[[#This Row],[MMH]]</f>
        <v>53.89473684210526</v>
      </c>
      <c r="S20" s="3">
        <f>Table2[[#This Row],[Coupon]]/Table2[[#This Row],[MOS]]</f>
        <v>51.199999999999996</v>
      </c>
    </row>
    <row r="21" spans="2:19" x14ac:dyDescent="0.25">
      <c r="B21" t="e" vm="20">
        <v>#VALUE!</v>
      </c>
      <c r="C21" t="str">
        <f>_FV(Table2[[#This Row],[Company]],"Ticker symbol",TRUE)</f>
        <v>INTC</v>
      </c>
      <c r="D21" s="10" cm="1">
        <f t="array" ref="D21">_FV(Table2[[#This Row],[Company]],"Price")</f>
        <v>38.08</v>
      </c>
      <c r="E21" s="1" cm="1">
        <f t="array" ref="E21">_FV(Table2[[#This Row],[Company]],"52 week high",TRUE)</f>
        <v>57.83</v>
      </c>
      <c r="F21" s="1" cm="1">
        <f t="array" ref="F21">_FV(Table2[[#This Row],[Company]],"52 week low",TRUE)</f>
        <v>36.6</v>
      </c>
      <c r="G21" s="7" cm="1">
        <f t="array" ref="G21">_FV(Table2[[#This Row],[Company]],"P/E",TRUE)</f>
        <v>6.4249000000000001</v>
      </c>
      <c r="H21" s="8"/>
      <c r="I21" s="8"/>
      <c r="J21" s="1"/>
      <c r="K21" s="1"/>
      <c r="L21" s="6"/>
      <c r="M21" s="1"/>
      <c r="N21" s="2"/>
      <c r="O21" s="2"/>
      <c r="P21" s="2"/>
      <c r="Q21" s="3"/>
      <c r="R21" s="3"/>
      <c r="S21"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2022-06-28T17:38:59Z</dcterms:modified>
</cp:coreProperties>
</file>