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28680" yWindow="-120" windowWidth="25440" windowHeight="15390" activeTab="11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Print_Area" localSheetId="3">April!$A$1:$Q$35</definedName>
    <definedName name="_xlnm.Print_Area" localSheetId="7">August!$A$1:$Q$35</definedName>
    <definedName name="_xlnm.Print_Area" localSheetId="11">December!$A$1:$Q$35</definedName>
    <definedName name="_xlnm.Print_Area" localSheetId="1">February!$A$1:$Q$33</definedName>
    <definedName name="_xlnm.Print_Area" localSheetId="0">January!$A$1:$Q$35</definedName>
    <definedName name="_xlnm.Print_Area" localSheetId="6">July!$A$1:$Q$35</definedName>
    <definedName name="_xlnm.Print_Area" localSheetId="5">June!$A$1:$Q$35</definedName>
    <definedName name="_xlnm.Print_Area" localSheetId="2">March!$A$1:$Q$35</definedName>
    <definedName name="_xlnm.Print_Area" localSheetId="4">May!$A$1:$Q$35</definedName>
    <definedName name="_xlnm.Print_Area" localSheetId="10">November!$A$1:$Q$35</definedName>
    <definedName name="_xlnm.Print_Area" localSheetId="9">October!$A$1:$Q$35</definedName>
    <definedName name="_xlnm.Print_Area" localSheetId="8">September!$A$1:$Q$35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2" l="1"/>
  <c r="Q35" i="12" l="1"/>
  <c r="Q43" i="12" l="1"/>
  <c r="Q41" i="12"/>
  <c r="D38" i="12"/>
  <c r="Q37" i="12"/>
  <c r="E37" i="12"/>
  <c r="D37" i="12"/>
  <c r="C37" i="12"/>
  <c r="R35" i="12"/>
  <c r="F35" i="12"/>
  <c r="E35" i="12"/>
  <c r="D35" i="12"/>
  <c r="C35" i="12"/>
  <c r="B35" i="12"/>
  <c r="R34" i="12"/>
  <c r="N34" i="12"/>
  <c r="M34" i="12"/>
  <c r="L34" i="12"/>
  <c r="I34" i="12"/>
  <c r="H34" i="12"/>
  <c r="G34" i="12"/>
  <c r="F34" i="12"/>
  <c r="E34" i="12"/>
  <c r="C34" i="12"/>
  <c r="B34" i="12"/>
  <c r="B37" i="12" l="1"/>
  <c r="Q41" i="11"/>
  <c r="D38" i="11"/>
  <c r="Q37" i="11"/>
  <c r="E37" i="11"/>
  <c r="D37" i="11"/>
  <c r="C37" i="11"/>
  <c r="R35" i="11"/>
  <c r="Q35" i="11"/>
  <c r="F35" i="11"/>
  <c r="E35" i="11"/>
  <c r="D35" i="11"/>
  <c r="C35" i="11"/>
  <c r="B35" i="11"/>
  <c r="R34" i="11"/>
  <c r="N34" i="11"/>
  <c r="M34" i="11"/>
  <c r="L34" i="11"/>
  <c r="I34" i="11"/>
  <c r="H34" i="11"/>
  <c r="G34" i="11"/>
  <c r="F34" i="11"/>
  <c r="E34" i="11"/>
  <c r="D34" i="11"/>
  <c r="C34" i="11"/>
  <c r="B34" i="11"/>
  <c r="B37" i="11" l="1"/>
  <c r="Q43" i="10"/>
  <c r="Q41" i="10"/>
  <c r="Q35" i="10" l="1"/>
  <c r="G34" i="8"/>
  <c r="H34" i="6"/>
  <c r="G34" i="7"/>
  <c r="G34" i="9"/>
  <c r="G34" i="10"/>
  <c r="D38" i="10" l="1"/>
  <c r="Q37" i="10"/>
  <c r="E37" i="10"/>
  <c r="D37" i="10"/>
  <c r="C37" i="10"/>
  <c r="R35" i="10"/>
  <c r="F35" i="10"/>
  <c r="E35" i="10"/>
  <c r="D35" i="10"/>
  <c r="C35" i="10"/>
  <c r="B35" i="10"/>
  <c r="R34" i="10"/>
  <c r="N34" i="10"/>
  <c r="M34" i="10"/>
  <c r="L34" i="10"/>
  <c r="I34" i="10"/>
  <c r="H34" i="10"/>
  <c r="F34" i="10"/>
  <c r="E34" i="10"/>
  <c r="D34" i="10"/>
  <c r="C34" i="10"/>
  <c r="B34" i="10"/>
  <c r="B37" i="10" l="1"/>
  <c r="Q41" i="9"/>
  <c r="T28" i="9"/>
  <c r="T29" i="9"/>
  <c r="T30" i="9"/>
  <c r="T27" i="9"/>
  <c r="Q35" i="9" l="1"/>
  <c r="D38" i="9" l="1"/>
  <c r="Q37" i="9"/>
  <c r="E37" i="9"/>
  <c r="D37" i="9"/>
  <c r="C37" i="9"/>
  <c r="R35" i="9"/>
  <c r="F35" i="9"/>
  <c r="E35" i="9"/>
  <c r="D35" i="9"/>
  <c r="C35" i="9"/>
  <c r="B35" i="9"/>
  <c r="R34" i="9"/>
  <c r="N34" i="9"/>
  <c r="M34" i="9"/>
  <c r="L34" i="9"/>
  <c r="I34" i="9"/>
  <c r="H34" i="9"/>
  <c r="F34" i="9"/>
  <c r="E34" i="9"/>
  <c r="D34" i="9"/>
  <c r="C34" i="9"/>
  <c r="B34" i="9"/>
  <c r="B37" i="9" s="1"/>
  <c r="H34" i="8" l="1"/>
  <c r="H34" i="7"/>
  <c r="B39" i="8" l="1"/>
  <c r="D38" i="8"/>
  <c r="Q37" i="8"/>
  <c r="E37" i="8"/>
  <c r="D37" i="8"/>
  <c r="C37" i="8"/>
  <c r="R35" i="8"/>
  <c r="Q35" i="8"/>
  <c r="F35" i="8"/>
  <c r="E35" i="8"/>
  <c r="D35" i="8"/>
  <c r="C35" i="8"/>
  <c r="B35" i="8"/>
  <c r="R34" i="8"/>
  <c r="N34" i="8"/>
  <c r="M34" i="8"/>
  <c r="L34" i="8"/>
  <c r="I34" i="8"/>
  <c r="F34" i="8"/>
  <c r="E34" i="8"/>
  <c r="D34" i="8"/>
  <c r="C34" i="8"/>
  <c r="B34" i="8"/>
  <c r="B37" i="8" s="1"/>
  <c r="B39" i="7" l="1"/>
  <c r="D38" i="7" l="1"/>
  <c r="Q37" i="7"/>
  <c r="E37" i="7"/>
  <c r="D37" i="7"/>
  <c r="C37" i="7"/>
  <c r="R35" i="7"/>
  <c r="Q35" i="7"/>
  <c r="F35" i="7"/>
  <c r="E35" i="7"/>
  <c r="D35" i="7"/>
  <c r="C35" i="7"/>
  <c r="B35" i="7"/>
  <c r="R34" i="7"/>
  <c r="N34" i="7"/>
  <c r="M34" i="7"/>
  <c r="L34" i="7"/>
  <c r="I34" i="7"/>
  <c r="F34" i="7"/>
  <c r="E34" i="7"/>
  <c r="D34" i="7"/>
  <c r="C34" i="7"/>
  <c r="B34" i="7"/>
  <c r="B37" i="7" s="1"/>
  <c r="D38" i="6" l="1"/>
  <c r="Q37" i="6"/>
  <c r="E37" i="6"/>
  <c r="D37" i="6"/>
  <c r="C37" i="6"/>
  <c r="R35" i="6"/>
  <c r="Q35" i="6"/>
  <c r="F35" i="6"/>
  <c r="E35" i="6"/>
  <c r="D35" i="6"/>
  <c r="C35" i="6"/>
  <c r="B35" i="6"/>
  <c r="R34" i="6"/>
  <c r="N34" i="6"/>
  <c r="M34" i="6"/>
  <c r="L34" i="6"/>
  <c r="I34" i="6"/>
  <c r="G34" i="6"/>
  <c r="F34" i="6"/>
  <c r="E34" i="6"/>
  <c r="D34" i="6"/>
  <c r="C34" i="6"/>
  <c r="B34" i="6"/>
  <c r="B37" i="6" s="1"/>
  <c r="D38" i="5" l="1"/>
  <c r="Q37" i="5"/>
  <c r="E37" i="5"/>
  <c r="D37" i="5"/>
  <c r="C37" i="5"/>
  <c r="R35" i="5"/>
  <c r="Q35" i="5"/>
  <c r="F35" i="5"/>
  <c r="E35" i="5"/>
  <c r="D35" i="5"/>
  <c r="C35" i="5"/>
  <c r="B35" i="5"/>
  <c r="R34" i="5"/>
  <c r="N34" i="5"/>
  <c r="M34" i="5"/>
  <c r="L34" i="5"/>
  <c r="I34" i="5"/>
  <c r="F34" i="5"/>
  <c r="E34" i="5"/>
  <c r="D34" i="5"/>
  <c r="C34" i="5"/>
  <c r="B34" i="5"/>
  <c r="B37" i="5" s="1"/>
  <c r="I34" i="1" l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" i="2"/>
  <c r="I34" i="4"/>
  <c r="I34" i="3"/>
  <c r="D38" i="4" l="1"/>
  <c r="Q37" i="4"/>
  <c r="E37" i="4"/>
  <c r="D37" i="4"/>
  <c r="C37" i="4"/>
  <c r="R35" i="4"/>
  <c r="Q35" i="4"/>
  <c r="F35" i="4"/>
  <c r="E35" i="4"/>
  <c r="D35" i="4"/>
  <c r="C35" i="4"/>
  <c r="B35" i="4"/>
  <c r="R34" i="4"/>
  <c r="N34" i="4"/>
  <c r="M34" i="4"/>
  <c r="L34" i="4"/>
  <c r="H34" i="4"/>
  <c r="G34" i="4"/>
  <c r="F34" i="4"/>
  <c r="E34" i="4"/>
  <c r="D34" i="4"/>
  <c r="C34" i="4"/>
  <c r="B34" i="4"/>
  <c r="B37" i="4" s="1"/>
  <c r="D38" i="3" l="1"/>
  <c r="Q37" i="3"/>
  <c r="E37" i="3"/>
  <c r="D37" i="3"/>
  <c r="C37" i="3"/>
  <c r="R35" i="3"/>
  <c r="Q35" i="3"/>
  <c r="F35" i="3"/>
  <c r="E35" i="3"/>
  <c r="D35" i="3"/>
  <c r="C35" i="3"/>
  <c r="B35" i="3"/>
  <c r="R34" i="3"/>
  <c r="N34" i="3"/>
  <c r="M34" i="3"/>
  <c r="L34" i="3"/>
  <c r="H34" i="3"/>
  <c r="G34" i="3"/>
  <c r="F34" i="3"/>
  <c r="E34" i="3"/>
  <c r="D34" i="3"/>
  <c r="C34" i="3"/>
  <c r="B34" i="3"/>
  <c r="B37" i="3" l="1"/>
  <c r="I32" i="2"/>
  <c r="F33" i="2" l="1"/>
  <c r="Q35" i="2"/>
  <c r="D35" i="2"/>
  <c r="C35" i="2"/>
  <c r="D36" i="2"/>
  <c r="E35" i="2"/>
  <c r="R33" i="2"/>
  <c r="Q33" i="2"/>
  <c r="E33" i="2"/>
  <c r="D33" i="2"/>
  <c r="C33" i="2"/>
  <c r="B33" i="2"/>
  <c r="R32" i="2"/>
  <c r="N32" i="2"/>
  <c r="M32" i="2"/>
  <c r="L32" i="2"/>
  <c r="H32" i="2"/>
  <c r="G32" i="2"/>
  <c r="F32" i="2"/>
  <c r="E32" i="2"/>
  <c r="D32" i="2"/>
  <c r="C32" i="2"/>
  <c r="B32" i="2"/>
  <c r="B35" i="2" l="1"/>
  <c r="D38" i="1"/>
  <c r="Q37" i="1"/>
  <c r="E37" i="1"/>
  <c r="D37" i="1"/>
  <c r="C37" i="1"/>
  <c r="R35" i="1"/>
  <c r="Q35" i="1"/>
  <c r="F35" i="1"/>
  <c r="E35" i="1"/>
  <c r="D35" i="1"/>
  <c r="C35" i="1"/>
  <c r="B35" i="1"/>
  <c r="R34" i="1"/>
  <c r="N34" i="1"/>
  <c r="M34" i="1"/>
  <c r="L34" i="1"/>
  <c r="H34" i="1"/>
  <c r="G34" i="1"/>
  <c r="F34" i="1"/>
  <c r="E34" i="1"/>
  <c r="D34" i="1"/>
  <c r="C34" i="1"/>
  <c r="B34" i="1"/>
  <c r="B37" i="1" s="1"/>
</calcChain>
</file>

<file path=xl/sharedStrings.xml><?xml version="1.0" encoding="utf-8"?>
<sst xmlns="http://schemas.openxmlformats.org/spreadsheetml/2006/main" count="1028" uniqueCount="71">
  <si>
    <t>Day Number</t>
  </si>
  <si>
    <t>Max Temp</t>
  </si>
  <si>
    <t>Min Temp</t>
  </si>
  <si>
    <t>Total rainfall</t>
  </si>
  <si>
    <t>Min Grass Temp</t>
  </si>
  <si>
    <t>Min Concrete Temp</t>
  </si>
  <si>
    <t>Average 30cm Soil Temp</t>
  </si>
  <si>
    <t>Average 100cm Soil Temp</t>
  </si>
  <si>
    <t>Average wind speed (kph)</t>
  </si>
  <si>
    <t>Wind Direction at 09:00</t>
  </si>
  <si>
    <t>Wind Speed (kph) at 09:00</t>
  </si>
  <si>
    <t>Dry Bulb Temp at 09:00</t>
  </si>
  <si>
    <t>Average Humidity</t>
  </si>
  <si>
    <t>Max Wind Gust (kph)</t>
  </si>
  <si>
    <t>Max Wind Gust Time</t>
  </si>
  <si>
    <t>Max Wind Gust Direction</t>
  </si>
  <si>
    <t>Total Sunshine</t>
  </si>
  <si>
    <t>Average Dry Bulb Temp</t>
  </si>
  <si>
    <t>---</t>
  </si>
  <si>
    <t>WNW</t>
  </si>
  <si>
    <t>W</t>
  </si>
  <si>
    <t>SW</t>
  </si>
  <si>
    <t>WSW</t>
  </si>
  <si>
    <t>NW</t>
  </si>
  <si>
    <t>SE</t>
  </si>
  <si>
    <t>SSE</t>
  </si>
  <si>
    <t>E</t>
  </si>
  <si>
    <t>Results</t>
  </si>
  <si>
    <t>Max/Min</t>
  </si>
  <si>
    <t>Weather Data for January 2020</t>
  </si>
  <si>
    <t>ENE</t>
  </si>
  <si>
    <t>N</t>
  </si>
  <si>
    <t>Wind Direction at 9:00</t>
  </si>
  <si>
    <t>Wind Speed at 9:00</t>
  </si>
  <si>
    <t>Dry Bulb Temp at 9:00</t>
  </si>
  <si>
    <t>Max Wind Gust</t>
  </si>
  <si>
    <t>Weather Data for February 2020</t>
  </si>
  <si>
    <t>Ciara</t>
  </si>
  <si>
    <t>Dennis</t>
  </si>
  <si>
    <t>snow</t>
  </si>
  <si>
    <t>NNE</t>
  </si>
  <si>
    <t>SSW</t>
  </si>
  <si>
    <t>Weather Data for March 2020</t>
  </si>
  <si>
    <t xml:space="preserve"> </t>
  </si>
  <si>
    <t>NNW</t>
  </si>
  <si>
    <t>ESE</t>
  </si>
  <si>
    <t>Infills are based on Copley, data courtesy of Ken Cook</t>
  </si>
  <si>
    <t>Weather Data for April 2020</t>
  </si>
  <si>
    <t>30cm Soil Temp at 0900</t>
  </si>
  <si>
    <t>100cm Soil Temp at 0900</t>
  </si>
  <si>
    <t>NE</t>
  </si>
  <si>
    <t>Weather Data for May 2020</t>
  </si>
  <si>
    <t>Weather Data for June 2020</t>
  </si>
  <si>
    <t>10.4 mm recorded in a single hour. An engineer was present, testing the rain gauge</t>
  </si>
  <si>
    <t>West building</t>
  </si>
  <si>
    <t>Weather Data for July 2020</t>
  </si>
  <si>
    <t>30.5 was a fault too, caused by the engineer visit. Both values have since been changed in MIDAS</t>
  </si>
  <si>
    <t>Weather Data for August 2020</t>
  </si>
  <si>
    <t>12 days below 1 hour</t>
  </si>
  <si>
    <t>Weather Data for September 2020</t>
  </si>
  <si>
    <t>Sunshine total is estimated from UKMO E&amp;NE regional total</t>
  </si>
  <si>
    <t>gust mph</t>
  </si>
  <si>
    <t>AWS total</t>
  </si>
  <si>
    <t>Weather Data for October 2020</t>
  </si>
  <si>
    <t>Days with less than 1 hour sunshine</t>
  </si>
  <si>
    <t>Daily sum (raw data)</t>
  </si>
  <si>
    <t>Weather Data for November 2020</t>
  </si>
  <si>
    <t>Grass minima from Newton Hall inserted</t>
  </si>
  <si>
    <t>Max and min reveresed in daily sheet</t>
  </si>
  <si>
    <t>S</t>
  </si>
  <si>
    <t>Weather Data for December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</si>
</sst>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4" fontId="4" fillId="0" borderId="0" xfId="0" applyNumberFormat="1" applyFont="1"/>
    <xf numFmtId="164" fontId="1" fillId="0" borderId="0" xfId="0" applyNumberFormat="1" applyFont="1"/>
    <xf numFmtId="0" fontId="3" fillId="4" borderId="1" xfId="0" applyFont="1" applyFill="1" applyBorder="1"/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0" borderId="1" xfId="0" applyFont="1" applyBorder="1"/>
    <xf numFmtId="164" fontId="0" fillId="0" borderId="1" xfId="0" applyNumberFormat="1" applyBorder="1"/>
    <xf numFmtId="0" fontId="5" fillId="4" borderId="1" xfId="0" applyFont="1" applyFill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164" fontId="0" fillId="0" borderId="1" xfId="0" applyNumberFormat="1" applyFill="1" applyBorder="1" applyAlignment="1">
      <alignment horizontal="right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Fill="1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1" fillId="5" borderId="0" xfId="0" applyNumberFormat="1" applyFont="1" applyFill="1"/>
    <xf numFmtId="0" fontId="1" fillId="5" borderId="0" xfId="0" applyFont="1" applyFill="1"/>
    <xf numFmtId="0" fontId="0" fillId="0" borderId="0" xfId="0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9"/>
  <sheetViews>
    <sheetView topLeftCell="A10" workbookViewId="0">
      <selection activeCell="Q34" sqref="Q34"/>
    </sheetView>
  </sheetViews>
  <sheetFormatPr defaultRowHeight="15" x14ac:dyDescent="0.25"/>
  <sheetData>
    <row r="1" spans="1:27" x14ac:dyDescent="0.25">
      <c r="A1" s="1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27" ht="45" x14ac:dyDescent="0.25">
      <c r="A2" s="4" t="s">
        <v>0</v>
      </c>
      <c r="B2" s="5" t="s">
        <v>1</v>
      </c>
      <c r="C2" s="5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4" t="s">
        <v>14</v>
      </c>
      <c r="P2" s="6" t="s">
        <v>15</v>
      </c>
      <c r="Q2" s="7" t="s">
        <v>16</v>
      </c>
      <c r="R2" s="4" t="s">
        <v>17</v>
      </c>
      <c r="S2" s="4"/>
    </row>
    <row r="3" spans="1:27" x14ac:dyDescent="0.25">
      <c r="A3" s="8">
        <v>1</v>
      </c>
      <c r="B3" s="9">
        <v>6.98</v>
      </c>
      <c r="C3" s="9">
        <v>-1.36</v>
      </c>
      <c r="D3">
        <v>0</v>
      </c>
      <c r="E3" s="9">
        <v>-0.57999999999999996</v>
      </c>
      <c r="F3" s="9">
        <v>-0.4</v>
      </c>
      <c r="G3" s="9">
        <v>5.4849999999999994</v>
      </c>
      <c r="H3" s="9">
        <v>7.1404166666666669</v>
      </c>
      <c r="I3" s="9">
        <v>2.533333333333331</v>
      </c>
      <c r="J3" t="s">
        <v>20</v>
      </c>
      <c r="K3" s="9">
        <v>1.6</v>
      </c>
      <c r="L3" s="9">
        <v>2.6</v>
      </c>
      <c r="M3" s="9">
        <v>86.024999999999991</v>
      </c>
      <c r="N3" s="9">
        <v>24.1</v>
      </c>
      <c r="O3" s="10">
        <v>0</v>
      </c>
      <c r="P3" t="s">
        <v>22</v>
      </c>
      <c r="Q3" s="9">
        <v>5.67</v>
      </c>
      <c r="R3" s="9">
        <v>4.1445833333333333</v>
      </c>
      <c r="S3" s="9"/>
      <c r="T3" s="9"/>
      <c r="U3" s="9"/>
      <c r="V3" s="9"/>
      <c r="W3" s="9"/>
      <c r="AA3" s="10"/>
    </row>
    <row r="4" spans="1:27" x14ac:dyDescent="0.25">
      <c r="A4" s="8">
        <v>2</v>
      </c>
      <c r="B4" s="9">
        <v>10.86</v>
      </c>
      <c r="C4" s="9">
        <v>2.2200000000000002</v>
      </c>
      <c r="D4">
        <v>0.8</v>
      </c>
      <c r="E4" s="9">
        <v>-0.24</v>
      </c>
      <c r="F4" s="9">
        <v>-0.62</v>
      </c>
      <c r="G4" s="9">
        <v>5.2924999999999995</v>
      </c>
      <c r="H4" s="9">
        <v>7.080000000000001</v>
      </c>
      <c r="I4" s="9">
        <v>8.1197916666666643</v>
      </c>
      <c r="J4" t="s">
        <v>22</v>
      </c>
      <c r="K4" s="9">
        <v>4.8</v>
      </c>
      <c r="L4" s="9">
        <v>5.67</v>
      </c>
      <c r="M4" s="9">
        <v>79.529166666666669</v>
      </c>
      <c r="N4" s="9">
        <v>54.7</v>
      </c>
      <c r="O4" s="10">
        <v>0.60416666666666663</v>
      </c>
      <c r="P4" t="s">
        <v>20</v>
      </c>
      <c r="Q4" s="9">
        <v>0.93</v>
      </c>
      <c r="R4" s="9">
        <v>7.9108333333333327</v>
      </c>
      <c r="S4" s="9"/>
      <c r="T4" s="9"/>
      <c r="U4" s="9"/>
      <c r="AA4" s="10"/>
    </row>
    <row r="5" spans="1:27" x14ac:dyDescent="0.25">
      <c r="A5" s="8">
        <v>3</v>
      </c>
      <c r="B5" s="9">
        <v>7.74</v>
      </c>
      <c r="C5" s="9">
        <v>3.48</v>
      </c>
      <c r="D5">
        <v>0</v>
      </c>
      <c r="E5" s="9">
        <v>1.74</v>
      </c>
      <c r="F5" s="9">
        <v>2.8</v>
      </c>
      <c r="G5" s="9">
        <v>5.6808333333333332</v>
      </c>
      <c r="H5" s="9">
        <v>7.0033333333333312</v>
      </c>
      <c r="I5" s="9">
        <v>9.5781249999999911</v>
      </c>
      <c r="J5" t="s">
        <v>19</v>
      </c>
      <c r="K5" s="9">
        <v>9.6999999999999993</v>
      </c>
      <c r="L5" s="9">
        <v>3.77</v>
      </c>
      <c r="M5" s="9">
        <v>76.57083333333334</v>
      </c>
      <c r="N5" s="9">
        <v>38.6</v>
      </c>
      <c r="O5" s="10">
        <v>0.14583333333333334</v>
      </c>
      <c r="P5" t="s">
        <v>23</v>
      </c>
      <c r="Q5" s="9">
        <v>4.7</v>
      </c>
      <c r="R5" s="9">
        <v>6.3691666666666658</v>
      </c>
      <c r="S5" s="9"/>
      <c r="T5" s="9"/>
      <c r="U5" s="9"/>
      <c r="AA5" s="10"/>
    </row>
    <row r="6" spans="1:27" x14ac:dyDescent="0.25">
      <c r="A6" s="8">
        <v>4</v>
      </c>
      <c r="B6" s="9">
        <v>9.9499999999999993</v>
      </c>
      <c r="C6" s="9">
        <v>3.76</v>
      </c>
      <c r="D6">
        <v>0</v>
      </c>
      <c r="E6" s="9">
        <v>4.2300000000000004</v>
      </c>
      <c r="F6" s="9">
        <v>3.38</v>
      </c>
      <c r="G6" s="9">
        <v>5.7912500000000007</v>
      </c>
      <c r="H6" s="9">
        <v>6.98</v>
      </c>
      <c r="I6" s="9">
        <v>9.9062500000000036</v>
      </c>
      <c r="J6" t="s">
        <v>19</v>
      </c>
      <c r="K6" s="9">
        <v>17.7</v>
      </c>
      <c r="L6" s="9">
        <v>7.53</v>
      </c>
      <c r="M6" s="9">
        <v>77.433333333333323</v>
      </c>
      <c r="N6" s="9">
        <v>46.7</v>
      </c>
      <c r="O6" s="10">
        <v>3.125E-2</v>
      </c>
      <c r="P6" t="s">
        <v>20</v>
      </c>
      <c r="Q6" s="9">
        <v>3.33</v>
      </c>
      <c r="R6" s="9">
        <v>7.7299999999999995</v>
      </c>
      <c r="S6" s="9"/>
      <c r="T6" s="9"/>
      <c r="U6" s="9"/>
      <c r="AA6" s="10"/>
    </row>
    <row r="7" spans="1:27" x14ac:dyDescent="0.25">
      <c r="A7" s="8">
        <v>5</v>
      </c>
      <c r="B7" s="9">
        <v>9.9700000000000006</v>
      </c>
      <c r="C7" s="9">
        <v>6.56</v>
      </c>
      <c r="D7">
        <v>0</v>
      </c>
      <c r="E7" s="9">
        <v>4.8499999999999996</v>
      </c>
      <c r="F7" s="9">
        <v>4.58</v>
      </c>
      <c r="G7" s="9">
        <v>6.0604166666666659</v>
      </c>
      <c r="H7" s="9">
        <v>6.9829166666666707</v>
      </c>
      <c r="I7" s="9">
        <v>8.6677083333333282</v>
      </c>
      <c r="J7" t="s">
        <v>20</v>
      </c>
      <c r="K7" s="9">
        <v>11.3</v>
      </c>
      <c r="L7" s="9">
        <v>8.01</v>
      </c>
      <c r="M7" s="9">
        <v>81.045833333333334</v>
      </c>
      <c r="N7" s="9">
        <v>40.200000000000003</v>
      </c>
      <c r="O7" s="10">
        <v>0.9375</v>
      </c>
      <c r="P7" t="s">
        <v>22</v>
      </c>
      <c r="Q7" s="9">
        <v>1</v>
      </c>
      <c r="R7" s="9">
        <v>8.7325000000000017</v>
      </c>
      <c r="S7" s="9"/>
      <c r="T7" s="9"/>
      <c r="U7" s="9"/>
      <c r="AA7" s="10"/>
    </row>
    <row r="8" spans="1:27" x14ac:dyDescent="0.25">
      <c r="A8" s="8">
        <v>6</v>
      </c>
      <c r="B8" s="9">
        <v>9.42</v>
      </c>
      <c r="C8" s="9">
        <v>7.51</v>
      </c>
      <c r="D8">
        <v>0</v>
      </c>
      <c r="E8" s="9">
        <v>6.86</v>
      </c>
      <c r="F8" s="9">
        <v>5.99</v>
      </c>
      <c r="G8" s="9">
        <v>6.355833333333333</v>
      </c>
      <c r="H8" s="9">
        <v>7.0141666666666653</v>
      </c>
      <c r="I8" s="9">
        <v>7.6531250000000002</v>
      </c>
      <c r="J8" t="s">
        <v>24</v>
      </c>
      <c r="K8" s="9">
        <v>3.2</v>
      </c>
      <c r="L8" s="9">
        <v>8.31</v>
      </c>
      <c r="M8" s="9">
        <v>74.845833333333331</v>
      </c>
      <c r="N8" s="9">
        <v>40.200000000000003</v>
      </c>
      <c r="O8" s="10">
        <v>0.59375</v>
      </c>
      <c r="P8" t="s">
        <v>22</v>
      </c>
      <c r="Q8" s="9">
        <v>0.15</v>
      </c>
      <c r="R8" s="9">
        <v>7.8104166666666677</v>
      </c>
      <c r="S8" s="9"/>
      <c r="T8" s="9"/>
      <c r="U8" s="9"/>
      <c r="AA8" s="10"/>
    </row>
    <row r="9" spans="1:27" x14ac:dyDescent="0.25">
      <c r="A9" s="8">
        <v>7</v>
      </c>
      <c r="B9" s="9">
        <v>13.7</v>
      </c>
      <c r="C9" s="9">
        <v>4.0599999999999996</v>
      </c>
      <c r="D9">
        <v>0</v>
      </c>
      <c r="E9" s="9">
        <v>0.71</v>
      </c>
      <c r="F9" s="9">
        <v>1.25</v>
      </c>
      <c r="G9" s="9">
        <v>6.307083333333332</v>
      </c>
      <c r="H9" s="9">
        <v>7.0699999999999994</v>
      </c>
      <c r="I9" s="9">
        <v>11.312500000000002</v>
      </c>
      <c r="J9" t="s">
        <v>20</v>
      </c>
      <c r="K9" s="9">
        <v>14.5</v>
      </c>
      <c r="L9" s="9">
        <v>9.35</v>
      </c>
      <c r="M9" s="9">
        <v>76.120833333333323</v>
      </c>
      <c r="N9" s="9">
        <v>64.400000000000006</v>
      </c>
      <c r="O9" s="10">
        <v>0.84375</v>
      </c>
      <c r="P9" t="s">
        <v>19</v>
      </c>
      <c r="Q9" s="9">
        <v>0.22</v>
      </c>
      <c r="R9" s="9">
        <v>10.015833333333335</v>
      </c>
      <c r="S9" s="9"/>
      <c r="T9" s="9"/>
      <c r="U9" s="9"/>
      <c r="AA9" s="10"/>
    </row>
    <row r="10" spans="1:27" x14ac:dyDescent="0.25">
      <c r="A10" s="8">
        <v>8</v>
      </c>
      <c r="B10" s="9">
        <v>8.52</v>
      </c>
      <c r="C10" s="9">
        <v>6.96</v>
      </c>
      <c r="D10">
        <v>14</v>
      </c>
      <c r="E10" s="9">
        <v>5.24</v>
      </c>
      <c r="F10" s="9">
        <v>4.29</v>
      </c>
      <c r="G10" s="9">
        <v>6.6737499999999992</v>
      </c>
      <c r="H10" s="9">
        <v>7.1174999999999988</v>
      </c>
      <c r="I10" s="9">
        <v>8.5385416666666654</v>
      </c>
      <c r="J10" t="s">
        <v>20</v>
      </c>
      <c r="K10" s="9">
        <v>11.3</v>
      </c>
      <c r="L10" s="9">
        <v>7.03</v>
      </c>
      <c r="M10" s="9">
        <v>67.762500000000003</v>
      </c>
      <c r="N10" s="9">
        <v>49.9</v>
      </c>
      <c r="O10" s="10">
        <v>0.10416666666666667</v>
      </c>
      <c r="P10" t="s">
        <v>19</v>
      </c>
      <c r="Q10" s="9">
        <v>2.6</v>
      </c>
      <c r="R10" s="9">
        <v>7.2091666666666674</v>
      </c>
      <c r="S10" s="9"/>
      <c r="T10" s="9"/>
      <c r="U10" s="9"/>
      <c r="AA10" s="10"/>
    </row>
    <row r="11" spans="1:27" x14ac:dyDescent="0.25">
      <c r="A11" s="8">
        <v>9</v>
      </c>
      <c r="B11" s="9">
        <v>5.45</v>
      </c>
      <c r="C11" s="9">
        <v>2.9</v>
      </c>
      <c r="D11">
        <v>1.4</v>
      </c>
      <c r="E11" s="9">
        <v>2.42</v>
      </c>
      <c r="F11" s="9">
        <v>3.28</v>
      </c>
      <c r="G11" s="9">
        <v>6.3529166666666654</v>
      </c>
      <c r="H11" s="9">
        <v>7.1766666666666667</v>
      </c>
      <c r="I11" s="9">
        <v>5.7343749999999973</v>
      </c>
      <c r="J11" t="s">
        <v>30</v>
      </c>
      <c r="K11" s="9">
        <v>3.2</v>
      </c>
      <c r="L11" s="9">
        <v>5.3</v>
      </c>
      <c r="M11" s="9">
        <v>95.208333333333329</v>
      </c>
      <c r="N11" s="9">
        <v>32.200000000000003</v>
      </c>
      <c r="O11" s="10">
        <v>0.4375</v>
      </c>
      <c r="P11" t="s">
        <v>31</v>
      </c>
      <c r="Q11" s="9">
        <v>0.33</v>
      </c>
      <c r="R11" s="9">
        <v>4.2108333333333325</v>
      </c>
      <c r="S11" s="9"/>
      <c r="T11" s="9"/>
      <c r="U11" s="9"/>
      <c r="AA11" s="10"/>
    </row>
    <row r="12" spans="1:27" x14ac:dyDescent="0.25">
      <c r="A12" s="8">
        <v>10</v>
      </c>
      <c r="B12" s="9">
        <v>11.13</v>
      </c>
      <c r="C12" s="9">
        <v>-0.01</v>
      </c>
      <c r="D12">
        <v>0</v>
      </c>
      <c r="E12" s="9">
        <v>-2.31</v>
      </c>
      <c r="F12" s="9">
        <v>-1.69</v>
      </c>
      <c r="G12" s="9">
        <v>6.004999999999999</v>
      </c>
      <c r="H12" s="9">
        <v>7.1983333333333333</v>
      </c>
      <c r="I12" s="9">
        <v>4.1708333333333334</v>
      </c>
      <c r="J12" t="s">
        <v>20</v>
      </c>
      <c r="K12" s="9">
        <v>0</v>
      </c>
      <c r="L12" s="9">
        <v>0.65</v>
      </c>
      <c r="M12" s="9">
        <v>81.875000000000014</v>
      </c>
      <c r="N12" s="9">
        <v>37</v>
      </c>
      <c r="O12" s="10">
        <v>0.79166666666666663</v>
      </c>
      <c r="P12" t="s">
        <v>20</v>
      </c>
      <c r="Q12" s="9">
        <v>5.8</v>
      </c>
      <c r="R12" s="9">
        <v>3.8525000000000005</v>
      </c>
      <c r="S12" s="9"/>
      <c r="T12" s="9"/>
      <c r="U12" s="9"/>
      <c r="AA12" s="10"/>
    </row>
    <row r="13" spans="1:27" x14ac:dyDescent="0.25">
      <c r="A13" s="8">
        <v>11</v>
      </c>
      <c r="B13" s="9">
        <v>12.83</v>
      </c>
      <c r="C13" s="9">
        <v>0.67</v>
      </c>
      <c r="D13">
        <v>0.8</v>
      </c>
      <c r="E13" s="9">
        <v>3.91</v>
      </c>
      <c r="F13" s="9">
        <v>3</v>
      </c>
      <c r="G13" s="9">
        <v>5.9429166666666662</v>
      </c>
      <c r="H13" s="9">
        <v>7.164583333333332</v>
      </c>
      <c r="I13" s="9">
        <v>13.34166666666667</v>
      </c>
      <c r="J13" t="s">
        <v>20</v>
      </c>
      <c r="K13" s="9">
        <v>9.6999999999999993</v>
      </c>
      <c r="L13" s="9">
        <v>11.13</v>
      </c>
      <c r="M13" s="9">
        <v>79.345833333333346</v>
      </c>
      <c r="N13" s="9">
        <v>72.400000000000006</v>
      </c>
      <c r="O13" s="10">
        <v>0.42708333333333331</v>
      </c>
      <c r="P13" t="s">
        <v>22</v>
      </c>
      <c r="Q13" s="9">
        <v>0.67</v>
      </c>
      <c r="R13" s="9">
        <v>9.9087499999999995</v>
      </c>
      <c r="S13" s="9"/>
      <c r="T13" s="9"/>
      <c r="U13" s="9"/>
      <c r="AA13" s="10"/>
    </row>
    <row r="14" spans="1:27" x14ac:dyDescent="0.25">
      <c r="A14" s="8">
        <v>12</v>
      </c>
      <c r="B14" s="9">
        <v>8.58</v>
      </c>
      <c r="C14" s="9">
        <v>3.99</v>
      </c>
      <c r="D14">
        <v>0</v>
      </c>
      <c r="E14" s="9">
        <v>1.23</v>
      </c>
      <c r="F14" s="9">
        <v>1.47</v>
      </c>
      <c r="G14" s="9">
        <v>6.2991666666666655</v>
      </c>
      <c r="H14" s="9">
        <v>7.1295833333333318</v>
      </c>
      <c r="I14" s="9">
        <v>2.7916666666666665</v>
      </c>
      <c r="J14" t="s">
        <v>20</v>
      </c>
      <c r="K14" s="9">
        <v>1.6</v>
      </c>
      <c r="L14" s="11">
        <v>5.08</v>
      </c>
      <c r="M14" s="9">
        <v>81.158333333333346</v>
      </c>
      <c r="N14" s="9">
        <v>38.6</v>
      </c>
      <c r="O14" s="10">
        <v>0.55208333333333337</v>
      </c>
      <c r="P14" t="s">
        <v>20</v>
      </c>
      <c r="Q14" s="9">
        <v>2.75</v>
      </c>
      <c r="R14" s="9">
        <v>5.3324999999999996</v>
      </c>
      <c r="S14" s="9"/>
      <c r="T14" s="12"/>
      <c r="U14" s="9"/>
      <c r="AA14" s="10"/>
    </row>
    <row r="15" spans="1:27" x14ac:dyDescent="0.25">
      <c r="A15" s="8">
        <v>13</v>
      </c>
      <c r="B15" s="9">
        <v>7.01</v>
      </c>
      <c r="C15" s="9">
        <v>2.6</v>
      </c>
      <c r="D15">
        <v>5</v>
      </c>
      <c r="E15" s="9">
        <v>0.72</v>
      </c>
      <c r="F15" s="9">
        <v>0.21</v>
      </c>
      <c r="G15" s="9">
        <v>5.8391666666666664</v>
      </c>
      <c r="H15" s="9">
        <v>7.1374999999999984</v>
      </c>
      <c r="I15" s="9">
        <v>6.145833333333333</v>
      </c>
      <c r="J15" t="s">
        <v>24</v>
      </c>
      <c r="K15" s="9">
        <v>1.6</v>
      </c>
      <c r="L15" s="9">
        <v>2.67</v>
      </c>
      <c r="M15" s="9">
        <v>86.324999999999989</v>
      </c>
      <c r="N15" s="9">
        <v>51.5</v>
      </c>
      <c r="O15" s="10">
        <v>0.77083333333333337</v>
      </c>
      <c r="P15" t="s">
        <v>21</v>
      </c>
      <c r="Q15" s="9">
        <v>1.83</v>
      </c>
      <c r="R15" s="9">
        <v>4.9308333333333332</v>
      </c>
      <c r="S15" s="9"/>
      <c r="T15" s="9"/>
      <c r="U15" s="9"/>
      <c r="AA15" s="10"/>
    </row>
    <row r="16" spans="1:27" x14ac:dyDescent="0.25">
      <c r="A16" s="8">
        <v>14</v>
      </c>
      <c r="B16" s="9">
        <v>5.76</v>
      </c>
      <c r="C16" s="9">
        <v>2.66</v>
      </c>
      <c r="D16">
        <v>6.4</v>
      </c>
      <c r="E16" s="9">
        <v>1.85</v>
      </c>
      <c r="F16" s="9">
        <v>0.98</v>
      </c>
      <c r="G16" s="9">
        <v>5.5954166666666678</v>
      </c>
      <c r="H16" s="9">
        <v>7.097083333333333</v>
      </c>
      <c r="I16" s="9">
        <v>5.2864583333333339</v>
      </c>
      <c r="J16" t="s">
        <v>24</v>
      </c>
      <c r="K16" s="9">
        <v>3.2</v>
      </c>
      <c r="L16" s="9">
        <v>4</v>
      </c>
      <c r="M16" s="9">
        <v>81.900000000000006</v>
      </c>
      <c r="N16" s="9">
        <v>48.3</v>
      </c>
      <c r="O16" s="10">
        <v>4.1666666666666664E-2</v>
      </c>
      <c r="P16" t="s">
        <v>22</v>
      </c>
      <c r="Q16" s="9">
        <v>0.38</v>
      </c>
      <c r="R16" s="9">
        <v>4.9195833333333328</v>
      </c>
      <c r="S16" s="9"/>
      <c r="T16" s="9"/>
      <c r="U16" s="9"/>
      <c r="AA16" s="10"/>
    </row>
    <row r="17" spans="1:27" x14ac:dyDescent="0.25">
      <c r="A17" s="8">
        <v>15</v>
      </c>
      <c r="B17" s="9">
        <v>7.96</v>
      </c>
      <c r="C17" s="9">
        <v>2.89</v>
      </c>
      <c r="D17">
        <v>0</v>
      </c>
      <c r="E17" s="9">
        <v>1.07</v>
      </c>
      <c r="F17" s="9">
        <v>1.01</v>
      </c>
      <c r="G17" s="9">
        <v>5.3704166666666673</v>
      </c>
      <c r="H17" s="9">
        <v>7.0270833333333336</v>
      </c>
      <c r="I17" s="9">
        <v>11.166666666666664</v>
      </c>
      <c r="J17" t="s">
        <v>22</v>
      </c>
      <c r="K17" s="9">
        <v>14.5</v>
      </c>
      <c r="L17" s="9">
        <v>5.73</v>
      </c>
      <c r="M17" s="9">
        <v>71.466666666666654</v>
      </c>
      <c r="N17" s="9">
        <v>49.9</v>
      </c>
      <c r="O17" s="10">
        <v>0.51041666666666663</v>
      </c>
      <c r="P17" t="s">
        <v>20</v>
      </c>
      <c r="Q17" s="9">
        <v>3.48</v>
      </c>
      <c r="R17" s="9">
        <v>6.1224999999999996</v>
      </c>
      <c r="S17" s="9"/>
      <c r="T17" s="9"/>
      <c r="U17" s="9"/>
      <c r="AA17" s="10"/>
    </row>
    <row r="18" spans="1:27" x14ac:dyDescent="0.25">
      <c r="A18" s="8">
        <v>16</v>
      </c>
      <c r="B18" s="9">
        <v>9.94</v>
      </c>
      <c r="C18" s="9">
        <v>4.0199999999999996</v>
      </c>
      <c r="D18">
        <v>2.4</v>
      </c>
      <c r="E18" s="9">
        <v>2.56</v>
      </c>
      <c r="F18" s="9">
        <v>1.66</v>
      </c>
      <c r="G18" s="9">
        <v>5.2929166666666658</v>
      </c>
      <c r="H18" s="9">
        <v>6.9454166666666657</v>
      </c>
      <c r="I18" s="9">
        <v>5.7802083333333316</v>
      </c>
      <c r="J18" t="s">
        <v>25</v>
      </c>
      <c r="K18" s="9">
        <v>4.8</v>
      </c>
      <c r="L18" s="9">
        <v>4.53</v>
      </c>
      <c r="M18" s="9">
        <v>85.058333333333351</v>
      </c>
      <c r="N18" s="9">
        <v>48.3</v>
      </c>
      <c r="O18" s="10">
        <v>0.63541666666666663</v>
      </c>
      <c r="P18" t="s">
        <v>21</v>
      </c>
      <c r="Q18" s="9">
        <v>1.48</v>
      </c>
      <c r="R18" s="9">
        <v>6.8583333333333334</v>
      </c>
      <c r="S18" s="9"/>
      <c r="T18" s="9"/>
      <c r="U18" s="9"/>
      <c r="AA18" s="10"/>
    </row>
    <row r="19" spans="1:27" x14ac:dyDescent="0.25">
      <c r="A19" s="8">
        <v>17</v>
      </c>
      <c r="B19" s="9">
        <v>5.69</v>
      </c>
      <c r="C19" s="9">
        <v>4.5599999999999996</v>
      </c>
      <c r="D19">
        <v>0.6</v>
      </c>
      <c r="E19" s="9">
        <v>1.68</v>
      </c>
      <c r="F19" s="9">
        <v>2.39</v>
      </c>
      <c r="G19" s="9">
        <v>5.544999999999999</v>
      </c>
      <c r="H19" s="9">
        <v>6.871666666666667</v>
      </c>
      <c r="I19" s="9">
        <v>4.8395833333333353</v>
      </c>
      <c r="J19" t="s">
        <v>23</v>
      </c>
      <c r="K19" s="9">
        <v>8</v>
      </c>
      <c r="L19" s="9">
        <v>5.04</v>
      </c>
      <c r="M19" s="9">
        <v>81.524999999999991</v>
      </c>
      <c r="N19" s="9">
        <v>41.8</v>
      </c>
      <c r="O19" s="10">
        <v>0.57291666666666663</v>
      </c>
      <c r="P19" t="s">
        <v>19</v>
      </c>
      <c r="Q19" s="9">
        <v>0.2</v>
      </c>
      <c r="R19" s="9">
        <v>5.2262499999999994</v>
      </c>
      <c r="S19" s="9"/>
      <c r="T19" s="9"/>
      <c r="U19" s="9"/>
      <c r="AA19" s="10"/>
    </row>
    <row r="20" spans="1:27" x14ac:dyDescent="0.25">
      <c r="A20" s="8">
        <v>18</v>
      </c>
      <c r="B20" s="9">
        <v>7.42</v>
      </c>
      <c r="C20" s="9">
        <v>2.19</v>
      </c>
      <c r="D20">
        <v>0</v>
      </c>
      <c r="E20" s="9">
        <v>-0.15</v>
      </c>
      <c r="F20" s="9">
        <v>-1.24</v>
      </c>
      <c r="G20" s="9">
        <v>5.3033333333333337</v>
      </c>
      <c r="H20" s="9">
        <v>6.8383333333333374</v>
      </c>
      <c r="I20" s="9">
        <v>8.9802083333333318</v>
      </c>
      <c r="J20" t="s">
        <v>19</v>
      </c>
      <c r="K20" s="9">
        <v>8</v>
      </c>
      <c r="L20" s="9">
        <v>3</v>
      </c>
      <c r="M20" s="9">
        <v>74.837499999999991</v>
      </c>
      <c r="N20" s="9">
        <v>45.1</v>
      </c>
      <c r="O20" s="10">
        <v>0.52083333333333337</v>
      </c>
      <c r="P20" t="s">
        <v>19</v>
      </c>
      <c r="Q20" s="9">
        <v>5.67</v>
      </c>
      <c r="R20" s="9">
        <v>3.8570833333333341</v>
      </c>
      <c r="S20" s="9"/>
      <c r="T20" s="9"/>
      <c r="U20" s="9"/>
      <c r="AA20" s="10"/>
    </row>
    <row r="21" spans="1:27" x14ac:dyDescent="0.25">
      <c r="A21" s="8">
        <v>19</v>
      </c>
      <c r="B21" s="9">
        <v>8.34</v>
      </c>
      <c r="C21" s="9">
        <v>-0.55000000000000004</v>
      </c>
      <c r="D21">
        <v>0</v>
      </c>
      <c r="E21" s="9">
        <v>-4.16</v>
      </c>
      <c r="F21" s="9">
        <v>-2.99</v>
      </c>
      <c r="G21" s="9">
        <v>4.7854166666666664</v>
      </c>
      <c r="H21" s="9">
        <v>6.7887500000000003</v>
      </c>
      <c r="I21" s="9">
        <v>1.7999999999999983</v>
      </c>
      <c r="J21" t="s">
        <v>18</v>
      </c>
      <c r="K21" s="9">
        <v>0</v>
      </c>
      <c r="L21" s="9">
        <v>0.84</v>
      </c>
      <c r="M21" s="9">
        <v>76.987499999999997</v>
      </c>
      <c r="N21" s="9">
        <v>20.9</v>
      </c>
      <c r="O21" s="10">
        <v>0.57291666666666663</v>
      </c>
      <c r="P21" t="s">
        <v>19</v>
      </c>
      <c r="Q21" s="9">
        <v>3.97</v>
      </c>
      <c r="R21" s="9">
        <v>3.3920833333333333</v>
      </c>
      <c r="S21" s="9"/>
      <c r="T21" s="9"/>
      <c r="U21" s="9"/>
      <c r="AA21" s="10"/>
    </row>
    <row r="22" spans="1:27" x14ac:dyDescent="0.25">
      <c r="A22" s="8">
        <v>20</v>
      </c>
      <c r="B22" s="9">
        <v>11.35</v>
      </c>
      <c r="C22" s="9">
        <v>0.81</v>
      </c>
      <c r="D22">
        <v>0</v>
      </c>
      <c r="E22" s="9">
        <v>-1.78</v>
      </c>
      <c r="F22" s="9">
        <v>-1.78</v>
      </c>
      <c r="G22" s="9">
        <v>4.5404166666666672</v>
      </c>
      <c r="H22" s="9">
        <v>6.6895833333333323</v>
      </c>
      <c r="I22" s="9">
        <v>1.05</v>
      </c>
      <c r="J22" t="s">
        <v>26</v>
      </c>
      <c r="K22" s="9">
        <v>0</v>
      </c>
      <c r="L22" s="9">
        <v>1.76</v>
      </c>
      <c r="M22" s="9">
        <v>80.441666666666677</v>
      </c>
      <c r="N22" s="9">
        <v>12.9</v>
      </c>
      <c r="O22" s="10">
        <v>0.125</v>
      </c>
      <c r="P22" t="s">
        <v>22</v>
      </c>
      <c r="Q22" s="9">
        <v>6.32</v>
      </c>
      <c r="R22" s="9">
        <v>4.515833333333334</v>
      </c>
      <c r="S22" s="9"/>
      <c r="T22" s="9"/>
      <c r="U22" s="9"/>
      <c r="AA22" s="10"/>
    </row>
    <row r="23" spans="1:27" x14ac:dyDescent="0.25">
      <c r="A23" s="8">
        <v>21</v>
      </c>
      <c r="B23" s="9">
        <v>10.89</v>
      </c>
      <c r="C23" s="9">
        <v>1.58</v>
      </c>
      <c r="D23">
        <v>0</v>
      </c>
      <c r="E23" s="9">
        <v>-1.4</v>
      </c>
      <c r="F23" s="9">
        <v>-1.2</v>
      </c>
      <c r="G23" s="9">
        <v>4.472083333333333</v>
      </c>
      <c r="H23" s="9">
        <v>6.5741666666666667</v>
      </c>
      <c r="I23" s="9">
        <v>1.4999999999999993</v>
      </c>
      <c r="J23" t="s">
        <v>20</v>
      </c>
      <c r="K23" s="9">
        <v>0</v>
      </c>
      <c r="L23" s="9">
        <v>3.61</v>
      </c>
      <c r="M23" s="9">
        <v>87.041666666666671</v>
      </c>
      <c r="N23" s="9">
        <v>14.5</v>
      </c>
      <c r="O23" s="10">
        <v>7.2916666666666671E-2</v>
      </c>
      <c r="P23" t="s">
        <v>22</v>
      </c>
      <c r="Q23" s="9">
        <v>3.9</v>
      </c>
      <c r="R23" s="9">
        <v>6.3829166666666657</v>
      </c>
      <c r="S23" s="9"/>
      <c r="T23" s="9"/>
      <c r="U23" s="9"/>
      <c r="AA23" s="10"/>
    </row>
    <row r="24" spans="1:27" x14ac:dyDescent="0.25">
      <c r="A24" s="8">
        <v>22</v>
      </c>
      <c r="B24" s="9">
        <v>14</v>
      </c>
      <c r="C24" s="9">
        <v>2.98</v>
      </c>
      <c r="D24">
        <v>0.2</v>
      </c>
      <c r="E24" s="9">
        <v>3.26</v>
      </c>
      <c r="F24" s="9">
        <v>3.07</v>
      </c>
      <c r="G24" s="9">
        <v>4.9275000000000011</v>
      </c>
      <c r="H24" s="9">
        <v>6.4774999999999965</v>
      </c>
      <c r="I24" s="9">
        <v>1.4177083333333329</v>
      </c>
      <c r="J24" t="s">
        <v>20</v>
      </c>
      <c r="K24" s="9">
        <v>0</v>
      </c>
      <c r="L24" s="9">
        <v>9.58</v>
      </c>
      <c r="M24" s="9">
        <v>86.83750000000002</v>
      </c>
      <c r="N24" s="9">
        <v>20.9</v>
      </c>
      <c r="O24" s="10">
        <v>0.58333333333333337</v>
      </c>
      <c r="P24" t="s">
        <v>19</v>
      </c>
      <c r="Q24" s="9">
        <v>4.2300000000000004</v>
      </c>
      <c r="R24" s="9">
        <v>8.122916666666665</v>
      </c>
      <c r="S24" s="9"/>
      <c r="T24" s="9"/>
      <c r="U24" s="9"/>
      <c r="AA24" s="10"/>
    </row>
    <row r="25" spans="1:27" x14ac:dyDescent="0.25">
      <c r="A25" s="8">
        <v>23</v>
      </c>
      <c r="B25" s="9">
        <v>9.89</v>
      </c>
      <c r="C25" s="9">
        <v>2.37</v>
      </c>
      <c r="D25">
        <v>0</v>
      </c>
      <c r="E25" s="9">
        <v>0.39</v>
      </c>
      <c r="F25" s="9">
        <v>1.1299999999999999</v>
      </c>
      <c r="G25" s="9">
        <v>5.2595833333333326</v>
      </c>
      <c r="H25" s="9">
        <v>6.4441666666666642</v>
      </c>
      <c r="I25" s="9">
        <v>1.8166666666666653</v>
      </c>
      <c r="J25" t="s">
        <v>19</v>
      </c>
      <c r="K25" s="9">
        <v>0</v>
      </c>
      <c r="L25" s="9">
        <v>2.89</v>
      </c>
      <c r="M25" s="9">
        <v>89.075000000000003</v>
      </c>
      <c r="N25" s="9">
        <v>19.3</v>
      </c>
      <c r="O25" s="10">
        <v>0.44791666666666669</v>
      </c>
      <c r="P25" t="s">
        <v>20</v>
      </c>
      <c r="Q25" s="9">
        <v>2.98</v>
      </c>
      <c r="R25" s="9">
        <v>5.8166666666666673</v>
      </c>
      <c r="S25" s="9"/>
      <c r="T25" s="9"/>
      <c r="U25" s="9"/>
      <c r="AA25" s="10"/>
    </row>
    <row r="26" spans="1:27" x14ac:dyDescent="0.25">
      <c r="A26" s="8">
        <v>24</v>
      </c>
      <c r="B26" s="9">
        <v>11.16</v>
      </c>
      <c r="C26" s="9">
        <v>2.93</v>
      </c>
      <c r="D26">
        <v>0</v>
      </c>
      <c r="E26" s="9">
        <v>-0.39</v>
      </c>
      <c r="F26" s="9">
        <v>1.01</v>
      </c>
      <c r="G26" s="9">
        <v>5.3083333333333327</v>
      </c>
      <c r="H26" s="9">
        <v>6.4645833333333327</v>
      </c>
      <c r="I26" s="9">
        <v>1.6999999999999984</v>
      </c>
      <c r="J26" t="s">
        <v>24</v>
      </c>
      <c r="K26" s="9">
        <v>1.6</v>
      </c>
      <c r="L26" s="9">
        <v>4.46</v>
      </c>
      <c r="M26" s="9">
        <v>86.6875</v>
      </c>
      <c r="N26" s="9">
        <v>19.3</v>
      </c>
      <c r="O26" s="10">
        <v>0.5625</v>
      </c>
      <c r="P26" t="s">
        <v>20</v>
      </c>
      <c r="Q26" s="9">
        <v>2.25</v>
      </c>
      <c r="R26" s="9">
        <v>6.4029166666666653</v>
      </c>
      <c r="S26" s="9"/>
      <c r="T26" s="9"/>
      <c r="U26" s="9"/>
      <c r="AA26" s="10"/>
    </row>
    <row r="27" spans="1:27" x14ac:dyDescent="0.25">
      <c r="A27" s="8">
        <v>25</v>
      </c>
      <c r="B27" s="9">
        <v>7.92</v>
      </c>
      <c r="C27" s="9">
        <v>4.26</v>
      </c>
      <c r="D27">
        <v>0</v>
      </c>
      <c r="E27" s="9">
        <v>2.17</v>
      </c>
      <c r="F27" s="9">
        <v>2.12</v>
      </c>
      <c r="G27" s="9">
        <v>5.4462499999999991</v>
      </c>
      <c r="H27" s="9">
        <v>6.4854166666666684</v>
      </c>
      <c r="I27" s="9">
        <v>4.6260416666666684</v>
      </c>
      <c r="J27" t="s">
        <v>20</v>
      </c>
      <c r="K27" s="9">
        <v>3.2</v>
      </c>
      <c r="L27" s="9">
        <v>6.31</v>
      </c>
      <c r="M27" s="9">
        <v>83.245833333333351</v>
      </c>
      <c r="N27" s="9">
        <v>30.6</v>
      </c>
      <c r="O27" s="10">
        <v>0.34375</v>
      </c>
      <c r="P27" t="s">
        <v>20</v>
      </c>
      <c r="Q27" s="9">
        <v>0.28000000000000003</v>
      </c>
      <c r="R27" s="9">
        <v>6.2370833333333335</v>
      </c>
      <c r="S27" s="9"/>
      <c r="T27" s="9"/>
      <c r="U27" s="9"/>
      <c r="AA27" s="10"/>
    </row>
    <row r="28" spans="1:27" x14ac:dyDescent="0.25">
      <c r="A28" s="8">
        <v>26</v>
      </c>
      <c r="B28" s="9">
        <v>8.02</v>
      </c>
      <c r="C28" s="9">
        <v>4.9800000000000004</v>
      </c>
      <c r="D28">
        <v>1.2</v>
      </c>
      <c r="E28" s="9">
        <v>3.87</v>
      </c>
      <c r="F28" s="9">
        <v>3.73</v>
      </c>
      <c r="G28" s="9">
        <v>5.5529166666666674</v>
      </c>
      <c r="H28" s="9">
        <v>6.5087500000000036</v>
      </c>
      <c r="I28" s="9">
        <v>2.4520833333333329</v>
      </c>
      <c r="J28" t="s">
        <v>24</v>
      </c>
      <c r="K28" s="9">
        <v>4.8</v>
      </c>
      <c r="L28" s="9">
        <v>5.99</v>
      </c>
      <c r="M28" s="9">
        <v>88.020833333333329</v>
      </c>
      <c r="N28" s="9">
        <v>30.6</v>
      </c>
      <c r="O28" s="10">
        <v>0.58333333333333337</v>
      </c>
      <c r="P28" t="s">
        <v>20</v>
      </c>
      <c r="Q28" s="9">
        <v>0.28000000000000003</v>
      </c>
      <c r="R28" s="9">
        <v>5.5608333333333322</v>
      </c>
      <c r="S28" s="9"/>
      <c r="T28" s="9"/>
      <c r="U28" s="9"/>
      <c r="AA28" s="10"/>
    </row>
    <row r="29" spans="1:27" x14ac:dyDescent="0.25">
      <c r="A29" s="8">
        <v>27</v>
      </c>
      <c r="B29" s="9">
        <v>7.34</v>
      </c>
      <c r="C29" s="9">
        <v>2.42</v>
      </c>
      <c r="D29">
        <v>0</v>
      </c>
      <c r="E29" s="9">
        <v>-0.43</v>
      </c>
      <c r="F29" s="9">
        <v>-0.18</v>
      </c>
      <c r="G29" s="9">
        <v>5.3191666666666668</v>
      </c>
      <c r="H29" s="9">
        <v>6.5337500000000004</v>
      </c>
      <c r="I29" s="9">
        <v>3.3979166666666694</v>
      </c>
      <c r="J29" t="s">
        <v>22</v>
      </c>
      <c r="K29" s="9">
        <v>3.2</v>
      </c>
      <c r="L29" s="9">
        <v>3.5</v>
      </c>
      <c r="M29" s="9">
        <v>81.845833333333331</v>
      </c>
      <c r="N29" s="9">
        <v>35.4</v>
      </c>
      <c r="O29" s="10">
        <v>0.54166666666666663</v>
      </c>
      <c r="P29" t="s">
        <v>20</v>
      </c>
      <c r="Q29" s="9">
        <v>5.0999999999999996</v>
      </c>
      <c r="R29" s="9">
        <v>4.1120833333333335</v>
      </c>
      <c r="S29" s="9"/>
      <c r="T29" s="9"/>
      <c r="U29" s="9"/>
      <c r="AA29" s="10"/>
    </row>
    <row r="30" spans="1:27" x14ac:dyDescent="0.25">
      <c r="A30" s="8">
        <v>28</v>
      </c>
      <c r="B30" s="9">
        <v>6.43</v>
      </c>
      <c r="C30" s="9">
        <v>1.75</v>
      </c>
      <c r="D30">
        <v>0</v>
      </c>
      <c r="E30" s="9">
        <v>0.11</v>
      </c>
      <c r="F30" s="9">
        <v>-0.78</v>
      </c>
      <c r="G30" s="9">
        <v>5.0529166666666656</v>
      </c>
      <c r="H30" s="9">
        <v>6.5254166666666649</v>
      </c>
      <c r="I30" s="9">
        <v>8.4166666666666625</v>
      </c>
      <c r="J30" t="s">
        <v>20</v>
      </c>
      <c r="K30" s="9">
        <v>9.6999999999999993</v>
      </c>
      <c r="L30" s="9">
        <v>2.79</v>
      </c>
      <c r="M30" s="9">
        <v>77.17916666666666</v>
      </c>
      <c r="N30" s="9">
        <v>46.7</v>
      </c>
      <c r="O30" s="10">
        <v>0.89583333333333337</v>
      </c>
      <c r="P30" t="s">
        <v>19</v>
      </c>
      <c r="Q30" s="9">
        <v>5.52</v>
      </c>
      <c r="R30" s="9">
        <v>3.995000000000001</v>
      </c>
      <c r="S30" s="9"/>
      <c r="T30" s="9"/>
      <c r="U30" s="9"/>
      <c r="AA30" s="10"/>
    </row>
    <row r="31" spans="1:27" x14ac:dyDescent="0.25">
      <c r="A31" s="8">
        <v>29</v>
      </c>
      <c r="B31" s="9">
        <v>9.35</v>
      </c>
      <c r="C31" s="9">
        <v>2.82</v>
      </c>
      <c r="D31">
        <v>0</v>
      </c>
      <c r="E31" s="9">
        <v>1.6</v>
      </c>
      <c r="F31" s="9">
        <v>0.59</v>
      </c>
      <c r="G31" s="9">
        <v>4.86625</v>
      </c>
      <c r="H31" s="9">
        <v>6.4804166666666667</v>
      </c>
      <c r="I31" s="9">
        <v>13.524999999999999</v>
      </c>
      <c r="J31" t="s">
        <v>20</v>
      </c>
      <c r="K31" s="9">
        <v>14.5</v>
      </c>
      <c r="L31" s="9">
        <v>4.01</v>
      </c>
      <c r="M31" s="9">
        <v>75.483333333333334</v>
      </c>
      <c r="N31" s="9">
        <v>64.400000000000006</v>
      </c>
      <c r="O31" s="10">
        <v>0.70833333333333337</v>
      </c>
      <c r="P31" t="s">
        <v>20</v>
      </c>
      <c r="Q31" s="9">
        <v>3.03</v>
      </c>
      <c r="R31" s="9">
        <v>6.1870833333333337</v>
      </c>
      <c r="S31" s="9"/>
      <c r="T31" s="12"/>
      <c r="U31" s="9"/>
      <c r="AA31" s="10"/>
    </row>
    <row r="32" spans="1:27" x14ac:dyDescent="0.25">
      <c r="A32" s="8">
        <v>30</v>
      </c>
      <c r="B32" s="9">
        <v>11.28</v>
      </c>
      <c r="C32" s="9">
        <v>4.13</v>
      </c>
      <c r="D32">
        <v>0.2</v>
      </c>
      <c r="E32" s="9">
        <v>6.11</v>
      </c>
      <c r="F32" s="9">
        <v>5.0599999999999996</v>
      </c>
      <c r="G32" s="9">
        <v>5.2033333333333323</v>
      </c>
      <c r="H32" s="9">
        <v>6.4208333333333343</v>
      </c>
      <c r="I32" s="9">
        <v>13.354166666666666</v>
      </c>
      <c r="J32" t="s">
        <v>25</v>
      </c>
      <c r="K32" s="9">
        <v>4.8</v>
      </c>
      <c r="L32" s="9">
        <v>7.92</v>
      </c>
      <c r="M32" s="9">
        <v>75.76666666666668</v>
      </c>
      <c r="N32" s="9">
        <v>82.1</v>
      </c>
      <c r="O32" s="10">
        <v>0.75</v>
      </c>
      <c r="P32" t="s">
        <v>19</v>
      </c>
      <c r="Q32" s="9">
        <v>0.38</v>
      </c>
      <c r="R32" s="9">
        <v>8.8141666666666669</v>
      </c>
      <c r="S32" s="9"/>
      <c r="T32" s="9"/>
      <c r="U32" s="9"/>
      <c r="AA32" s="10"/>
    </row>
    <row r="33" spans="1:28" x14ac:dyDescent="0.25">
      <c r="A33" s="8">
        <v>31</v>
      </c>
      <c r="B33" s="9">
        <v>11.74</v>
      </c>
      <c r="C33" s="9">
        <v>6.14</v>
      </c>
      <c r="D33">
        <v>0</v>
      </c>
      <c r="E33" s="9">
        <v>3.56</v>
      </c>
      <c r="F33" s="9">
        <v>3.31</v>
      </c>
      <c r="G33" s="9">
        <v>5.6678260869565209</v>
      </c>
      <c r="H33" s="9">
        <v>6.4056521739130412</v>
      </c>
      <c r="I33" s="9">
        <v>14.053124999999994</v>
      </c>
      <c r="J33" t="s">
        <v>20</v>
      </c>
      <c r="K33" s="9">
        <v>19.3</v>
      </c>
      <c r="L33">
        <v>10.6</v>
      </c>
      <c r="M33" s="9">
        <v>80.3</v>
      </c>
      <c r="N33" s="9">
        <v>64.400000000000006</v>
      </c>
      <c r="O33" s="10">
        <v>0.78125</v>
      </c>
      <c r="P33" t="s">
        <v>22</v>
      </c>
      <c r="Q33" s="9">
        <v>0.98</v>
      </c>
      <c r="R33" s="9">
        <v>9.8073913043478278</v>
      </c>
      <c r="S33" s="9"/>
      <c r="T33" s="9"/>
      <c r="U33" s="9"/>
      <c r="AA33" s="10"/>
    </row>
    <row r="34" spans="1:28" x14ac:dyDescent="0.25">
      <c r="A34" s="13" t="s">
        <v>27</v>
      </c>
      <c r="B34" s="14">
        <f>AVERAGE(B3:B33)</f>
        <v>9.2458064516129035</v>
      </c>
      <c r="C34" s="14">
        <f>AVERAGE(C3:C33)</f>
        <v>3.1058064516129038</v>
      </c>
      <c r="D34" s="14">
        <f>SUM(D3:D33)</f>
        <v>33</v>
      </c>
      <c r="E34" s="14">
        <f>AVERAGE(E3:E33)</f>
        <v>1.5709677419354842</v>
      </c>
      <c r="F34" s="14">
        <f>AVERAGE(F3:F33)</f>
        <v>1.465483870967742</v>
      </c>
      <c r="G34" s="14">
        <f>AVERAGE(G3:G33)</f>
        <v>5.5353196587190272</v>
      </c>
      <c r="H34" s="14">
        <f>AVERAGE(H3:H33)</f>
        <v>6.8314054464703124</v>
      </c>
      <c r="I34" s="14">
        <f>AVERAGE(I3:I33)</f>
        <v>6.5695564516129021</v>
      </c>
      <c r="J34" s="14"/>
      <c r="K34" s="14"/>
      <c r="L34" s="15">
        <f>AVERAGE(L3:L33)</f>
        <v>5.2793548387096765</v>
      </c>
      <c r="M34" s="14">
        <f>AVERAGE(M3:M33)</f>
        <v>80.869220430107546</v>
      </c>
      <c r="N34" s="14">
        <f>MAX(N3:N33)</f>
        <v>82.1</v>
      </c>
      <c r="O34" s="16"/>
      <c r="P34" s="17"/>
      <c r="Q34" s="41">
        <v>75</v>
      </c>
      <c r="R34" s="18">
        <f>AVERAGE(R3:R33)</f>
        <v>6.2738271388499305</v>
      </c>
      <c r="S34" s="19"/>
      <c r="AA34" s="10"/>
    </row>
    <row r="35" spans="1:28" x14ac:dyDescent="0.25">
      <c r="A35" s="20" t="s">
        <v>28</v>
      </c>
      <c r="B35" s="14">
        <f>MAX(B3:B33)</f>
        <v>14</v>
      </c>
      <c r="C35" s="14">
        <f>MIN(C3:C33)</f>
        <v>-1.36</v>
      </c>
      <c r="D35" s="14">
        <f>MAX(D3:D33)</f>
        <v>14</v>
      </c>
      <c r="E35" s="14">
        <f>MIN(E3:E33)</f>
        <v>-4.16</v>
      </c>
      <c r="F35" s="14">
        <f>MIN(F3:F33)</f>
        <v>-2.99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4">
        <f>MAX(Q3:Q33)</f>
        <v>6.32</v>
      </c>
      <c r="R35" s="18">
        <f>MIN(R3:R33)</f>
        <v>3.3920833333333333</v>
      </c>
      <c r="S35" s="19"/>
      <c r="AA35" s="10"/>
    </row>
    <row r="36" spans="1:28" x14ac:dyDescent="0.25">
      <c r="AA36" s="10"/>
    </row>
    <row r="37" spans="1:28" x14ac:dyDescent="0.25">
      <c r="B37" s="21">
        <f>AVERAGE(B34,C34)</f>
        <v>6.1758064516129032</v>
      </c>
      <c r="C37">
        <f>COUNTIF(C3:C33,"&lt;0")</f>
        <v>3</v>
      </c>
      <c r="D37">
        <f>COUNTIF(D3:D33,"&gt;0.1")</f>
        <v>11</v>
      </c>
      <c r="E37">
        <f>COUNTIF(E3:E33,"&lt;0")</f>
        <v>9</v>
      </c>
      <c r="Q37">
        <f>COUNTIF(Q3:Q33,"&lt;0.05")</f>
        <v>0</v>
      </c>
      <c r="AB37" s="10"/>
    </row>
    <row r="38" spans="1:28" x14ac:dyDescent="0.25">
      <c r="D38">
        <f>COUNTIF(D3:D33,"&gt;0.9")</f>
        <v>6</v>
      </c>
    </row>
    <row r="39" spans="1:28" x14ac:dyDescent="0.25">
      <c r="Q39" t="s">
        <v>60</v>
      </c>
    </row>
  </sheetData>
  <pageMargins left="0.7" right="0.7" top="0.75" bottom="0.75" header="0.3" footer="0.3"/>
  <pageSetup paperSize="9" scale="8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3"/>
  <sheetViews>
    <sheetView workbookViewId="0">
      <selection activeCell="D35" sqref="D35"/>
    </sheetView>
  </sheetViews>
  <sheetFormatPr defaultRowHeight="15" x14ac:dyDescent="0.25"/>
  <sheetData>
    <row r="1" spans="1:27" x14ac:dyDescent="0.25">
      <c r="A1" s="1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27" ht="45" x14ac:dyDescent="0.25">
      <c r="A2" s="4" t="s">
        <v>0</v>
      </c>
      <c r="B2" s="5" t="s">
        <v>1</v>
      </c>
      <c r="C2" s="5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4" t="s">
        <v>14</v>
      </c>
      <c r="P2" s="6" t="s">
        <v>15</v>
      </c>
      <c r="Q2" s="7" t="s">
        <v>16</v>
      </c>
      <c r="R2" s="4" t="s">
        <v>17</v>
      </c>
      <c r="S2" s="4"/>
    </row>
    <row r="3" spans="1:27" x14ac:dyDescent="0.25">
      <c r="A3" s="8">
        <v>1</v>
      </c>
      <c r="B3" s="9">
        <v>14.47</v>
      </c>
      <c r="C3" s="9">
        <v>5.9</v>
      </c>
      <c r="D3">
        <v>0</v>
      </c>
      <c r="E3" s="9">
        <v>3.53</v>
      </c>
      <c r="F3" s="9">
        <v>3.8</v>
      </c>
      <c r="G3" s="9">
        <v>10.228333333333333</v>
      </c>
      <c r="H3" s="9">
        <v>11.103333333333332</v>
      </c>
      <c r="I3" s="9">
        <v>2.6343749999999999</v>
      </c>
      <c r="J3" t="s">
        <v>18</v>
      </c>
      <c r="K3">
        <v>0</v>
      </c>
      <c r="L3" s="9">
        <v>2.6</v>
      </c>
      <c r="M3" s="9">
        <v>79.275000000000006</v>
      </c>
      <c r="N3">
        <v>25.7</v>
      </c>
      <c r="O3" s="10">
        <v>0.15625</v>
      </c>
      <c r="P3" t="s">
        <v>19</v>
      </c>
      <c r="Q3" s="9">
        <v>5.72</v>
      </c>
      <c r="R3" s="9">
        <v>7.4537500000000003</v>
      </c>
      <c r="S3" s="9"/>
      <c r="T3" s="9"/>
      <c r="U3" s="9"/>
      <c r="V3" s="9"/>
      <c r="W3" s="9"/>
      <c r="AA3" s="10"/>
    </row>
    <row r="4" spans="1:27" x14ac:dyDescent="0.25">
      <c r="A4" s="8">
        <v>2</v>
      </c>
      <c r="B4" s="9">
        <v>13.95</v>
      </c>
      <c r="C4" s="9">
        <v>1.1100000000000001</v>
      </c>
      <c r="D4">
        <v>6</v>
      </c>
      <c r="E4" s="9">
        <v>-1.29</v>
      </c>
      <c r="F4" s="9">
        <v>-0.93</v>
      </c>
      <c r="G4" s="9">
        <v>12.810833333333335</v>
      </c>
      <c r="H4" s="9">
        <v>13.414583333333331</v>
      </c>
      <c r="I4" s="9">
        <v>5.8083333333333336</v>
      </c>
      <c r="J4" t="s">
        <v>30</v>
      </c>
      <c r="K4">
        <v>3.2</v>
      </c>
      <c r="L4" s="9">
        <v>5.22</v>
      </c>
      <c r="M4" s="9">
        <v>94.600000000000009</v>
      </c>
      <c r="N4">
        <v>32.200000000000003</v>
      </c>
      <c r="O4" s="10">
        <v>0.57291666666666663</v>
      </c>
      <c r="P4" t="s">
        <v>30</v>
      </c>
      <c r="Q4" s="9">
        <v>0.7</v>
      </c>
      <c r="R4" s="9">
        <v>8.2174999999999994</v>
      </c>
      <c r="S4" s="9"/>
      <c r="T4" s="9"/>
      <c r="U4" s="9"/>
      <c r="AA4" s="10"/>
    </row>
    <row r="5" spans="1:27" x14ac:dyDescent="0.25">
      <c r="A5" s="8">
        <v>3</v>
      </c>
      <c r="B5" s="9">
        <v>12.83</v>
      </c>
      <c r="C5" s="9">
        <v>5.31</v>
      </c>
      <c r="D5">
        <v>26.8</v>
      </c>
      <c r="E5" s="9">
        <v>10.76</v>
      </c>
      <c r="F5" s="9">
        <v>10.63</v>
      </c>
      <c r="G5" s="9">
        <v>12.795833333333333</v>
      </c>
      <c r="H5" s="9">
        <v>13.309583333333331</v>
      </c>
      <c r="I5" s="9">
        <v>6.091666666666665</v>
      </c>
      <c r="J5" t="s">
        <v>50</v>
      </c>
      <c r="K5">
        <v>4.8</v>
      </c>
      <c r="L5" s="9">
        <v>11.55</v>
      </c>
      <c r="M5" s="9">
        <v>99.087499999999991</v>
      </c>
      <c r="N5">
        <v>25.7</v>
      </c>
      <c r="O5" s="10">
        <v>1.0416666666666666E-2</v>
      </c>
      <c r="P5" t="s">
        <v>50</v>
      </c>
      <c r="Q5" s="9">
        <v>0</v>
      </c>
      <c r="R5" s="9">
        <v>12.003333333333336</v>
      </c>
      <c r="S5" s="9"/>
      <c r="T5" s="9"/>
      <c r="U5" s="9"/>
      <c r="AA5" s="10"/>
    </row>
    <row r="6" spans="1:27" x14ac:dyDescent="0.25">
      <c r="A6" s="8">
        <v>4</v>
      </c>
      <c r="B6" s="9">
        <v>14.99</v>
      </c>
      <c r="C6" s="9">
        <v>8.89</v>
      </c>
      <c r="D6">
        <v>1</v>
      </c>
      <c r="E6" s="9">
        <v>6.44</v>
      </c>
      <c r="F6" s="9">
        <v>6.39</v>
      </c>
      <c r="G6" s="9">
        <v>12.979166666666671</v>
      </c>
      <c r="H6" s="9">
        <v>13.214166666666666</v>
      </c>
      <c r="I6" s="9">
        <v>5.1364583333333318</v>
      </c>
      <c r="J6" t="s">
        <v>18</v>
      </c>
      <c r="K6">
        <v>0</v>
      </c>
      <c r="L6" s="9">
        <v>12.68</v>
      </c>
      <c r="M6" s="9">
        <v>94.979166666666671</v>
      </c>
      <c r="N6">
        <v>30.6</v>
      </c>
      <c r="O6" s="10">
        <v>0.64583333333333337</v>
      </c>
      <c r="P6" t="s">
        <v>30</v>
      </c>
      <c r="Q6" s="9">
        <v>1.78</v>
      </c>
      <c r="R6" s="9">
        <v>11.822083333333333</v>
      </c>
      <c r="S6" s="9"/>
      <c r="T6" s="9"/>
      <c r="U6" s="9"/>
      <c r="AA6" s="10"/>
    </row>
    <row r="7" spans="1:27" x14ac:dyDescent="0.25">
      <c r="A7" s="8">
        <v>5</v>
      </c>
      <c r="B7" s="9">
        <v>16.91</v>
      </c>
      <c r="C7" s="9">
        <v>8.7200000000000006</v>
      </c>
      <c r="D7">
        <v>0.4</v>
      </c>
      <c r="E7" s="9">
        <v>6.23</v>
      </c>
      <c r="F7" s="9">
        <v>5.89</v>
      </c>
      <c r="G7" s="9">
        <v>13.245416666666664</v>
      </c>
      <c r="H7" s="9">
        <v>13.19</v>
      </c>
      <c r="I7" s="9">
        <v>5.6937500000000041</v>
      </c>
      <c r="J7" t="s">
        <v>23</v>
      </c>
      <c r="K7">
        <v>8</v>
      </c>
      <c r="L7" s="9">
        <v>10.96</v>
      </c>
      <c r="M7" s="9">
        <v>86.766666666666652</v>
      </c>
      <c r="N7">
        <v>30.6</v>
      </c>
      <c r="O7" s="10">
        <v>0.54166666666666663</v>
      </c>
      <c r="P7" t="s">
        <v>19</v>
      </c>
      <c r="Q7" s="9">
        <v>3.02</v>
      </c>
      <c r="R7" s="9">
        <v>11.844999999999999</v>
      </c>
      <c r="S7" s="9"/>
      <c r="T7" s="9"/>
      <c r="U7" s="9"/>
      <c r="AA7" s="10"/>
    </row>
    <row r="8" spans="1:27" x14ac:dyDescent="0.25">
      <c r="A8" s="8">
        <v>6</v>
      </c>
      <c r="B8" s="9">
        <v>16.73</v>
      </c>
      <c r="C8" s="9">
        <v>8.0299999999999994</v>
      </c>
      <c r="D8">
        <v>0</v>
      </c>
      <c r="E8" s="9">
        <v>5.1100000000000003</v>
      </c>
      <c r="F8" s="9">
        <v>5.03</v>
      </c>
      <c r="G8" s="9">
        <v>13.41041666666667</v>
      </c>
      <c r="H8" s="9">
        <v>13.201666666666663</v>
      </c>
      <c r="I8" s="9">
        <v>4.8249999999999975</v>
      </c>
      <c r="J8" t="s">
        <v>20</v>
      </c>
      <c r="K8">
        <v>1.6</v>
      </c>
      <c r="L8" s="9">
        <v>12.12</v>
      </c>
      <c r="M8" s="9">
        <v>78.545833333333334</v>
      </c>
      <c r="N8">
        <v>29</v>
      </c>
      <c r="O8" s="10">
        <v>0.63541666666666663</v>
      </c>
      <c r="P8" t="s">
        <v>19</v>
      </c>
      <c r="Q8" s="9">
        <v>5.97</v>
      </c>
      <c r="R8" s="9">
        <v>11.795833333333336</v>
      </c>
      <c r="S8" s="9"/>
      <c r="T8" s="9"/>
      <c r="U8" s="9"/>
      <c r="AA8" s="10"/>
    </row>
    <row r="9" spans="1:27" x14ac:dyDescent="0.25">
      <c r="A9" s="8">
        <v>7</v>
      </c>
      <c r="B9" s="9">
        <v>14.26</v>
      </c>
      <c r="C9" s="9">
        <v>8.92</v>
      </c>
      <c r="D9">
        <v>10.199999999999999</v>
      </c>
      <c r="E9" s="9">
        <v>5.79</v>
      </c>
      <c r="F9" s="9">
        <v>4.8099999999999996</v>
      </c>
      <c r="G9" s="9">
        <v>13.302916666666668</v>
      </c>
      <c r="H9" s="9">
        <v>13.224583333333333</v>
      </c>
      <c r="I9" s="9">
        <v>9.7708333333333321</v>
      </c>
      <c r="J9" t="s">
        <v>19</v>
      </c>
      <c r="K9">
        <v>9.6999999999999993</v>
      </c>
      <c r="L9" s="9">
        <v>11.87</v>
      </c>
      <c r="M9" s="9">
        <v>75.016666666666637</v>
      </c>
      <c r="N9">
        <v>48.3</v>
      </c>
      <c r="O9" s="10">
        <v>0.4375</v>
      </c>
      <c r="P9" t="s">
        <v>19</v>
      </c>
      <c r="Q9" s="9">
        <v>4.8499999999999996</v>
      </c>
      <c r="R9" s="9">
        <v>11.131250000000001</v>
      </c>
      <c r="S9" s="9"/>
      <c r="T9" s="9"/>
      <c r="U9" s="9"/>
      <c r="AA9" s="10"/>
    </row>
    <row r="10" spans="1:27" x14ac:dyDescent="0.25">
      <c r="A10" s="8">
        <v>8</v>
      </c>
      <c r="B10" s="9">
        <v>14.74</v>
      </c>
      <c r="C10" s="9">
        <v>7.35</v>
      </c>
      <c r="D10">
        <v>0.4</v>
      </c>
      <c r="E10" s="9">
        <v>6.65</v>
      </c>
      <c r="F10" s="9">
        <v>6.75</v>
      </c>
      <c r="G10" s="9">
        <v>13.051250000000001</v>
      </c>
      <c r="H10" s="9">
        <v>13.209166666666667</v>
      </c>
      <c r="I10" s="9">
        <v>4.9104166666666647</v>
      </c>
      <c r="J10" t="s">
        <v>23</v>
      </c>
      <c r="K10">
        <v>3.2</v>
      </c>
      <c r="L10" s="9">
        <v>8.39</v>
      </c>
      <c r="M10" s="9">
        <v>82.183333333333323</v>
      </c>
      <c r="N10">
        <v>32.200000000000003</v>
      </c>
      <c r="O10" s="10">
        <v>0.67708333333333337</v>
      </c>
      <c r="P10" t="s">
        <v>22</v>
      </c>
      <c r="Q10" s="9">
        <v>6.33</v>
      </c>
      <c r="R10" s="9">
        <v>9.4554166666666664</v>
      </c>
      <c r="S10" s="9"/>
      <c r="T10" s="9"/>
      <c r="U10" s="9"/>
      <c r="AA10" s="10"/>
    </row>
    <row r="11" spans="1:27" x14ac:dyDescent="0.25">
      <c r="A11" s="8">
        <v>9</v>
      </c>
      <c r="B11" s="9">
        <v>12.25</v>
      </c>
      <c r="C11" s="9">
        <v>6.47</v>
      </c>
      <c r="D11">
        <v>0</v>
      </c>
      <c r="E11" s="9">
        <v>3.75</v>
      </c>
      <c r="F11" s="9">
        <v>3.37</v>
      </c>
      <c r="G11" s="9">
        <v>12.880833333333335</v>
      </c>
      <c r="H11" s="9">
        <v>13.155833333333334</v>
      </c>
      <c r="I11" s="9">
        <v>7.8281250000000009</v>
      </c>
      <c r="J11" t="s">
        <v>20</v>
      </c>
      <c r="K11">
        <v>6.4</v>
      </c>
      <c r="L11" s="9">
        <v>9.5399999999999991</v>
      </c>
      <c r="M11" s="9">
        <v>74.662500000000009</v>
      </c>
      <c r="N11">
        <v>43.5</v>
      </c>
      <c r="O11" s="10">
        <v>0.60416666666666663</v>
      </c>
      <c r="P11" t="s">
        <v>20</v>
      </c>
      <c r="Q11" s="9">
        <v>4.47</v>
      </c>
      <c r="R11" s="9">
        <v>8.3958333333333321</v>
      </c>
      <c r="S11" s="9"/>
      <c r="T11" s="9"/>
      <c r="U11" s="9"/>
      <c r="AA11" s="10"/>
    </row>
    <row r="12" spans="1:27" x14ac:dyDescent="0.25">
      <c r="A12" s="8">
        <v>10</v>
      </c>
      <c r="B12" s="9">
        <v>14.39</v>
      </c>
      <c r="C12" s="9">
        <v>5.25</v>
      </c>
      <c r="D12">
        <v>3</v>
      </c>
      <c r="E12" s="9">
        <v>2</v>
      </c>
      <c r="F12" s="9">
        <v>1.39</v>
      </c>
      <c r="G12" s="9">
        <v>12.460416666666667</v>
      </c>
      <c r="H12" s="9">
        <v>13.071666666666664</v>
      </c>
      <c r="I12" s="9">
        <v>5.8499999999999979</v>
      </c>
      <c r="J12" t="s">
        <v>19</v>
      </c>
      <c r="K12">
        <v>8</v>
      </c>
      <c r="L12" s="9">
        <v>10.36</v>
      </c>
      <c r="M12" s="9">
        <v>85.854166666666671</v>
      </c>
      <c r="N12">
        <v>33.799999999999997</v>
      </c>
      <c r="O12" s="10">
        <v>0.20833333333333334</v>
      </c>
      <c r="P12" t="s">
        <v>19</v>
      </c>
      <c r="Q12" s="9">
        <v>2.02</v>
      </c>
      <c r="R12" s="9">
        <v>8.975833333333334</v>
      </c>
      <c r="S12" s="9"/>
      <c r="T12" s="9"/>
      <c r="U12" s="9"/>
      <c r="AA12" s="10"/>
    </row>
    <row r="13" spans="1:27" x14ac:dyDescent="0.25">
      <c r="A13" s="8">
        <v>11</v>
      </c>
      <c r="B13" s="9">
        <v>11.72</v>
      </c>
      <c r="C13" s="9">
        <v>5.76</v>
      </c>
      <c r="D13">
        <v>1.6</v>
      </c>
      <c r="E13" s="9">
        <v>3.33</v>
      </c>
      <c r="F13" s="9">
        <v>2.89</v>
      </c>
      <c r="G13" s="9">
        <v>12.272500000000001</v>
      </c>
      <c r="H13" s="9">
        <v>12.945833333333331</v>
      </c>
      <c r="I13" s="9">
        <v>5.3937500000000016</v>
      </c>
      <c r="J13" t="s">
        <v>19</v>
      </c>
      <c r="K13">
        <v>8</v>
      </c>
      <c r="L13" s="9">
        <v>8.41</v>
      </c>
      <c r="M13" s="9">
        <v>83.370833333333337</v>
      </c>
      <c r="N13">
        <v>29</v>
      </c>
      <c r="O13" s="10">
        <v>0.47916666666666669</v>
      </c>
      <c r="P13" t="s">
        <v>44</v>
      </c>
      <c r="Q13" s="9">
        <v>0.47</v>
      </c>
      <c r="R13" s="9">
        <v>8.5170833333333356</v>
      </c>
      <c r="S13" s="9"/>
      <c r="T13" s="9"/>
      <c r="U13" s="9"/>
      <c r="AA13" s="10"/>
    </row>
    <row r="14" spans="1:27" x14ac:dyDescent="0.25">
      <c r="A14" s="8">
        <v>12</v>
      </c>
      <c r="B14" s="9">
        <v>9.76</v>
      </c>
      <c r="C14" s="9">
        <v>6.83</v>
      </c>
      <c r="D14">
        <v>8</v>
      </c>
      <c r="E14" s="9">
        <v>5.34</v>
      </c>
      <c r="F14" s="9">
        <v>5.04</v>
      </c>
      <c r="G14" s="9">
        <v>12.039583333333333</v>
      </c>
      <c r="H14" s="9">
        <v>12.819999999999999</v>
      </c>
      <c r="I14" s="9">
        <v>2.5906250000000006</v>
      </c>
      <c r="J14" t="s">
        <v>18</v>
      </c>
      <c r="K14">
        <v>0</v>
      </c>
      <c r="L14" s="9">
        <v>7.85</v>
      </c>
      <c r="M14" s="9">
        <v>94.683333333333351</v>
      </c>
      <c r="N14">
        <v>25.7</v>
      </c>
      <c r="O14" s="10">
        <v>0.80208333333333337</v>
      </c>
      <c r="P14" t="s">
        <v>31</v>
      </c>
      <c r="Q14" s="9">
        <v>0.23</v>
      </c>
      <c r="R14" s="9">
        <v>8.0966666666666693</v>
      </c>
      <c r="S14" s="9"/>
      <c r="T14" s="12"/>
      <c r="U14" s="9"/>
      <c r="AA14" s="10"/>
    </row>
    <row r="15" spans="1:27" x14ac:dyDescent="0.25">
      <c r="A15" s="8">
        <v>13</v>
      </c>
      <c r="B15" s="9">
        <v>10.91</v>
      </c>
      <c r="C15" s="9">
        <v>4.17</v>
      </c>
      <c r="D15">
        <v>10.199999999999999</v>
      </c>
      <c r="E15" s="9">
        <v>1.48</v>
      </c>
      <c r="F15" s="9">
        <v>0.94</v>
      </c>
      <c r="G15" s="9">
        <v>11.613749999999998</v>
      </c>
      <c r="H15" s="9">
        <v>12.691666666666665</v>
      </c>
      <c r="I15" s="9">
        <v>11.437500000000005</v>
      </c>
      <c r="J15" t="s">
        <v>30</v>
      </c>
      <c r="K15">
        <v>8</v>
      </c>
      <c r="L15" s="9">
        <v>8.11</v>
      </c>
      <c r="M15" s="9">
        <v>97.558333333333337</v>
      </c>
      <c r="N15">
        <v>53.1</v>
      </c>
      <c r="O15" s="10">
        <v>0.6875</v>
      </c>
      <c r="P15" t="s">
        <v>30</v>
      </c>
      <c r="Q15" s="9">
        <v>0.12</v>
      </c>
      <c r="R15" s="9">
        <v>8.4754166666666659</v>
      </c>
      <c r="S15" s="9"/>
      <c r="T15" s="9"/>
      <c r="U15" s="9"/>
      <c r="AA15" s="10"/>
    </row>
    <row r="16" spans="1:27" x14ac:dyDescent="0.25">
      <c r="A16" s="8">
        <v>14</v>
      </c>
      <c r="B16" s="9">
        <v>13.3</v>
      </c>
      <c r="C16" s="9">
        <v>7.61</v>
      </c>
      <c r="D16">
        <v>5.8</v>
      </c>
      <c r="E16" s="9">
        <v>4.7300000000000004</v>
      </c>
      <c r="F16" s="9">
        <v>4</v>
      </c>
      <c r="G16" s="9">
        <v>11.562916666666666</v>
      </c>
      <c r="H16" s="9">
        <v>12.537916666666669</v>
      </c>
      <c r="I16" s="9">
        <v>5.0437500000000002</v>
      </c>
      <c r="J16" t="s">
        <v>30</v>
      </c>
      <c r="K16">
        <v>4.8</v>
      </c>
      <c r="L16" s="9">
        <v>10.74</v>
      </c>
      <c r="M16" s="9">
        <v>96.737499999999969</v>
      </c>
      <c r="N16">
        <v>32.200000000000003</v>
      </c>
      <c r="O16" s="10">
        <v>0.5</v>
      </c>
      <c r="P16" t="s">
        <v>30</v>
      </c>
      <c r="Q16" s="9">
        <v>1.1200000000000001</v>
      </c>
      <c r="R16" s="9">
        <v>9.6533333333333324</v>
      </c>
      <c r="S16" s="9"/>
      <c r="T16" s="9"/>
      <c r="U16" s="9"/>
      <c r="AA16" s="10"/>
    </row>
    <row r="17" spans="1:27" x14ac:dyDescent="0.25">
      <c r="A17" s="8">
        <v>15</v>
      </c>
      <c r="B17" s="9">
        <v>12.3</v>
      </c>
      <c r="C17" s="9">
        <v>5.28</v>
      </c>
      <c r="D17">
        <v>0.8</v>
      </c>
      <c r="E17" s="9">
        <v>2.52</v>
      </c>
      <c r="F17" s="9">
        <v>1.84</v>
      </c>
      <c r="G17" s="9">
        <v>11.544583333333334</v>
      </c>
      <c r="H17" s="9">
        <v>12.418333333333331</v>
      </c>
      <c r="I17" s="9">
        <v>3.4291666666666694</v>
      </c>
      <c r="J17" t="s">
        <v>26</v>
      </c>
      <c r="K17">
        <v>3.2</v>
      </c>
      <c r="L17" s="9">
        <v>7.79</v>
      </c>
      <c r="M17" s="9">
        <v>93.308333333333323</v>
      </c>
      <c r="N17">
        <v>29</v>
      </c>
      <c r="O17" s="10">
        <v>0.58333333333333337</v>
      </c>
      <c r="P17" t="s">
        <v>30</v>
      </c>
      <c r="Q17" s="9">
        <v>1.43</v>
      </c>
      <c r="R17" s="9">
        <v>7.3716666666666661</v>
      </c>
      <c r="S17" s="9"/>
      <c r="T17" s="9"/>
      <c r="U17" s="9"/>
      <c r="AA17" s="10"/>
    </row>
    <row r="18" spans="1:27" x14ac:dyDescent="0.25">
      <c r="A18" s="8">
        <v>16</v>
      </c>
      <c r="B18" s="9">
        <v>12.78</v>
      </c>
      <c r="C18" s="9">
        <v>4.6399999999999997</v>
      </c>
      <c r="D18">
        <v>1.4</v>
      </c>
      <c r="E18" s="9">
        <v>1.75</v>
      </c>
      <c r="F18" s="9">
        <v>1.39</v>
      </c>
      <c r="G18" s="9">
        <v>11.322499999999998</v>
      </c>
      <c r="H18" s="9">
        <v>12.321249999999997</v>
      </c>
      <c r="I18" s="9">
        <v>1.0843749999999994</v>
      </c>
      <c r="J18" t="s">
        <v>18</v>
      </c>
      <c r="K18">
        <v>0</v>
      </c>
      <c r="L18" s="9">
        <v>8.14</v>
      </c>
      <c r="M18" s="9">
        <v>93.78749999999998</v>
      </c>
      <c r="N18">
        <v>17.7</v>
      </c>
      <c r="O18" s="10">
        <v>0.67708333333333337</v>
      </c>
      <c r="P18" t="s">
        <v>30</v>
      </c>
      <c r="Q18" s="9">
        <v>1.32</v>
      </c>
      <c r="R18" s="9">
        <v>8.0524999999999984</v>
      </c>
      <c r="S18" s="9"/>
      <c r="T18" s="9"/>
      <c r="U18" s="9"/>
      <c r="AA18" s="10"/>
    </row>
    <row r="19" spans="1:27" x14ac:dyDescent="0.25">
      <c r="A19" s="8">
        <v>17</v>
      </c>
      <c r="B19" s="9">
        <v>11.32</v>
      </c>
      <c r="C19" s="9">
        <v>6.99</v>
      </c>
      <c r="D19">
        <v>0.8</v>
      </c>
      <c r="E19" s="9">
        <v>4.63</v>
      </c>
      <c r="F19" s="9">
        <v>4.2300000000000004</v>
      </c>
      <c r="G19" s="9">
        <v>11.282500000000001</v>
      </c>
      <c r="H19" s="9">
        <v>12.211666666666668</v>
      </c>
      <c r="I19" s="9">
        <v>4.4041666666666668</v>
      </c>
      <c r="J19" t="s">
        <v>30</v>
      </c>
      <c r="K19">
        <v>1.6</v>
      </c>
      <c r="L19" s="9">
        <v>9.18</v>
      </c>
      <c r="M19" s="9">
        <v>96.891666666666652</v>
      </c>
      <c r="N19">
        <v>27.4</v>
      </c>
      <c r="O19" s="10">
        <v>0.80208333333333337</v>
      </c>
      <c r="P19" t="s">
        <v>30</v>
      </c>
      <c r="Q19" s="9">
        <v>0.03</v>
      </c>
      <c r="R19" s="9">
        <v>8.9462500000000009</v>
      </c>
      <c r="S19" s="9"/>
      <c r="T19" s="9"/>
      <c r="U19" s="9"/>
      <c r="AA19" s="10"/>
    </row>
    <row r="20" spans="1:27" x14ac:dyDescent="0.25">
      <c r="A20" s="8">
        <v>18</v>
      </c>
      <c r="B20" s="9">
        <v>10.16</v>
      </c>
      <c r="C20" s="9">
        <v>3.88</v>
      </c>
      <c r="D20">
        <v>0.2</v>
      </c>
      <c r="E20" s="9">
        <v>1.74</v>
      </c>
      <c r="F20" s="9">
        <v>1.46</v>
      </c>
      <c r="G20" s="9">
        <v>11.25</v>
      </c>
      <c r="H20" s="9">
        <v>12.120416666666664</v>
      </c>
      <c r="I20" s="9">
        <v>1.4166666666666659</v>
      </c>
      <c r="J20" t="s">
        <v>18</v>
      </c>
      <c r="K20">
        <v>0</v>
      </c>
      <c r="L20" s="9">
        <v>6.96</v>
      </c>
      <c r="M20" s="9">
        <v>91.029166666666654</v>
      </c>
      <c r="N20">
        <v>16.100000000000001</v>
      </c>
      <c r="O20" s="10">
        <v>4.1666666666666664E-2</v>
      </c>
      <c r="P20" t="s">
        <v>23</v>
      </c>
      <c r="Q20" s="9">
        <v>0.9</v>
      </c>
      <c r="R20" s="9">
        <v>7.4866666666666672</v>
      </c>
      <c r="S20" s="9"/>
      <c r="T20" s="9"/>
      <c r="U20" s="9"/>
      <c r="AA20" s="10"/>
    </row>
    <row r="21" spans="1:27" x14ac:dyDescent="0.25">
      <c r="A21" s="8">
        <v>19</v>
      </c>
      <c r="B21" s="9">
        <v>11.8</v>
      </c>
      <c r="C21" s="9">
        <v>6.89</v>
      </c>
      <c r="D21">
        <v>0.8</v>
      </c>
      <c r="E21" s="9">
        <v>5.46</v>
      </c>
      <c r="F21" s="9">
        <v>5.13</v>
      </c>
      <c r="G21" s="9">
        <v>11.182916666666664</v>
      </c>
      <c r="H21" s="9">
        <v>12.041666666666666</v>
      </c>
      <c r="I21" s="9">
        <v>2.7999999999999985</v>
      </c>
      <c r="J21" t="s">
        <v>24</v>
      </c>
      <c r="K21">
        <v>3.2</v>
      </c>
      <c r="L21" s="9">
        <v>9.43</v>
      </c>
      <c r="M21" s="9">
        <v>85.845833333333346</v>
      </c>
      <c r="N21">
        <v>24.1</v>
      </c>
      <c r="O21" s="10">
        <v>0.75</v>
      </c>
      <c r="P21" t="s">
        <v>45</v>
      </c>
      <c r="Q21" s="9">
        <v>0.47</v>
      </c>
      <c r="R21" s="9">
        <v>9.8070833333333347</v>
      </c>
      <c r="S21" s="9"/>
      <c r="T21" s="9"/>
      <c r="U21" s="9"/>
      <c r="AA21" s="10"/>
    </row>
    <row r="22" spans="1:27" x14ac:dyDescent="0.25">
      <c r="A22" s="8">
        <v>20</v>
      </c>
      <c r="B22" s="9">
        <v>17.13</v>
      </c>
      <c r="C22" s="9">
        <v>8.83</v>
      </c>
      <c r="D22">
        <v>4.2</v>
      </c>
      <c r="E22" s="9">
        <v>8.34</v>
      </c>
      <c r="F22" s="9">
        <v>7.91</v>
      </c>
      <c r="G22" s="9">
        <v>11.263333333333334</v>
      </c>
      <c r="H22" s="9">
        <v>12.427500000000002</v>
      </c>
      <c r="I22" s="9">
        <v>2.8833333333333311</v>
      </c>
      <c r="J22" t="s">
        <v>24</v>
      </c>
      <c r="K22">
        <v>3.2</v>
      </c>
      <c r="L22" s="9">
        <v>10.19</v>
      </c>
      <c r="M22" s="9">
        <v>85.708333333333329</v>
      </c>
      <c r="N22">
        <v>24.1</v>
      </c>
      <c r="O22" s="10">
        <v>0.54166666666666663</v>
      </c>
      <c r="P22" t="s">
        <v>41</v>
      </c>
      <c r="Q22" s="9">
        <v>3.78</v>
      </c>
      <c r="R22" s="9">
        <v>12.224166666666669</v>
      </c>
      <c r="S22" s="9"/>
      <c r="T22" s="9"/>
      <c r="U22" s="9"/>
      <c r="AA22" s="10"/>
    </row>
    <row r="23" spans="1:27" x14ac:dyDescent="0.25">
      <c r="A23" s="8">
        <v>21</v>
      </c>
      <c r="B23" s="9">
        <v>14.65</v>
      </c>
      <c r="C23" s="9">
        <v>10.220000000000001</v>
      </c>
      <c r="D23">
        <v>0.4</v>
      </c>
      <c r="E23" s="9">
        <v>10.42</v>
      </c>
      <c r="F23" s="9">
        <v>10.23</v>
      </c>
      <c r="G23" s="9">
        <v>11.685416666666663</v>
      </c>
      <c r="H23" s="9">
        <v>12.039583333333328</v>
      </c>
      <c r="I23" s="9">
        <v>1.966666666666665</v>
      </c>
      <c r="J23" t="s">
        <v>18</v>
      </c>
      <c r="K23">
        <v>0</v>
      </c>
      <c r="L23" s="9">
        <v>13</v>
      </c>
      <c r="M23" s="9">
        <v>90.529166666666654</v>
      </c>
      <c r="N23">
        <v>24.1</v>
      </c>
      <c r="O23" s="10">
        <v>0.77083333333333337</v>
      </c>
      <c r="P23" t="s">
        <v>19</v>
      </c>
      <c r="Q23" s="9">
        <v>0.52</v>
      </c>
      <c r="R23" s="9">
        <v>12.625416666666665</v>
      </c>
      <c r="S23" s="9"/>
      <c r="T23" s="9"/>
      <c r="U23" s="9"/>
      <c r="AA23" s="10"/>
    </row>
    <row r="24" spans="1:27" x14ac:dyDescent="0.25">
      <c r="A24" s="8">
        <v>22</v>
      </c>
      <c r="B24" s="9">
        <v>13.05</v>
      </c>
      <c r="C24" s="9">
        <v>8.5399999999999991</v>
      </c>
      <c r="D24">
        <v>0</v>
      </c>
      <c r="E24" s="9">
        <v>7.02</v>
      </c>
      <c r="F24" s="9">
        <v>7.16</v>
      </c>
      <c r="G24" s="9">
        <v>11.753749999999998</v>
      </c>
      <c r="H24" s="9">
        <v>12.036666666666664</v>
      </c>
      <c r="I24" s="9">
        <v>6.4572916666666673</v>
      </c>
      <c r="J24" t="s">
        <v>20</v>
      </c>
      <c r="K24">
        <v>8</v>
      </c>
      <c r="L24" s="9">
        <v>11.29</v>
      </c>
      <c r="M24" s="9">
        <v>82.612499999999997</v>
      </c>
      <c r="N24">
        <v>37</v>
      </c>
      <c r="O24" s="10">
        <v>0.27083333333333331</v>
      </c>
      <c r="P24" t="s">
        <v>20</v>
      </c>
      <c r="Q24" s="9">
        <v>0.4</v>
      </c>
      <c r="R24" s="9">
        <v>10.116666666666669</v>
      </c>
      <c r="S24" s="9"/>
      <c r="T24" s="9"/>
      <c r="U24" s="9"/>
      <c r="AA24" s="10"/>
    </row>
    <row r="25" spans="1:27" x14ac:dyDescent="0.25">
      <c r="A25" s="8">
        <v>23</v>
      </c>
      <c r="B25" s="9">
        <v>11.54</v>
      </c>
      <c r="C25" s="9">
        <v>5.68</v>
      </c>
      <c r="D25">
        <v>0.4</v>
      </c>
      <c r="E25" s="9">
        <v>2.11</v>
      </c>
      <c r="F25" s="9">
        <v>3.47</v>
      </c>
      <c r="G25" s="9">
        <v>11.364166666666664</v>
      </c>
      <c r="H25" s="9">
        <v>12.048750000000005</v>
      </c>
      <c r="I25" s="9">
        <v>2.1197916666666656</v>
      </c>
      <c r="J25" t="s">
        <v>26</v>
      </c>
      <c r="K25">
        <v>1.6</v>
      </c>
      <c r="L25" s="9">
        <v>6.51</v>
      </c>
      <c r="M25" s="9">
        <v>83.208333333333329</v>
      </c>
      <c r="N25">
        <v>32.200000000000003</v>
      </c>
      <c r="O25" s="10">
        <v>0.6875</v>
      </c>
      <c r="P25" t="s">
        <v>20</v>
      </c>
      <c r="Q25" s="9">
        <v>1.38</v>
      </c>
      <c r="R25" s="9">
        <v>7.0970833333333339</v>
      </c>
      <c r="S25" s="9"/>
      <c r="T25" s="9"/>
      <c r="U25" s="9"/>
      <c r="AA25" s="10"/>
    </row>
    <row r="26" spans="1:27" x14ac:dyDescent="0.25">
      <c r="A26" s="8">
        <v>24</v>
      </c>
      <c r="B26" s="9">
        <v>12.43</v>
      </c>
      <c r="C26" s="9">
        <v>4.62</v>
      </c>
      <c r="D26">
        <v>5.8</v>
      </c>
      <c r="E26" s="9">
        <v>1.74</v>
      </c>
      <c r="F26" s="9">
        <v>2.16</v>
      </c>
      <c r="G26" s="9">
        <v>10.782083333333333</v>
      </c>
      <c r="H26" s="9">
        <v>12.010833333333332</v>
      </c>
      <c r="I26" s="9">
        <v>2.6999999999999997</v>
      </c>
      <c r="J26" t="s">
        <v>22</v>
      </c>
      <c r="K26">
        <v>4.8</v>
      </c>
      <c r="L26" s="9">
        <v>8.9600000000000009</v>
      </c>
      <c r="M26" s="9">
        <v>89.287500000000009</v>
      </c>
      <c r="N26">
        <v>27.4</v>
      </c>
      <c r="O26" s="10">
        <v>0.44791666666666669</v>
      </c>
      <c r="P26" t="s">
        <v>22</v>
      </c>
      <c r="Q26" s="9">
        <v>0.02</v>
      </c>
      <c r="R26" s="9">
        <v>8.0120833333333312</v>
      </c>
      <c r="S26" s="9"/>
      <c r="T26" s="9"/>
      <c r="U26" s="9"/>
      <c r="AA26" s="10"/>
    </row>
    <row r="27" spans="1:27" x14ac:dyDescent="0.25">
      <c r="A27" s="8">
        <v>25</v>
      </c>
      <c r="B27" s="9">
        <v>12.04</v>
      </c>
      <c r="C27" s="9">
        <v>4.34</v>
      </c>
      <c r="D27">
        <v>0</v>
      </c>
      <c r="E27" s="9">
        <v>1.17</v>
      </c>
      <c r="F27" s="9">
        <v>2.0699999999999998</v>
      </c>
      <c r="G27" s="9">
        <v>10.424583333333333</v>
      </c>
      <c r="H27" s="9">
        <v>11.910000000000002</v>
      </c>
      <c r="I27" s="9">
        <v>3.898958333333336</v>
      </c>
      <c r="J27" t="s">
        <v>20</v>
      </c>
      <c r="K27">
        <v>1.6</v>
      </c>
      <c r="L27" s="9">
        <v>7.86</v>
      </c>
      <c r="M27" s="9">
        <v>80.941666666666677</v>
      </c>
      <c r="N27">
        <v>51.5</v>
      </c>
      <c r="O27" s="10">
        <v>0.54166666666666663</v>
      </c>
      <c r="P27" t="s">
        <v>22</v>
      </c>
      <c r="Q27" s="9">
        <v>4.82</v>
      </c>
      <c r="R27" s="9">
        <v>7.8229166666666679</v>
      </c>
      <c r="S27" s="9"/>
      <c r="T27" s="9"/>
      <c r="U27" s="9"/>
      <c r="AA27" s="10"/>
    </row>
    <row r="28" spans="1:27" x14ac:dyDescent="0.25">
      <c r="A28" s="8">
        <v>26</v>
      </c>
      <c r="B28" s="9">
        <v>12.6</v>
      </c>
      <c r="C28" s="9">
        <v>5.03</v>
      </c>
      <c r="D28">
        <v>0</v>
      </c>
      <c r="E28" s="9">
        <v>3.76</v>
      </c>
      <c r="F28" s="9">
        <v>3.6</v>
      </c>
      <c r="G28" s="9">
        <v>10.119166666666667</v>
      </c>
      <c r="H28" s="9">
        <v>11.781666666666666</v>
      </c>
      <c r="I28" s="9">
        <v>7.8854166666666652</v>
      </c>
      <c r="J28" t="s">
        <v>22</v>
      </c>
      <c r="K28">
        <v>1.6</v>
      </c>
      <c r="L28" s="9">
        <v>6.83</v>
      </c>
      <c r="M28" s="9">
        <v>82.687499999999986</v>
      </c>
      <c r="N28">
        <v>43.5</v>
      </c>
      <c r="O28" s="10">
        <v>0.63541666666666663</v>
      </c>
      <c r="P28" t="s">
        <v>20</v>
      </c>
      <c r="Q28" s="9">
        <v>2.63</v>
      </c>
      <c r="R28" s="9">
        <v>8.4037500000000005</v>
      </c>
      <c r="S28" s="9"/>
      <c r="T28" s="9"/>
      <c r="U28" s="9"/>
      <c r="AA28" s="10"/>
    </row>
    <row r="29" spans="1:27" x14ac:dyDescent="0.25">
      <c r="A29" s="8">
        <v>27</v>
      </c>
      <c r="B29" s="9">
        <v>9.4700000000000006</v>
      </c>
      <c r="C29" s="9">
        <v>5.31</v>
      </c>
      <c r="D29">
        <v>1.6</v>
      </c>
      <c r="E29" s="9">
        <v>2.06</v>
      </c>
      <c r="F29" s="9">
        <v>2.62</v>
      </c>
      <c r="G29" s="9">
        <v>10.003333333333334</v>
      </c>
      <c r="H29" s="9">
        <v>11.640416666666667</v>
      </c>
      <c r="I29" s="9">
        <v>4.9697916666666622</v>
      </c>
      <c r="J29" t="s">
        <v>20</v>
      </c>
      <c r="K29">
        <v>1.6</v>
      </c>
      <c r="L29" s="9">
        <v>6.86</v>
      </c>
      <c r="M29" s="9">
        <v>87.354166666666671</v>
      </c>
      <c r="N29">
        <v>45.1</v>
      </c>
      <c r="O29" s="10">
        <v>0.71875</v>
      </c>
      <c r="P29" t="s">
        <v>20</v>
      </c>
      <c r="Q29" s="9">
        <v>0.27</v>
      </c>
      <c r="R29" s="9">
        <v>7.5545833333333325</v>
      </c>
      <c r="S29" s="9"/>
      <c r="T29" s="9"/>
      <c r="U29" s="9"/>
      <c r="AA29" s="10"/>
    </row>
    <row r="30" spans="1:27" x14ac:dyDescent="0.25">
      <c r="A30" s="8">
        <v>28</v>
      </c>
      <c r="B30" s="9">
        <v>10.28</v>
      </c>
      <c r="C30" s="9">
        <v>6.79</v>
      </c>
      <c r="D30">
        <v>0</v>
      </c>
      <c r="E30" s="9">
        <v>4.26</v>
      </c>
      <c r="F30" s="9">
        <v>4.01</v>
      </c>
      <c r="G30" s="9">
        <v>9.7687499999999989</v>
      </c>
      <c r="H30" s="9">
        <v>11.507083333333334</v>
      </c>
      <c r="I30" s="9">
        <v>3.7885416666666689</v>
      </c>
      <c r="J30" t="s">
        <v>20</v>
      </c>
      <c r="K30">
        <v>4.8</v>
      </c>
      <c r="L30" s="9">
        <v>8</v>
      </c>
      <c r="M30" s="9">
        <v>80.000000000000014</v>
      </c>
      <c r="N30">
        <v>30.6</v>
      </c>
      <c r="O30" s="10">
        <v>0.64583333333333337</v>
      </c>
      <c r="P30" t="s">
        <v>20</v>
      </c>
      <c r="Q30" s="9">
        <v>0.25</v>
      </c>
      <c r="R30" s="9">
        <v>7.7749999999999995</v>
      </c>
      <c r="S30" s="9"/>
      <c r="T30" s="9"/>
      <c r="U30" s="9"/>
      <c r="AA30" s="10"/>
    </row>
    <row r="31" spans="1:27" x14ac:dyDescent="0.25">
      <c r="A31" s="8">
        <v>29</v>
      </c>
      <c r="B31" s="9">
        <v>14.85</v>
      </c>
      <c r="C31" s="9">
        <v>5.4</v>
      </c>
      <c r="D31">
        <v>3.8</v>
      </c>
      <c r="E31" s="9">
        <v>1.92</v>
      </c>
      <c r="F31" s="9">
        <v>2.39</v>
      </c>
      <c r="G31" s="9">
        <v>9.4766666666666666</v>
      </c>
      <c r="H31" s="9">
        <v>11.375000000000002</v>
      </c>
      <c r="I31" s="9">
        <v>5.0906249999999984</v>
      </c>
      <c r="J31" t="s">
        <v>24</v>
      </c>
      <c r="K31">
        <v>1.6</v>
      </c>
      <c r="L31" s="9">
        <v>7.97</v>
      </c>
      <c r="M31" s="9">
        <v>88.1875</v>
      </c>
      <c r="N31">
        <v>41.8</v>
      </c>
      <c r="O31" s="10">
        <v>0.71875</v>
      </c>
      <c r="P31" t="s">
        <v>19</v>
      </c>
      <c r="Q31" s="9">
        <v>0.18</v>
      </c>
      <c r="R31" s="9">
        <v>9.7608333333333341</v>
      </c>
      <c r="S31" s="9"/>
      <c r="T31" s="12"/>
      <c r="U31" s="9"/>
      <c r="AA31" s="10"/>
    </row>
    <row r="32" spans="1:27" x14ac:dyDescent="0.25">
      <c r="A32" s="8">
        <v>30</v>
      </c>
      <c r="B32" s="9">
        <v>13.4</v>
      </c>
      <c r="C32" s="9">
        <v>7.49</v>
      </c>
      <c r="D32">
        <v>0.6</v>
      </c>
      <c r="E32" s="9">
        <v>11.54</v>
      </c>
      <c r="F32" s="9">
        <v>11.42</v>
      </c>
      <c r="G32" s="9">
        <v>9.9320833333333329</v>
      </c>
      <c r="H32" s="9">
        <v>11.239166666666668</v>
      </c>
      <c r="I32" s="9">
        <v>5.3562500000000028</v>
      </c>
      <c r="J32" t="s">
        <v>19</v>
      </c>
      <c r="K32">
        <v>4.8</v>
      </c>
      <c r="L32" s="9">
        <v>12.97</v>
      </c>
      <c r="M32" s="9">
        <v>80.299999999999983</v>
      </c>
      <c r="N32">
        <v>48.3</v>
      </c>
      <c r="O32" s="10">
        <v>6.25E-2</v>
      </c>
      <c r="P32" t="s">
        <v>22</v>
      </c>
      <c r="Q32" s="9">
        <v>0.93</v>
      </c>
      <c r="R32" s="9">
        <v>10.772083333333335</v>
      </c>
      <c r="S32" s="9"/>
      <c r="T32" s="9"/>
      <c r="U32" s="9"/>
      <c r="AA32" s="10"/>
    </row>
    <row r="33" spans="1:28" x14ac:dyDescent="0.25">
      <c r="A33" s="8">
        <v>31</v>
      </c>
      <c r="B33" s="9">
        <v>13.6</v>
      </c>
      <c r="C33" s="9">
        <v>2.65</v>
      </c>
      <c r="D33">
        <v>2.4</v>
      </c>
      <c r="E33" s="9">
        <v>-0.16</v>
      </c>
      <c r="F33" s="9">
        <v>0.89</v>
      </c>
      <c r="G33" s="9">
        <v>10.041304347826088</v>
      </c>
      <c r="H33" s="9">
        <v>11.166086956521738</v>
      </c>
      <c r="I33" s="9">
        <v>8.5191489361702128</v>
      </c>
      <c r="J33" t="s">
        <v>24</v>
      </c>
      <c r="K33">
        <v>6.4</v>
      </c>
      <c r="L33" s="9">
        <v>12.94</v>
      </c>
      <c r="M33" s="9">
        <v>85.356521739130443</v>
      </c>
      <c r="N33">
        <v>67.599999999999994</v>
      </c>
      <c r="O33" s="10">
        <v>0.55208333333333337</v>
      </c>
      <c r="P33" t="s">
        <v>20</v>
      </c>
      <c r="Q33" s="9">
        <v>1.18</v>
      </c>
      <c r="R33" s="9">
        <v>9.9413043478260867</v>
      </c>
      <c r="S33" s="9"/>
      <c r="T33" s="9"/>
      <c r="U33" s="9"/>
      <c r="AA33" s="10"/>
    </row>
    <row r="34" spans="1:28" x14ac:dyDescent="0.25">
      <c r="A34" s="13" t="s">
        <v>27</v>
      </c>
      <c r="B34" s="14">
        <f>AVERAGE(B3:B33)</f>
        <v>13.05193548387097</v>
      </c>
      <c r="C34" s="14">
        <f>AVERAGE(C3:C33)</f>
        <v>6.2225806451612913</v>
      </c>
      <c r="D34" s="14">
        <f>SUM(D3:D33)</f>
        <v>96.6</v>
      </c>
      <c r="E34" s="14">
        <f>AVERAGE(E3:E33)</f>
        <v>4.3267741935483865</v>
      </c>
      <c r="F34" s="14">
        <f>AVERAGE(F3:F33)</f>
        <v>4.2574193548387083</v>
      </c>
      <c r="G34" s="14">
        <f>AVERAGE(G3:G33)</f>
        <v>11.5435904628331</v>
      </c>
      <c r="H34" s="14">
        <f>AVERAGE(H3:H32)</f>
        <v>12.407333333333332</v>
      </c>
      <c r="I34" s="14">
        <f>AVERAGE(I3:I33)</f>
        <v>4.8962830301990392</v>
      </c>
      <c r="J34" s="14"/>
      <c r="K34" s="14"/>
      <c r="L34" s="15">
        <f>AVERAGE(L3:L33)</f>
        <v>9.2025806451612926</v>
      </c>
      <c r="M34" s="14">
        <f>AVERAGE(M3:M33)</f>
        <v>87.108274894810648</v>
      </c>
      <c r="N34" s="14">
        <f>MAX(N3:N33)</f>
        <v>67.599999999999994</v>
      </c>
      <c r="O34" s="16"/>
      <c r="P34" s="17"/>
      <c r="Q34" s="41">
        <v>69.8</v>
      </c>
      <c r="R34" s="18">
        <f>AVERAGE(R3:R33)</f>
        <v>9.3422060542309477</v>
      </c>
      <c r="S34" s="19"/>
      <c r="AA34" s="10"/>
    </row>
    <row r="35" spans="1:28" x14ac:dyDescent="0.25">
      <c r="A35" s="20" t="s">
        <v>28</v>
      </c>
      <c r="B35" s="14">
        <f>MAX(B3:B33)</f>
        <v>17.13</v>
      </c>
      <c r="C35" s="14">
        <f>MIN(C3:C33)</f>
        <v>1.1100000000000001</v>
      </c>
      <c r="D35" s="14">
        <f>MAX(D3:D33)</f>
        <v>26.8</v>
      </c>
      <c r="E35" s="14">
        <f>MIN(E3:E33)</f>
        <v>-1.29</v>
      </c>
      <c r="F35" s="14">
        <f>MIN(F3:F33)</f>
        <v>-0.93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4">
        <f>MAX(Q3:Q33)</f>
        <v>6.33</v>
      </c>
      <c r="R35" s="18">
        <f>MIN(R3:R33)</f>
        <v>7.0970833333333339</v>
      </c>
      <c r="S35" s="19"/>
      <c r="AA35" s="10"/>
    </row>
    <row r="36" spans="1:28" x14ac:dyDescent="0.25">
      <c r="AA36" s="10"/>
    </row>
    <row r="37" spans="1:28" x14ac:dyDescent="0.25">
      <c r="B37" s="21">
        <f>AVERAGE(B34,C34)</f>
        <v>9.6372580645161303</v>
      </c>
      <c r="C37">
        <f>COUNTIF(C3:C33,"&lt;0")</f>
        <v>0</v>
      </c>
      <c r="D37">
        <f>COUNTIF(D3:D33,"&gt;0.1")</f>
        <v>24</v>
      </c>
      <c r="E37">
        <f>COUNTIF(E3:E33,"&lt;0")</f>
        <v>2</v>
      </c>
      <c r="Q37">
        <f>COUNTIF(Q3:Q33,"&lt;0.05")</f>
        <v>3</v>
      </c>
      <c r="AB37" s="10"/>
    </row>
    <row r="38" spans="1:28" x14ac:dyDescent="0.25">
      <c r="D38">
        <f>COUNTIF(D3:D33,"&gt;0.9")</f>
        <v>15</v>
      </c>
    </row>
    <row r="39" spans="1:28" x14ac:dyDescent="0.25">
      <c r="B39" s="9"/>
      <c r="Q39" t="s">
        <v>60</v>
      </c>
    </row>
    <row r="41" spans="1:28" x14ac:dyDescent="0.25">
      <c r="Q41" s="9">
        <f>SUM(Q3:Q33)</f>
        <v>57.31</v>
      </c>
      <c r="R41" t="s">
        <v>65</v>
      </c>
    </row>
    <row r="43" spans="1:28" x14ac:dyDescent="0.25">
      <c r="Q43">
        <f>COUNTIF(Q3:Q33,"&lt;1")</f>
        <v>15</v>
      </c>
      <c r="R43" t="s">
        <v>64</v>
      </c>
    </row>
  </sheetData>
  <pageMargins left="0.7" right="0.7" top="0.75" bottom="0.75" header="0.3" footer="0.3"/>
  <pageSetup paperSize="9"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1"/>
  <sheetViews>
    <sheetView topLeftCell="A10" workbookViewId="0">
      <selection activeCell="D34" sqref="D34"/>
    </sheetView>
  </sheetViews>
  <sheetFormatPr defaultRowHeight="15" x14ac:dyDescent="0.25"/>
  <sheetData>
    <row r="1" spans="1:27" x14ac:dyDescent="0.25">
      <c r="A1" s="1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27" ht="45" x14ac:dyDescent="0.25">
      <c r="A2" s="4" t="s">
        <v>0</v>
      </c>
      <c r="B2" s="5" t="s">
        <v>1</v>
      </c>
      <c r="C2" s="5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4" t="s">
        <v>14</v>
      </c>
      <c r="P2" s="6" t="s">
        <v>15</v>
      </c>
      <c r="Q2" s="7" t="s">
        <v>16</v>
      </c>
      <c r="R2" s="4" t="s">
        <v>17</v>
      </c>
      <c r="S2" s="4"/>
    </row>
    <row r="3" spans="1:27" x14ac:dyDescent="0.25">
      <c r="A3" s="8">
        <v>1</v>
      </c>
      <c r="B3" s="9">
        <v>15.56</v>
      </c>
      <c r="C3" s="9">
        <v>7.61</v>
      </c>
      <c r="D3">
        <v>4.4000000000000004</v>
      </c>
      <c r="E3" s="9">
        <v>6.93</v>
      </c>
      <c r="F3" s="9">
        <v>6.95</v>
      </c>
      <c r="G3" s="9">
        <v>9.9962499999999999</v>
      </c>
      <c r="H3" s="9">
        <v>11.132916666666667</v>
      </c>
      <c r="I3" s="9">
        <v>8.4374999999999911</v>
      </c>
      <c r="J3" t="s">
        <v>20</v>
      </c>
      <c r="K3">
        <v>8</v>
      </c>
      <c r="L3">
        <v>9.57</v>
      </c>
      <c r="M3" s="9">
        <v>84.533333333333346</v>
      </c>
      <c r="N3">
        <v>56.3</v>
      </c>
      <c r="O3" t="s">
        <v>20</v>
      </c>
      <c r="P3" s="10">
        <v>0.51041666666666663</v>
      </c>
      <c r="Q3" s="9">
        <v>2.1</v>
      </c>
      <c r="R3" s="9">
        <v>10.725416666666662</v>
      </c>
      <c r="S3" s="9"/>
      <c r="T3" s="9"/>
      <c r="U3" s="9"/>
      <c r="V3" s="9"/>
      <c r="W3" s="9"/>
      <c r="AA3" s="10"/>
    </row>
    <row r="4" spans="1:27" x14ac:dyDescent="0.25">
      <c r="A4" s="8">
        <v>2</v>
      </c>
      <c r="B4" s="9">
        <v>11.35</v>
      </c>
      <c r="C4" s="9">
        <v>7.33</v>
      </c>
      <c r="D4">
        <v>4.4000000000000004</v>
      </c>
      <c r="E4" s="9">
        <v>5.12</v>
      </c>
      <c r="F4" s="9">
        <v>5.35</v>
      </c>
      <c r="G4" s="9">
        <v>10.194999999999999</v>
      </c>
      <c r="H4" s="9">
        <v>11.095833333333333</v>
      </c>
      <c r="I4" s="9">
        <v>6.7635416666666641</v>
      </c>
      <c r="J4" t="s">
        <v>20</v>
      </c>
      <c r="K4">
        <v>9.6999999999999993</v>
      </c>
      <c r="L4">
        <v>9.23</v>
      </c>
      <c r="M4" s="9">
        <v>84.320833333333354</v>
      </c>
      <c r="N4">
        <v>35.4</v>
      </c>
      <c r="O4" t="s">
        <v>20</v>
      </c>
      <c r="P4" s="10">
        <v>2.0833333333333332E-2</v>
      </c>
      <c r="Q4" s="9">
        <v>2.75</v>
      </c>
      <c r="R4" s="9">
        <v>8.7216666666666693</v>
      </c>
      <c r="S4" s="9"/>
      <c r="T4" s="9"/>
      <c r="U4" s="9"/>
      <c r="AA4" s="10"/>
    </row>
    <row r="5" spans="1:27" x14ac:dyDescent="0.25">
      <c r="A5" s="8">
        <v>3</v>
      </c>
      <c r="B5" s="9">
        <v>9.51</v>
      </c>
      <c r="C5" s="9">
        <v>3.46</v>
      </c>
      <c r="D5">
        <v>0</v>
      </c>
      <c r="E5" s="9">
        <v>0.83</v>
      </c>
      <c r="F5" s="9">
        <v>1.1200000000000001</v>
      </c>
      <c r="G5" s="9">
        <v>9.8970833333333328</v>
      </c>
      <c r="H5" s="9">
        <v>11.074999999999998</v>
      </c>
      <c r="I5" s="9">
        <v>5.6197916666666634</v>
      </c>
      <c r="J5" t="s">
        <v>22</v>
      </c>
      <c r="K5">
        <v>1.6</v>
      </c>
      <c r="L5">
        <v>5.1100000000000003</v>
      </c>
      <c r="M5" s="9">
        <v>79.745833333333337</v>
      </c>
      <c r="N5">
        <v>33.799999999999997</v>
      </c>
      <c r="O5" t="s">
        <v>19</v>
      </c>
      <c r="P5" s="10">
        <v>0.57291666666666663</v>
      </c>
      <c r="Q5" s="9">
        <v>2.7</v>
      </c>
      <c r="R5" s="9">
        <v>5.9474999999999989</v>
      </c>
      <c r="S5" s="9"/>
      <c r="T5" s="9"/>
      <c r="U5" s="9"/>
      <c r="AA5" s="10"/>
    </row>
    <row r="6" spans="1:27" x14ac:dyDescent="0.25">
      <c r="A6" s="8">
        <v>4</v>
      </c>
      <c r="B6" s="9">
        <v>12.31</v>
      </c>
      <c r="C6" s="9">
        <v>4.53</v>
      </c>
      <c r="D6">
        <v>0</v>
      </c>
      <c r="E6" s="9">
        <v>1.28</v>
      </c>
      <c r="F6" s="9">
        <v>1.55</v>
      </c>
      <c r="G6" s="9">
        <v>9.3454166666666669</v>
      </c>
      <c r="H6" s="9">
        <v>11.023333333333333</v>
      </c>
      <c r="I6" s="9">
        <v>6.00833333333334</v>
      </c>
      <c r="J6" t="s">
        <v>19</v>
      </c>
      <c r="K6">
        <v>11.3</v>
      </c>
      <c r="L6">
        <v>7.61</v>
      </c>
      <c r="M6" s="9">
        <v>74.716666666666654</v>
      </c>
      <c r="N6">
        <v>29</v>
      </c>
      <c r="O6" t="s">
        <v>23</v>
      </c>
      <c r="P6" s="10">
        <v>0.10416666666666667</v>
      </c>
      <c r="Q6" s="9">
        <v>6.27</v>
      </c>
      <c r="R6" s="9">
        <v>7.9595833333333319</v>
      </c>
      <c r="S6" s="9"/>
      <c r="T6" s="9"/>
      <c r="U6" s="9"/>
      <c r="AA6" s="10"/>
    </row>
    <row r="7" spans="1:27" x14ac:dyDescent="0.25">
      <c r="A7" s="8">
        <v>5</v>
      </c>
      <c r="B7" s="9">
        <v>18.48</v>
      </c>
      <c r="C7" s="9">
        <v>6.4</v>
      </c>
      <c r="D7">
        <v>0</v>
      </c>
      <c r="E7" s="9">
        <v>4.12</v>
      </c>
      <c r="F7" s="9">
        <v>4.9000000000000004</v>
      </c>
      <c r="G7" s="9">
        <v>9.3624999999999989</v>
      </c>
      <c r="H7" s="9">
        <v>10.912916666666668</v>
      </c>
      <c r="I7" s="9">
        <v>2.5677083333333308</v>
      </c>
      <c r="J7" t="s">
        <v>23</v>
      </c>
      <c r="K7">
        <v>6.4</v>
      </c>
      <c r="L7">
        <v>10.36</v>
      </c>
      <c r="M7" s="9">
        <v>80.237499999999983</v>
      </c>
      <c r="N7">
        <v>24.1</v>
      </c>
      <c r="O7" t="s">
        <v>19</v>
      </c>
      <c r="P7" s="10">
        <v>0.19791666666666666</v>
      </c>
      <c r="Q7" s="9">
        <v>2.4700000000000002</v>
      </c>
      <c r="R7" s="9">
        <v>10.540833333333333</v>
      </c>
      <c r="S7" s="9"/>
      <c r="T7" s="9"/>
      <c r="U7" s="9"/>
      <c r="AA7" s="10"/>
    </row>
    <row r="8" spans="1:27" x14ac:dyDescent="0.25">
      <c r="A8" s="8">
        <v>6</v>
      </c>
      <c r="B8" s="9">
        <v>9.0399999999999991</v>
      </c>
      <c r="C8" s="9">
        <v>3.1</v>
      </c>
      <c r="D8">
        <v>0</v>
      </c>
      <c r="E8" s="9">
        <v>1.0900000000000001</v>
      </c>
      <c r="F8" s="9">
        <v>2.1</v>
      </c>
      <c r="G8" s="9">
        <v>9.4808333333333312</v>
      </c>
      <c r="H8" s="9">
        <v>10.811249999999999</v>
      </c>
      <c r="I8" s="9">
        <v>0.89999999999999936</v>
      </c>
      <c r="J8" t="s">
        <v>19</v>
      </c>
      <c r="K8">
        <v>0</v>
      </c>
      <c r="L8">
        <v>5.12</v>
      </c>
      <c r="M8" s="9">
        <v>96.199999999999989</v>
      </c>
      <c r="N8">
        <v>14.5</v>
      </c>
      <c r="O8" t="s">
        <v>69</v>
      </c>
      <c r="P8" s="10">
        <v>0.48958333333333331</v>
      </c>
      <c r="Q8" s="9">
        <v>1.73</v>
      </c>
      <c r="R8" s="9">
        <v>5.666666666666667</v>
      </c>
      <c r="S8" s="9"/>
      <c r="T8" s="9"/>
      <c r="U8" s="9"/>
      <c r="AA8" s="10"/>
    </row>
    <row r="9" spans="1:27" x14ac:dyDescent="0.25">
      <c r="A9" s="8">
        <v>7</v>
      </c>
      <c r="B9" s="9">
        <v>9.18</v>
      </c>
      <c r="C9" s="9">
        <v>4.03</v>
      </c>
      <c r="D9">
        <v>0.2</v>
      </c>
      <c r="E9" s="9">
        <v>3.39</v>
      </c>
      <c r="F9" s="9">
        <v>3.91</v>
      </c>
      <c r="G9" s="9">
        <v>9.3058333333333341</v>
      </c>
      <c r="H9" s="9">
        <v>10.744166666666667</v>
      </c>
      <c r="I9" s="9">
        <v>1.45</v>
      </c>
      <c r="J9" t="s">
        <v>22</v>
      </c>
      <c r="K9">
        <v>3.2</v>
      </c>
      <c r="L9">
        <v>5.84</v>
      </c>
      <c r="M9" s="9">
        <v>94.495833333333337</v>
      </c>
      <c r="N9">
        <v>17.7</v>
      </c>
      <c r="O9" t="s">
        <v>22</v>
      </c>
      <c r="P9" s="10">
        <v>0.21875</v>
      </c>
      <c r="Q9" s="9">
        <v>2.77</v>
      </c>
      <c r="R9" s="9">
        <v>6.416666666666667</v>
      </c>
      <c r="S9" s="9"/>
      <c r="T9" s="9"/>
      <c r="U9" s="9"/>
      <c r="AA9" s="10"/>
    </row>
    <row r="10" spans="1:27" x14ac:dyDescent="0.25">
      <c r="A10" s="8">
        <v>8</v>
      </c>
      <c r="B10" s="9">
        <v>10.38</v>
      </c>
      <c r="C10" s="9">
        <v>5.21</v>
      </c>
      <c r="D10">
        <v>4</v>
      </c>
      <c r="E10" s="9">
        <v>4.59</v>
      </c>
      <c r="F10" s="9">
        <v>5.58</v>
      </c>
      <c r="G10" s="9">
        <v>9.3666666666666654</v>
      </c>
      <c r="H10" s="9">
        <v>10.670833333333333</v>
      </c>
      <c r="I10" s="9">
        <v>0.28333333333333338</v>
      </c>
      <c r="J10" t="s">
        <v>26</v>
      </c>
      <c r="K10">
        <v>0</v>
      </c>
      <c r="L10">
        <v>8.3000000000000007</v>
      </c>
      <c r="M10" s="9">
        <v>99.654166666666654</v>
      </c>
      <c r="N10">
        <v>6.4</v>
      </c>
      <c r="O10" t="s">
        <v>22</v>
      </c>
      <c r="P10" s="10">
        <v>0.48958333333333331</v>
      </c>
      <c r="Q10" s="9">
        <v>0.02</v>
      </c>
      <c r="R10" s="9">
        <v>8.8687500000000004</v>
      </c>
      <c r="S10" s="9"/>
      <c r="T10" s="9"/>
      <c r="U10" s="9"/>
      <c r="AA10" s="10"/>
    </row>
    <row r="11" spans="1:27" x14ac:dyDescent="0.25">
      <c r="A11" s="8">
        <v>9</v>
      </c>
      <c r="B11" s="9">
        <v>11.79</v>
      </c>
      <c r="C11" s="9">
        <v>8.33</v>
      </c>
      <c r="D11">
        <v>0.2</v>
      </c>
      <c r="E11" s="9">
        <v>9.31</v>
      </c>
      <c r="F11" s="9">
        <v>9.36</v>
      </c>
      <c r="G11" s="9">
        <v>9.7091666666666665</v>
      </c>
      <c r="H11" s="9">
        <v>10.611666666666666</v>
      </c>
      <c r="I11" s="9">
        <v>0.68333333333333357</v>
      </c>
      <c r="J11" t="s">
        <v>22</v>
      </c>
      <c r="K11">
        <v>0</v>
      </c>
      <c r="L11">
        <v>9.8000000000000007</v>
      </c>
      <c r="M11" s="9">
        <v>97.591666666666654</v>
      </c>
      <c r="N11">
        <v>16.100000000000001</v>
      </c>
      <c r="O11" t="s">
        <v>20</v>
      </c>
      <c r="P11" s="10">
        <v>0.53125</v>
      </c>
      <c r="Q11" s="9">
        <v>0.2</v>
      </c>
      <c r="R11" s="9">
        <v>10.672916666666666</v>
      </c>
      <c r="S11" s="9"/>
      <c r="T11" s="9"/>
      <c r="U11" s="9"/>
      <c r="AA11" s="10"/>
    </row>
    <row r="12" spans="1:27" x14ac:dyDescent="0.25">
      <c r="A12" s="8">
        <v>10</v>
      </c>
      <c r="B12" s="9">
        <v>12.93</v>
      </c>
      <c r="C12" s="9">
        <v>9.7899999999999991</v>
      </c>
      <c r="D12">
        <v>0</v>
      </c>
      <c r="E12" s="9">
        <v>9.4700000000000006</v>
      </c>
      <c r="F12" s="9">
        <v>9.91</v>
      </c>
      <c r="G12" s="9">
        <v>10.155416666666666</v>
      </c>
      <c r="H12" s="9">
        <v>10.598750000000001</v>
      </c>
      <c r="I12" s="9">
        <v>1.2666666666666651</v>
      </c>
      <c r="J12" t="s">
        <v>22</v>
      </c>
      <c r="K12">
        <v>1.6</v>
      </c>
      <c r="L12">
        <v>11.48</v>
      </c>
      <c r="M12" s="9">
        <v>93.862500000000011</v>
      </c>
      <c r="N12">
        <v>16.100000000000001</v>
      </c>
      <c r="O12" t="s">
        <v>24</v>
      </c>
      <c r="P12" s="10">
        <v>0.55208333333333337</v>
      </c>
      <c r="Q12" s="9">
        <v>0.53</v>
      </c>
      <c r="R12" s="9">
        <v>11.283333333333337</v>
      </c>
      <c r="S12" s="9"/>
      <c r="T12" s="9"/>
      <c r="U12" s="9"/>
      <c r="AA12" s="10"/>
    </row>
    <row r="13" spans="1:27" x14ac:dyDescent="0.25">
      <c r="A13" s="8">
        <v>11</v>
      </c>
      <c r="B13" s="9">
        <v>11.49</v>
      </c>
      <c r="C13" s="9">
        <v>7.96</v>
      </c>
      <c r="D13">
        <v>0.8</v>
      </c>
      <c r="E13" s="9">
        <v>6.52</v>
      </c>
      <c r="F13" s="9">
        <v>6.65</v>
      </c>
      <c r="G13" s="9">
        <v>10.264999999999999</v>
      </c>
      <c r="H13" s="9">
        <v>10.637916666666666</v>
      </c>
      <c r="I13" s="9">
        <v>4.5343749999999998</v>
      </c>
      <c r="J13" t="s">
        <v>24</v>
      </c>
      <c r="K13">
        <v>4.8</v>
      </c>
      <c r="L13">
        <v>8.5500000000000007</v>
      </c>
      <c r="M13" s="9">
        <v>90.333333333333314</v>
      </c>
      <c r="N13">
        <v>32.200000000000003</v>
      </c>
      <c r="O13" t="s">
        <v>24</v>
      </c>
      <c r="P13" s="10">
        <v>0.95833333333333337</v>
      </c>
      <c r="Q13" s="9">
        <v>0.03</v>
      </c>
      <c r="R13" s="9">
        <v>9.9237499999999983</v>
      </c>
      <c r="S13" s="9"/>
      <c r="T13" s="9"/>
      <c r="U13" s="9"/>
      <c r="AA13" s="10"/>
    </row>
    <row r="14" spans="1:27" x14ac:dyDescent="0.25">
      <c r="A14" s="8">
        <v>12</v>
      </c>
      <c r="B14" s="9">
        <v>11.25</v>
      </c>
      <c r="C14" s="9">
        <v>8.5</v>
      </c>
      <c r="D14">
        <v>0.8</v>
      </c>
      <c r="E14" s="9">
        <v>7.14</v>
      </c>
      <c r="F14" s="9">
        <v>6.68</v>
      </c>
      <c r="G14" s="9">
        <v>10.164583333333335</v>
      </c>
      <c r="H14" s="9">
        <v>10.685</v>
      </c>
      <c r="I14" s="9">
        <v>6.0374999999999979</v>
      </c>
      <c r="J14" t="s">
        <v>20</v>
      </c>
      <c r="K14">
        <v>12.9</v>
      </c>
      <c r="L14">
        <v>8.9700000000000006</v>
      </c>
      <c r="M14" s="9">
        <v>79.091666666666669</v>
      </c>
      <c r="N14">
        <v>35.4</v>
      </c>
      <c r="O14" t="s">
        <v>19</v>
      </c>
      <c r="P14" s="10">
        <v>0.30208333333333331</v>
      </c>
      <c r="Q14" s="9">
        <v>4.1500000000000004</v>
      </c>
      <c r="R14" s="9">
        <v>9.9020833333333336</v>
      </c>
      <c r="S14" s="9"/>
      <c r="T14" s="12"/>
      <c r="U14" s="9"/>
      <c r="AA14" s="10"/>
    </row>
    <row r="15" spans="1:27" x14ac:dyDescent="0.25">
      <c r="A15" s="8">
        <v>13</v>
      </c>
      <c r="B15" s="9">
        <v>11.17</v>
      </c>
      <c r="C15" s="9">
        <v>7.29</v>
      </c>
      <c r="D15">
        <v>0.2</v>
      </c>
      <c r="E15" s="9">
        <v>5.83</v>
      </c>
      <c r="F15" s="9">
        <v>6.62</v>
      </c>
      <c r="G15" s="9">
        <v>10.038749999999999</v>
      </c>
      <c r="H15" s="9">
        <v>10.705416666666672</v>
      </c>
      <c r="I15" s="9">
        <v>5.8750000000000062</v>
      </c>
      <c r="J15" t="s">
        <v>23</v>
      </c>
      <c r="K15">
        <v>0</v>
      </c>
      <c r="L15">
        <v>7.99</v>
      </c>
      <c r="M15" s="9">
        <v>81.495833333333337</v>
      </c>
      <c r="N15">
        <v>40.200000000000003</v>
      </c>
      <c r="O15" t="s">
        <v>30</v>
      </c>
      <c r="P15" s="10">
        <v>0.625</v>
      </c>
      <c r="Q15" s="9">
        <v>3.9</v>
      </c>
      <c r="R15" s="9">
        <v>8.5145833333333325</v>
      </c>
      <c r="S15" s="9"/>
      <c r="T15" s="9"/>
      <c r="U15" s="9"/>
      <c r="AA15" s="10"/>
    </row>
    <row r="16" spans="1:27" x14ac:dyDescent="0.25">
      <c r="A16" s="8">
        <v>14</v>
      </c>
      <c r="B16" s="9">
        <v>12.89</v>
      </c>
      <c r="C16" s="9">
        <v>5.71</v>
      </c>
      <c r="D16">
        <v>0.8</v>
      </c>
      <c r="E16" s="9">
        <v>2.5299999999999998</v>
      </c>
      <c r="F16" s="9">
        <v>3.97</v>
      </c>
      <c r="G16" s="9">
        <v>9.7041666666666657</v>
      </c>
      <c r="H16" s="9">
        <v>10.697916666666664</v>
      </c>
      <c r="I16" s="9">
        <v>4.4624999999999977</v>
      </c>
      <c r="J16" t="s">
        <v>20</v>
      </c>
      <c r="K16">
        <v>1.6</v>
      </c>
      <c r="L16">
        <v>7.27</v>
      </c>
      <c r="M16" s="9">
        <v>89.92916666666666</v>
      </c>
      <c r="N16">
        <v>43.5</v>
      </c>
      <c r="O16" t="s">
        <v>22</v>
      </c>
      <c r="P16" s="10">
        <v>0.89583333333333337</v>
      </c>
      <c r="Q16" s="9">
        <v>0.08</v>
      </c>
      <c r="R16" s="9">
        <v>9.3049999999999997</v>
      </c>
      <c r="S16" s="9"/>
      <c r="T16" s="9"/>
      <c r="U16" s="9"/>
      <c r="AA16" s="10"/>
    </row>
    <row r="17" spans="1:27" x14ac:dyDescent="0.25">
      <c r="A17" s="8">
        <v>15</v>
      </c>
      <c r="B17" s="9">
        <v>11.03</v>
      </c>
      <c r="C17" s="9">
        <v>7.25</v>
      </c>
      <c r="D17">
        <v>4.8</v>
      </c>
      <c r="E17" s="9">
        <v>7.71</v>
      </c>
      <c r="F17" s="9">
        <v>6.96</v>
      </c>
      <c r="G17" s="9">
        <v>9.6995833333333348</v>
      </c>
      <c r="H17" s="9">
        <v>10.655833333333332</v>
      </c>
      <c r="I17" s="9">
        <v>6.5260416666666679</v>
      </c>
      <c r="J17" t="s">
        <v>20</v>
      </c>
      <c r="K17">
        <v>3.2</v>
      </c>
      <c r="L17">
        <v>9.7200000000000006</v>
      </c>
      <c r="M17" s="9">
        <v>85.699999999999989</v>
      </c>
      <c r="N17">
        <v>45.1</v>
      </c>
      <c r="O17" t="s">
        <v>20</v>
      </c>
      <c r="P17" s="10">
        <v>0.57291666666666663</v>
      </c>
      <c r="Q17" s="9">
        <v>1.1200000000000001</v>
      </c>
      <c r="R17" s="9">
        <v>8.6779166666666665</v>
      </c>
      <c r="S17" s="9"/>
      <c r="T17" s="9"/>
      <c r="U17" s="9"/>
      <c r="AA17" s="10"/>
    </row>
    <row r="18" spans="1:27" x14ac:dyDescent="0.25">
      <c r="A18" s="8">
        <v>16</v>
      </c>
      <c r="B18" s="12">
        <v>13.7</v>
      </c>
      <c r="C18" s="9">
        <v>5.97</v>
      </c>
      <c r="D18">
        <v>0</v>
      </c>
      <c r="E18" s="9">
        <v>5.4</v>
      </c>
      <c r="F18" s="9">
        <v>5.76</v>
      </c>
      <c r="G18" s="9">
        <v>9.5234782608695649</v>
      </c>
      <c r="H18" s="9">
        <v>10.609130434782607</v>
      </c>
      <c r="I18" s="9">
        <v>11.121874999999996</v>
      </c>
      <c r="J18" t="s">
        <v>19</v>
      </c>
      <c r="K18">
        <v>19.3</v>
      </c>
      <c r="L18">
        <v>8.58</v>
      </c>
      <c r="M18" s="9">
        <v>79.452173913043467</v>
      </c>
      <c r="N18">
        <v>53.1</v>
      </c>
      <c r="O18" t="s">
        <v>20</v>
      </c>
      <c r="P18" s="10">
        <v>0.57291666666666663</v>
      </c>
      <c r="Q18" s="9">
        <v>2</v>
      </c>
      <c r="R18" s="9">
        <v>9.7929166666666667</v>
      </c>
      <c r="S18" s="12" t="s">
        <v>68</v>
      </c>
      <c r="T18" s="9"/>
      <c r="U18" s="9"/>
      <c r="AA18" s="10"/>
    </row>
    <row r="19" spans="1:27" x14ac:dyDescent="0.25">
      <c r="A19" s="8">
        <v>17</v>
      </c>
      <c r="B19" s="9">
        <v>14.8</v>
      </c>
      <c r="C19" s="12">
        <v>8.6</v>
      </c>
      <c r="D19">
        <v>0</v>
      </c>
      <c r="E19" s="9">
        <v>8.01</v>
      </c>
      <c r="F19" s="9">
        <v>7.72</v>
      </c>
      <c r="G19" s="9">
        <v>9.6130434782608702</v>
      </c>
      <c r="H19" s="9">
        <v>10.555217391304348</v>
      </c>
      <c r="I19" s="9">
        <v>11.119791666666663</v>
      </c>
      <c r="J19" t="s">
        <v>20</v>
      </c>
      <c r="K19">
        <v>16.100000000000001</v>
      </c>
      <c r="L19">
        <v>13.1</v>
      </c>
      <c r="M19" s="9">
        <v>83.817391304347851</v>
      </c>
      <c r="N19">
        <v>57.9</v>
      </c>
      <c r="O19" t="s">
        <v>22</v>
      </c>
      <c r="P19" s="10">
        <v>0.5625</v>
      </c>
      <c r="Q19" s="9">
        <v>0.47</v>
      </c>
      <c r="R19" s="9">
        <v>13.443043478260867</v>
      </c>
      <c r="S19" s="12" t="s">
        <v>68</v>
      </c>
      <c r="T19" s="9"/>
      <c r="U19" s="9"/>
      <c r="AA19" s="10"/>
    </row>
    <row r="20" spans="1:27" x14ac:dyDescent="0.25">
      <c r="A20" s="8">
        <v>18</v>
      </c>
      <c r="B20" s="9">
        <v>15.07</v>
      </c>
      <c r="C20" s="9">
        <v>11.78</v>
      </c>
      <c r="D20">
        <v>1.2</v>
      </c>
      <c r="E20" s="9">
        <v>10.68</v>
      </c>
      <c r="F20" s="9">
        <v>10.039999999999999</v>
      </c>
      <c r="G20" s="9">
        <v>10.133333333333333</v>
      </c>
      <c r="H20" s="9">
        <v>10.521250000000004</v>
      </c>
      <c r="I20" s="9">
        <v>11.195833333333331</v>
      </c>
      <c r="J20" t="s">
        <v>20</v>
      </c>
      <c r="K20">
        <v>4.8</v>
      </c>
      <c r="L20">
        <v>12.6</v>
      </c>
      <c r="M20" s="9">
        <v>78.645833333333343</v>
      </c>
      <c r="N20">
        <v>56.3</v>
      </c>
      <c r="O20" t="s">
        <v>20</v>
      </c>
      <c r="P20" s="10">
        <v>0.66666666666666663</v>
      </c>
      <c r="Q20" s="9">
        <v>0.78</v>
      </c>
      <c r="R20" s="9">
        <v>10.904583333333333</v>
      </c>
      <c r="S20" s="9"/>
      <c r="T20" s="9"/>
      <c r="U20" s="9"/>
      <c r="AA20" s="10"/>
    </row>
    <row r="21" spans="1:27" x14ac:dyDescent="0.25">
      <c r="A21" s="8">
        <v>19</v>
      </c>
      <c r="B21" s="9">
        <v>7.59</v>
      </c>
      <c r="C21" s="9">
        <v>3.17</v>
      </c>
      <c r="D21">
        <v>0</v>
      </c>
      <c r="E21" s="9">
        <v>0.59</v>
      </c>
      <c r="F21" s="9">
        <v>2.0299999999999998</v>
      </c>
      <c r="G21" s="9">
        <v>9.0374999999999996</v>
      </c>
      <c r="H21" s="9">
        <v>9.6633333333333358</v>
      </c>
      <c r="I21" s="9">
        <v>7.6864583333333281</v>
      </c>
      <c r="J21" t="s">
        <v>23</v>
      </c>
      <c r="K21">
        <v>8</v>
      </c>
      <c r="L21">
        <v>4.28</v>
      </c>
      <c r="M21" s="9">
        <v>75.2</v>
      </c>
      <c r="N21">
        <v>37</v>
      </c>
      <c r="O21" t="s">
        <v>23</v>
      </c>
      <c r="P21" s="10">
        <v>0.20833333333333334</v>
      </c>
      <c r="Q21" s="9">
        <v>5.6</v>
      </c>
      <c r="R21" s="9">
        <v>4.637083333333333</v>
      </c>
      <c r="S21" s="9"/>
      <c r="T21" s="9"/>
      <c r="U21" s="9"/>
      <c r="AA21" s="10"/>
    </row>
    <row r="22" spans="1:27" x14ac:dyDescent="0.25">
      <c r="A22" s="8">
        <v>20</v>
      </c>
      <c r="B22" s="9">
        <v>11.98</v>
      </c>
      <c r="C22" s="9">
        <v>0.36</v>
      </c>
      <c r="D22">
        <v>0.2</v>
      </c>
      <c r="E22" s="12">
        <v>-2.2999999999999998</v>
      </c>
      <c r="F22" s="9">
        <v>-0.91</v>
      </c>
      <c r="G22" s="9">
        <v>8.9350000000000005</v>
      </c>
      <c r="H22" s="9">
        <v>10.534166666666666</v>
      </c>
      <c r="I22" s="9">
        <v>3.8291666666666671</v>
      </c>
      <c r="J22" t="s">
        <v>20</v>
      </c>
      <c r="K22">
        <v>3.2</v>
      </c>
      <c r="L22">
        <v>3.62</v>
      </c>
      <c r="M22" s="9">
        <v>88.295833333333334</v>
      </c>
      <c r="N22">
        <v>43.5</v>
      </c>
      <c r="O22" t="s">
        <v>20</v>
      </c>
      <c r="P22" s="10">
        <v>0</v>
      </c>
      <c r="Q22" s="9">
        <v>7.0000000000000007E-2</v>
      </c>
      <c r="R22" s="9">
        <v>6.214999999999999</v>
      </c>
      <c r="S22" s="12" t="s">
        <v>67</v>
      </c>
      <c r="T22" s="9"/>
      <c r="U22" s="9"/>
      <c r="AA22" s="10"/>
    </row>
    <row r="23" spans="1:27" x14ac:dyDescent="0.25">
      <c r="A23" s="8">
        <v>21</v>
      </c>
      <c r="B23" s="9">
        <v>12.12</v>
      </c>
      <c r="C23" s="9">
        <v>3.64</v>
      </c>
      <c r="D23">
        <v>0.4</v>
      </c>
      <c r="E23" s="12">
        <v>6.7</v>
      </c>
      <c r="F23" s="9">
        <v>8.8699999999999992</v>
      </c>
      <c r="G23" s="9"/>
      <c r="H23" s="9"/>
      <c r="I23" s="9">
        <v>11.717708333333333</v>
      </c>
      <c r="J23" t="s">
        <v>20</v>
      </c>
      <c r="K23">
        <v>12.9</v>
      </c>
      <c r="L23">
        <v>11.15</v>
      </c>
      <c r="M23" s="9">
        <v>76.058333333333337</v>
      </c>
      <c r="N23">
        <v>54.7</v>
      </c>
      <c r="O23" t="s">
        <v>19</v>
      </c>
      <c r="P23" s="10">
        <v>0.14583333333333334</v>
      </c>
      <c r="Q23" s="9">
        <v>3.47</v>
      </c>
      <c r="R23" s="9">
        <v>10.087083333333336</v>
      </c>
      <c r="S23" s="12" t="s">
        <v>67</v>
      </c>
      <c r="T23" s="9"/>
      <c r="U23" s="9"/>
      <c r="AA23" s="10"/>
    </row>
    <row r="24" spans="1:27" x14ac:dyDescent="0.25">
      <c r="A24" s="8">
        <v>22</v>
      </c>
      <c r="B24" s="9">
        <v>9.1</v>
      </c>
      <c r="C24" s="9">
        <v>5.13</v>
      </c>
      <c r="D24">
        <v>0</v>
      </c>
      <c r="E24" s="12">
        <v>1</v>
      </c>
      <c r="F24" s="9"/>
      <c r="G24" s="9"/>
      <c r="H24" s="9"/>
      <c r="I24" s="9">
        <v>8.2708333333333268</v>
      </c>
      <c r="J24" t="s">
        <v>20</v>
      </c>
      <c r="K24">
        <v>4.8</v>
      </c>
      <c r="L24">
        <v>5.21</v>
      </c>
      <c r="M24" s="9">
        <v>74.887500000000003</v>
      </c>
      <c r="N24">
        <v>38.6</v>
      </c>
      <c r="O24" t="s">
        <v>19</v>
      </c>
      <c r="P24" s="10">
        <v>6.25E-2</v>
      </c>
      <c r="Q24" s="9">
        <v>4.13</v>
      </c>
      <c r="R24" s="9">
        <v>6.0612500000000011</v>
      </c>
      <c r="S24" s="12" t="s">
        <v>67</v>
      </c>
      <c r="T24" s="9"/>
      <c r="U24" s="9"/>
      <c r="AA24" s="10"/>
    </row>
    <row r="25" spans="1:27" x14ac:dyDescent="0.25">
      <c r="A25" s="8">
        <v>23</v>
      </c>
      <c r="B25" s="9">
        <v>11.76</v>
      </c>
      <c r="C25" s="9">
        <v>2.41</v>
      </c>
      <c r="D25">
        <v>0</v>
      </c>
      <c r="E25" s="12">
        <v>-1.8</v>
      </c>
      <c r="F25" s="9"/>
      <c r="G25" s="9"/>
      <c r="H25" s="9"/>
      <c r="I25" s="9">
        <v>4.9458333333333311</v>
      </c>
      <c r="J25" t="s">
        <v>45</v>
      </c>
      <c r="K25">
        <v>0</v>
      </c>
      <c r="L25">
        <v>3.7</v>
      </c>
      <c r="M25" s="9">
        <v>85.416666666666671</v>
      </c>
      <c r="N25">
        <v>37</v>
      </c>
      <c r="O25" t="s">
        <v>20</v>
      </c>
      <c r="P25" s="10">
        <v>0.77083333333333337</v>
      </c>
      <c r="Q25" s="9">
        <v>0.43</v>
      </c>
      <c r="R25" s="9">
        <v>6.4437499999999988</v>
      </c>
      <c r="S25" s="12" t="s">
        <v>67</v>
      </c>
      <c r="T25" s="9"/>
      <c r="U25" s="9"/>
      <c r="AA25" s="10"/>
    </row>
    <row r="26" spans="1:27" x14ac:dyDescent="0.25">
      <c r="A26" s="8">
        <v>24</v>
      </c>
      <c r="B26" s="9">
        <v>13.26</v>
      </c>
      <c r="C26" s="9">
        <v>3.74</v>
      </c>
      <c r="D26">
        <v>4.5999999999999996</v>
      </c>
      <c r="E26" s="12">
        <v>5.9</v>
      </c>
      <c r="F26" s="9"/>
      <c r="G26" s="9"/>
      <c r="H26" s="9"/>
      <c r="I26" s="9">
        <v>6.2333333333333281</v>
      </c>
      <c r="J26" t="s">
        <v>24</v>
      </c>
      <c r="K26">
        <v>3.2</v>
      </c>
      <c r="L26">
        <v>11.21</v>
      </c>
      <c r="M26" s="9">
        <v>80.779166666666654</v>
      </c>
      <c r="N26">
        <v>41.8</v>
      </c>
      <c r="O26" t="s">
        <v>19</v>
      </c>
      <c r="P26" s="10">
        <v>7.2916666666666671E-2</v>
      </c>
      <c r="Q26" s="9">
        <v>0.68</v>
      </c>
      <c r="R26" s="9">
        <v>10.648750000000001</v>
      </c>
      <c r="S26" s="12" t="s">
        <v>67</v>
      </c>
      <c r="T26" s="9"/>
      <c r="U26" s="9"/>
      <c r="AA26" s="10"/>
    </row>
    <row r="27" spans="1:27" x14ac:dyDescent="0.25">
      <c r="A27" s="8">
        <v>25</v>
      </c>
      <c r="B27" s="9">
        <v>10.039999999999999</v>
      </c>
      <c r="C27" s="9">
        <v>5.91</v>
      </c>
      <c r="D27">
        <v>0</v>
      </c>
      <c r="E27" s="9">
        <v>4.6900000000000004</v>
      </c>
      <c r="F27" s="9">
        <v>5.6</v>
      </c>
      <c r="G27" s="9">
        <v>8.6662499999999998</v>
      </c>
      <c r="H27" s="9">
        <v>9.9483333333333341</v>
      </c>
      <c r="I27" s="9">
        <v>1.7666666666666657</v>
      </c>
      <c r="J27" t="s">
        <v>22</v>
      </c>
      <c r="K27">
        <v>0</v>
      </c>
      <c r="L27">
        <v>6.02</v>
      </c>
      <c r="M27" s="9">
        <v>84.270833333333329</v>
      </c>
      <c r="N27">
        <v>24.1</v>
      </c>
      <c r="O27" t="s">
        <v>23</v>
      </c>
      <c r="P27" s="10">
        <v>0.58333333333333337</v>
      </c>
      <c r="Q27" s="9">
        <v>2.78</v>
      </c>
      <c r="R27" s="9">
        <v>6.4416666666666673</v>
      </c>
      <c r="S27" s="9"/>
      <c r="T27" s="9"/>
      <c r="U27" s="9"/>
      <c r="AA27" s="10"/>
    </row>
    <row r="28" spans="1:27" x14ac:dyDescent="0.25">
      <c r="A28" s="8">
        <v>26</v>
      </c>
      <c r="B28" s="9">
        <v>7.95</v>
      </c>
      <c r="C28" s="9">
        <v>1.88</v>
      </c>
      <c r="D28">
        <v>0</v>
      </c>
      <c r="E28" s="9">
        <v>-1.06</v>
      </c>
      <c r="F28" s="9">
        <v>0.16</v>
      </c>
      <c r="G28" s="9">
        <v>8.3566666666666674</v>
      </c>
      <c r="H28" s="9">
        <v>9.8987499999999979</v>
      </c>
      <c r="I28" s="9">
        <v>2.5333333333333319</v>
      </c>
      <c r="J28" t="s">
        <v>20</v>
      </c>
      <c r="K28">
        <v>3.2</v>
      </c>
      <c r="L28">
        <v>5.92</v>
      </c>
      <c r="M28" s="9">
        <v>79.641666666666666</v>
      </c>
      <c r="N28">
        <v>16.100000000000001</v>
      </c>
      <c r="O28" t="s">
        <v>21</v>
      </c>
      <c r="P28" s="10">
        <v>6.25E-2</v>
      </c>
      <c r="Q28" s="9">
        <v>0.12</v>
      </c>
      <c r="R28" s="9">
        <v>5.8949999999999996</v>
      </c>
      <c r="S28" s="9"/>
      <c r="T28" s="9"/>
      <c r="U28" s="9"/>
      <c r="AA28" s="10"/>
    </row>
    <row r="29" spans="1:27" x14ac:dyDescent="0.25">
      <c r="A29" s="8">
        <v>27</v>
      </c>
      <c r="B29" s="9">
        <v>6.15</v>
      </c>
      <c r="C29" s="9">
        <v>3.4</v>
      </c>
      <c r="D29">
        <v>0</v>
      </c>
      <c r="E29" s="9">
        <v>0.74</v>
      </c>
      <c r="F29" s="9">
        <v>1.58</v>
      </c>
      <c r="G29" s="9">
        <v>8.1445833333333351</v>
      </c>
      <c r="H29" s="9">
        <v>9.8325000000000014</v>
      </c>
      <c r="I29" s="9">
        <v>0.58333333333333359</v>
      </c>
      <c r="J29" t="s">
        <v>26</v>
      </c>
      <c r="K29">
        <v>0</v>
      </c>
      <c r="L29">
        <v>4.41</v>
      </c>
      <c r="M29" s="9">
        <v>81.433333333333351</v>
      </c>
      <c r="N29">
        <v>8</v>
      </c>
      <c r="O29" t="s">
        <v>20</v>
      </c>
      <c r="P29" s="10">
        <v>0.53125</v>
      </c>
      <c r="Q29" s="9">
        <v>0.13</v>
      </c>
      <c r="R29" s="9">
        <v>3.9354166666666668</v>
      </c>
      <c r="S29" s="9"/>
      <c r="T29" s="9"/>
      <c r="U29" s="9"/>
      <c r="AA29" s="10"/>
    </row>
    <row r="30" spans="1:27" x14ac:dyDescent="0.25">
      <c r="A30" s="8">
        <v>28</v>
      </c>
      <c r="B30" s="9">
        <v>6.05</v>
      </c>
      <c r="C30" s="9">
        <v>-2.0299999999999998</v>
      </c>
      <c r="D30">
        <v>1</v>
      </c>
      <c r="E30" s="9">
        <v>-4.7300000000000004</v>
      </c>
      <c r="F30" s="9">
        <v>-3.93</v>
      </c>
      <c r="G30" s="9">
        <v>7.4974999999999996</v>
      </c>
      <c r="H30" s="9">
        <v>9.7412499999999991</v>
      </c>
      <c r="I30" s="9">
        <v>3.3333333333333333E-2</v>
      </c>
      <c r="J30" t="s">
        <v>20</v>
      </c>
      <c r="K30">
        <v>0</v>
      </c>
      <c r="L30">
        <v>-1.71</v>
      </c>
      <c r="M30" s="9">
        <v>92.075000000000003</v>
      </c>
      <c r="N30">
        <v>6.4</v>
      </c>
      <c r="O30" t="s">
        <v>22</v>
      </c>
      <c r="P30" s="10">
        <v>0.11458333333333333</v>
      </c>
      <c r="Q30" s="9">
        <v>0.72</v>
      </c>
      <c r="R30" s="9">
        <v>1.4408333333333332</v>
      </c>
      <c r="S30" s="9"/>
      <c r="T30" s="9"/>
      <c r="U30" s="9"/>
      <c r="AA30" s="10"/>
    </row>
    <row r="31" spans="1:27" x14ac:dyDescent="0.25">
      <c r="A31" s="8">
        <v>29</v>
      </c>
      <c r="B31" s="9">
        <v>8.61</v>
      </c>
      <c r="C31" s="9">
        <v>-1.72</v>
      </c>
      <c r="D31">
        <v>0.6</v>
      </c>
      <c r="E31" s="9">
        <v>2.85</v>
      </c>
      <c r="F31" s="9">
        <v>3.46</v>
      </c>
      <c r="G31" s="9">
        <v>7.2612500000000004</v>
      </c>
      <c r="H31" s="9">
        <v>9.5966666666666676</v>
      </c>
      <c r="I31" s="9">
        <v>0.55000000000000027</v>
      </c>
      <c r="J31" t="s">
        <v>18</v>
      </c>
      <c r="K31">
        <v>0</v>
      </c>
      <c r="L31">
        <v>6.05</v>
      </c>
      <c r="M31" s="9">
        <v>95.745833333333337</v>
      </c>
      <c r="N31">
        <v>11.3</v>
      </c>
      <c r="O31" t="s">
        <v>21</v>
      </c>
      <c r="P31" s="10">
        <v>0</v>
      </c>
      <c r="Q31" s="9">
        <v>7.0000000000000007E-2</v>
      </c>
      <c r="R31" s="9">
        <v>6.5029166666666649</v>
      </c>
      <c r="S31" s="9"/>
      <c r="T31" s="12"/>
      <c r="U31" s="9"/>
      <c r="AA31" s="10"/>
    </row>
    <row r="32" spans="1:27" x14ac:dyDescent="0.25">
      <c r="A32" s="8">
        <v>30</v>
      </c>
      <c r="B32" s="9">
        <v>12.03</v>
      </c>
      <c r="C32" s="9">
        <v>5.22</v>
      </c>
      <c r="D32">
        <v>0.4</v>
      </c>
      <c r="E32" s="9">
        <v>2.93</v>
      </c>
      <c r="F32" s="9">
        <v>3.08</v>
      </c>
      <c r="G32" s="9">
        <v>7.5547826086956533</v>
      </c>
      <c r="H32" s="9">
        <v>9.4447826086956521</v>
      </c>
      <c r="I32" s="9">
        <v>9.6249999999999964</v>
      </c>
      <c r="J32" t="s">
        <v>20</v>
      </c>
      <c r="K32">
        <v>6.4</v>
      </c>
      <c r="L32">
        <v>8.19</v>
      </c>
      <c r="M32" s="9">
        <v>82.786956521739128</v>
      </c>
      <c r="N32">
        <v>54.7</v>
      </c>
      <c r="O32" t="s">
        <v>19</v>
      </c>
      <c r="P32" s="10">
        <v>0.65625</v>
      </c>
      <c r="Q32" s="9">
        <v>1.95</v>
      </c>
      <c r="R32" s="9">
        <v>7.3778260869565226</v>
      </c>
      <c r="S32" s="9"/>
      <c r="T32" s="9"/>
      <c r="U32" s="9"/>
      <c r="AA32" s="10"/>
    </row>
    <row r="33" spans="1:28" x14ac:dyDescent="0.25">
      <c r="B33" s="9"/>
      <c r="C33" s="9"/>
      <c r="E33" s="9"/>
      <c r="F33" s="9"/>
      <c r="G33" s="9"/>
      <c r="H33" s="9"/>
      <c r="I33" s="9"/>
      <c r="L33" s="9"/>
      <c r="M33" s="9"/>
      <c r="O33" s="10"/>
      <c r="Q33" s="9"/>
      <c r="R33" s="9"/>
      <c r="S33" s="9"/>
      <c r="T33" s="9"/>
      <c r="U33" s="9"/>
      <c r="AA33" s="10"/>
    </row>
    <row r="34" spans="1:28" x14ac:dyDescent="0.25">
      <c r="A34" s="13" t="s">
        <v>27</v>
      </c>
      <c r="B34" s="14">
        <f>AVERAGE(B3:B33)</f>
        <v>11.285666666666664</v>
      </c>
      <c r="C34" s="14">
        <f>AVERAGE(C3:C33)</f>
        <v>5.1319999999999997</v>
      </c>
      <c r="D34" s="14">
        <f>SUM(D3:D33)</f>
        <v>29</v>
      </c>
      <c r="E34" s="14">
        <f>AVERAGE(E3:E33)</f>
        <v>3.8486666666666673</v>
      </c>
      <c r="F34" s="14">
        <f>AVERAGE(F3:F33)</f>
        <v>4.6322222222222216</v>
      </c>
      <c r="G34" s="14">
        <f>AVERAGE(G3:G32)</f>
        <v>9.2849860646599751</v>
      </c>
      <c r="H34" s="14">
        <f>AVERAGE(H3:H32)</f>
        <v>10.477081939799332</v>
      </c>
      <c r="I34" s="14">
        <f>AVERAGE(I3:I33)</f>
        <v>5.087604166666666</v>
      </c>
      <c r="J34" s="14"/>
      <c r="K34" s="14"/>
      <c r="L34" s="15">
        <f>AVERAGE(L3:L33)</f>
        <v>7.5749999999999993</v>
      </c>
      <c r="M34" s="14">
        <f>AVERAGE(M3:M33)</f>
        <v>85.013828502415478</v>
      </c>
      <c r="N34" s="14">
        <f>MAX(N3:N33)</f>
        <v>57.9</v>
      </c>
      <c r="O34" s="16"/>
      <c r="P34" s="17"/>
      <c r="Q34" s="41">
        <v>64.5</v>
      </c>
      <c r="R34" s="18">
        <f>AVERAGE(R3:R33)</f>
        <v>8.0984595410628017</v>
      </c>
      <c r="S34" s="19"/>
      <c r="AA34" s="10"/>
    </row>
    <row r="35" spans="1:28" x14ac:dyDescent="0.25">
      <c r="A35" s="20" t="s">
        <v>28</v>
      </c>
      <c r="B35" s="14">
        <f>MAX(B3:B33)</f>
        <v>18.48</v>
      </c>
      <c r="C35" s="14">
        <f>MIN(C3:C33)</f>
        <v>-2.0299999999999998</v>
      </c>
      <c r="D35" s="14">
        <f>MAX(D3:D33)</f>
        <v>4.8</v>
      </c>
      <c r="E35" s="14">
        <f>MIN(E3:E33)</f>
        <v>-4.7300000000000004</v>
      </c>
      <c r="F35" s="14">
        <f>MIN(F3:F33)</f>
        <v>-3.93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4">
        <f>MAX(Q3:Q32)</f>
        <v>6.27</v>
      </c>
      <c r="R35" s="18">
        <f>MIN(R3:R33)</f>
        <v>1.4408333333333332</v>
      </c>
      <c r="S35" s="19"/>
      <c r="AA35" s="10"/>
    </row>
    <row r="36" spans="1:28" x14ac:dyDescent="0.25">
      <c r="AA36" s="10"/>
    </row>
    <row r="37" spans="1:28" x14ac:dyDescent="0.25">
      <c r="B37" s="21">
        <f>AVERAGE(B34,C34)</f>
        <v>8.208833333333331</v>
      </c>
      <c r="C37">
        <f>COUNTIF(C3:C33,"&lt;0")</f>
        <v>2</v>
      </c>
      <c r="D37">
        <f>COUNTIF(D3:D33,"&gt;0.1")</f>
        <v>17</v>
      </c>
      <c r="E37">
        <f>COUNTIF(E3:E33,"&lt;0")</f>
        <v>4</v>
      </c>
      <c r="Q37">
        <f>COUNTIF(Q3:Q33,"&lt;0.05")</f>
        <v>2</v>
      </c>
      <c r="AB37" s="10"/>
    </row>
    <row r="38" spans="1:28" x14ac:dyDescent="0.25">
      <c r="D38">
        <f>COUNTIF(D3:D33,"&gt;0.9")</f>
        <v>7</v>
      </c>
    </row>
    <row r="39" spans="1:28" x14ac:dyDescent="0.25">
      <c r="B39" s="9"/>
      <c r="Q39" s="35" t="s">
        <v>60</v>
      </c>
      <c r="R39" s="35"/>
      <c r="S39" s="35"/>
      <c r="T39" s="35"/>
      <c r="U39" s="35"/>
      <c r="V39" s="35"/>
    </row>
    <row r="41" spans="1:28" x14ac:dyDescent="0.25">
      <c r="P41" t="s">
        <v>62</v>
      </c>
      <c r="Q41" s="9">
        <f>SUM(Q3:Q32)</f>
        <v>54.22</v>
      </c>
    </row>
  </sheetData>
  <pageMargins left="0.7" right="0.7" top="0.75" bottom="0.75" header="0.3" footer="0.3"/>
  <pageSetup paperSize="9" scale="8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3"/>
  <sheetViews>
    <sheetView tabSelected="1" workbookViewId="0">
      <selection activeCell="B3" sqref="B3"/>
    </sheetView>
  </sheetViews>
  <sheetFormatPr defaultRowHeight="15" x14ac:dyDescent="0.25"/>
  <sheetData>
    <row r="1" spans="1:18" x14ac:dyDescent="0.25">
      <c r="A1" s="1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3"/>
    </row>
    <row r="2" spans="1:18" ht="45" x14ac:dyDescent="0.25">
      <c r="A2" s="4" t="s">
        <v>0</v>
      </c>
      <c r="B2" s="5" t="s">
        <v>1</v>
      </c>
      <c r="C2" s="5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4" t="s">
        <v>14</v>
      </c>
      <c r="P2" s="6" t="s">
        <v>15</v>
      </c>
      <c r="Q2" s="7" t="s">
        <v>16</v>
      </c>
      <c r="R2" s="4" t="s">
        <v>17</v>
      </c>
    </row>
    <row r="3" spans="1:18" x14ac:dyDescent="0.25">
      <c r="A3" s="8">
        <v>1</v>
      </c>
      <c r="B3" s="9">
        <v>8.19</v>
      </c>
      <c r="C3" s="9">
        <v>1.39</v>
      </c>
      <c r="D3">
        <v>0</v>
      </c>
      <c r="E3" s="9">
        <v>-1.22</v>
      </c>
      <c r="F3" s="9">
        <v>-1.73</v>
      </c>
      <c r="G3" s="9">
        <v>7.2841666666666676</v>
      </c>
      <c r="H3" s="9">
        <v>9.3475000000000001</v>
      </c>
      <c r="I3" s="9">
        <v>4.3770833333333359</v>
      </c>
      <c r="J3" s="37" t="s">
        <v>19</v>
      </c>
      <c r="K3">
        <v>8</v>
      </c>
      <c r="L3" s="9">
        <v>2.19</v>
      </c>
      <c r="M3" s="9">
        <v>79.02500000000002</v>
      </c>
      <c r="N3">
        <v>27.4</v>
      </c>
      <c r="O3" s="10">
        <v>1.0416666666666666E-2</v>
      </c>
      <c r="P3" s="37" t="s">
        <v>31</v>
      </c>
      <c r="Q3" s="9">
        <v>3.33</v>
      </c>
      <c r="R3" s="9">
        <v>3.9712499999999995</v>
      </c>
    </row>
    <row r="4" spans="1:18" x14ac:dyDescent="0.25">
      <c r="A4" s="8">
        <v>2</v>
      </c>
      <c r="B4" s="9">
        <v>8.6199999999999992</v>
      </c>
      <c r="C4" s="9">
        <v>1.3</v>
      </c>
      <c r="D4">
        <v>0.2</v>
      </c>
      <c r="E4" s="9">
        <v>-0.41</v>
      </c>
      <c r="F4" s="9">
        <v>0.18</v>
      </c>
      <c r="G4" s="9">
        <v>6.8637500000000022</v>
      </c>
      <c r="H4" s="9">
        <v>9.2491666666666656</v>
      </c>
      <c r="I4" s="9">
        <v>3.0937500000000022</v>
      </c>
      <c r="J4" s="37" t="s">
        <v>26</v>
      </c>
      <c r="K4">
        <v>0</v>
      </c>
      <c r="L4" s="9">
        <v>4.6100000000000003</v>
      </c>
      <c r="M4" s="9">
        <v>84.241666666666688</v>
      </c>
      <c r="N4">
        <v>33.799999999999997</v>
      </c>
      <c r="O4" s="10">
        <v>0.60416666666666663</v>
      </c>
      <c r="P4" s="37" t="s">
        <v>22</v>
      </c>
      <c r="Q4" s="9">
        <v>3.03</v>
      </c>
      <c r="R4" s="9">
        <v>4.2850000000000001</v>
      </c>
    </row>
    <row r="5" spans="1:18" x14ac:dyDescent="0.25">
      <c r="A5" s="8">
        <v>3</v>
      </c>
      <c r="B5" s="9">
        <v>3.78</v>
      </c>
      <c r="C5" s="9">
        <v>2.25</v>
      </c>
      <c r="D5">
        <v>12</v>
      </c>
      <c r="E5" s="9">
        <v>0.53</v>
      </c>
      <c r="F5" s="9">
        <v>0.38</v>
      </c>
      <c r="G5" s="9">
        <v>6.5837499999999993</v>
      </c>
      <c r="H5" s="9">
        <v>9.1154166666666683</v>
      </c>
      <c r="I5" s="9">
        <v>3.1208333333333331</v>
      </c>
      <c r="J5" s="37" t="s">
        <v>24</v>
      </c>
      <c r="K5">
        <v>1.6</v>
      </c>
      <c r="L5" s="9">
        <v>2.4300000000000002</v>
      </c>
      <c r="M5" s="9">
        <v>92.524999999999977</v>
      </c>
      <c r="N5">
        <v>29</v>
      </c>
      <c r="O5" s="10">
        <v>0.96875</v>
      </c>
      <c r="P5" s="37" t="s">
        <v>30</v>
      </c>
      <c r="Q5" s="9">
        <v>0</v>
      </c>
      <c r="R5" s="9">
        <v>3.0533333333333332</v>
      </c>
    </row>
    <row r="6" spans="1:18" x14ac:dyDescent="0.25">
      <c r="A6" s="8">
        <v>4</v>
      </c>
      <c r="B6" s="9">
        <v>6.39</v>
      </c>
      <c r="C6" s="9">
        <v>0.93</v>
      </c>
      <c r="D6">
        <v>14.4</v>
      </c>
      <c r="E6" s="9">
        <v>0.19</v>
      </c>
      <c r="F6" s="9">
        <v>0.87</v>
      </c>
      <c r="G6" s="9">
        <v>6.3845833333333326</v>
      </c>
      <c r="H6" s="9">
        <v>8.9641666666666655</v>
      </c>
      <c r="I6" s="9">
        <v>11.070833333333333</v>
      </c>
      <c r="J6" s="37" t="s">
        <v>23</v>
      </c>
      <c r="K6">
        <v>3.2</v>
      </c>
      <c r="L6" s="9">
        <v>1.68</v>
      </c>
      <c r="M6" s="9">
        <v>95.295833333333334</v>
      </c>
      <c r="N6">
        <v>49.9</v>
      </c>
      <c r="O6" s="10">
        <v>0.79166666666666663</v>
      </c>
      <c r="P6" s="37" t="s">
        <v>26</v>
      </c>
      <c r="Q6" s="9">
        <v>0.15</v>
      </c>
      <c r="R6" s="9">
        <v>3.5145833333333329</v>
      </c>
    </row>
    <row r="7" spans="1:18" x14ac:dyDescent="0.25">
      <c r="A7" s="8">
        <v>5</v>
      </c>
      <c r="B7" s="9">
        <v>6.72</v>
      </c>
      <c r="C7" s="9">
        <v>0.95</v>
      </c>
      <c r="D7">
        <v>6.4</v>
      </c>
      <c r="E7" s="9">
        <v>-0.69</v>
      </c>
      <c r="F7" s="9">
        <v>-1.1299999999999999</v>
      </c>
      <c r="G7" s="9">
        <v>6.3116666666666674</v>
      </c>
      <c r="H7" s="9">
        <v>8.8183333333333334</v>
      </c>
      <c r="I7" s="9">
        <v>2.2718749999999992</v>
      </c>
      <c r="J7" s="37" t="s">
        <v>20</v>
      </c>
      <c r="K7">
        <v>0</v>
      </c>
      <c r="L7" s="9">
        <v>1.1299999999999999</v>
      </c>
      <c r="M7" s="9">
        <v>93.945833333333326</v>
      </c>
      <c r="N7">
        <v>25.7</v>
      </c>
      <c r="O7" s="10">
        <v>3.125E-2</v>
      </c>
      <c r="P7" s="37" t="s">
        <v>26</v>
      </c>
      <c r="Q7" s="9">
        <v>4.57</v>
      </c>
      <c r="R7" s="9">
        <v>3.476666666666667</v>
      </c>
    </row>
    <row r="8" spans="1:18" x14ac:dyDescent="0.25">
      <c r="A8" s="8">
        <v>6</v>
      </c>
      <c r="B8" s="9" t="s">
        <v>43</v>
      </c>
      <c r="C8" s="9">
        <v>1.1599999999999999</v>
      </c>
      <c r="D8">
        <v>2.8</v>
      </c>
      <c r="E8" s="9">
        <v>-0.08</v>
      </c>
      <c r="F8" s="9">
        <v>0.53</v>
      </c>
      <c r="G8" s="9">
        <v>6.1999999999999993</v>
      </c>
      <c r="H8" s="9">
        <v>8.7160000000000011</v>
      </c>
      <c r="I8" s="9">
        <v>3.3677083333333346</v>
      </c>
      <c r="J8" s="37" t="s">
        <v>23</v>
      </c>
      <c r="K8">
        <v>3.2</v>
      </c>
      <c r="L8" s="9">
        <v>4.8600000000000003</v>
      </c>
      <c r="M8" s="9">
        <v>95.899999999999991</v>
      </c>
      <c r="N8">
        <v>24.1</v>
      </c>
      <c r="O8" s="10">
        <v>9.375E-2</v>
      </c>
      <c r="P8" s="37" t="s">
        <v>19</v>
      </c>
      <c r="Q8" s="9">
        <v>0.33</v>
      </c>
      <c r="R8" s="9">
        <v>4.8309523809523798</v>
      </c>
    </row>
    <row r="9" spans="1:18" x14ac:dyDescent="0.25">
      <c r="A9" s="8">
        <v>7</v>
      </c>
      <c r="B9" s="9">
        <v>4.95</v>
      </c>
      <c r="C9" s="9" t="s">
        <v>43</v>
      </c>
      <c r="D9">
        <v>0.2</v>
      </c>
      <c r="E9" s="9" t="s">
        <v>43</v>
      </c>
      <c r="F9" s="9" t="s">
        <v>43</v>
      </c>
      <c r="G9" s="9">
        <v>6.174666666666667</v>
      </c>
      <c r="H9" s="9">
        <v>8.5659999999999989</v>
      </c>
      <c r="I9" s="9">
        <v>5.4062499999999991</v>
      </c>
      <c r="J9" s="37" t="s">
        <v>20</v>
      </c>
      <c r="K9">
        <v>0</v>
      </c>
      <c r="L9" s="9" t="s">
        <v>43</v>
      </c>
      <c r="M9" s="9">
        <v>91.226666666666659</v>
      </c>
      <c r="N9">
        <v>37</v>
      </c>
      <c r="O9" s="10">
        <v>0.9375</v>
      </c>
      <c r="P9" s="37" t="s">
        <v>20</v>
      </c>
      <c r="Q9" s="9">
        <v>0.87</v>
      </c>
      <c r="R9" s="9">
        <v>4.238666666666667</v>
      </c>
    </row>
    <row r="10" spans="1:18" x14ac:dyDescent="0.25">
      <c r="A10" s="8">
        <v>8</v>
      </c>
      <c r="B10" s="9">
        <v>5.44</v>
      </c>
      <c r="C10" s="9">
        <v>2.15</v>
      </c>
      <c r="D10">
        <v>4.8</v>
      </c>
      <c r="E10" s="9">
        <v>1.96</v>
      </c>
      <c r="F10" s="9">
        <v>1.94</v>
      </c>
      <c r="G10" s="9">
        <v>6.1220833333333324</v>
      </c>
      <c r="H10" s="9">
        <v>8.4862500000000001</v>
      </c>
      <c r="I10" s="9">
        <v>2.3531249999999972</v>
      </c>
      <c r="J10" s="37" t="s">
        <v>41</v>
      </c>
      <c r="K10">
        <v>3.2</v>
      </c>
      <c r="L10" s="9">
        <v>3.56</v>
      </c>
      <c r="M10" s="9">
        <v>90.808333333333323</v>
      </c>
      <c r="N10">
        <v>29</v>
      </c>
      <c r="O10" s="10">
        <v>4.1666666666666664E-2</v>
      </c>
      <c r="P10" s="37" t="s">
        <v>20</v>
      </c>
      <c r="Q10" s="9">
        <v>0.42</v>
      </c>
      <c r="R10" s="9">
        <v>4.2475000000000014</v>
      </c>
    </row>
    <row r="11" spans="1:18" x14ac:dyDescent="0.25">
      <c r="A11" s="8">
        <v>9</v>
      </c>
      <c r="B11" s="9">
        <v>5.68</v>
      </c>
      <c r="C11" s="9">
        <v>3.54</v>
      </c>
      <c r="D11">
        <v>0.2</v>
      </c>
      <c r="E11" s="9">
        <v>1.0900000000000001</v>
      </c>
      <c r="F11" s="9">
        <v>1.71</v>
      </c>
      <c r="G11" s="9">
        <v>6.1716666666666669</v>
      </c>
      <c r="H11" s="9">
        <v>8.3862500000000022</v>
      </c>
      <c r="I11" s="9">
        <v>0.35000000000000009</v>
      </c>
      <c r="J11" s="37" t="s">
        <v>20</v>
      </c>
      <c r="K11">
        <v>0</v>
      </c>
      <c r="L11" s="9">
        <v>4.0599999999999996</v>
      </c>
      <c r="M11" s="9">
        <v>96.216666666666654</v>
      </c>
      <c r="N11">
        <v>8</v>
      </c>
      <c r="O11" s="10">
        <v>0.60416666666666663</v>
      </c>
      <c r="P11" s="37" t="s">
        <v>24</v>
      </c>
      <c r="Q11" s="9">
        <v>0.13</v>
      </c>
      <c r="R11" s="9">
        <v>4.3575000000000017</v>
      </c>
    </row>
    <row r="12" spans="1:18" x14ac:dyDescent="0.25">
      <c r="A12" s="8">
        <v>10</v>
      </c>
      <c r="B12" s="9">
        <v>5.95</v>
      </c>
      <c r="C12" s="9">
        <v>2.79</v>
      </c>
      <c r="D12">
        <v>2.6</v>
      </c>
      <c r="E12" s="9">
        <v>1.67</v>
      </c>
      <c r="F12" s="9">
        <v>1.8</v>
      </c>
      <c r="G12" s="9">
        <v>6.1608333333333318</v>
      </c>
      <c r="H12" s="9">
        <v>8.3029166666666665</v>
      </c>
      <c r="I12" s="9">
        <v>2.4333333333333349</v>
      </c>
      <c r="J12" s="37" t="s">
        <v>20</v>
      </c>
      <c r="K12">
        <v>0</v>
      </c>
      <c r="L12" s="9">
        <v>3.49</v>
      </c>
      <c r="M12" s="9">
        <v>94.087499999999991</v>
      </c>
      <c r="N12">
        <v>35.4</v>
      </c>
      <c r="O12" s="10">
        <v>0.76041666666666663</v>
      </c>
      <c r="P12" s="37" t="s">
        <v>25</v>
      </c>
      <c r="Q12" s="9">
        <v>0.17</v>
      </c>
      <c r="R12" s="9">
        <v>4.1649999999999991</v>
      </c>
    </row>
    <row r="13" spans="1:18" x14ac:dyDescent="0.25">
      <c r="A13" s="8">
        <v>11</v>
      </c>
      <c r="B13" s="9">
        <v>6.61</v>
      </c>
      <c r="C13" s="9">
        <v>3.49</v>
      </c>
      <c r="D13">
        <v>2.4</v>
      </c>
      <c r="E13" s="9">
        <v>4.3499999999999996</v>
      </c>
      <c r="F13" s="9">
        <v>4.43</v>
      </c>
      <c r="G13" s="9">
        <v>6.2420833333333334</v>
      </c>
      <c r="H13" s="9">
        <v>8.2304166666666667</v>
      </c>
      <c r="I13" s="9">
        <v>0.79999999999999982</v>
      </c>
      <c r="J13" s="37" t="s">
        <v>26</v>
      </c>
      <c r="K13">
        <v>0</v>
      </c>
      <c r="L13" s="9">
        <v>5.95</v>
      </c>
      <c r="M13" s="9">
        <v>96.399999999999977</v>
      </c>
      <c r="N13">
        <v>22.5</v>
      </c>
      <c r="O13" s="10">
        <v>1.0416666666666666E-2</v>
      </c>
      <c r="P13" s="37" t="s">
        <v>24</v>
      </c>
      <c r="Q13" s="9">
        <v>0.02</v>
      </c>
      <c r="R13" s="9">
        <v>5.989583333333333</v>
      </c>
    </row>
    <row r="14" spans="1:18" x14ac:dyDescent="0.25">
      <c r="A14" s="8">
        <v>12</v>
      </c>
      <c r="B14" s="9">
        <v>7.12</v>
      </c>
      <c r="C14" s="9">
        <v>5.94</v>
      </c>
      <c r="D14">
        <v>4.8</v>
      </c>
      <c r="E14" s="9">
        <v>5.75</v>
      </c>
      <c r="F14" s="9">
        <v>5.98</v>
      </c>
      <c r="G14" s="9">
        <v>6.5562499999999995</v>
      </c>
      <c r="H14" s="9">
        <v>8.1762499999999978</v>
      </c>
      <c r="I14" s="9">
        <v>0.99999999999999967</v>
      </c>
      <c r="J14" s="37" t="s">
        <v>20</v>
      </c>
      <c r="K14">
        <v>0</v>
      </c>
      <c r="L14" s="9">
        <v>6.36</v>
      </c>
      <c r="M14" s="9">
        <v>97.424999999999969</v>
      </c>
      <c r="N14">
        <v>12.9</v>
      </c>
      <c r="O14" s="10">
        <v>0.70833333333333337</v>
      </c>
      <c r="P14" s="37" t="s">
        <v>23</v>
      </c>
      <c r="Q14" s="9">
        <v>0.1</v>
      </c>
      <c r="R14" s="9">
        <v>6.3412500000000023</v>
      </c>
    </row>
    <row r="15" spans="1:18" x14ac:dyDescent="0.25">
      <c r="A15" s="8">
        <v>13</v>
      </c>
      <c r="B15" s="9">
        <v>8.9600000000000009</v>
      </c>
      <c r="C15" s="9">
        <v>2.98</v>
      </c>
      <c r="D15">
        <v>5.2</v>
      </c>
      <c r="E15" s="9">
        <v>0.43</v>
      </c>
      <c r="F15" s="9">
        <v>1.38</v>
      </c>
      <c r="G15" s="9">
        <v>6.6483333333333343</v>
      </c>
      <c r="H15" s="9">
        <v>8.1624999999999961</v>
      </c>
      <c r="I15" s="9">
        <v>2.8666666666666676</v>
      </c>
      <c r="J15" s="37" t="s">
        <v>24</v>
      </c>
      <c r="K15">
        <v>1.6</v>
      </c>
      <c r="L15" s="9">
        <v>3.47</v>
      </c>
      <c r="M15" s="9">
        <v>96.208333333333314</v>
      </c>
      <c r="N15">
        <v>37</v>
      </c>
      <c r="O15" s="10">
        <v>0.58333333333333337</v>
      </c>
      <c r="P15" s="37" t="s">
        <v>21</v>
      </c>
      <c r="Q15" s="9">
        <v>0.02</v>
      </c>
      <c r="R15" s="9">
        <v>5.5075000000000003</v>
      </c>
    </row>
    <row r="16" spans="1:18" x14ac:dyDescent="0.25">
      <c r="A16" s="8">
        <v>14</v>
      </c>
      <c r="B16" s="9">
        <v>9.6300000000000008</v>
      </c>
      <c r="C16" s="9">
        <v>3.47</v>
      </c>
      <c r="D16">
        <v>0.2</v>
      </c>
      <c r="E16" s="9">
        <v>6.41</v>
      </c>
      <c r="F16" s="9">
        <v>5.72</v>
      </c>
      <c r="G16" s="9">
        <v>6.7366666666666672</v>
      </c>
      <c r="H16" s="9">
        <v>8.1662499999999998</v>
      </c>
      <c r="I16" s="9">
        <v>4.0197916666666709</v>
      </c>
      <c r="J16" s="37" t="s">
        <v>20</v>
      </c>
      <c r="K16">
        <v>4.8</v>
      </c>
      <c r="L16" s="9">
        <v>8.0500000000000007</v>
      </c>
      <c r="M16" s="9">
        <v>86.458333333333329</v>
      </c>
      <c r="N16">
        <v>30.6</v>
      </c>
      <c r="O16" s="10">
        <v>1.0416666666666666E-2</v>
      </c>
      <c r="P16" s="37" t="s">
        <v>24</v>
      </c>
      <c r="Q16" s="9">
        <v>2.02</v>
      </c>
      <c r="R16" s="9">
        <v>8.1312499999999979</v>
      </c>
    </row>
    <row r="17" spans="1:18" x14ac:dyDescent="0.25">
      <c r="A17" s="8">
        <v>15</v>
      </c>
      <c r="B17" s="9">
        <v>7.79</v>
      </c>
      <c r="C17" s="9">
        <v>3.63</v>
      </c>
      <c r="D17">
        <v>1.2</v>
      </c>
      <c r="E17" s="9">
        <v>2.09</v>
      </c>
      <c r="F17" s="9">
        <v>1.82</v>
      </c>
      <c r="G17" s="9">
        <v>6.7716666666666656</v>
      </c>
      <c r="H17" s="9">
        <v>8.1691666666666638</v>
      </c>
      <c r="I17" s="9">
        <v>1.7666666666666642</v>
      </c>
      <c r="J17" s="37" t="s">
        <v>24</v>
      </c>
      <c r="K17">
        <v>0</v>
      </c>
      <c r="L17" s="9">
        <v>3.84</v>
      </c>
      <c r="M17" s="9">
        <v>91.070833333333326</v>
      </c>
      <c r="N17">
        <v>16.100000000000001</v>
      </c>
      <c r="O17" s="10">
        <v>0.20833333333333334</v>
      </c>
      <c r="P17" s="37" t="s">
        <v>41</v>
      </c>
      <c r="Q17" s="9">
        <v>3.38</v>
      </c>
      <c r="R17" s="9">
        <v>5.5075000000000003</v>
      </c>
    </row>
    <row r="18" spans="1:18" x14ac:dyDescent="0.25">
      <c r="A18" s="8">
        <v>16</v>
      </c>
      <c r="B18" s="9">
        <v>8.1199999999999992</v>
      </c>
      <c r="C18" s="9">
        <v>3.73</v>
      </c>
      <c r="D18">
        <v>2.6</v>
      </c>
      <c r="E18" s="9">
        <v>2.82</v>
      </c>
      <c r="F18" s="9">
        <v>2.36</v>
      </c>
      <c r="G18" s="9">
        <v>6.6174999999999997</v>
      </c>
      <c r="H18" s="9">
        <v>8.1670833333333324</v>
      </c>
      <c r="I18" s="9">
        <v>4.200000000000002</v>
      </c>
      <c r="J18" s="37" t="s">
        <v>24</v>
      </c>
      <c r="K18">
        <v>6.4</v>
      </c>
      <c r="L18" s="9">
        <v>7.45</v>
      </c>
      <c r="M18" s="9">
        <v>91.787500000000009</v>
      </c>
      <c r="N18">
        <v>32.200000000000003</v>
      </c>
      <c r="O18" s="10">
        <v>0.23958333333333334</v>
      </c>
      <c r="P18" s="37" t="s">
        <v>24</v>
      </c>
      <c r="Q18" s="9">
        <v>0.08</v>
      </c>
      <c r="R18" s="9">
        <v>6.9399999999999986</v>
      </c>
    </row>
    <row r="19" spans="1:18" x14ac:dyDescent="0.25">
      <c r="A19" s="8">
        <v>17</v>
      </c>
      <c r="B19" s="9">
        <v>11.57</v>
      </c>
      <c r="C19" s="9">
        <v>3.85</v>
      </c>
      <c r="D19">
        <v>2.2000000000000002</v>
      </c>
      <c r="E19" s="9">
        <v>1.25</v>
      </c>
      <c r="F19" s="9">
        <v>1.01</v>
      </c>
      <c r="G19" s="9">
        <v>6.6220833333333351</v>
      </c>
      <c r="H19" s="9">
        <v>8.1437499999999972</v>
      </c>
      <c r="I19" s="9">
        <v>3.7041666666666657</v>
      </c>
      <c r="J19" s="37" t="s">
        <v>24</v>
      </c>
      <c r="K19">
        <v>3.2</v>
      </c>
      <c r="L19" s="9">
        <v>4.96</v>
      </c>
      <c r="M19" s="9">
        <v>87.774999999999991</v>
      </c>
      <c r="N19">
        <v>32.200000000000003</v>
      </c>
      <c r="O19" s="10">
        <v>0.52083333333333337</v>
      </c>
      <c r="P19" s="37" t="s">
        <v>20</v>
      </c>
      <c r="Q19" s="9">
        <v>3.02</v>
      </c>
      <c r="R19" s="9">
        <v>6.8179166666666662</v>
      </c>
    </row>
    <row r="20" spans="1:18" x14ac:dyDescent="0.25">
      <c r="A20" s="8">
        <v>18</v>
      </c>
      <c r="B20" s="9">
        <v>12.45</v>
      </c>
      <c r="C20" s="9">
        <v>5.0599999999999996</v>
      </c>
      <c r="D20">
        <v>6.2</v>
      </c>
      <c r="E20" s="9">
        <v>5.61</v>
      </c>
      <c r="F20" s="9">
        <v>5.0199999999999996</v>
      </c>
      <c r="G20" s="9">
        <v>6.7862499999999999</v>
      </c>
      <c r="H20" s="9">
        <v>8.117500000000005</v>
      </c>
      <c r="I20" s="9">
        <v>5.2406249999999996</v>
      </c>
      <c r="J20" s="37" t="s">
        <v>24</v>
      </c>
      <c r="K20">
        <v>3.2</v>
      </c>
      <c r="L20" s="9">
        <v>11.48</v>
      </c>
      <c r="M20" s="9">
        <v>91.69583333333334</v>
      </c>
      <c r="N20">
        <v>41.8</v>
      </c>
      <c r="O20" s="10">
        <v>0.96875</v>
      </c>
      <c r="P20" s="37" t="s">
        <v>21</v>
      </c>
      <c r="Q20" s="9">
        <v>0.2</v>
      </c>
      <c r="R20" s="9">
        <v>11.233750000000001</v>
      </c>
    </row>
    <row r="21" spans="1:18" x14ac:dyDescent="0.25">
      <c r="A21" s="8">
        <v>19</v>
      </c>
      <c r="B21" s="9">
        <v>10.039999999999999</v>
      </c>
      <c r="C21" s="9">
        <v>8.61</v>
      </c>
      <c r="D21">
        <v>0.2</v>
      </c>
      <c r="E21" s="9">
        <v>7.28</v>
      </c>
      <c r="F21" s="9">
        <v>6.98</v>
      </c>
      <c r="G21" s="9">
        <v>7.4820833333333354</v>
      </c>
      <c r="H21" s="9">
        <v>8.1150000000000002</v>
      </c>
      <c r="I21" s="9">
        <v>5.5218749999999943</v>
      </c>
      <c r="J21" s="37" t="s">
        <v>30</v>
      </c>
      <c r="K21">
        <v>3.2</v>
      </c>
      <c r="L21" s="9">
        <v>8.7100000000000009</v>
      </c>
      <c r="M21" s="9">
        <v>85.850000000000009</v>
      </c>
      <c r="N21">
        <v>49.9</v>
      </c>
      <c r="O21" s="10">
        <v>0.10416666666666667</v>
      </c>
      <c r="P21" s="37" t="s">
        <v>20</v>
      </c>
      <c r="Q21" s="9">
        <v>2.62</v>
      </c>
      <c r="R21" s="9">
        <v>8.59</v>
      </c>
    </row>
    <row r="22" spans="1:18" x14ac:dyDescent="0.25">
      <c r="A22" s="8">
        <v>20</v>
      </c>
      <c r="B22" s="9">
        <v>7.18</v>
      </c>
      <c r="C22" s="9">
        <v>5.3</v>
      </c>
      <c r="D22">
        <v>4.2</v>
      </c>
      <c r="E22" s="9">
        <v>3.16</v>
      </c>
      <c r="F22" s="9">
        <v>2.6</v>
      </c>
      <c r="G22" s="9">
        <v>7.3283333333333323</v>
      </c>
      <c r="H22" s="9">
        <v>8.1841666666666661</v>
      </c>
      <c r="I22" s="9">
        <v>3.4072916666666657</v>
      </c>
      <c r="J22" s="37" t="s">
        <v>24</v>
      </c>
      <c r="K22">
        <v>1.6</v>
      </c>
      <c r="L22" s="9">
        <v>5.67</v>
      </c>
      <c r="M22" s="9">
        <v>85.699999999999989</v>
      </c>
      <c r="N22">
        <v>32.200000000000003</v>
      </c>
      <c r="O22" s="10">
        <v>0.125</v>
      </c>
      <c r="P22" s="37" t="s">
        <v>22</v>
      </c>
      <c r="Q22" s="9">
        <v>1.3</v>
      </c>
      <c r="R22" s="9">
        <v>5.8741666666666683</v>
      </c>
    </row>
    <row r="23" spans="1:18" x14ac:dyDescent="0.25">
      <c r="A23" s="8">
        <v>21</v>
      </c>
      <c r="B23" s="9">
        <v>6.51</v>
      </c>
      <c r="C23" s="9">
        <v>3.19</v>
      </c>
      <c r="D23">
        <v>1.4</v>
      </c>
      <c r="E23" s="9">
        <v>1.59</v>
      </c>
      <c r="F23" s="9">
        <v>1.44</v>
      </c>
      <c r="G23" s="9">
        <v>6.8533333333333326</v>
      </c>
      <c r="H23" s="9">
        <v>8.2266666666666648</v>
      </c>
      <c r="I23" s="9">
        <v>1.0499999999999992</v>
      </c>
      <c r="J23" s="37" t="s">
        <v>20</v>
      </c>
      <c r="K23">
        <v>1.6</v>
      </c>
      <c r="L23" s="9">
        <v>3.69</v>
      </c>
      <c r="M23" s="9">
        <v>93.191666666666649</v>
      </c>
      <c r="N23">
        <v>16.100000000000001</v>
      </c>
      <c r="O23" s="10">
        <v>4.1666666666666664E-2</v>
      </c>
      <c r="P23" s="37" t="s">
        <v>69</v>
      </c>
      <c r="Q23" s="9">
        <v>0.08</v>
      </c>
      <c r="R23" s="9">
        <v>5.0587500000000007</v>
      </c>
    </row>
    <row r="24" spans="1:18" x14ac:dyDescent="0.25">
      <c r="A24" s="8">
        <v>22</v>
      </c>
      <c r="B24" s="9">
        <v>7.95</v>
      </c>
      <c r="C24" s="9">
        <v>2.27</v>
      </c>
      <c r="D24">
        <v>3.6</v>
      </c>
      <c r="E24" s="9">
        <v>-0.64</v>
      </c>
      <c r="F24" s="9">
        <v>-0.78</v>
      </c>
      <c r="G24" s="9">
        <v>6.5670833333333318</v>
      </c>
      <c r="H24" s="9">
        <v>8.1966666666666672</v>
      </c>
      <c r="I24" s="9">
        <v>2.8375000000000008</v>
      </c>
      <c r="J24" s="37" t="s">
        <v>25</v>
      </c>
      <c r="K24">
        <v>1.6</v>
      </c>
      <c r="L24" s="9">
        <v>3.2</v>
      </c>
      <c r="M24" s="9">
        <v>85.233333333333348</v>
      </c>
      <c r="N24">
        <v>25.7</v>
      </c>
      <c r="O24" s="10">
        <v>0.4375</v>
      </c>
      <c r="P24" s="37" t="s">
        <v>19</v>
      </c>
      <c r="Q24" s="9">
        <v>2.33</v>
      </c>
      <c r="R24" s="9">
        <v>4.0725000000000007</v>
      </c>
    </row>
    <row r="25" spans="1:18" x14ac:dyDescent="0.25">
      <c r="A25" s="8">
        <v>23</v>
      </c>
      <c r="B25" s="9">
        <v>5.35</v>
      </c>
      <c r="C25" s="9">
        <v>0.92</v>
      </c>
      <c r="D25">
        <v>7.8</v>
      </c>
      <c r="E25" s="9">
        <v>-1.18</v>
      </c>
      <c r="F25" s="9">
        <v>-0.77</v>
      </c>
      <c r="G25" s="9">
        <v>6.1429166666666655</v>
      </c>
      <c r="H25" s="9">
        <v>8.1250000000000018</v>
      </c>
      <c r="I25" s="9">
        <v>7.2406250000000014</v>
      </c>
      <c r="J25" s="37" t="s">
        <v>30</v>
      </c>
      <c r="K25">
        <v>4.8</v>
      </c>
      <c r="L25" s="9">
        <v>4.1500000000000004</v>
      </c>
      <c r="M25" s="9">
        <v>95.100000000000009</v>
      </c>
      <c r="N25">
        <v>48.3</v>
      </c>
      <c r="O25" s="10">
        <v>0.84375</v>
      </c>
      <c r="P25" s="37" t="s">
        <v>30</v>
      </c>
      <c r="Q25" s="9">
        <v>7.0000000000000007E-2</v>
      </c>
      <c r="R25" s="9">
        <v>3.7937499999999997</v>
      </c>
    </row>
    <row r="26" spans="1:18" x14ac:dyDescent="0.25">
      <c r="A26" s="8">
        <v>24</v>
      </c>
      <c r="B26" s="9">
        <v>3.63</v>
      </c>
      <c r="C26" s="9">
        <v>-0.19</v>
      </c>
      <c r="D26">
        <v>6</v>
      </c>
      <c r="E26" s="9">
        <v>-2.25</v>
      </c>
      <c r="F26" s="9">
        <v>-2.59</v>
      </c>
      <c r="G26" s="9">
        <v>5.8579166666666653</v>
      </c>
      <c r="H26" s="9">
        <v>8.0212500000000002</v>
      </c>
      <c r="I26" s="9">
        <v>10.803124999999996</v>
      </c>
      <c r="J26" s="37" t="s">
        <v>23</v>
      </c>
      <c r="K26">
        <v>12.9</v>
      </c>
      <c r="L26" s="9">
        <v>0.89</v>
      </c>
      <c r="M26" s="9">
        <v>90.808333333333337</v>
      </c>
      <c r="N26">
        <v>40.200000000000003</v>
      </c>
      <c r="O26" s="10">
        <v>0.61458333333333337</v>
      </c>
      <c r="P26" s="37" t="s">
        <v>44</v>
      </c>
      <c r="Q26" s="9">
        <v>1.77</v>
      </c>
      <c r="R26" s="9">
        <v>0.8537499999999999</v>
      </c>
    </row>
    <row r="27" spans="1:18" x14ac:dyDescent="0.25">
      <c r="A27" s="8">
        <v>25</v>
      </c>
      <c r="B27" s="9">
        <v>7.52</v>
      </c>
      <c r="C27" s="9">
        <v>-0.69</v>
      </c>
      <c r="D27">
        <v>0</v>
      </c>
      <c r="E27" s="9">
        <v>-2.79</v>
      </c>
      <c r="F27" s="9">
        <v>-2.63</v>
      </c>
      <c r="G27" s="9">
        <v>5.2208333333333332</v>
      </c>
      <c r="H27" s="9">
        <v>7.8979166666666671</v>
      </c>
      <c r="I27" s="9">
        <v>6.3062499999999986</v>
      </c>
      <c r="J27" s="37" t="s">
        <v>20</v>
      </c>
      <c r="K27">
        <v>4.8</v>
      </c>
      <c r="L27" s="9">
        <v>-0.53</v>
      </c>
      <c r="M27" s="9">
        <v>80.76666666666668</v>
      </c>
      <c r="N27">
        <v>37</v>
      </c>
      <c r="O27" s="10">
        <v>0.96875</v>
      </c>
      <c r="P27" s="37" t="s">
        <v>20</v>
      </c>
      <c r="Q27" s="9">
        <v>2.4700000000000002</v>
      </c>
      <c r="R27" s="9">
        <v>2.4691666666666667</v>
      </c>
    </row>
    <row r="28" spans="1:18" x14ac:dyDescent="0.25">
      <c r="A28" s="8">
        <v>26</v>
      </c>
      <c r="B28" s="9">
        <v>7.95</v>
      </c>
      <c r="C28" s="9">
        <v>-0.55000000000000004</v>
      </c>
      <c r="D28">
        <v>4.5999999999999996</v>
      </c>
      <c r="E28" s="9">
        <v>1.39</v>
      </c>
      <c r="F28" s="9">
        <v>0.84</v>
      </c>
      <c r="G28" s="9">
        <v>5.1033333333333326</v>
      </c>
      <c r="H28" s="9">
        <v>7.7283333333333317</v>
      </c>
      <c r="I28" s="9">
        <v>11.767708333333331</v>
      </c>
      <c r="J28" s="37" t="s">
        <v>24</v>
      </c>
      <c r="K28">
        <v>3.2</v>
      </c>
      <c r="L28" s="9">
        <v>6.27</v>
      </c>
      <c r="M28" s="9">
        <v>80.69583333333334</v>
      </c>
      <c r="N28">
        <v>61.2</v>
      </c>
      <c r="O28" s="10">
        <v>0.75</v>
      </c>
      <c r="P28" s="37" t="s">
        <v>20</v>
      </c>
      <c r="Q28" s="9">
        <v>0</v>
      </c>
      <c r="R28" s="9">
        <v>6.8879166666666665</v>
      </c>
    </row>
    <row r="29" spans="1:18" x14ac:dyDescent="0.25">
      <c r="A29" s="8">
        <v>27</v>
      </c>
      <c r="B29" s="9">
        <v>4.71</v>
      </c>
      <c r="C29" s="9">
        <v>2.02</v>
      </c>
      <c r="D29">
        <v>0</v>
      </c>
      <c r="E29" s="9">
        <v>-7.0000000000000007E-2</v>
      </c>
      <c r="F29" s="9">
        <v>-0.51</v>
      </c>
      <c r="G29" s="9">
        <v>5.3929166666666672</v>
      </c>
      <c r="H29" s="9">
        <v>7.5720833333333344</v>
      </c>
      <c r="I29" s="9">
        <v>5.1697916666666721</v>
      </c>
      <c r="J29" s="37" t="s">
        <v>25</v>
      </c>
      <c r="K29">
        <v>1.6</v>
      </c>
      <c r="L29" s="9">
        <v>2.2400000000000002</v>
      </c>
      <c r="M29" s="9">
        <v>85.020833333333343</v>
      </c>
      <c r="N29">
        <v>49.9</v>
      </c>
      <c r="O29" s="10">
        <v>4.1666666666666664E-2</v>
      </c>
      <c r="P29" s="37" t="s">
        <v>19</v>
      </c>
      <c r="Q29" s="9">
        <v>2.63</v>
      </c>
      <c r="R29" s="9">
        <v>2.780416666666667</v>
      </c>
    </row>
    <row r="30" spans="1:18" x14ac:dyDescent="0.25">
      <c r="A30" s="8">
        <v>28</v>
      </c>
      <c r="B30" s="9">
        <v>2.4500000000000002</v>
      </c>
      <c r="C30" s="9">
        <v>-0.83</v>
      </c>
      <c r="D30">
        <v>0.2</v>
      </c>
      <c r="E30" s="9">
        <v>-2.5299999999999998</v>
      </c>
      <c r="F30" s="9">
        <v>-2.62</v>
      </c>
      <c r="G30" s="9">
        <v>4.9758333333333349</v>
      </c>
      <c r="H30" s="9">
        <v>7.4737499999999999</v>
      </c>
      <c r="I30" s="9">
        <v>0.73333333333333328</v>
      </c>
      <c r="J30" s="37" t="s">
        <v>40</v>
      </c>
      <c r="K30">
        <v>1.6</v>
      </c>
      <c r="L30" s="9">
        <v>-0.61</v>
      </c>
      <c r="M30" s="9">
        <v>95.329166666666652</v>
      </c>
      <c r="N30">
        <v>11.3</v>
      </c>
      <c r="O30" s="10">
        <v>0.47916666666666669</v>
      </c>
      <c r="P30" s="37" t="s">
        <v>23</v>
      </c>
      <c r="Q30" s="9">
        <v>2.27</v>
      </c>
      <c r="R30" s="9">
        <v>0.10458333333333332</v>
      </c>
    </row>
    <row r="31" spans="1:18" x14ac:dyDescent="0.25">
      <c r="A31" s="8">
        <v>29</v>
      </c>
      <c r="B31" s="9">
        <v>4.58</v>
      </c>
      <c r="C31" s="9">
        <v>-2.44</v>
      </c>
      <c r="D31">
        <v>10.8</v>
      </c>
      <c r="E31" s="9">
        <v>-3.77</v>
      </c>
      <c r="F31" s="9">
        <v>-3.49</v>
      </c>
      <c r="G31" s="9">
        <v>4.4808333333333339</v>
      </c>
      <c r="H31" s="9">
        <v>7.3554166666666667</v>
      </c>
      <c r="I31" s="9">
        <v>5.6593749999999972</v>
      </c>
      <c r="J31" s="37" t="s">
        <v>23</v>
      </c>
      <c r="K31">
        <v>4.8</v>
      </c>
      <c r="L31" s="9">
        <v>0.94</v>
      </c>
      <c r="M31" s="9">
        <v>95.329166666666666</v>
      </c>
      <c r="N31">
        <v>29</v>
      </c>
      <c r="O31" s="10">
        <v>0.5625</v>
      </c>
      <c r="P31" s="37" t="s">
        <v>23</v>
      </c>
      <c r="Q31" s="9">
        <v>2.4300000000000002</v>
      </c>
      <c r="R31" s="9">
        <v>1.3099999999999998</v>
      </c>
    </row>
    <row r="32" spans="1:18" x14ac:dyDescent="0.25">
      <c r="A32" s="8">
        <v>30</v>
      </c>
      <c r="B32" s="9">
        <v>4.45</v>
      </c>
      <c r="C32" s="9">
        <v>-0.28999999999999998</v>
      </c>
      <c r="D32">
        <v>0</v>
      </c>
      <c r="E32" s="9">
        <v>-2.91</v>
      </c>
      <c r="F32" s="9">
        <v>-2.86</v>
      </c>
      <c r="G32" s="9">
        <v>4.1270833333333332</v>
      </c>
      <c r="H32" s="9">
        <v>7.206249999999998</v>
      </c>
      <c r="I32" s="9">
        <v>2.8833333333333342</v>
      </c>
      <c r="J32" s="37" t="s">
        <v>19</v>
      </c>
      <c r="K32">
        <v>1.6</v>
      </c>
      <c r="L32" s="9">
        <v>0.05</v>
      </c>
      <c r="M32" s="9">
        <v>85.045833333333334</v>
      </c>
      <c r="N32">
        <v>20.9</v>
      </c>
      <c r="O32" s="10">
        <v>0.4375</v>
      </c>
      <c r="P32" s="37" t="s">
        <v>19</v>
      </c>
      <c r="Q32" s="9">
        <v>4.3</v>
      </c>
      <c r="R32" s="9">
        <v>0.35458333333333325</v>
      </c>
    </row>
    <row r="33" spans="1:18" x14ac:dyDescent="0.25">
      <c r="A33" s="8">
        <v>31</v>
      </c>
      <c r="B33" s="9">
        <v>4.08</v>
      </c>
      <c r="C33" s="9">
        <v>-2.19</v>
      </c>
      <c r="D33">
        <v>3.8</v>
      </c>
      <c r="E33" s="9">
        <v>-5.44</v>
      </c>
      <c r="F33" s="9">
        <v>-4.22</v>
      </c>
      <c r="G33" s="9">
        <v>3.7482608695652164</v>
      </c>
      <c r="H33" s="9">
        <v>7.0413043478260864</v>
      </c>
      <c r="I33" s="9">
        <v>1.6666666666666654</v>
      </c>
      <c r="J33" s="37" t="s">
        <v>20</v>
      </c>
      <c r="K33">
        <v>0</v>
      </c>
      <c r="L33" s="9">
        <v>-1.45</v>
      </c>
      <c r="M33" s="9">
        <v>88.769565217391303</v>
      </c>
      <c r="N33">
        <v>16.100000000000001</v>
      </c>
      <c r="O33" s="10">
        <v>0</v>
      </c>
      <c r="P33" s="37" t="s">
        <v>21</v>
      </c>
      <c r="Q33" s="9">
        <v>6.47</v>
      </c>
      <c r="R33" s="9">
        <v>0.73652173913043484</v>
      </c>
    </row>
    <row r="34" spans="1:18" x14ac:dyDescent="0.25">
      <c r="A34" s="13" t="s">
        <v>27</v>
      </c>
      <c r="B34" s="14">
        <f>AVERAGE(B3:B33)</f>
        <v>6.8123333333333331</v>
      </c>
      <c r="C34" s="14">
        <f>AVERAGE(C3:C33)</f>
        <v>2.1246666666666667</v>
      </c>
      <c r="D34" s="14">
        <f>SUM(D3:D33)</f>
        <v>111</v>
      </c>
      <c r="E34" s="14">
        <f>AVERAGE(E3:E33)</f>
        <v>0.78633333333333333</v>
      </c>
      <c r="F34" s="14">
        <f>AVERAGE(F3:F33)</f>
        <v>0.78866666666666652</v>
      </c>
      <c r="G34" s="14">
        <f>AVERAGE(G3:G33)</f>
        <v>6.1457664796633935</v>
      </c>
      <c r="H34" s="14">
        <f>AVERAGE(H3:H32)</f>
        <v>8.2462472222222214</v>
      </c>
      <c r="I34" s="14">
        <f>AVERAGE(I3:I33)</f>
        <v>4.0803091397849469</v>
      </c>
      <c r="J34" s="14"/>
      <c r="K34" s="14"/>
      <c r="L34" s="15">
        <f>AVERAGE(L3:L33)</f>
        <v>3.7596666666666665</v>
      </c>
      <c r="M34" s="14">
        <f>AVERAGE(M3:M33)</f>
        <v>90.288184899485756</v>
      </c>
      <c r="N34" s="14">
        <f>MAX(N3:N33)</f>
        <v>61.2</v>
      </c>
      <c r="O34" s="16"/>
      <c r="P34" s="17"/>
      <c r="Q34" s="41">
        <v>47.2</v>
      </c>
      <c r="R34" s="18">
        <f>AVERAGE(R3:R33)</f>
        <v>4.4998486275295528</v>
      </c>
    </row>
    <row r="35" spans="1:18" x14ac:dyDescent="0.25">
      <c r="A35" s="20" t="s">
        <v>28</v>
      </c>
      <c r="B35" s="14">
        <f>MAX(B3:B33)</f>
        <v>12.45</v>
      </c>
      <c r="C35" s="14">
        <f>MIN(C3:C33)</f>
        <v>-2.44</v>
      </c>
      <c r="D35" s="14">
        <f>MAX(D3:D33)</f>
        <v>14.4</v>
      </c>
      <c r="E35" s="14">
        <f>MIN(E3:E33)</f>
        <v>-5.44</v>
      </c>
      <c r="F35" s="14">
        <f>MIN(F3:F33)</f>
        <v>-4.22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4">
        <f>MAX(Q3:Q33)</f>
        <v>6.47</v>
      </c>
      <c r="R35" s="18">
        <f>MIN(R3:R33)</f>
        <v>0.10458333333333332</v>
      </c>
    </row>
    <row r="37" spans="1:18" x14ac:dyDescent="0.25">
      <c r="B37" s="21">
        <f>AVERAGE(B34,C34)</f>
        <v>4.4684999999999997</v>
      </c>
      <c r="C37">
        <f>COUNTIF(C3:C33,"&lt;0")</f>
        <v>7</v>
      </c>
      <c r="D37">
        <f>COUNTIF(D3:D33,"&gt;0.1")</f>
        <v>27</v>
      </c>
      <c r="E37">
        <f>COUNTIF(E3:E33,"&lt;0")</f>
        <v>13</v>
      </c>
      <c r="Q37">
        <f>COUNTIF(Q3:Q33,"&lt;0.05")</f>
        <v>4</v>
      </c>
    </row>
    <row r="38" spans="1:18" x14ac:dyDescent="0.25">
      <c r="D38">
        <f>COUNTIF(D3:D33,"&gt;0.9")</f>
        <v>21</v>
      </c>
    </row>
    <row r="39" spans="1:18" x14ac:dyDescent="0.25">
      <c r="B39" s="9"/>
      <c r="Q39" s="35" t="s">
        <v>60</v>
      </c>
      <c r="R39" s="35"/>
    </row>
    <row r="41" spans="1:18" x14ac:dyDescent="0.25">
      <c r="Q41" s="9">
        <f>SUM(Q3:Q33)</f>
        <v>50.58</v>
      </c>
      <c r="R41" t="s">
        <v>65</v>
      </c>
    </row>
    <row r="43" spans="1:18" x14ac:dyDescent="0.25">
      <c r="Q43">
        <f>COUNTIF(Q3:Q33,"&lt;1")</f>
        <v>15</v>
      </c>
      <c r="R43" t="s">
        <v>64</v>
      </c>
    </row>
  </sheetData>
  <pageMargins left="0.7" right="0.7" top="0.75" bottom="0.75" header="0.3" footer="0.3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opLeftCell="A19" workbookViewId="0">
      <selection activeCell="Q32" sqref="Q32"/>
    </sheetView>
  </sheetViews>
  <sheetFormatPr defaultRowHeight="15" x14ac:dyDescent="0.25"/>
  <sheetData>
    <row r="1" spans="1:20" x14ac:dyDescent="0.25">
      <c r="A1" s="1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20" ht="33.75" x14ac:dyDescent="0.25">
      <c r="A2" s="4" t="s">
        <v>0</v>
      </c>
      <c r="B2" s="5" t="s">
        <v>1</v>
      </c>
      <c r="C2" s="5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32</v>
      </c>
      <c r="K2" s="5" t="s">
        <v>33</v>
      </c>
      <c r="L2" s="5" t="s">
        <v>34</v>
      </c>
      <c r="M2" s="6" t="s">
        <v>12</v>
      </c>
      <c r="N2" s="5" t="s">
        <v>35</v>
      </c>
      <c r="O2" s="4" t="s">
        <v>14</v>
      </c>
      <c r="P2" s="6" t="s">
        <v>15</v>
      </c>
      <c r="Q2" s="7" t="s">
        <v>16</v>
      </c>
      <c r="R2" s="4" t="s">
        <v>17</v>
      </c>
    </row>
    <row r="3" spans="1:20" x14ac:dyDescent="0.25">
      <c r="A3" s="8">
        <f>1</f>
        <v>1</v>
      </c>
      <c r="B3" s="29">
        <v>9.06</v>
      </c>
      <c r="C3" s="29">
        <v>7.42</v>
      </c>
      <c r="D3" s="29">
        <v>0.4</v>
      </c>
      <c r="E3" s="29">
        <v>6.26</v>
      </c>
      <c r="F3" s="29">
        <v>5.07</v>
      </c>
      <c r="G3" s="29">
        <v>6.18</v>
      </c>
      <c r="H3" s="30">
        <v>6.44</v>
      </c>
      <c r="I3" s="30">
        <v>14.863541666666656</v>
      </c>
      <c r="J3" s="32" t="s">
        <v>20</v>
      </c>
      <c r="K3" s="31">
        <v>19.3</v>
      </c>
      <c r="L3" s="29">
        <v>7.59</v>
      </c>
      <c r="M3" s="30">
        <v>77.045833333333334</v>
      </c>
      <c r="N3" s="31">
        <v>62.8</v>
      </c>
      <c r="O3" s="33">
        <v>2.0833333333333332E-2</v>
      </c>
      <c r="P3" s="31" t="s">
        <v>22</v>
      </c>
      <c r="Q3" s="29">
        <v>4.12</v>
      </c>
      <c r="R3" s="29">
        <v>7.942499999999999</v>
      </c>
    </row>
    <row r="4" spans="1:20" x14ac:dyDescent="0.25">
      <c r="A4" s="8">
        <f>1+A3</f>
        <v>2</v>
      </c>
      <c r="B4" s="29">
        <v>9.2200000000000006</v>
      </c>
      <c r="C4" s="29">
        <v>3.74</v>
      </c>
      <c r="D4" s="29">
        <v>0.4</v>
      </c>
      <c r="E4" s="29">
        <v>1.1399999999999999</v>
      </c>
      <c r="F4" s="29">
        <v>2.5</v>
      </c>
      <c r="G4" s="29">
        <v>6.16</v>
      </c>
      <c r="H4" s="30">
        <v>6.54</v>
      </c>
      <c r="I4" s="30">
        <v>5.0812499999999998</v>
      </c>
      <c r="J4" s="32" t="s">
        <v>26</v>
      </c>
      <c r="K4" s="31">
        <v>0</v>
      </c>
      <c r="L4" s="29">
        <v>4.3</v>
      </c>
      <c r="M4" s="30">
        <v>85.841666666666654</v>
      </c>
      <c r="N4" s="31">
        <v>38.6</v>
      </c>
      <c r="O4" s="33">
        <v>0.8125</v>
      </c>
      <c r="P4" s="31" t="s">
        <v>20</v>
      </c>
      <c r="Q4" s="29">
        <v>1.67</v>
      </c>
      <c r="R4" s="29">
        <v>6.3166666666666673</v>
      </c>
    </row>
    <row r="5" spans="1:20" x14ac:dyDescent="0.25">
      <c r="A5" s="8">
        <f t="shared" ref="A5:A31" si="0">1+A4</f>
        <v>3</v>
      </c>
      <c r="B5" s="29">
        <v>7.98</v>
      </c>
      <c r="C5" s="29">
        <v>4.3099999999999996</v>
      </c>
      <c r="D5" s="29">
        <v>0.4</v>
      </c>
      <c r="E5" s="29">
        <v>4.1900000000000004</v>
      </c>
      <c r="F5" s="29">
        <v>3.04</v>
      </c>
      <c r="G5" s="29">
        <v>6.09</v>
      </c>
      <c r="H5" s="30">
        <v>6.62</v>
      </c>
      <c r="I5" s="30">
        <v>19.891666666666666</v>
      </c>
      <c r="J5" s="32" t="s">
        <v>20</v>
      </c>
      <c r="K5" s="31">
        <v>25.7</v>
      </c>
      <c r="L5" s="29">
        <v>6.17</v>
      </c>
      <c r="M5" s="30">
        <v>68.108333333333334</v>
      </c>
      <c r="N5" s="31">
        <v>66</v>
      </c>
      <c r="O5" s="33">
        <v>0.70833333333333337</v>
      </c>
      <c r="P5" s="31" t="s">
        <v>20</v>
      </c>
      <c r="Q5" s="29">
        <v>6.53</v>
      </c>
      <c r="R5" s="29">
        <v>6.3025000000000011</v>
      </c>
    </row>
    <row r="6" spans="1:20" x14ac:dyDescent="0.25">
      <c r="A6" s="8">
        <f t="shared" si="0"/>
        <v>4</v>
      </c>
      <c r="B6" s="29">
        <v>10.58</v>
      </c>
      <c r="C6" s="29">
        <v>2.67</v>
      </c>
      <c r="D6" s="29">
        <v>0</v>
      </c>
      <c r="E6" s="29">
        <v>1.04</v>
      </c>
      <c r="F6" s="29">
        <v>0.47</v>
      </c>
      <c r="G6" s="29">
        <v>5.69</v>
      </c>
      <c r="H6" s="30">
        <v>6.66</v>
      </c>
      <c r="I6" s="30">
        <v>12.368749999999999</v>
      </c>
      <c r="J6" s="32" t="s">
        <v>23</v>
      </c>
      <c r="K6" s="31">
        <v>16.100000000000001</v>
      </c>
      <c r="L6" s="29">
        <v>5.91</v>
      </c>
      <c r="M6" s="30">
        <v>72.137500000000003</v>
      </c>
      <c r="N6" s="31">
        <v>75.599999999999994</v>
      </c>
      <c r="O6" s="33">
        <v>0.26041666666666669</v>
      </c>
      <c r="P6" s="31" t="s">
        <v>19</v>
      </c>
      <c r="Q6" s="29">
        <v>3.82</v>
      </c>
      <c r="R6" s="29">
        <v>5.2733333333333334</v>
      </c>
    </row>
    <row r="7" spans="1:20" x14ac:dyDescent="0.25">
      <c r="A7" s="8">
        <f t="shared" si="0"/>
        <v>5</v>
      </c>
      <c r="B7" s="29">
        <v>7.12</v>
      </c>
      <c r="C7" s="29">
        <v>-0.73</v>
      </c>
      <c r="D7" s="29">
        <v>0</v>
      </c>
      <c r="E7" s="29">
        <v>-3.35</v>
      </c>
      <c r="F7" s="29">
        <v>-1.69</v>
      </c>
      <c r="G7" s="29">
        <v>5.41</v>
      </c>
      <c r="H7" s="30">
        <v>6.65</v>
      </c>
      <c r="I7" s="30">
        <v>1.8999999999999995</v>
      </c>
      <c r="J7" s="32" t="s">
        <v>20</v>
      </c>
      <c r="K7" s="31">
        <v>0</v>
      </c>
      <c r="L7" s="29">
        <v>2.13</v>
      </c>
      <c r="M7" s="30">
        <v>84.529166666666654</v>
      </c>
      <c r="N7" s="31">
        <v>20.9</v>
      </c>
      <c r="O7" s="33">
        <v>0.57291666666666663</v>
      </c>
      <c r="P7" s="31" t="s">
        <v>20</v>
      </c>
      <c r="Q7" s="29">
        <v>3.37</v>
      </c>
      <c r="R7" s="29">
        <v>3.6112499999999996</v>
      </c>
    </row>
    <row r="8" spans="1:20" x14ac:dyDescent="0.25">
      <c r="A8" s="8">
        <f t="shared" si="0"/>
        <v>6</v>
      </c>
      <c r="B8" s="29">
        <v>8.76</v>
      </c>
      <c r="C8" s="29">
        <v>-1.32</v>
      </c>
      <c r="D8" s="29">
        <v>0.2</v>
      </c>
      <c r="E8" s="29">
        <v>-3.93</v>
      </c>
      <c r="F8" s="29">
        <v>-2.74</v>
      </c>
      <c r="G8" s="29">
        <v>5.03</v>
      </c>
      <c r="H8" s="30">
        <v>6.6</v>
      </c>
      <c r="I8" s="30">
        <v>0.40000000000000013</v>
      </c>
      <c r="J8" s="32" t="s">
        <v>20</v>
      </c>
      <c r="K8" s="31">
        <v>0</v>
      </c>
      <c r="L8" s="29">
        <v>1.1000000000000001</v>
      </c>
      <c r="M8" s="30">
        <v>88.166666666666671</v>
      </c>
      <c r="N8" s="31">
        <v>11.3</v>
      </c>
      <c r="O8" s="33">
        <v>0.5</v>
      </c>
      <c r="P8" s="31" t="s">
        <v>26</v>
      </c>
      <c r="Q8" s="29">
        <v>6.87</v>
      </c>
      <c r="R8" s="29">
        <v>3.1383333333333332</v>
      </c>
    </row>
    <row r="9" spans="1:20" x14ac:dyDescent="0.25">
      <c r="A9" s="8">
        <f t="shared" si="0"/>
        <v>7</v>
      </c>
      <c r="B9" s="29">
        <v>8.4499999999999993</v>
      </c>
      <c r="C9" s="29">
        <v>0.6</v>
      </c>
      <c r="D9" s="29">
        <v>0</v>
      </c>
      <c r="E9" s="29">
        <v>-2.4</v>
      </c>
      <c r="F9" s="29">
        <v>-0.56999999999999995</v>
      </c>
      <c r="G9" s="29">
        <v>4.91</v>
      </c>
      <c r="H9" s="30">
        <v>6.52</v>
      </c>
      <c r="I9" s="30">
        <v>3.3333333333333326</v>
      </c>
      <c r="J9" s="32" t="s">
        <v>20</v>
      </c>
      <c r="K9" s="31">
        <v>3.2</v>
      </c>
      <c r="L9" s="29">
        <v>0.78</v>
      </c>
      <c r="M9" s="30">
        <v>90.870833333333323</v>
      </c>
      <c r="N9" s="31">
        <v>25.7</v>
      </c>
      <c r="O9" s="33">
        <v>0.98958333333333337</v>
      </c>
      <c r="P9" s="31" t="s">
        <v>24</v>
      </c>
      <c r="Q9" s="29">
        <v>3.52</v>
      </c>
      <c r="R9" s="29">
        <v>2.8562500000000006</v>
      </c>
    </row>
    <row r="10" spans="1:20" x14ac:dyDescent="0.25">
      <c r="A10" s="8">
        <f t="shared" si="0"/>
        <v>8</v>
      </c>
      <c r="B10" s="29">
        <v>10.29</v>
      </c>
      <c r="C10" s="29">
        <v>0.75</v>
      </c>
      <c r="D10" s="29">
        <v>14.6</v>
      </c>
      <c r="E10" s="29">
        <v>1.83</v>
      </c>
      <c r="F10" s="29">
        <v>1.79</v>
      </c>
      <c r="G10" s="29">
        <v>4.95</v>
      </c>
      <c r="H10" s="30">
        <v>6.46</v>
      </c>
      <c r="I10" s="30">
        <v>10.013541666666663</v>
      </c>
      <c r="J10" s="32" t="s">
        <v>26</v>
      </c>
      <c r="K10" s="31">
        <v>1.6</v>
      </c>
      <c r="L10" s="29">
        <v>4.6100000000000003</v>
      </c>
      <c r="M10" s="30">
        <v>75.341666666666683</v>
      </c>
      <c r="N10" s="31">
        <v>56.3</v>
      </c>
      <c r="O10" s="33">
        <v>0.51041666666666663</v>
      </c>
      <c r="P10" s="31" t="s">
        <v>20</v>
      </c>
      <c r="Q10" s="29">
        <v>2.98</v>
      </c>
      <c r="R10" s="29">
        <v>7.0241666666666651</v>
      </c>
      <c r="T10" t="s">
        <v>37</v>
      </c>
    </row>
    <row r="11" spans="1:20" x14ac:dyDescent="0.25">
      <c r="A11" s="8">
        <f t="shared" si="0"/>
        <v>9</v>
      </c>
      <c r="B11" s="29">
        <v>11.23</v>
      </c>
      <c r="C11" s="29">
        <v>4.6100000000000003</v>
      </c>
      <c r="D11" s="29">
        <v>6.2</v>
      </c>
      <c r="E11" s="29">
        <v>5.68</v>
      </c>
      <c r="F11" s="29">
        <v>5.38</v>
      </c>
      <c r="G11" s="29">
        <v>5.32</v>
      </c>
      <c r="H11" s="30">
        <v>6.4</v>
      </c>
      <c r="I11" s="30">
        <v>14.603124999999999</v>
      </c>
      <c r="J11" s="32" t="s">
        <v>20</v>
      </c>
      <c r="K11" s="31">
        <v>11.3</v>
      </c>
      <c r="L11" s="29">
        <v>10.29</v>
      </c>
      <c r="M11" s="30">
        <v>82.037500000000009</v>
      </c>
      <c r="N11" s="31">
        <v>72.400000000000006</v>
      </c>
      <c r="O11" s="33">
        <v>0.60416666666666663</v>
      </c>
      <c r="P11" s="31" t="s">
        <v>19</v>
      </c>
      <c r="Q11" s="29">
        <v>1.05</v>
      </c>
      <c r="R11" s="29">
        <v>8.3966666666666647</v>
      </c>
    </row>
    <row r="12" spans="1:20" x14ac:dyDescent="0.25">
      <c r="A12" s="8">
        <f t="shared" si="0"/>
        <v>10</v>
      </c>
      <c r="B12" s="29">
        <v>6.31</v>
      </c>
      <c r="C12" s="29">
        <v>2.85</v>
      </c>
      <c r="D12" s="29">
        <v>2.2000000000000002</v>
      </c>
      <c r="E12" s="29">
        <v>1.93</v>
      </c>
      <c r="F12" s="29">
        <v>1.21</v>
      </c>
      <c r="G12" s="29">
        <v>5.75</v>
      </c>
      <c r="H12" s="30">
        <v>6.39</v>
      </c>
      <c r="I12" s="30">
        <v>19.488541666666666</v>
      </c>
      <c r="J12" s="32" t="s">
        <v>20</v>
      </c>
      <c r="K12" s="31">
        <v>16.100000000000001</v>
      </c>
      <c r="L12" s="29">
        <v>2.96</v>
      </c>
      <c r="M12" s="30">
        <v>69.708333333333329</v>
      </c>
      <c r="N12" s="31">
        <v>78.900000000000006</v>
      </c>
      <c r="O12" s="33">
        <v>0.96875</v>
      </c>
      <c r="P12" s="31" t="s">
        <v>19</v>
      </c>
      <c r="Q12" s="29">
        <v>2.95</v>
      </c>
      <c r="R12" s="29">
        <v>4.4070833333333335</v>
      </c>
    </row>
    <row r="13" spans="1:20" x14ac:dyDescent="0.25">
      <c r="A13" s="8">
        <f t="shared" si="0"/>
        <v>11</v>
      </c>
      <c r="B13" s="29">
        <v>5.38</v>
      </c>
      <c r="C13" s="29">
        <v>2.0299999999999998</v>
      </c>
      <c r="D13" s="29">
        <v>0.4</v>
      </c>
      <c r="E13" s="29">
        <v>1.1599999999999999</v>
      </c>
      <c r="F13" s="29">
        <v>1.04</v>
      </c>
      <c r="G13" s="29">
        <v>5.19</v>
      </c>
      <c r="H13" s="30">
        <v>6.43</v>
      </c>
      <c r="I13" s="30">
        <v>26.045833333333338</v>
      </c>
      <c r="J13" s="32" t="s">
        <v>20</v>
      </c>
      <c r="K13" s="31">
        <v>25.7</v>
      </c>
      <c r="L13" s="29">
        <v>3.18</v>
      </c>
      <c r="M13" s="30">
        <v>71.220833333333317</v>
      </c>
      <c r="N13" s="31">
        <v>80.5</v>
      </c>
      <c r="O13" s="33">
        <v>0.67708333333333337</v>
      </c>
      <c r="P13" s="31" t="s">
        <v>20</v>
      </c>
      <c r="Q13" s="29">
        <v>5.73</v>
      </c>
      <c r="R13" s="29">
        <v>3.6050000000000004</v>
      </c>
    </row>
    <row r="14" spans="1:20" x14ac:dyDescent="0.25">
      <c r="A14" s="8">
        <f t="shared" si="0"/>
        <v>12</v>
      </c>
      <c r="B14" s="29">
        <v>6.55</v>
      </c>
      <c r="C14" s="29">
        <v>1.01</v>
      </c>
      <c r="D14" s="29">
        <v>5.6</v>
      </c>
      <c r="E14" s="29">
        <v>7.0000000000000007E-2</v>
      </c>
      <c r="F14" s="29">
        <v>0.18</v>
      </c>
      <c r="G14" s="29">
        <v>4.7699999999999996</v>
      </c>
      <c r="H14" s="30">
        <v>6.41</v>
      </c>
      <c r="I14" s="30">
        <v>15.041666666666657</v>
      </c>
      <c r="J14" s="32" t="s">
        <v>19</v>
      </c>
      <c r="K14" s="31">
        <v>20.9</v>
      </c>
      <c r="L14" s="29">
        <v>3.7</v>
      </c>
      <c r="M14" s="30">
        <v>68.462500000000006</v>
      </c>
      <c r="N14" s="31">
        <v>66</v>
      </c>
      <c r="O14" s="33">
        <v>0.14583333333333334</v>
      </c>
      <c r="P14" s="31" t="s">
        <v>20</v>
      </c>
      <c r="Q14" s="29">
        <v>7.28</v>
      </c>
      <c r="R14" s="29">
        <v>3.436666666666667</v>
      </c>
    </row>
    <row r="15" spans="1:20" x14ac:dyDescent="0.25">
      <c r="A15" s="8">
        <f t="shared" si="0"/>
        <v>13</v>
      </c>
      <c r="B15" s="29">
        <v>5.01</v>
      </c>
      <c r="C15" s="29">
        <v>7.0000000000000007E-2</v>
      </c>
      <c r="D15" s="29">
        <v>2</v>
      </c>
      <c r="E15" s="29">
        <v>-3.29</v>
      </c>
      <c r="F15" s="29">
        <v>-1.99</v>
      </c>
      <c r="G15" s="29">
        <v>4.47</v>
      </c>
      <c r="H15" s="30">
        <v>6.34</v>
      </c>
      <c r="I15" s="30">
        <v>3.2364583333333363</v>
      </c>
      <c r="J15" s="32" t="s">
        <v>26</v>
      </c>
      <c r="K15" s="31">
        <v>0</v>
      </c>
      <c r="L15" s="29">
        <v>1.94</v>
      </c>
      <c r="M15" s="30">
        <v>95.079166666666652</v>
      </c>
      <c r="N15" s="31">
        <v>25.7</v>
      </c>
      <c r="O15" s="33">
        <v>0.61458333333333337</v>
      </c>
      <c r="P15" s="31" t="s">
        <v>40</v>
      </c>
      <c r="Q15" s="29">
        <v>0.13</v>
      </c>
      <c r="R15" s="29">
        <v>3.2470833333333342</v>
      </c>
    </row>
    <row r="16" spans="1:20" x14ac:dyDescent="0.25">
      <c r="A16" s="8">
        <f t="shared" si="0"/>
        <v>14</v>
      </c>
      <c r="B16" s="29">
        <v>9.35</v>
      </c>
      <c r="C16" s="29">
        <v>1.79</v>
      </c>
      <c r="D16" s="29">
        <v>0.2</v>
      </c>
      <c r="E16" s="29">
        <v>-0.56999999999999995</v>
      </c>
      <c r="F16" s="29">
        <v>0.57999999999999996</v>
      </c>
      <c r="G16" s="29">
        <v>4.59</v>
      </c>
      <c r="H16" s="30">
        <v>6.24</v>
      </c>
      <c r="I16" s="30">
        <v>4.3718750000000002</v>
      </c>
      <c r="J16" s="32" t="s">
        <v>25</v>
      </c>
      <c r="K16" s="31">
        <v>6.4</v>
      </c>
      <c r="L16" s="29">
        <v>3.3</v>
      </c>
      <c r="M16" s="30">
        <v>87.55</v>
      </c>
      <c r="N16" s="31">
        <v>40.200000000000003</v>
      </c>
      <c r="O16" s="33">
        <v>0.77083333333333337</v>
      </c>
      <c r="P16" s="31" t="s">
        <v>20</v>
      </c>
      <c r="Q16" s="29">
        <v>0.8</v>
      </c>
      <c r="R16" s="29">
        <v>5.5541666666666663</v>
      </c>
    </row>
    <row r="17" spans="1:20" x14ac:dyDescent="0.25">
      <c r="A17" s="8">
        <f t="shared" si="0"/>
        <v>15</v>
      </c>
      <c r="B17" s="29">
        <v>11.28</v>
      </c>
      <c r="C17" s="29">
        <v>3.26</v>
      </c>
      <c r="D17" s="29">
        <v>22</v>
      </c>
      <c r="E17" s="29">
        <v>1.95</v>
      </c>
      <c r="F17" s="29">
        <v>1.66</v>
      </c>
      <c r="G17" s="29">
        <v>4.84</v>
      </c>
      <c r="H17" s="30">
        <v>6.17</v>
      </c>
      <c r="I17" s="30">
        <v>7.5781250000000009</v>
      </c>
      <c r="J17" s="32" t="s">
        <v>24</v>
      </c>
      <c r="K17" s="31">
        <v>8</v>
      </c>
      <c r="L17" s="29">
        <v>6.85</v>
      </c>
      <c r="M17" s="30">
        <v>88.095833333333346</v>
      </c>
      <c r="N17" s="31">
        <v>56.3</v>
      </c>
      <c r="O17" s="33">
        <v>0.61458333333333337</v>
      </c>
      <c r="P17" s="31" t="s">
        <v>20</v>
      </c>
      <c r="Q17" s="29">
        <v>0.02</v>
      </c>
      <c r="R17" s="29">
        <v>7.7987499999999992</v>
      </c>
      <c r="T17" t="s">
        <v>38</v>
      </c>
    </row>
    <row r="18" spans="1:20" x14ac:dyDescent="0.25">
      <c r="A18" s="8">
        <f t="shared" si="0"/>
        <v>16</v>
      </c>
      <c r="B18" s="29">
        <v>8.3000000000000007</v>
      </c>
      <c r="C18" s="29">
        <v>5.33</v>
      </c>
      <c r="D18" s="29">
        <v>2.2000000000000002</v>
      </c>
      <c r="E18" s="29">
        <v>3.82</v>
      </c>
      <c r="F18" s="29">
        <v>3.83</v>
      </c>
      <c r="G18" s="29">
        <v>5.52</v>
      </c>
      <c r="H18" s="30">
        <v>6.15</v>
      </c>
      <c r="I18" s="30">
        <v>17.125000000000011</v>
      </c>
      <c r="J18" s="32" t="s">
        <v>20</v>
      </c>
      <c r="K18" s="31">
        <v>16.100000000000001</v>
      </c>
      <c r="L18" s="29">
        <v>5.88</v>
      </c>
      <c r="M18" s="30">
        <v>75.233333333333334</v>
      </c>
      <c r="N18" s="31">
        <v>75.599999999999994</v>
      </c>
      <c r="O18" s="33">
        <v>0.26041666666666669</v>
      </c>
      <c r="P18" s="31" t="s">
        <v>20</v>
      </c>
      <c r="Q18" s="29">
        <v>1.68</v>
      </c>
      <c r="R18" s="29">
        <v>6.512500000000002</v>
      </c>
    </row>
    <row r="19" spans="1:20" x14ac:dyDescent="0.25">
      <c r="A19" s="8">
        <f t="shared" si="0"/>
        <v>17</v>
      </c>
      <c r="B19" s="29">
        <v>9.65</v>
      </c>
      <c r="C19" s="29">
        <v>3.99</v>
      </c>
      <c r="D19" s="29">
        <v>0.4</v>
      </c>
      <c r="E19" s="29">
        <v>2.74</v>
      </c>
      <c r="F19" s="29">
        <v>2.48</v>
      </c>
      <c r="G19" s="29">
        <v>5.43</v>
      </c>
      <c r="H19" s="30">
        <v>6.19</v>
      </c>
      <c r="I19" s="30">
        <v>17.120833333333326</v>
      </c>
      <c r="J19" s="32" t="s">
        <v>20</v>
      </c>
      <c r="K19" s="31">
        <v>14.5</v>
      </c>
      <c r="L19" s="29">
        <v>6.51</v>
      </c>
      <c r="M19" s="30">
        <v>71.279166666666669</v>
      </c>
      <c r="N19" s="31">
        <v>80.5</v>
      </c>
      <c r="O19" s="33">
        <v>0.15625</v>
      </c>
      <c r="P19" s="31" t="s">
        <v>20</v>
      </c>
      <c r="Q19" s="29">
        <v>3.88</v>
      </c>
      <c r="R19" s="29">
        <v>6.2083333333333321</v>
      </c>
    </row>
    <row r="20" spans="1:20" x14ac:dyDescent="0.25">
      <c r="A20" s="8">
        <f t="shared" si="0"/>
        <v>18</v>
      </c>
      <c r="B20" s="29">
        <v>7.76</v>
      </c>
      <c r="C20" s="29">
        <v>3.11</v>
      </c>
      <c r="D20" s="29">
        <v>0.8</v>
      </c>
      <c r="E20" s="29">
        <v>1.44</v>
      </c>
      <c r="F20" s="29">
        <v>0.86</v>
      </c>
      <c r="G20" s="29">
        <v>5.3</v>
      </c>
      <c r="H20" s="30">
        <v>6.24</v>
      </c>
      <c r="I20" s="30">
        <v>13.051041666666661</v>
      </c>
      <c r="J20" s="32" t="s">
        <v>20</v>
      </c>
      <c r="K20" s="31">
        <v>12.9</v>
      </c>
      <c r="L20" s="29">
        <v>5.36</v>
      </c>
      <c r="M20" s="30">
        <v>76.183333333333323</v>
      </c>
      <c r="N20" s="31">
        <v>53.1</v>
      </c>
      <c r="O20" s="33">
        <v>0.92708333333333337</v>
      </c>
      <c r="P20" s="31" t="s">
        <v>20</v>
      </c>
      <c r="Q20" s="29">
        <v>3.72</v>
      </c>
      <c r="R20" s="29">
        <v>4.6683333333333339</v>
      </c>
    </row>
    <row r="21" spans="1:20" x14ac:dyDescent="0.25">
      <c r="A21" s="8">
        <f t="shared" si="0"/>
        <v>19</v>
      </c>
      <c r="B21" s="29">
        <v>10</v>
      </c>
      <c r="C21" s="29">
        <v>2.72</v>
      </c>
      <c r="D21" s="29">
        <v>0</v>
      </c>
      <c r="E21" s="29">
        <v>0.97</v>
      </c>
      <c r="F21" s="29">
        <v>-0.33</v>
      </c>
      <c r="G21" s="29">
        <v>5.03</v>
      </c>
      <c r="H21" s="30">
        <v>6.26</v>
      </c>
      <c r="I21" s="30">
        <v>7.91770833333333</v>
      </c>
      <c r="J21" s="32" t="s">
        <v>20</v>
      </c>
      <c r="K21" s="31">
        <v>8</v>
      </c>
      <c r="L21" s="29">
        <v>3.7</v>
      </c>
      <c r="M21" s="30">
        <v>80.012500000000003</v>
      </c>
      <c r="N21" s="31">
        <v>43.5</v>
      </c>
      <c r="O21" s="33">
        <v>9.375E-2</v>
      </c>
      <c r="P21" s="31" t="s">
        <v>20</v>
      </c>
      <c r="Q21" s="29">
        <v>1.72</v>
      </c>
      <c r="R21" s="29">
        <v>5.4516666666666671</v>
      </c>
    </row>
    <row r="22" spans="1:20" x14ac:dyDescent="0.25">
      <c r="A22" s="8">
        <f t="shared" si="0"/>
        <v>20</v>
      </c>
      <c r="B22" s="29">
        <v>9.5500000000000007</v>
      </c>
      <c r="C22" s="29">
        <v>3.71</v>
      </c>
      <c r="D22" s="29">
        <v>1.2</v>
      </c>
      <c r="E22" s="29">
        <v>4.55</v>
      </c>
      <c r="F22" s="29">
        <v>4.51</v>
      </c>
      <c r="G22" s="29">
        <v>5.15</v>
      </c>
      <c r="H22" s="30">
        <v>6.23</v>
      </c>
      <c r="I22" s="30">
        <v>13.413541666666667</v>
      </c>
      <c r="J22" s="32" t="s">
        <v>20</v>
      </c>
      <c r="K22" s="31">
        <v>11.3</v>
      </c>
      <c r="L22" s="29">
        <v>9.3000000000000007</v>
      </c>
      <c r="M22" s="30">
        <v>76.266666666666666</v>
      </c>
      <c r="N22" s="31">
        <v>64.400000000000006</v>
      </c>
      <c r="O22" s="33">
        <v>0.64583333333333337</v>
      </c>
      <c r="P22" s="31" t="s">
        <v>19</v>
      </c>
      <c r="Q22" s="29">
        <v>2.27</v>
      </c>
      <c r="R22" s="29">
        <v>6.6274999999999986</v>
      </c>
    </row>
    <row r="23" spans="1:20" x14ac:dyDescent="0.25">
      <c r="A23" s="8">
        <f t="shared" si="0"/>
        <v>21</v>
      </c>
      <c r="B23" s="29">
        <v>10.039999999999999</v>
      </c>
      <c r="C23" s="29">
        <v>2.78</v>
      </c>
      <c r="D23" s="29">
        <v>5.2</v>
      </c>
      <c r="E23" s="29">
        <v>1.3</v>
      </c>
      <c r="F23" s="29">
        <v>1.21</v>
      </c>
      <c r="G23" s="29">
        <v>5.3</v>
      </c>
      <c r="H23" s="30">
        <v>6.21</v>
      </c>
      <c r="I23" s="30">
        <v>17.096874999999997</v>
      </c>
      <c r="J23" s="32" t="s">
        <v>20</v>
      </c>
      <c r="K23" s="31">
        <v>22.5</v>
      </c>
      <c r="L23" s="29">
        <v>7.71</v>
      </c>
      <c r="M23" s="30">
        <v>78.67083333333332</v>
      </c>
      <c r="N23" s="31">
        <v>70.8</v>
      </c>
      <c r="O23" s="33">
        <v>0.41666666666666669</v>
      </c>
      <c r="P23" s="31" t="s">
        <v>20</v>
      </c>
      <c r="Q23" s="29">
        <v>0.33</v>
      </c>
      <c r="R23" s="29">
        <v>7.99125</v>
      </c>
    </row>
    <row r="24" spans="1:20" x14ac:dyDescent="0.25">
      <c r="A24" s="8">
        <f t="shared" si="0"/>
        <v>22</v>
      </c>
      <c r="B24" s="29">
        <v>7.47</v>
      </c>
      <c r="C24" s="29">
        <v>5.38</v>
      </c>
      <c r="D24" s="29">
        <v>5.2</v>
      </c>
      <c r="E24" s="29">
        <v>3.94</v>
      </c>
      <c r="F24" s="29">
        <v>4.13</v>
      </c>
      <c r="G24" s="29">
        <v>5.8</v>
      </c>
      <c r="H24" s="30">
        <v>6.23</v>
      </c>
      <c r="I24" s="30">
        <v>19.627083333333335</v>
      </c>
      <c r="J24" s="32" t="s">
        <v>20</v>
      </c>
      <c r="K24" s="31">
        <v>19.3</v>
      </c>
      <c r="L24" s="29">
        <v>7.13</v>
      </c>
      <c r="M24" s="30">
        <v>74.337499999999991</v>
      </c>
      <c r="N24" s="31">
        <v>78.900000000000006</v>
      </c>
      <c r="O24" s="33">
        <v>0.6875</v>
      </c>
      <c r="P24" s="31" t="s">
        <v>20</v>
      </c>
      <c r="Q24" s="29">
        <v>1.63</v>
      </c>
      <c r="R24" s="29">
        <v>6.175416666666667</v>
      </c>
    </row>
    <row r="25" spans="1:20" x14ac:dyDescent="0.25">
      <c r="A25" s="8">
        <f t="shared" si="0"/>
        <v>23</v>
      </c>
      <c r="B25" s="29">
        <v>7.35</v>
      </c>
      <c r="C25" s="29">
        <v>2.63</v>
      </c>
      <c r="D25" s="29">
        <v>1.8</v>
      </c>
      <c r="E25" s="29">
        <v>2.75</v>
      </c>
      <c r="F25" s="29">
        <v>2.11</v>
      </c>
      <c r="G25" s="29">
        <v>5.6</v>
      </c>
      <c r="H25" s="30">
        <v>6.28</v>
      </c>
      <c r="I25" s="30">
        <v>9.8677083333333329</v>
      </c>
      <c r="J25" s="32" t="s">
        <v>19</v>
      </c>
      <c r="K25" s="31">
        <v>3.2</v>
      </c>
      <c r="L25" s="29">
        <v>3.66</v>
      </c>
      <c r="M25" s="30">
        <v>79.3</v>
      </c>
      <c r="N25" s="31">
        <v>59.5</v>
      </c>
      <c r="O25" s="33">
        <v>0.54166666666666663</v>
      </c>
      <c r="P25" s="31" t="s">
        <v>20</v>
      </c>
      <c r="Q25" s="29">
        <v>4.38</v>
      </c>
      <c r="R25" s="29">
        <v>4.7350000000000003</v>
      </c>
    </row>
    <row r="26" spans="1:20" x14ac:dyDescent="0.25">
      <c r="A26" s="8">
        <f t="shared" si="0"/>
        <v>24</v>
      </c>
      <c r="B26" s="29">
        <v>8.7899999999999991</v>
      </c>
      <c r="C26" s="29">
        <v>0.19</v>
      </c>
      <c r="D26" s="29">
        <v>10.199999999999999</v>
      </c>
      <c r="E26" s="29">
        <v>-0.01</v>
      </c>
      <c r="F26" s="29">
        <v>-0.02</v>
      </c>
      <c r="G26" s="29">
        <v>5.5</v>
      </c>
      <c r="H26" s="30">
        <v>6.31</v>
      </c>
      <c r="I26" s="30">
        <v>8.5906250000000011</v>
      </c>
      <c r="J26" s="32" t="s">
        <v>24</v>
      </c>
      <c r="K26" s="31">
        <v>1.6</v>
      </c>
      <c r="L26" s="29">
        <v>0.28999999999999998</v>
      </c>
      <c r="M26" s="30">
        <v>86.037500000000023</v>
      </c>
      <c r="N26" s="31">
        <v>61.2</v>
      </c>
      <c r="O26" s="33">
        <v>0.76041666666666663</v>
      </c>
      <c r="P26" s="31" t="s">
        <v>19</v>
      </c>
      <c r="Q26" s="29">
        <v>2.78</v>
      </c>
      <c r="R26" s="29">
        <v>3.1858333333333335</v>
      </c>
      <c r="T26" t="s">
        <v>39</v>
      </c>
    </row>
    <row r="27" spans="1:20" x14ac:dyDescent="0.25">
      <c r="A27" s="8">
        <f t="shared" si="0"/>
        <v>25</v>
      </c>
      <c r="B27" s="29">
        <v>6.74</v>
      </c>
      <c r="C27" s="29">
        <v>0.28000000000000003</v>
      </c>
      <c r="D27" s="29">
        <v>0</v>
      </c>
      <c r="E27" s="29">
        <v>0.13</v>
      </c>
      <c r="F27" s="29">
        <v>-1.02</v>
      </c>
      <c r="G27" s="29">
        <v>4.84</v>
      </c>
      <c r="H27" s="30">
        <v>6.31</v>
      </c>
      <c r="I27" s="30">
        <v>7.1406250000000071</v>
      </c>
      <c r="J27" s="32" t="s">
        <v>20</v>
      </c>
      <c r="K27" s="31">
        <v>6.4</v>
      </c>
      <c r="L27" s="29">
        <v>3.43</v>
      </c>
      <c r="M27" s="30">
        <v>78.337499999999991</v>
      </c>
      <c r="N27" s="31">
        <v>41.8</v>
      </c>
      <c r="O27" s="33">
        <v>6.25E-2</v>
      </c>
      <c r="P27" s="31" t="s">
        <v>20</v>
      </c>
      <c r="Q27" s="29">
        <v>3.95</v>
      </c>
      <c r="R27" s="29">
        <v>3.1616666666666675</v>
      </c>
    </row>
    <row r="28" spans="1:20" x14ac:dyDescent="0.25">
      <c r="A28" s="8">
        <f t="shared" si="0"/>
        <v>26</v>
      </c>
      <c r="B28" s="29">
        <v>8.07</v>
      </c>
      <c r="C28" s="29">
        <v>-0.36</v>
      </c>
      <c r="D28" s="29">
        <v>0</v>
      </c>
      <c r="E28" s="29">
        <v>-2.5299999999999998</v>
      </c>
      <c r="F28" s="29">
        <v>-2.54</v>
      </c>
      <c r="G28" s="29">
        <v>4.5999999999999996</v>
      </c>
      <c r="H28" s="30">
        <v>6.25</v>
      </c>
      <c r="I28" s="30">
        <v>7.493750000000003</v>
      </c>
      <c r="J28" s="32" t="s">
        <v>19</v>
      </c>
      <c r="K28" s="31">
        <v>9.6999999999999993</v>
      </c>
      <c r="L28" s="29">
        <v>2.83</v>
      </c>
      <c r="M28" s="30">
        <v>77.579166666666666</v>
      </c>
      <c r="N28" s="31">
        <v>41.8</v>
      </c>
      <c r="O28" s="33">
        <v>0.46875</v>
      </c>
      <c r="P28" s="31" t="s">
        <v>23</v>
      </c>
      <c r="Q28" s="29">
        <v>6.48</v>
      </c>
      <c r="R28" s="29">
        <v>2.7729166666666667</v>
      </c>
    </row>
    <row r="29" spans="1:20" x14ac:dyDescent="0.25">
      <c r="A29" s="8">
        <f t="shared" si="0"/>
        <v>27</v>
      </c>
      <c r="B29" s="29">
        <v>7.45</v>
      </c>
      <c r="C29" s="29">
        <v>0.12</v>
      </c>
      <c r="D29" s="29">
        <v>0</v>
      </c>
      <c r="E29" s="29">
        <v>-2.99</v>
      </c>
      <c r="F29" s="29">
        <v>-1.86</v>
      </c>
      <c r="G29" s="29">
        <v>4.5199999999999996</v>
      </c>
      <c r="H29" s="30">
        <v>6.16</v>
      </c>
      <c r="I29" s="30">
        <v>9.5656249999999972</v>
      </c>
      <c r="J29" s="32" t="s">
        <v>19</v>
      </c>
      <c r="K29" s="31">
        <v>9.6999999999999993</v>
      </c>
      <c r="L29" s="29">
        <v>2.71</v>
      </c>
      <c r="M29" s="30">
        <v>74.199999999999974</v>
      </c>
      <c r="N29" s="31">
        <v>53.1</v>
      </c>
      <c r="O29" s="33">
        <v>0.60416666666666663</v>
      </c>
      <c r="P29" s="31" t="s">
        <v>19</v>
      </c>
      <c r="Q29" s="29">
        <v>7.72</v>
      </c>
      <c r="R29" s="29">
        <v>3.3808333333333334</v>
      </c>
    </row>
    <row r="30" spans="1:20" x14ac:dyDescent="0.25">
      <c r="A30" s="8">
        <f t="shared" si="0"/>
        <v>28</v>
      </c>
      <c r="B30" s="29">
        <v>9.51</v>
      </c>
      <c r="C30" s="29">
        <v>1.84</v>
      </c>
      <c r="D30" s="29">
        <v>2.4</v>
      </c>
      <c r="E30" s="29">
        <v>-0.2</v>
      </c>
      <c r="F30" s="29">
        <v>-0.41</v>
      </c>
      <c r="G30" s="29">
        <v>4.6399999999999997</v>
      </c>
      <c r="H30" s="30">
        <v>6.08</v>
      </c>
      <c r="I30" s="30">
        <v>4.6739583333333332</v>
      </c>
      <c r="J30" s="32" t="s">
        <v>24</v>
      </c>
      <c r="K30" s="31">
        <v>3.2</v>
      </c>
      <c r="L30" s="29">
        <v>2.66</v>
      </c>
      <c r="M30" s="30">
        <v>88.033333333333346</v>
      </c>
      <c r="N30" s="31">
        <v>37</v>
      </c>
      <c r="O30" s="33">
        <v>0.51041666666666663</v>
      </c>
      <c r="P30" s="31" t="s">
        <v>41</v>
      </c>
      <c r="Q30" s="29">
        <v>0.12</v>
      </c>
      <c r="R30" s="29">
        <v>4.0825000000000005</v>
      </c>
    </row>
    <row r="31" spans="1:20" x14ac:dyDescent="0.25">
      <c r="A31" s="8">
        <f t="shared" si="0"/>
        <v>29</v>
      </c>
      <c r="B31" s="29">
        <v>6.9</v>
      </c>
      <c r="C31" s="29">
        <v>2.21</v>
      </c>
      <c r="D31" s="29">
        <v>3.2</v>
      </c>
      <c r="E31" s="29">
        <v>3.78</v>
      </c>
      <c r="F31" s="29">
        <v>3.68</v>
      </c>
      <c r="G31" s="29">
        <v>4.78</v>
      </c>
      <c r="H31" s="30">
        <v>6.02</v>
      </c>
      <c r="I31" s="30">
        <v>11.090625000000003</v>
      </c>
      <c r="J31" s="32" t="s">
        <v>20</v>
      </c>
      <c r="K31" s="31">
        <v>4.8</v>
      </c>
      <c r="L31" s="29">
        <v>5.53</v>
      </c>
      <c r="M31" s="30">
        <v>78.5</v>
      </c>
      <c r="N31" s="31">
        <v>70.8</v>
      </c>
      <c r="O31" s="33">
        <v>0.97916666666666663</v>
      </c>
      <c r="P31" s="31" t="s">
        <v>22</v>
      </c>
      <c r="Q31" s="29">
        <v>3.55</v>
      </c>
      <c r="R31" s="29">
        <v>6.0208695652173905</v>
      </c>
    </row>
    <row r="32" spans="1:20" x14ac:dyDescent="0.25">
      <c r="A32" s="22" t="s">
        <v>27</v>
      </c>
      <c r="B32" s="23">
        <f>AVERAGE(B3:B31)</f>
        <v>8.4189655172413786</v>
      </c>
      <c r="C32" s="23">
        <f>AVERAGE(C3:C31)</f>
        <v>2.3099999999999996</v>
      </c>
      <c r="D32" s="23">
        <f>SUM(D3:D31)</f>
        <v>87.200000000000017</v>
      </c>
      <c r="E32" s="23">
        <f>AVERAGE(E3:E31)</f>
        <v>1.0827586206896553</v>
      </c>
      <c r="F32" s="23">
        <f>AVERAGE(F3:F31)</f>
        <v>1.1227586206896552</v>
      </c>
      <c r="G32" s="23">
        <f>AVERAGE(G3:G31)</f>
        <v>5.2193103448275853</v>
      </c>
      <c r="H32" s="23">
        <f>AVERAGE(H3:H31)</f>
        <v>6.3375862068965523</v>
      </c>
      <c r="I32" s="23">
        <f>AVERAGE(I3:I31)</f>
        <v>11.103196839080459</v>
      </c>
      <c r="J32" s="23"/>
      <c r="K32" s="23"/>
      <c r="L32" s="24">
        <f>AVERAGE(L3:L31)</f>
        <v>4.5348275862068963</v>
      </c>
      <c r="M32" s="23">
        <f>AVERAGE(M3:M31)</f>
        <v>79.247126436781613</v>
      </c>
      <c r="N32" s="23">
        <f>MAX(N3:N31)</f>
        <v>80.5</v>
      </c>
      <c r="O32" s="25"/>
      <c r="P32" s="26"/>
      <c r="Q32" s="42">
        <v>94</v>
      </c>
      <c r="R32" s="27">
        <f>AVERAGE(R3:R31)</f>
        <v>5.1684495252373805</v>
      </c>
    </row>
    <row r="33" spans="1:18" x14ac:dyDescent="0.25">
      <c r="A33" s="28" t="s">
        <v>28</v>
      </c>
      <c r="B33" s="23">
        <f>MAX(B3:B31)</f>
        <v>11.28</v>
      </c>
      <c r="C33" s="23">
        <f>MIN(C3:C31)</f>
        <v>-1.32</v>
      </c>
      <c r="D33" s="23">
        <f>MAX(D3:D31)</f>
        <v>22</v>
      </c>
      <c r="E33" s="23">
        <f>MIN(E3:E31)</f>
        <v>-3.93</v>
      </c>
      <c r="F33" s="23">
        <f>MIN(F3:F31)</f>
        <v>-2.74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3">
        <f>MAX(Q3:Q31)</f>
        <v>7.72</v>
      </c>
      <c r="R33" s="27">
        <f>MIN(R3:R31)</f>
        <v>2.7729166666666667</v>
      </c>
    </row>
    <row r="35" spans="1:18" x14ac:dyDescent="0.25">
      <c r="B35" s="9">
        <f>AVERAGE(B32,C32)</f>
        <v>5.3644827586206887</v>
      </c>
      <c r="C35">
        <f>COUNTIF(C3:C31,"&lt;0")</f>
        <v>3</v>
      </c>
      <c r="D35">
        <f>COUNTIF(D3:D31,"&gt;0.1")</f>
        <v>22</v>
      </c>
      <c r="E35">
        <f>COUNTIF(E1:E31,"&lt;0")</f>
        <v>9</v>
      </c>
      <c r="Q35">
        <f>COUNTIF(Q3:Q31,"&lt;0.05")</f>
        <v>1</v>
      </c>
    </row>
    <row r="36" spans="1:18" x14ac:dyDescent="0.25">
      <c r="D36">
        <f>COUNTIF(D1:D31,"&gt;0.9")</f>
        <v>14</v>
      </c>
    </row>
    <row r="37" spans="1:18" x14ac:dyDescent="0.25">
      <c r="Q37" t="s">
        <v>60</v>
      </c>
    </row>
  </sheetData>
  <pageMargins left="0.7" right="0.7" top="0.75" bottom="0.75" header="0.3" footer="0.3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9"/>
  <sheetViews>
    <sheetView topLeftCell="A4" workbookViewId="0">
      <selection activeCell="D34" sqref="D34"/>
    </sheetView>
  </sheetViews>
  <sheetFormatPr defaultRowHeight="15" x14ac:dyDescent="0.25"/>
  <sheetData>
    <row r="1" spans="1:27" x14ac:dyDescent="0.25">
      <c r="A1" s="1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S1" s="35" t="s">
        <v>46</v>
      </c>
    </row>
    <row r="2" spans="1:27" ht="45" x14ac:dyDescent="0.25">
      <c r="A2" s="4" t="s">
        <v>0</v>
      </c>
      <c r="B2" s="5" t="s">
        <v>1</v>
      </c>
      <c r="C2" s="5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4" t="s">
        <v>14</v>
      </c>
      <c r="P2" s="6" t="s">
        <v>15</v>
      </c>
      <c r="Q2" s="7" t="s">
        <v>16</v>
      </c>
      <c r="R2" s="4" t="s">
        <v>17</v>
      </c>
    </row>
    <row r="3" spans="1:27" x14ac:dyDescent="0.25">
      <c r="A3" s="8">
        <v>1</v>
      </c>
      <c r="B3" s="9">
        <v>7.41</v>
      </c>
      <c r="C3" s="9">
        <v>1.53</v>
      </c>
      <c r="D3">
        <v>0</v>
      </c>
      <c r="E3" s="9">
        <v>0.88</v>
      </c>
      <c r="F3" s="9">
        <v>1.78</v>
      </c>
      <c r="G3" s="9">
        <v>5.07</v>
      </c>
      <c r="H3" s="9">
        <v>5.99</v>
      </c>
      <c r="I3" s="9">
        <v>15.979166666666663</v>
      </c>
      <c r="J3" t="s">
        <v>20</v>
      </c>
      <c r="K3" s="9">
        <v>22.5</v>
      </c>
      <c r="L3" s="9">
        <v>5.2</v>
      </c>
      <c r="M3" s="9"/>
      <c r="N3" s="9">
        <v>62.8</v>
      </c>
      <c r="O3" s="10">
        <v>0.19791666666666666</v>
      </c>
      <c r="P3" t="s">
        <v>20</v>
      </c>
      <c r="Q3" s="9">
        <v>3.6</v>
      </c>
      <c r="R3" s="9"/>
      <c r="AA3" s="10"/>
    </row>
    <row r="4" spans="1:27" x14ac:dyDescent="0.25">
      <c r="A4" s="8">
        <v>2</v>
      </c>
      <c r="B4" s="9">
        <v>8.07</v>
      </c>
      <c r="C4" s="9">
        <v>-0.05</v>
      </c>
      <c r="D4">
        <v>0</v>
      </c>
      <c r="E4" s="9">
        <v>-3.25</v>
      </c>
      <c r="F4" s="9">
        <v>-2.76</v>
      </c>
      <c r="G4" s="9">
        <v>4.87</v>
      </c>
      <c r="H4" s="9">
        <v>6</v>
      </c>
      <c r="I4" s="9">
        <v>4.9072916666666675</v>
      </c>
      <c r="J4" t="s">
        <v>20</v>
      </c>
      <c r="K4" s="9">
        <v>1.6</v>
      </c>
      <c r="L4" s="9">
        <v>4.3</v>
      </c>
      <c r="M4" s="9"/>
      <c r="N4" s="9">
        <v>37</v>
      </c>
      <c r="O4" s="10">
        <v>0.59375</v>
      </c>
      <c r="P4" t="s">
        <v>20</v>
      </c>
      <c r="Q4" s="9">
        <v>6.68</v>
      </c>
      <c r="R4" s="9"/>
      <c r="AA4" s="10"/>
    </row>
    <row r="5" spans="1:27" x14ac:dyDescent="0.25">
      <c r="A5" s="8">
        <v>3</v>
      </c>
      <c r="B5" s="9">
        <v>9.59</v>
      </c>
      <c r="C5" s="9">
        <v>-0.27</v>
      </c>
      <c r="D5">
        <v>0</v>
      </c>
      <c r="E5" s="9">
        <v>-3.11</v>
      </c>
      <c r="F5" s="9">
        <v>-2.69</v>
      </c>
      <c r="G5" s="9">
        <v>4.78</v>
      </c>
      <c r="H5" s="9">
        <v>6</v>
      </c>
      <c r="I5" s="9">
        <v>4.9364583333333334</v>
      </c>
      <c r="J5" t="s">
        <v>20</v>
      </c>
      <c r="K5" s="9">
        <v>1.6</v>
      </c>
      <c r="L5" s="9">
        <v>3.7</v>
      </c>
      <c r="M5" s="9"/>
      <c r="N5" s="9">
        <v>37</v>
      </c>
      <c r="O5" s="10">
        <v>0.625</v>
      </c>
      <c r="P5" t="s">
        <v>44</v>
      </c>
      <c r="Q5" s="9">
        <v>3.72</v>
      </c>
      <c r="R5" s="9"/>
      <c r="AA5" s="10"/>
    </row>
    <row r="6" spans="1:27" x14ac:dyDescent="0.25">
      <c r="A6" s="8">
        <v>4</v>
      </c>
      <c r="B6" s="9">
        <v>7.86</v>
      </c>
      <c r="C6" s="11">
        <v>0</v>
      </c>
      <c r="D6" s="34">
        <v>0</v>
      </c>
      <c r="E6" s="11">
        <v>-2.65</v>
      </c>
      <c r="F6" s="11">
        <v>-2.3199999999999998</v>
      </c>
      <c r="G6" s="9">
        <v>4.8</v>
      </c>
      <c r="H6" s="9">
        <v>5.98</v>
      </c>
      <c r="I6" s="9">
        <v>1.1333333333333326</v>
      </c>
      <c r="J6" t="s">
        <v>20</v>
      </c>
      <c r="K6" s="9">
        <v>0</v>
      </c>
      <c r="L6" s="9">
        <v>2.8</v>
      </c>
      <c r="M6" s="9"/>
      <c r="N6" s="9">
        <v>12.9</v>
      </c>
      <c r="O6" s="10">
        <v>0.44791666666666669</v>
      </c>
      <c r="P6" t="s">
        <v>20</v>
      </c>
      <c r="Q6" s="9">
        <v>3.18</v>
      </c>
      <c r="R6" s="9"/>
      <c r="AA6" s="10"/>
    </row>
    <row r="7" spans="1:27" x14ac:dyDescent="0.25">
      <c r="A7" s="8">
        <v>5</v>
      </c>
      <c r="B7" s="9">
        <v>9.65</v>
      </c>
      <c r="C7" s="9">
        <v>-2.82</v>
      </c>
      <c r="D7">
        <v>0</v>
      </c>
      <c r="E7" s="9">
        <v>-5.82</v>
      </c>
      <c r="F7" s="9">
        <v>-3.45</v>
      </c>
      <c r="G7" s="9">
        <v>4.6399999999999997</v>
      </c>
      <c r="H7" s="9">
        <v>5.95</v>
      </c>
      <c r="I7" s="9">
        <v>1.6510416666666667</v>
      </c>
      <c r="J7" t="s">
        <v>26</v>
      </c>
      <c r="K7" s="9">
        <v>0</v>
      </c>
      <c r="L7" s="9">
        <v>1.4</v>
      </c>
      <c r="M7" s="9"/>
      <c r="N7" s="9">
        <v>17.7</v>
      </c>
      <c r="O7" s="10">
        <v>0.63541666666666663</v>
      </c>
      <c r="P7" t="s">
        <v>45</v>
      </c>
      <c r="Q7" s="9">
        <v>7.1</v>
      </c>
      <c r="R7" s="9"/>
      <c r="AA7" s="10"/>
    </row>
    <row r="8" spans="1:27" x14ac:dyDescent="0.25">
      <c r="A8" s="8">
        <v>6</v>
      </c>
      <c r="B8" s="9">
        <v>9.23</v>
      </c>
      <c r="C8" s="9">
        <v>-3.03</v>
      </c>
      <c r="D8">
        <v>0</v>
      </c>
      <c r="E8" s="9">
        <v>-6.05</v>
      </c>
      <c r="F8" s="9">
        <v>-3.36</v>
      </c>
      <c r="G8" s="9">
        <v>4.6500000000000004</v>
      </c>
      <c r="H8" s="9">
        <v>5.92</v>
      </c>
      <c r="I8" s="9">
        <v>2.2166666666666646</v>
      </c>
      <c r="J8" t="s">
        <v>20</v>
      </c>
      <c r="K8" s="9">
        <v>1.6</v>
      </c>
      <c r="L8" s="9">
        <v>0.4</v>
      </c>
      <c r="M8" s="9"/>
      <c r="N8" s="9">
        <v>19.3</v>
      </c>
      <c r="O8" s="10">
        <v>0.85416666666666663</v>
      </c>
      <c r="P8" t="s">
        <v>20</v>
      </c>
      <c r="Q8" s="9">
        <v>5.85</v>
      </c>
      <c r="R8" s="9"/>
      <c r="AA8" s="10"/>
    </row>
    <row r="9" spans="1:27" x14ac:dyDescent="0.25">
      <c r="A9" s="8">
        <v>7</v>
      </c>
      <c r="B9" s="9">
        <v>12.41</v>
      </c>
      <c r="C9" s="9">
        <v>-0.19</v>
      </c>
      <c r="D9">
        <v>2.4</v>
      </c>
      <c r="E9" s="9">
        <v>-1.42</v>
      </c>
      <c r="F9" s="9">
        <v>-0.25</v>
      </c>
      <c r="G9" s="9">
        <v>4.76</v>
      </c>
      <c r="H9" s="9">
        <v>5.9</v>
      </c>
      <c r="I9" s="9">
        <v>9.2697916666666682</v>
      </c>
      <c r="J9" t="s">
        <v>20</v>
      </c>
      <c r="K9" s="9">
        <v>11.3</v>
      </c>
      <c r="L9" s="9">
        <v>7.2</v>
      </c>
      <c r="M9" s="9"/>
      <c r="N9" s="9">
        <v>64.400000000000006</v>
      </c>
      <c r="O9" s="10">
        <v>0.72916666666666663</v>
      </c>
      <c r="P9" t="s">
        <v>22</v>
      </c>
      <c r="Q9" s="9">
        <v>1.67</v>
      </c>
      <c r="R9" s="9"/>
      <c r="AA9" s="10"/>
    </row>
    <row r="10" spans="1:27" x14ac:dyDescent="0.25">
      <c r="A10" s="8">
        <v>8</v>
      </c>
      <c r="B10" s="9">
        <v>10.35</v>
      </c>
      <c r="C10" s="9">
        <v>6.91</v>
      </c>
      <c r="D10">
        <v>0</v>
      </c>
      <c r="E10" s="9">
        <v>5.59</v>
      </c>
      <c r="F10" s="9">
        <v>5.58</v>
      </c>
      <c r="G10" s="9">
        <v>5.53</v>
      </c>
      <c r="H10" s="9">
        <v>5.89</v>
      </c>
      <c r="I10" s="9">
        <v>9.0437500000000011</v>
      </c>
      <c r="J10" t="s">
        <v>20</v>
      </c>
      <c r="K10" s="9">
        <v>9.6999999999999993</v>
      </c>
      <c r="L10" s="9">
        <v>7.7</v>
      </c>
      <c r="M10" s="9"/>
      <c r="N10" s="9">
        <v>46.7</v>
      </c>
      <c r="O10" s="10">
        <v>0.54166666666666663</v>
      </c>
      <c r="P10" t="s">
        <v>22</v>
      </c>
      <c r="Q10" s="9">
        <v>4.67</v>
      </c>
      <c r="R10" s="9"/>
      <c r="AA10" s="10"/>
    </row>
    <row r="11" spans="1:27" x14ac:dyDescent="0.25">
      <c r="A11" s="8">
        <v>9</v>
      </c>
      <c r="B11" s="9">
        <v>11.04</v>
      </c>
      <c r="C11" s="9">
        <v>3.64</v>
      </c>
      <c r="D11">
        <v>2.2000000000000002</v>
      </c>
      <c r="E11" s="9">
        <v>-0.04</v>
      </c>
      <c r="F11" s="9">
        <v>1</v>
      </c>
      <c r="G11" s="9">
        <v>5.87</v>
      </c>
      <c r="H11" s="9">
        <v>5.95</v>
      </c>
      <c r="I11" s="9">
        <v>7.3166666666666602</v>
      </c>
      <c r="J11" t="s">
        <v>20</v>
      </c>
      <c r="K11" s="9">
        <v>8</v>
      </c>
      <c r="L11" s="9">
        <v>7.7</v>
      </c>
      <c r="M11" s="9"/>
      <c r="N11" s="9">
        <v>41.8</v>
      </c>
      <c r="O11" s="10">
        <v>0.63541666666666663</v>
      </c>
      <c r="P11" t="s">
        <v>22</v>
      </c>
      <c r="Q11" s="9">
        <v>2.83</v>
      </c>
      <c r="R11" s="9"/>
      <c r="AA11" s="10"/>
    </row>
    <row r="12" spans="1:27" x14ac:dyDescent="0.25">
      <c r="A12" s="8">
        <v>10</v>
      </c>
      <c r="B12" s="9">
        <v>6.69</v>
      </c>
      <c r="C12" s="9">
        <v>4.46</v>
      </c>
      <c r="D12">
        <v>0.2</v>
      </c>
      <c r="E12" s="9">
        <v>3.96</v>
      </c>
      <c r="F12" s="9">
        <v>4.79</v>
      </c>
      <c r="G12" s="9">
        <v>6.01</v>
      </c>
      <c r="H12" s="9">
        <v>6.06</v>
      </c>
      <c r="I12" s="9">
        <v>14.934374999999998</v>
      </c>
      <c r="J12" t="s">
        <v>20</v>
      </c>
      <c r="K12" s="9">
        <v>19.3</v>
      </c>
      <c r="L12" s="9">
        <v>11.3</v>
      </c>
      <c r="M12" s="9"/>
      <c r="N12" s="9">
        <v>75.599999999999994</v>
      </c>
      <c r="O12" s="10">
        <v>0.54166666666666663</v>
      </c>
      <c r="P12" t="s">
        <v>22</v>
      </c>
      <c r="Q12" s="9">
        <v>3.42</v>
      </c>
      <c r="R12" s="9"/>
      <c r="AA12" s="10"/>
    </row>
    <row r="13" spans="1:27" x14ac:dyDescent="0.25">
      <c r="A13" s="8">
        <v>11</v>
      </c>
      <c r="B13" s="12">
        <v>10.274500000000002</v>
      </c>
      <c r="C13" s="12">
        <v>3.9646300000000001</v>
      </c>
      <c r="D13" s="38">
        <v>6</v>
      </c>
      <c r="E13" s="12">
        <v>0.15710000000000002</v>
      </c>
      <c r="F13" s="12">
        <v>0.41960000000000003</v>
      </c>
      <c r="G13" s="9" t="s">
        <v>43</v>
      </c>
      <c r="H13" s="9" t="s">
        <v>43</v>
      </c>
      <c r="I13" s="9">
        <v>11.255208333333336</v>
      </c>
      <c r="J13" t="s">
        <v>20</v>
      </c>
      <c r="K13" s="9">
        <v>16.100000000000001</v>
      </c>
      <c r="L13" s="9">
        <v>8.3000000000000007</v>
      </c>
      <c r="M13" s="9"/>
      <c r="N13" s="9">
        <v>74</v>
      </c>
      <c r="O13" s="10">
        <v>0.46875</v>
      </c>
      <c r="P13" t="s">
        <v>19</v>
      </c>
      <c r="Q13" s="12">
        <v>4.5999999999999996</v>
      </c>
      <c r="R13" s="9" t="s">
        <v>54</v>
      </c>
      <c r="AA13" s="10"/>
    </row>
    <row r="14" spans="1:27" x14ac:dyDescent="0.25">
      <c r="A14" s="8">
        <v>12</v>
      </c>
      <c r="B14" s="12">
        <v>7.7405000000000008</v>
      </c>
      <c r="C14" s="12">
        <v>1.327</v>
      </c>
      <c r="D14" s="12">
        <v>2.6273</v>
      </c>
      <c r="E14" s="12">
        <v>-0.2649999999999999</v>
      </c>
      <c r="F14" s="12">
        <v>-0.32920000000000005</v>
      </c>
      <c r="G14" s="9" t="s">
        <v>43</v>
      </c>
      <c r="H14" s="9" t="s">
        <v>43</v>
      </c>
      <c r="I14" s="9">
        <v>18.633333333333329</v>
      </c>
      <c r="J14" t="s">
        <v>20</v>
      </c>
      <c r="K14" s="9">
        <v>19.3</v>
      </c>
      <c r="L14" s="11">
        <v>5.0999999999999996</v>
      </c>
      <c r="M14" s="9"/>
      <c r="N14" s="9">
        <v>77.2</v>
      </c>
      <c r="O14" s="10">
        <v>0.59375</v>
      </c>
      <c r="P14" t="s">
        <v>22</v>
      </c>
      <c r="Q14" s="12">
        <v>6.6</v>
      </c>
      <c r="R14" s="9"/>
      <c r="AA14" s="10"/>
    </row>
    <row r="15" spans="1:27" x14ac:dyDescent="0.25">
      <c r="A15" s="8">
        <v>13</v>
      </c>
      <c r="B15" s="11">
        <v>7.3</v>
      </c>
      <c r="C15" s="12">
        <v>2.0108299999999999</v>
      </c>
      <c r="D15" s="11">
        <v>1.4</v>
      </c>
      <c r="E15" s="12">
        <v>-0.68709999999999982</v>
      </c>
      <c r="F15" s="12">
        <v>-0.32920000000000005</v>
      </c>
      <c r="G15" s="9"/>
      <c r="H15" s="9"/>
      <c r="I15" s="9">
        <v>6.6979166666666687</v>
      </c>
      <c r="J15" t="s">
        <v>23</v>
      </c>
      <c r="K15" s="9">
        <v>6.4</v>
      </c>
      <c r="L15" s="9">
        <v>4.4000000000000004</v>
      </c>
      <c r="M15" s="9"/>
      <c r="N15" s="9">
        <v>33.799999999999997</v>
      </c>
      <c r="O15" s="10">
        <v>1.0416666666666666E-2</v>
      </c>
      <c r="P15" t="s">
        <v>20</v>
      </c>
      <c r="Q15" s="12">
        <v>1.6</v>
      </c>
      <c r="R15" s="9"/>
      <c r="AA15" s="10"/>
    </row>
    <row r="16" spans="1:27" x14ac:dyDescent="0.25">
      <c r="A16" s="8">
        <v>14</v>
      </c>
      <c r="B16" s="12">
        <v>10.727000000000002</v>
      </c>
      <c r="C16" s="11">
        <v>3.3</v>
      </c>
      <c r="D16" s="38">
        <v>0.4</v>
      </c>
      <c r="E16" s="11">
        <v>2</v>
      </c>
      <c r="F16" s="11">
        <v>2.6</v>
      </c>
      <c r="G16" s="9">
        <v>5.89</v>
      </c>
      <c r="H16" s="9">
        <v>6.34</v>
      </c>
      <c r="I16" s="9">
        <v>4.6583333333333323</v>
      </c>
      <c r="J16" t="s">
        <v>21</v>
      </c>
      <c r="K16" s="9">
        <v>8</v>
      </c>
      <c r="L16" s="9">
        <v>5.5</v>
      </c>
      <c r="M16" s="9"/>
      <c r="N16" s="9">
        <v>37</v>
      </c>
      <c r="O16" s="10">
        <v>0.76041666666666663</v>
      </c>
      <c r="P16" t="s">
        <v>20</v>
      </c>
      <c r="Q16" s="12">
        <v>0.2</v>
      </c>
      <c r="R16" s="9" t="s">
        <v>54</v>
      </c>
      <c r="AA16" s="10"/>
    </row>
    <row r="17" spans="1:27" x14ac:dyDescent="0.25">
      <c r="A17" s="8">
        <v>15</v>
      </c>
      <c r="B17" s="11">
        <v>10</v>
      </c>
      <c r="C17" s="12">
        <v>4.64846</v>
      </c>
      <c r="D17" s="11">
        <v>0.24440000000000001</v>
      </c>
      <c r="E17" s="12">
        <v>2.2206999999999999</v>
      </c>
      <c r="F17" s="12">
        <v>2.6035999999999997</v>
      </c>
      <c r="G17" s="9"/>
      <c r="H17" s="9"/>
      <c r="I17" s="9">
        <v>11.90520833333334</v>
      </c>
      <c r="J17" t="s">
        <v>20</v>
      </c>
      <c r="K17" s="9">
        <v>17.7</v>
      </c>
      <c r="L17" s="9">
        <v>9.3000000000000007</v>
      </c>
      <c r="M17" s="9"/>
      <c r="N17" s="9">
        <v>49.9</v>
      </c>
      <c r="O17" s="10">
        <v>0.4375</v>
      </c>
      <c r="P17" t="s">
        <v>22</v>
      </c>
      <c r="Q17" s="9">
        <v>3.33</v>
      </c>
      <c r="R17" s="9"/>
      <c r="AA17" s="10"/>
    </row>
    <row r="18" spans="1:27" x14ac:dyDescent="0.25">
      <c r="A18" s="8">
        <v>16</v>
      </c>
      <c r="B18" s="11">
        <v>10</v>
      </c>
      <c r="C18" s="11">
        <v>0.8</v>
      </c>
      <c r="D18" s="11">
        <v>0</v>
      </c>
      <c r="E18" s="11">
        <v>-1.6</v>
      </c>
      <c r="F18" s="11">
        <v>-0.1</v>
      </c>
      <c r="G18" s="9">
        <v>6.42</v>
      </c>
      <c r="H18" s="9">
        <v>6.39</v>
      </c>
      <c r="I18" s="9">
        <v>8.4145833333333346</v>
      </c>
      <c r="J18" t="s">
        <v>41</v>
      </c>
      <c r="K18" s="9">
        <v>3.2</v>
      </c>
      <c r="L18" s="9">
        <v>5.9</v>
      </c>
      <c r="M18" s="9"/>
      <c r="N18" s="9">
        <v>49.9</v>
      </c>
      <c r="O18" s="10">
        <v>0.86458333333333337</v>
      </c>
      <c r="P18" t="s">
        <v>20</v>
      </c>
      <c r="Q18" s="9">
        <v>5.98</v>
      </c>
      <c r="R18" s="9"/>
      <c r="AA18" s="10"/>
    </row>
    <row r="19" spans="1:27" x14ac:dyDescent="0.25">
      <c r="A19" s="8">
        <v>17</v>
      </c>
      <c r="B19" s="12">
        <v>12.265500000000001</v>
      </c>
      <c r="C19" s="11">
        <v>5.5</v>
      </c>
      <c r="D19" s="12">
        <v>1.4663999999999999</v>
      </c>
      <c r="E19" s="11">
        <v>6.4</v>
      </c>
      <c r="F19" s="11">
        <v>6.4</v>
      </c>
      <c r="G19" s="9">
        <v>6.63</v>
      </c>
      <c r="H19" s="9">
        <v>6.47</v>
      </c>
      <c r="I19" s="9">
        <v>11.020833333333329</v>
      </c>
      <c r="J19" t="s">
        <v>20</v>
      </c>
      <c r="K19" s="9">
        <v>9.6999999999999993</v>
      </c>
      <c r="L19" s="9">
        <v>10.1</v>
      </c>
      <c r="M19" s="9"/>
      <c r="N19" s="9">
        <v>56.3</v>
      </c>
      <c r="O19" s="10">
        <v>0.85416666666666663</v>
      </c>
      <c r="P19" t="s">
        <v>22</v>
      </c>
      <c r="Q19" s="12">
        <v>3.2</v>
      </c>
      <c r="R19" s="9"/>
      <c r="AA19" s="10"/>
    </row>
    <row r="20" spans="1:27" x14ac:dyDescent="0.25">
      <c r="A20" s="8">
        <v>18</v>
      </c>
      <c r="B20" s="11">
        <v>8.4</v>
      </c>
      <c r="C20" s="12">
        <v>5.1369100000000003</v>
      </c>
      <c r="D20" s="11">
        <v>0</v>
      </c>
      <c r="E20" s="12">
        <v>1.6579000000000002</v>
      </c>
      <c r="F20" s="12">
        <v>2.4163999999999999</v>
      </c>
      <c r="G20" s="9"/>
      <c r="H20" s="9"/>
      <c r="I20" s="9">
        <v>6.635416666666667</v>
      </c>
      <c r="J20" t="s">
        <v>20</v>
      </c>
      <c r="K20" s="9">
        <v>3.2</v>
      </c>
      <c r="L20" s="9">
        <v>7.4</v>
      </c>
      <c r="M20" s="9"/>
      <c r="N20" s="9">
        <v>30.6</v>
      </c>
      <c r="O20" s="10">
        <v>0.51041666666666663</v>
      </c>
      <c r="P20" t="s">
        <v>20</v>
      </c>
      <c r="Q20" s="12">
        <v>0.1</v>
      </c>
      <c r="R20" s="9"/>
      <c r="AA20" s="10"/>
    </row>
    <row r="21" spans="1:27" x14ac:dyDescent="0.25">
      <c r="A21" s="8">
        <v>19</v>
      </c>
      <c r="B21" s="11">
        <v>11.83</v>
      </c>
      <c r="C21" s="11">
        <v>1.36</v>
      </c>
      <c r="D21" s="11">
        <v>0.2</v>
      </c>
      <c r="E21" s="11">
        <v>-2.46</v>
      </c>
      <c r="F21" s="11">
        <v>-0.98</v>
      </c>
      <c r="G21" s="9">
        <v>6.93</v>
      </c>
      <c r="H21" s="9">
        <v>6.68</v>
      </c>
      <c r="I21" s="9">
        <v>3.1500000000000008</v>
      </c>
      <c r="J21" t="s">
        <v>23</v>
      </c>
      <c r="K21" s="9">
        <v>4.8</v>
      </c>
      <c r="L21" s="9">
        <v>6</v>
      </c>
      <c r="M21" s="9"/>
      <c r="N21" s="9">
        <v>19.3</v>
      </c>
      <c r="O21" s="10">
        <v>0.40625</v>
      </c>
      <c r="P21" t="s">
        <v>40</v>
      </c>
      <c r="Q21" s="12">
        <v>5.5</v>
      </c>
      <c r="R21" s="9"/>
      <c r="AA21" s="10"/>
    </row>
    <row r="22" spans="1:27" x14ac:dyDescent="0.25">
      <c r="A22" s="8">
        <v>20</v>
      </c>
      <c r="B22" s="11">
        <v>10</v>
      </c>
      <c r="C22" s="11">
        <v>-1.87</v>
      </c>
      <c r="D22" s="11">
        <v>0</v>
      </c>
      <c r="E22" s="11">
        <v>-5.03</v>
      </c>
      <c r="F22" s="11">
        <v>-2.68</v>
      </c>
      <c r="G22" s="9">
        <v>6.84</v>
      </c>
      <c r="H22" s="9">
        <v>6.76</v>
      </c>
      <c r="I22" s="9">
        <v>5.9854166666666648</v>
      </c>
      <c r="J22" t="s">
        <v>30</v>
      </c>
      <c r="K22" s="9">
        <v>4.8</v>
      </c>
      <c r="L22" s="9">
        <v>3.9</v>
      </c>
      <c r="M22" s="9"/>
      <c r="N22" s="9">
        <v>33.799999999999997</v>
      </c>
      <c r="O22" s="10">
        <v>0.52083333333333337</v>
      </c>
      <c r="P22" t="s">
        <v>30</v>
      </c>
      <c r="Q22" s="12">
        <v>8.5</v>
      </c>
      <c r="R22" s="9"/>
      <c r="AA22" s="10"/>
    </row>
    <row r="23" spans="1:27" x14ac:dyDescent="0.25">
      <c r="A23" s="8">
        <v>21</v>
      </c>
      <c r="B23" s="11">
        <v>8.01</v>
      </c>
      <c r="C23" s="11">
        <v>1.46</v>
      </c>
      <c r="D23" s="11">
        <v>0</v>
      </c>
      <c r="E23" s="11">
        <v>-1.63</v>
      </c>
      <c r="F23" s="11">
        <v>0.15</v>
      </c>
      <c r="G23" s="9">
        <v>6.76</v>
      </c>
      <c r="H23" s="9">
        <v>6.81</v>
      </c>
      <c r="I23" s="9">
        <v>5.8312500000000016</v>
      </c>
      <c r="J23" t="s">
        <v>24</v>
      </c>
      <c r="K23" s="9">
        <v>8</v>
      </c>
      <c r="L23" s="9">
        <v>6.8</v>
      </c>
      <c r="M23" s="9"/>
      <c r="N23" s="9">
        <v>40.200000000000003</v>
      </c>
      <c r="O23" s="10">
        <v>0.47916666666666669</v>
      </c>
      <c r="P23" t="s">
        <v>26</v>
      </c>
      <c r="Q23" s="12">
        <v>1.6</v>
      </c>
      <c r="R23" s="9"/>
      <c r="AA23" s="10"/>
    </row>
    <row r="24" spans="1:27" x14ac:dyDescent="0.25">
      <c r="A24" s="8">
        <v>22</v>
      </c>
      <c r="B24" s="11">
        <v>10.18</v>
      </c>
      <c r="C24" s="11">
        <v>3.26</v>
      </c>
      <c r="D24" s="11">
        <v>0</v>
      </c>
      <c r="E24" s="11">
        <v>1.72</v>
      </c>
      <c r="F24" s="11">
        <v>3.58</v>
      </c>
      <c r="G24" s="9">
        <v>6.66</v>
      </c>
      <c r="H24" s="9">
        <v>6.83</v>
      </c>
      <c r="I24" s="9">
        <v>2.816666666666666</v>
      </c>
      <c r="J24" t="s">
        <v>26</v>
      </c>
      <c r="K24" s="9">
        <v>6.4</v>
      </c>
      <c r="L24" s="9">
        <v>5.4</v>
      </c>
      <c r="M24" s="9"/>
      <c r="N24" s="9">
        <v>19.3</v>
      </c>
      <c r="O24" s="10">
        <v>0.40625</v>
      </c>
      <c r="P24" t="s">
        <v>45</v>
      </c>
      <c r="Q24" s="12">
        <v>7.9</v>
      </c>
      <c r="R24" s="9"/>
      <c r="AA24" s="10"/>
    </row>
    <row r="25" spans="1:27" x14ac:dyDescent="0.25">
      <c r="A25" s="8">
        <v>23</v>
      </c>
      <c r="B25" s="11">
        <v>11.1</v>
      </c>
      <c r="C25" s="11">
        <v>0.19</v>
      </c>
      <c r="D25" s="11">
        <v>0</v>
      </c>
      <c r="E25" s="11">
        <v>-1.35</v>
      </c>
      <c r="F25" s="11">
        <v>-0.94</v>
      </c>
      <c r="G25" s="9">
        <v>7.01</v>
      </c>
      <c r="H25" s="9">
        <v>6.84</v>
      </c>
      <c r="I25" s="9">
        <v>4.4541666666666666</v>
      </c>
      <c r="J25" t="s">
        <v>20</v>
      </c>
      <c r="K25" s="9">
        <v>3.2</v>
      </c>
      <c r="L25" s="9">
        <v>3.3</v>
      </c>
      <c r="M25" s="9"/>
      <c r="N25" s="9">
        <v>32.200000000000003</v>
      </c>
      <c r="O25" s="10">
        <v>0.67708333333333337</v>
      </c>
      <c r="P25" t="s">
        <v>24</v>
      </c>
      <c r="Q25" s="12">
        <v>7.2</v>
      </c>
      <c r="R25" s="9"/>
      <c r="AA25" s="10"/>
    </row>
    <row r="26" spans="1:27" x14ac:dyDescent="0.25">
      <c r="A26" s="8">
        <v>24</v>
      </c>
      <c r="B26" s="11">
        <v>14.88</v>
      </c>
      <c r="C26" s="11">
        <v>2.0099999999999998</v>
      </c>
      <c r="D26" s="11">
        <v>0</v>
      </c>
      <c r="E26" s="11">
        <v>1.4</v>
      </c>
      <c r="F26" s="11">
        <v>1.59</v>
      </c>
      <c r="G26" s="9">
        <v>6.92</v>
      </c>
      <c r="H26" s="9">
        <v>6.88</v>
      </c>
      <c r="I26" s="9">
        <v>3.688421052631583</v>
      </c>
      <c r="J26" t="s">
        <v>20</v>
      </c>
      <c r="K26" s="9">
        <v>4.8</v>
      </c>
      <c r="L26" s="9">
        <v>6.4</v>
      </c>
      <c r="M26" s="9"/>
      <c r="N26" s="9">
        <v>27.4</v>
      </c>
      <c r="O26" s="10">
        <v>0.11458333333333333</v>
      </c>
      <c r="P26" t="s">
        <v>22</v>
      </c>
      <c r="Q26" s="12">
        <v>6.5</v>
      </c>
      <c r="R26" s="9"/>
      <c r="AA26" s="10"/>
    </row>
    <row r="27" spans="1:27" x14ac:dyDescent="0.25">
      <c r="A27" s="8">
        <v>25</v>
      </c>
      <c r="B27" s="11">
        <v>16.59</v>
      </c>
      <c r="C27" s="11">
        <v>5.53</v>
      </c>
      <c r="D27" s="11">
        <v>0</v>
      </c>
      <c r="E27" s="11">
        <v>4.83</v>
      </c>
      <c r="F27" s="11">
        <v>5.0599999999999996</v>
      </c>
      <c r="G27" s="9">
        <v>7.29</v>
      </c>
      <c r="H27" s="9">
        <v>6.91</v>
      </c>
      <c r="I27" s="9">
        <v>3.0729166666666696</v>
      </c>
      <c r="J27" t="s">
        <v>24</v>
      </c>
      <c r="K27" s="9">
        <v>3.2</v>
      </c>
      <c r="L27" s="9">
        <v>9.3000000000000007</v>
      </c>
      <c r="M27" s="9"/>
      <c r="N27" s="9">
        <v>25.7</v>
      </c>
      <c r="O27" s="10">
        <v>0.60416666666666663</v>
      </c>
      <c r="P27" t="s">
        <v>20</v>
      </c>
      <c r="Q27" s="12">
        <v>9.5</v>
      </c>
      <c r="R27" s="9"/>
      <c r="AA27" s="10"/>
    </row>
    <row r="28" spans="1:27" x14ac:dyDescent="0.25">
      <c r="A28" s="8">
        <v>26</v>
      </c>
      <c r="B28" s="12">
        <v>14.347000000000001</v>
      </c>
      <c r="C28" s="11">
        <v>2.2200000000000002</v>
      </c>
      <c r="D28" s="12">
        <v>0</v>
      </c>
      <c r="E28" s="11">
        <v>-0.61</v>
      </c>
      <c r="F28" s="11">
        <v>1.76</v>
      </c>
      <c r="G28" s="9">
        <v>7.9</v>
      </c>
      <c r="H28" s="9">
        <v>6.98</v>
      </c>
      <c r="I28" s="9">
        <v>3.6843749999999997</v>
      </c>
      <c r="J28" t="s">
        <v>30</v>
      </c>
      <c r="K28" s="9">
        <v>1.6</v>
      </c>
      <c r="L28" s="9">
        <v>8.3000000000000007</v>
      </c>
      <c r="M28" s="9"/>
      <c r="N28" s="9">
        <v>25.7</v>
      </c>
      <c r="O28" s="10">
        <v>0.57291666666666663</v>
      </c>
      <c r="P28" t="s">
        <v>26</v>
      </c>
      <c r="Q28" s="12">
        <v>11.2</v>
      </c>
      <c r="R28" s="9"/>
      <c r="AA28" s="10"/>
    </row>
    <row r="29" spans="1:27" x14ac:dyDescent="0.25">
      <c r="A29" s="8">
        <v>27</v>
      </c>
      <c r="B29" s="11">
        <v>12.28</v>
      </c>
      <c r="C29" s="12">
        <v>-0.33373000000000008</v>
      </c>
      <c r="D29" s="11">
        <v>0</v>
      </c>
      <c r="E29" s="12">
        <v>-3.8293999999999997</v>
      </c>
      <c r="F29" s="12">
        <v>-1.1404000000000001</v>
      </c>
      <c r="G29" s="9"/>
      <c r="H29" s="9"/>
      <c r="I29" s="9">
        <v>6.1552083333333307</v>
      </c>
      <c r="J29" t="s">
        <v>30</v>
      </c>
      <c r="K29" s="9">
        <v>1.6</v>
      </c>
      <c r="L29" s="9">
        <v>4.3</v>
      </c>
      <c r="M29" s="9"/>
      <c r="N29" s="9">
        <v>30.6</v>
      </c>
      <c r="O29" s="10">
        <v>0.64583333333333337</v>
      </c>
      <c r="P29" t="s">
        <v>30</v>
      </c>
      <c r="Q29" s="11">
        <v>8.23</v>
      </c>
      <c r="R29" s="9"/>
      <c r="AA29" s="10"/>
    </row>
    <row r="30" spans="1:27" x14ac:dyDescent="0.25">
      <c r="A30" s="8">
        <v>28</v>
      </c>
      <c r="B30" s="11">
        <v>9.6199999999999992</v>
      </c>
      <c r="C30" s="11">
        <v>4.3600000000000003</v>
      </c>
      <c r="D30" s="11">
        <v>1.2</v>
      </c>
      <c r="E30" s="11">
        <v>2.36</v>
      </c>
      <c r="F30" s="11">
        <v>5.49</v>
      </c>
      <c r="G30" s="9">
        <v>8.7200000000000006</v>
      </c>
      <c r="H30" s="9">
        <v>7.27</v>
      </c>
      <c r="I30" s="9">
        <v>15.887499999999994</v>
      </c>
      <c r="J30" t="s">
        <v>30</v>
      </c>
      <c r="K30" s="9">
        <v>12.9</v>
      </c>
      <c r="L30" s="9">
        <v>6.8</v>
      </c>
      <c r="M30" s="9"/>
      <c r="N30" s="9">
        <v>53.1</v>
      </c>
      <c r="O30" s="10">
        <v>0.61458333333333337</v>
      </c>
      <c r="P30" t="s">
        <v>30</v>
      </c>
      <c r="Q30" s="11">
        <v>1.77</v>
      </c>
      <c r="R30" s="9"/>
      <c r="AA30" s="10"/>
    </row>
    <row r="31" spans="1:27" x14ac:dyDescent="0.25">
      <c r="A31" s="8">
        <v>29</v>
      </c>
      <c r="B31" s="11">
        <v>6.93</v>
      </c>
      <c r="C31" s="11">
        <v>1.47</v>
      </c>
      <c r="D31" s="11">
        <v>0.2</v>
      </c>
      <c r="E31" s="11">
        <v>0.41</v>
      </c>
      <c r="F31" s="11">
        <v>0.54</v>
      </c>
      <c r="G31" s="9">
        <v>8.41</v>
      </c>
      <c r="H31" s="9">
        <v>7.43</v>
      </c>
      <c r="I31" s="9">
        <v>12.944565217391307</v>
      </c>
      <c r="J31" t="s">
        <v>30</v>
      </c>
      <c r="K31" s="9">
        <v>16.100000000000001</v>
      </c>
      <c r="L31" s="9">
        <v>3.9</v>
      </c>
      <c r="M31" s="9"/>
      <c r="N31" s="9">
        <v>56.3</v>
      </c>
      <c r="O31" s="10">
        <v>0.23958333333333334</v>
      </c>
      <c r="P31" t="s">
        <v>30</v>
      </c>
      <c r="Q31" s="11">
        <v>0.83</v>
      </c>
      <c r="R31" s="9"/>
      <c r="AA31" s="10"/>
    </row>
    <row r="32" spans="1:27" x14ac:dyDescent="0.25">
      <c r="A32" s="8">
        <v>30</v>
      </c>
      <c r="B32" s="11">
        <v>11.72</v>
      </c>
      <c r="C32" s="11">
        <v>2.96</v>
      </c>
      <c r="D32" s="11">
        <v>4.4000000000000004</v>
      </c>
      <c r="E32" s="11">
        <v>1.73</v>
      </c>
      <c r="F32" s="11">
        <v>3.07</v>
      </c>
      <c r="G32" s="9">
        <v>7.86</v>
      </c>
      <c r="H32" s="9">
        <v>7.52</v>
      </c>
      <c r="I32" s="9">
        <v>12.539583333333338</v>
      </c>
      <c r="J32" t="s">
        <v>23</v>
      </c>
      <c r="K32" s="9">
        <v>8</v>
      </c>
      <c r="L32" s="9">
        <v>5.4</v>
      </c>
      <c r="M32" s="9"/>
      <c r="N32" s="9">
        <v>49.9</v>
      </c>
      <c r="O32" s="10">
        <v>0.59375</v>
      </c>
      <c r="P32" t="s">
        <v>30</v>
      </c>
      <c r="Q32" s="11">
        <v>5.18</v>
      </c>
      <c r="R32" s="9"/>
      <c r="AA32" s="10"/>
    </row>
    <row r="33" spans="1:28" x14ac:dyDescent="0.25">
      <c r="A33" s="8">
        <v>31</v>
      </c>
      <c r="B33" s="11">
        <v>8.89</v>
      </c>
      <c r="C33" s="11">
        <v>4.63</v>
      </c>
      <c r="D33" s="11">
        <v>0</v>
      </c>
      <c r="E33" s="11">
        <v>3</v>
      </c>
      <c r="F33" s="11">
        <v>5.7</v>
      </c>
      <c r="G33" s="9">
        <v>8.3000000000000007</v>
      </c>
      <c r="H33" s="9">
        <v>7.54</v>
      </c>
      <c r="I33" s="9">
        <v>2.9166666666666647</v>
      </c>
      <c r="J33" t="s">
        <v>44</v>
      </c>
      <c r="K33" s="9">
        <v>3.2</v>
      </c>
      <c r="L33">
        <v>5</v>
      </c>
      <c r="M33" s="9"/>
      <c r="N33" s="9">
        <v>20.9</v>
      </c>
      <c r="O33" s="10">
        <v>3.125E-2</v>
      </c>
      <c r="P33" t="s">
        <v>30</v>
      </c>
      <c r="Q33" s="11">
        <v>1.05</v>
      </c>
      <c r="R33" s="9"/>
      <c r="AA33" s="10"/>
    </row>
    <row r="34" spans="1:28" x14ac:dyDescent="0.25">
      <c r="A34" s="13" t="s">
        <v>27</v>
      </c>
      <c r="B34" s="14">
        <f>AVERAGE(B3:B33)</f>
        <v>10.173693548387098</v>
      </c>
      <c r="C34" s="14">
        <f>AVERAGE(C3:C33)</f>
        <v>2.0681967741935483</v>
      </c>
      <c r="D34" s="14">
        <f>SUM(D3:D33)</f>
        <v>22.938099999999999</v>
      </c>
      <c r="E34" s="14">
        <f>AVERAGE(E3:E33)</f>
        <v>-4.7929032258064434E-2</v>
      </c>
      <c r="F34" s="14">
        <f>AVERAGE(F3:F33)</f>
        <v>1.0709935483870967</v>
      </c>
      <c r="G34" s="14">
        <f>AVERAGE(G3:G33)</f>
        <v>6.3808000000000016</v>
      </c>
      <c r="H34" s="14">
        <f>AVERAGE(H3:H33)</f>
        <v>6.531600000000001</v>
      </c>
      <c r="I34" s="14">
        <f>AVERAGE(I3:I33)</f>
        <v>7.5398745570975096</v>
      </c>
      <c r="J34" s="14"/>
      <c r="K34" s="14"/>
      <c r="L34" s="15">
        <f>AVERAGE(L3:L33)</f>
        <v>5.8870967741935507</v>
      </c>
      <c r="M34" s="14" t="e">
        <f>AVERAGE(M3:M33)</f>
        <v>#DIV/0!</v>
      </c>
      <c r="N34" s="14">
        <f>MAX(N3:N33)</f>
        <v>77.2</v>
      </c>
      <c r="O34" s="16"/>
      <c r="P34" s="17"/>
      <c r="Q34" s="41">
        <v>156.4</v>
      </c>
      <c r="R34" s="18" t="e">
        <f>AVERAGE(R3:R33)</f>
        <v>#DIV/0!</v>
      </c>
      <c r="S34" s="19"/>
      <c r="AA34" s="10"/>
    </row>
    <row r="35" spans="1:28" x14ac:dyDescent="0.25">
      <c r="A35" s="20" t="s">
        <v>28</v>
      </c>
      <c r="B35" s="14">
        <f>MAX(B3:B33)</f>
        <v>16.59</v>
      </c>
      <c r="C35" s="14">
        <f>MIN(C3:C33)</f>
        <v>-3.03</v>
      </c>
      <c r="D35" s="14">
        <f>MAX(D3:D33)</f>
        <v>6</v>
      </c>
      <c r="E35" s="14">
        <f>MIN(E3:E33)</f>
        <v>-6.05</v>
      </c>
      <c r="F35" s="14">
        <f>MIN(F3:F33)</f>
        <v>-3.45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4">
        <f>MAX(Q3:Q33)</f>
        <v>11.2</v>
      </c>
      <c r="R35" s="18">
        <f>MIN(R3:R33)</f>
        <v>0</v>
      </c>
      <c r="S35" s="19"/>
      <c r="AA35" s="10"/>
    </row>
    <row r="36" spans="1:28" x14ac:dyDescent="0.25">
      <c r="AA36" s="10"/>
    </row>
    <row r="37" spans="1:28" x14ac:dyDescent="0.25">
      <c r="B37" s="21">
        <f>AVERAGE(B34,C34)</f>
        <v>6.1209451612903232</v>
      </c>
      <c r="C37">
        <f>COUNTIF(C3:C33,"&lt;0")</f>
        <v>7</v>
      </c>
      <c r="D37">
        <f>COUNTIF(D3:D33,"&gt;0.1")</f>
        <v>13</v>
      </c>
      <c r="E37">
        <f>COUNTIF(E3:E33,"&lt;0")</f>
        <v>16</v>
      </c>
      <c r="Q37">
        <f>COUNTIF(Q3:Q33,"&lt;0.05")</f>
        <v>0</v>
      </c>
      <c r="AB37" s="10"/>
    </row>
    <row r="38" spans="1:28" x14ac:dyDescent="0.25">
      <c r="D38">
        <f>COUNTIF(D3:D33,"&gt;0.9")</f>
        <v>8</v>
      </c>
    </row>
    <row r="39" spans="1:28" x14ac:dyDescent="0.25">
      <c r="Q39" t="s">
        <v>60</v>
      </c>
    </row>
  </sheetData>
  <pageMargins left="0.7" right="0.7" top="0.75" bottom="0.75" header="0.3" footer="0.3"/>
  <pageSetup paperSize="9" scale="8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9"/>
  <sheetViews>
    <sheetView topLeftCell="A7" workbookViewId="0">
      <selection activeCell="Q34" sqref="Q34"/>
    </sheetView>
  </sheetViews>
  <sheetFormatPr defaultRowHeight="15" x14ac:dyDescent="0.25"/>
  <sheetData>
    <row r="1" spans="1:27" x14ac:dyDescent="0.25">
      <c r="A1" s="1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27" ht="45" x14ac:dyDescent="0.25">
      <c r="A2" s="4" t="s">
        <v>0</v>
      </c>
      <c r="B2" s="5" t="s">
        <v>1</v>
      </c>
      <c r="C2" s="5" t="s">
        <v>2</v>
      </c>
      <c r="D2" s="4" t="s">
        <v>3</v>
      </c>
      <c r="E2" s="5" t="s">
        <v>4</v>
      </c>
      <c r="F2" s="5" t="s">
        <v>5</v>
      </c>
      <c r="G2" s="5" t="s">
        <v>48</v>
      </c>
      <c r="H2" s="5" t="s">
        <v>49</v>
      </c>
      <c r="I2" s="5" t="s">
        <v>8</v>
      </c>
      <c r="J2" s="6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4" t="s">
        <v>14</v>
      </c>
      <c r="P2" s="6" t="s">
        <v>15</v>
      </c>
      <c r="Q2" s="7" t="s">
        <v>16</v>
      </c>
      <c r="R2" s="4" t="s">
        <v>17</v>
      </c>
      <c r="S2" s="4"/>
    </row>
    <row r="3" spans="1:27" x14ac:dyDescent="0.25">
      <c r="A3" s="8">
        <v>1</v>
      </c>
      <c r="B3" s="9">
        <v>10.7</v>
      </c>
      <c r="C3" s="9">
        <v>4.96</v>
      </c>
      <c r="D3">
        <v>0</v>
      </c>
      <c r="E3" s="9">
        <v>4.0199999999999996</v>
      </c>
      <c r="F3" s="9">
        <v>5.17</v>
      </c>
      <c r="G3" s="9">
        <v>8.3000000000000007</v>
      </c>
      <c r="H3" s="9">
        <v>7.58</v>
      </c>
      <c r="I3" s="9">
        <v>7.2437499999999986</v>
      </c>
      <c r="J3" t="s">
        <v>19</v>
      </c>
      <c r="K3" s="9">
        <v>9.6999999999999993</v>
      </c>
      <c r="L3" s="9">
        <v>7.42</v>
      </c>
      <c r="M3" s="9">
        <v>70.991666666666674</v>
      </c>
      <c r="N3" s="9">
        <v>33.799999999999997</v>
      </c>
      <c r="O3" s="10">
        <v>0.39583333333333331</v>
      </c>
      <c r="P3" t="s">
        <v>20</v>
      </c>
      <c r="Q3" s="9">
        <v>0.35</v>
      </c>
      <c r="R3" s="9">
        <v>7.3512500000000012</v>
      </c>
      <c r="S3" s="9"/>
      <c r="T3" s="9"/>
      <c r="U3" s="9"/>
      <c r="V3" s="9"/>
      <c r="W3" s="9"/>
      <c r="AA3" s="10"/>
    </row>
    <row r="4" spans="1:27" x14ac:dyDescent="0.25">
      <c r="A4" s="8">
        <v>2</v>
      </c>
      <c r="B4" s="9">
        <v>12.78</v>
      </c>
      <c r="C4" s="9">
        <v>5.85</v>
      </c>
      <c r="D4">
        <v>0</v>
      </c>
      <c r="E4" s="9">
        <v>2.5499999999999998</v>
      </c>
      <c r="F4" s="9">
        <v>2.62</v>
      </c>
      <c r="G4" s="9">
        <v>8.24</v>
      </c>
      <c r="H4" s="9">
        <v>7.64</v>
      </c>
      <c r="I4" s="9">
        <v>15.334375000000001</v>
      </c>
      <c r="J4" t="s">
        <v>20</v>
      </c>
      <c r="K4" s="9">
        <v>19.3</v>
      </c>
      <c r="L4" s="9">
        <v>9.9600000000000009</v>
      </c>
      <c r="M4" s="9">
        <v>64.895833333333329</v>
      </c>
      <c r="N4" s="9">
        <v>78.900000000000006</v>
      </c>
      <c r="O4" s="10">
        <v>0.44791666666666669</v>
      </c>
      <c r="P4" t="s">
        <v>20</v>
      </c>
      <c r="Q4" s="9">
        <v>5.9</v>
      </c>
      <c r="R4" s="9">
        <v>8.151250000000001</v>
      </c>
      <c r="S4" s="9"/>
      <c r="T4" s="9"/>
      <c r="U4" s="9"/>
      <c r="AA4" s="10"/>
    </row>
    <row r="5" spans="1:27" x14ac:dyDescent="0.25">
      <c r="A5" s="8">
        <v>3</v>
      </c>
      <c r="B5" s="9">
        <v>10.71</v>
      </c>
      <c r="C5" s="9">
        <v>1.73</v>
      </c>
      <c r="D5">
        <v>0.2</v>
      </c>
      <c r="E5" s="9">
        <v>-2.1800000000000002</v>
      </c>
      <c r="F5" s="9">
        <v>0.42</v>
      </c>
      <c r="G5" s="9">
        <v>8.25</v>
      </c>
      <c r="H5" s="9">
        <v>7.69</v>
      </c>
      <c r="I5" s="9">
        <v>6.6072916666666677</v>
      </c>
      <c r="J5" t="s">
        <v>22</v>
      </c>
      <c r="K5" s="9">
        <v>4.8</v>
      </c>
      <c r="L5" s="9">
        <v>6.19</v>
      </c>
      <c r="M5" s="9">
        <v>70.529166666666654</v>
      </c>
      <c r="N5" s="9">
        <v>37</v>
      </c>
      <c r="O5" s="10">
        <v>0.48958333333333331</v>
      </c>
      <c r="P5" t="s">
        <v>20</v>
      </c>
      <c r="Q5" s="9">
        <v>1.18</v>
      </c>
      <c r="R5" s="9">
        <v>6.251666666666666</v>
      </c>
      <c r="S5" s="9"/>
      <c r="T5" s="9"/>
      <c r="U5" s="9"/>
      <c r="AA5" s="10"/>
    </row>
    <row r="6" spans="1:27" x14ac:dyDescent="0.25">
      <c r="A6" s="8">
        <v>4</v>
      </c>
      <c r="B6" s="9">
        <v>11.9</v>
      </c>
      <c r="C6" s="9">
        <v>5.87</v>
      </c>
      <c r="D6">
        <v>0</v>
      </c>
      <c r="E6" s="9">
        <v>3.83</v>
      </c>
      <c r="F6" s="9">
        <v>4.12</v>
      </c>
      <c r="G6" s="9">
        <v>8</v>
      </c>
      <c r="H6" s="9">
        <v>7.72</v>
      </c>
      <c r="I6" s="9">
        <v>4.6864583333333352</v>
      </c>
      <c r="J6" t="s">
        <v>20</v>
      </c>
      <c r="K6" s="9">
        <v>6.4</v>
      </c>
      <c r="L6" s="9">
        <v>9.42</v>
      </c>
      <c r="M6" s="9">
        <v>70.683333333333337</v>
      </c>
      <c r="N6" s="9">
        <v>37</v>
      </c>
      <c r="O6" s="10">
        <v>0.59375</v>
      </c>
      <c r="P6" t="s">
        <v>22</v>
      </c>
      <c r="Q6" s="9">
        <v>3.75</v>
      </c>
      <c r="R6" s="9">
        <v>9.2462499999999981</v>
      </c>
      <c r="S6" s="9"/>
      <c r="T6" s="9"/>
      <c r="U6" s="9"/>
      <c r="AA6" s="10"/>
    </row>
    <row r="7" spans="1:27" x14ac:dyDescent="0.25">
      <c r="A7" s="8">
        <v>5</v>
      </c>
      <c r="B7" s="9">
        <v>18.14</v>
      </c>
      <c r="C7" s="9">
        <v>4.38</v>
      </c>
      <c r="D7">
        <v>0</v>
      </c>
      <c r="E7" s="9">
        <v>2.2599999999999998</v>
      </c>
      <c r="F7" s="9">
        <v>2.46</v>
      </c>
      <c r="G7" s="9">
        <v>8.1999999999999993</v>
      </c>
      <c r="H7" s="9">
        <v>7.74</v>
      </c>
      <c r="I7" s="9">
        <v>4.5395833333333337</v>
      </c>
      <c r="J7" t="s">
        <v>20</v>
      </c>
      <c r="K7" s="9">
        <v>4.8</v>
      </c>
      <c r="L7" s="9">
        <v>9.84</v>
      </c>
      <c r="M7" s="9">
        <v>58.224999999999987</v>
      </c>
      <c r="N7" s="9">
        <v>35.4</v>
      </c>
      <c r="O7" s="10">
        <v>0.72916666666666663</v>
      </c>
      <c r="P7" t="s">
        <v>41</v>
      </c>
      <c r="Q7" s="9">
        <v>7.75</v>
      </c>
      <c r="R7" s="9">
        <v>11.977083333333333</v>
      </c>
      <c r="S7" s="9"/>
      <c r="T7" s="9"/>
      <c r="U7" s="9"/>
      <c r="AA7" s="10"/>
    </row>
    <row r="8" spans="1:27" x14ac:dyDescent="0.25">
      <c r="A8" s="8">
        <v>6</v>
      </c>
      <c r="B8" s="9">
        <v>14.12</v>
      </c>
      <c r="C8" s="9">
        <v>9.7899999999999991</v>
      </c>
      <c r="D8">
        <v>0</v>
      </c>
      <c r="E8" s="9">
        <v>8.89</v>
      </c>
      <c r="F8" s="9">
        <v>8.27</v>
      </c>
      <c r="G8" s="9">
        <v>8.86</v>
      </c>
      <c r="H8" s="9">
        <v>7.78</v>
      </c>
      <c r="I8" s="9">
        <v>10.771875</v>
      </c>
      <c r="J8" t="s">
        <v>20</v>
      </c>
      <c r="K8" s="9">
        <v>16.100000000000001</v>
      </c>
      <c r="L8" s="9">
        <v>11.2</v>
      </c>
      <c r="M8" s="9">
        <v>61.066666666666656</v>
      </c>
      <c r="N8" s="9">
        <v>56.3</v>
      </c>
      <c r="O8" s="10">
        <v>0.5625</v>
      </c>
      <c r="P8" t="s">
        <v>20</v>
      </c>
      <c r="Q8" s="9">
        <v>7.1</v>
      </c>
      <c r="R8" s="9">
        <v>11.065416666666669</v>
      </c>
      <c r="S8" s="9"/>
      <c r="T8" s="9"/>
      <c r="U8" s="9"/>
      <c r="AA8" s="10"/>
    </row>
    <row r="9" spans="1:27" x14ac:dyDescent="0.25">
      <c r="A9" s="8">
        <v>7</v>
      </c>
      <c r="B9" s="9">
        <v>16.87</v>
      </c>
      <c r="C9" s="9">
        <v>4.01</v>
      </c>
      <c r="D9">
        <v>0</v>
      </c>
      <c r="E9" s="9">
        <v>1.84</v>
      </c>
      <c r="F9" s="9">
        <v>2.67</v>
      </c>
      <c r="G9" s="9">
        <v>9.07</v>
      </c>
      <c r="H9" s="9">
        <v>7.89</v>
      </c>
      <c r="I9" s="9">
        <v>3.8333333333333357</v>
      </c>
      <c r="J9" t="s">
        <v>20</v>
      </c>
      <c r="K9" s="9">
        <v>3.2</v>
      </c>
      <c r="L9" s="9">
        <v>9.59</v>
      </c>
      <c r="M9" s="9">
        <v>62.829166666666659</v>
      </c>
      <c r="N9" s="9">
        <v>29</v>
      </c>
      <c r="O9" s="10">
        <v>0.58333333333333337</v>
      </c>
      <c r="P9" t="s">
        <v>20</v>
      </c>
      <c r="Q9" s="9">
        <v>10.47</v>
      </c>
      <c r="R9" s="9">
        <v>10.5725</v>
      </c>
      <c r="S9" s="9"/>
      <c r="T9" s="9"/>
      <c r="U9" s="9"/>
      <c r="AA9" s="10"/>
    </row>
    <row r="10" spans="1:27" x14ac:dyDescent="0.25">
      <c r="A10" s="8">
        <v>8</v>
      </c>
      <c r="B10" s="9">
        <v>18.16</v>
      </c>
      <c r="C10" s="9">
        <v>4.1500000000000004</v>
      </c>
      <c r="D10">
        <v>0</v>
      </c>
      <c r="E10" s="9">
        <v>1.1499999999999999</v>
      </c>
      <c r="F10" s="9">
        <v>3.4</v>
      </c>
      <c r="G10" s="9">
        <v>9.49</v>
      </c>
      <c r="H10" s="9">
        <v>8.02</v>
      </c>
      <c r="I10" s="9">
        <v>4.9593749999999996</v>
      </c>
      <c r="J10" t="s">
        <v>24</v>
      </c>
      <c r="K10" s="9">
        <v>1.6</v>
      </c>
      <c r="L10" s="9">
        <v>10.83</v>
      </c>
      <c r="M10" s="9">
        <v>62.52083333333335</v>
      </c>
      <c r="N10" s="9">
        <v>37</v>
      </c>
      <c r="O10" s="10">
        <v>0.59375</v>
      </c>
      <c r="P10" t="s">
        <v>20</v>
      </c>
      <c r="Q10" s="9">
        <v>8.92</v>
      </c>
      <c r="R10" s="9">
        <v>11.569166666666666</v>
      </c>
      <c r="S10" s="9"/>
      <c r="T10" s="9"/>
      <c r="U10" s="9"/>
      <c r="AA10" s="10"/>
    </row>
    <row r="11" spans="1:27" x14ac:dyDescent="0.25">
      <c r="A11" s="8">
        <v>9</v>
      </c>
      <c r="B11" s="9">
        <v>10.66</v>
      </c>
      <c r="C11" s="9">
        <v>6.48</v>
      </c>
      <c r="D11">
        <v>0</v>
      </c>
      <c r="E11" s="9">
        <v>5.0199999999999996</v>
      </c>
      <c r="F11" s="9">
        <v>7.01</v>
      </c>
      <c r="G11" s="9">
        <v>9.9700000000000006</v>
      </c>
      <c r="H11" s="9">
        <v>8.17</v>
      </c>
      <c r="I11" s="9">
        <v>5.7343749999999991</v>
      </c>
      <c r="J11" t="s">
        <v>26</v>
      </c>
      <c r="K11" s="9">
        <v>0</v>
      </c>
      <c r="L11" s="9">
        <v>8.49</v>
      </c>
      <c r="M11" s="9">
        <v>90.49166666666666</v>
      </c>
      <c r="N11" s="9">
        <v>22.5</v>
      </c>
      <c r="O11" s="10">
        <v>5.2083333333333336E-2</v>
      </c>
      <c r="P11" t="s">
        <v>30</v>
      </c>
      <c r="Q11" s="9">
        <v>0.12</v>
      </c>
      <c r="R11" s="9">
        <v>7.6454166666666659</v>
      </c>
      <c r="S11" s="9"/>
      <c r="T11" s="9"/>
      <c r="U11" s="9"/>
      <c r="AA11" s="10"/>
    </row>
    <row r="12" spans="1:27" x14ac:dyDescent="0.25">
      <c r="A12" s="8">
        <v>10</v>
      </c>
      <c r="B12" s="9">
        <v>17.760000000000002</v>
      </c>
      <c r="C12" s="9">
        <v>5.43</v>
      </c>
      <c r="D12">
        <v>0.6</v>
      </c>
      <c r="E12" s="9">
        <v>3.64</v>
      </c>
      <c r="F12" s="9">
        <v>6.75</v>
      </c>
      <c r="G12" s="9">
        <v>9.9499999999999993</v>
      </c>
      <c r="H12" s="9">
        <v>8.34</v>
      </c>
      <c r="I12" s="9">
        <v>2.8166666666666678</v>
      </c>
      <c r="J12" t="s">
        <v>20</v>
      </c>
      <c r="K12" s="9">
        <v>1.6</v>
      </c>
      <c r="L12" s="9">
        <v>7.94</v>
      </c>
      <c r="M12" s="9">
        <v>78.379166666666677</v>
      </c>
      <c r="N12" s="9">
        <v>20.9</v>
      </c>
      <c r="O12" s="10">
        <v>0.57291666666666663</v>
      </c>
      <c r="P12" t="s">
        <v>24</v>
      </c>
      <c r="Q12" s="9">
        <v>3.77</v>
      </c>
      <c r="R12" s="9">
        <v>11.844999999999999</v>
      </c>
      <c r="S12" s="9"/>
      <c r="T12" s="9"/>
      <c r="U12" s="9"/>
      <c r="AA12" s="10"/>
    </row>
    <row r="13" spans="1:27" x14ac:dyDescent="0.25">
      <c r="A13" s="8">
        <v>11</v>
      </c>
      <c r="B13" s="9">
        <v>20.5</v>
      </c>
      <c r="C13" s="9">
        <v>8.1</v>
      </c>
      <c r="D13">
        <v>0</v>
      </c>
      <c r="E13" s="9">
        <v>9.8699999999999992</v>
      </c>
      <c r="F13" s="9">
        <v>10.220000000000001</v>
      </c>
      <c r="G13" s="9">
        <v>10.6</v>
      </c>
      <c r="H13" s="9">
        <v>8.48</v>
      </c>
      <c r="I13" s="9">
        <v>5.5677083333333366</v>
      </c>
      <c r="J13" t="s">
        <v>22</v>
      </c>
      <c r="K13" s="9">
        <v>0</v>
      </c>
      <c r="L13" s="9">
        <v>15.03</v>
      </c>
      <c r="M13" s="9">
        <v>59.97083333333331</v>
      </c>
      <c r="N13" s="9">
        <v>38.6</v>
      </c>
      <c r="O13" s="10">
        <v>0.48958333333333331</v>
      </c>
      <c r="P13" t="s">
        <v>19</v>
      </c>
      <c r="Q13" s="9">
        <v>5.67</v>
      </c>
      <c r="R13" s="9">
        <v>14.86916666666667</v>
      </c>
      <c r="S13" s="9"/>
      <c r="T13" s="9"/>
      <c r="U13" s="9"/>
      <c r="AA13" s="10"/>
    </row>
    <row r="14" spans="1:27" x14ac:dyDescent="0.25">
      <c r="A14" s="8">
        <v>12</v>
      </c>
      <c r="B14" s="9">
        <v>14.25</v>
      </c>
      <c r="C14" s="9">
        <v>7.58</v>
      </c>
      <c r="D14">
        <v>0</v>
      </c>
      <c r="E14" s="9">
        <v>4.92</v>
      </c>
      <c r="F14" s="9">
        <v>7.59</v>
      </c>
      <c r="G14" s="9">
        <v>11.04</v>
      </c>
      <c r="H14" s="9">
        <v>8.65</v>
      </c>
      <c r="I14" s="9">
        <v>9.0916666666666686</v>
      </c>
      <c r="J14" t="s">
        <v>30</v>
      </c>
      <c r="K14" s="9">
        <v>9.6999999999999993</v>
      </c>
      <c r="L14" s="11">
        <v>11.84</v>
      </c>
      <c r="M14" s="9">
        <v>73.629166666666649</v>
      </c>
      <c r="N14" s="9">
        <v>48.3</v>
      </c>
      <c r="O14" s="10">
        <v>0.86458333333333337</v>
      </c>
      <c r="P14" t="s">
        <v>30</v>
      </c>
      <c r="Q14" s="9">
        <v>3.5</v>
      </c>
      <c r="R14" s="9">
        <v>9.5254166666666702</v>
      </c>
      <c r="S14" s="9"/>
      <c r="T14" s="12"/>
      <c r="U14" s="9"/>
      <c r="AA14" s="10"/>
    </row>
    <row r="15" spans="1:27" x14ac:dyDescent="0.25">
      <c r="A15" s="8">
        <v>13</v>
      </c>
      <c r="B15" s="9">
        <v>7.77</v>
      </c>
      <c r="C15" s="9">
        <v>4.2699999999999996</v>
      </c>
      <c r="D15">
        <v>0</v>
      </c>
      <c r="E15" s="9">
        <v>3.28</v>
      </c>
      <c r="F15" s="9">
        <v>5.33</v>
      </c>
      <c r="G15" s="9">
        <v>10.92</v>
      </c>
      <c r="H15" s="9">
        <v>8.86</v>
      </c>
      <c r="I15" s="9">
        <v>11.160416666666668</v>
      </c>
      <c r="J15" t="s">
        <v>30</v>
      </c>
      <c r="K15" s="9">
        <v>16.100000000000001</v>
      </c>
      <c r="L15" s="9">
        <v>5.07</v>
      </c>
      <c r="M15" s="9">
        <v>62.04583333333332</v>
      </c>
      <c r="N15" s="9">
        <v>41.8</v>
      </c>
      <c r="O15" s="10">
        <v>6.25E-2</v>
      </c>
      <c r="P15" t="s">
        <v>30</v>
      </c>
      <c r="Q15" s="9">
        <v>0.05</v>
      </c>
      <c r="R15" s="9">
        <v>4.3741666666666665</v>
      </c>
      <c r="S15" s="9"/>
      <c r="T15" s="9"/>
      <c r="U15" s="9"/>
      <c r="AA15" s="10"/>
    </row>
    <row r="16" spans="1:27" x14ac:dyDescent="0.25">
      <c r="A16" s="8">
        <v>14</v>
      </c>
      <c r="B16" s="9">
        <v>16.03</v>
      </c>
      <c r="C16" s="9">
        <v>-2.2599999999999998</v>
      </c>
      <c r="D16">
        <v>0</v>
      </c>
      <c r="E16" s="9">
        <v>-5.34</v>
      </c>
      <c r="F16" s="9">
        <v>-1.93</v>
      </c>
      <c r="G16" s="9">
        <v>9.94</v>
      </c>
      <c r="H16" s="9">
        <v>9.01</v>
      </c>
      <c r="I16" s="9">
        <v>2.8666666666666694</v>
      </c>
      <c r="J16" t="s">
        <v>22</v>
      </c>
      <c r="K16" s="9">
        <v>3.2</v>
      </c>
      <c r="L16" s="9">
        <v>6.52</v>
      </c>
      <c r="M16" s="9">
        <v>66.916666666666671</v>
      </c>
      <c r="N16" s="9">
        <v>17.7</v>
      </c>
      <c r="O16" s="10">
        <v>0.40625</v>
      </c>
      <c r="P16" t="s">
        <v>22</v>
      </c>
      <c r="Q16" s="9">
        <v>9.27</v>
      </c>
      <c r="R16" s="9">
        <v>6.416666666666667</v>
      </c>
      <c r="S16" s="9"/>
      <c r="T16" s="9"/>
      <c r="U16" s="9"/>
      <c r="AA16" s="10"/>
    </row>
    <row r="17" spans="1:27" x14ac:dyDescent="0.25">
      <c r="A17" s="8">
        <v>15</v>
      </c>
      <c r="B17" s="9">
        <v>21.15</v>
      </c>
      <c r="C17" s="9">
        <v>1.63</v>
      </c>
      <c r="D17">
        <v>0</v>
      </c>
      <c r="E17" s="9">
        <v>-0.53</v>
      </c>
      <c r="F17" s="9">
        <v>2.23</v>
      </c>
      <c r="G17" s="9">
        <v>10.14</v>
      </c>
      <c r="H17" s="9">
        <v>9.0299999999999994</v>
      </c>
      <c r="I17" s="9">
        <v>2.183333333333334</v>
      </c>
      <c r="J17" t="s">
        <v>24</v>
      </c>
      <c r="K17" s="9">
        <v>1.6</v>
      </c>
      <c r="L17" s="9">
        <v>11.08</v>
      </c>
      <c r="M17" s="9">
        <v>62.774999999999999</v>
      </c>
      <c r="N17" s="9">
        <v>19.3</v>
      </c>
      <c r="O17" s="10">
        <v>0.76041666666666663</v>
      </c>
      <c r="P17" t="s">
        <v>23</v>
      </c>
      <c r="Q17" s="9">
        <v>10.5</v>
      </c>
      <c r="R17" s="9">
        <v>10.982083333333334</v>
      </c>
      <c r="S17" s="9"/>
      <c r="T17" s="9"/>
      <c r="U17" s="9"/>
      <c r="AA17" s="10"/>
    </row>
    <row r="18" spans="1:27" x14ac:dyDescent="0.25">
      <c r="A18" s="8">
        <v>16</v>
      </c>
      <c r="B18" s="9">
        <v>13.7</v>
      </c>
      <c r="C18" s="9">
        <v>4.22</v>
      </c>
      <c r="D18">
        <v>0</v>
      </c>
      <c r="E18" s="9">
        <v>1.87</v>
      </c>
      <c r="F18" s="9">
        <v>4</v>
      </c>
      <c r="G18" s="9">
        <v>10.95</v>
      </c>
      <c r="H18" s="9">
        <v>9.06</v>
      </c>
      <c r="I18" s="9">
        <v>7.2083333333333357</v>
      </c>
      <c r="J18" t="s">
        <v>30</v>
      </c>
      <c r="K18" s="9">
        <v>6.4</v>
      </c>
      <c r="L18" s="9">
        <v>12.79</v>
      </c>
      <c r="M18" s="9">
        <v>81.362500000000026</v>
      </c>
      <c r="N18" s="9">
        <v>33.799999999999997</v>
      </c>
      <c r="O18" s="10">
        <v>0.59375</v>
      </c>
      <c r="P18" t="s">
        <v>26</v>
      </c>
      <c r="Q18" s="9">
        <v>7.2</v>
      </c>
      <c r="R18" s="9">
        <v>8.5849999999999991</v>
      </c>
      <c r="S18" s="9"/>
      <c r="T18" s="9"/>
      <c r="U18" s="9"/>
      <c r="AA18" s="10"/>
    </row>
    <row r="19" spans="1:27" x14ac:dyDescent="0.25">
      <c r="A19" s="8">
        <v>17</v>
      </c>
      <c r="B19" s="9">
        <v>11.11</v>
      </c>
      <c r="C19" s="9">
        <v>6.11</v>
      </c>
      <c r="D19">
        <v>0</v>
      </c>
      <c r="E19" s="9">
        <v>4.3</v>
      </c>
      <c r="F19" s="9">
        <v>8.41</v>
      </c>
      <c r="G19" s="9">
        <v>11.17</v>
      </c>
      <c r="H19" s="9">
        <v>9.19</v>
      </c>
      <c r="I19" s="9">
        <v>8.513541666666665</v>
      </c>
      <c r="J19" t="s">
        <v>26</v>
      </c>
      <c r="K19" s="9">
        <v>6.4</v>
      </c>
      <c r="L19" s="9">
        <v>8.4499999999999993</v>
      </c>
      <c r="M19" s="9">
        <v>75.558333333333337</v>
      </c>
      <c r="N19" s="9">
        <v>35.4</v>
      </c>
      <c r="O19" s="10">
        <v>0.5</v>
      </c>
      <c r="P19" t="s">
        <v>30</v>
      </c>
      <c r="Q19" s="9">
        <v>3.68</v>
      </c>
      <c r="R19" s="9">
        <v>7.5266666666666664</v>
      </c>
      <c r="S19" s="9"/>
      <c r="T19" s="9"/>
      <c r="U19" s="9"/>
      <c r="AA19" s="10"/>
    </row>
    <row r="20" spans="1:27" x14ac:dyDescent="0.25">
      <c r="A20" s="8">
        <v>18</v>
      </c>
      <c r="B20" s="9">
        <v>12.03</v>
      </c>
      <c r="C20" s="9">
        <v>4.76</v>
      </c>
      <c r="D20">
        <v>0</v>
      </c>
      <c r="E20" s="9">
        <v>3.19</v>
      </c>
      <c r="F20" s="9">
        <v>6.47</v>
      </c>
      <c r="G20" s="9">
        <v>11.1</v>
      </c>
      <c r="H20" s="9">
        <v>9.33</v>
      </c>
      <c r="I20" s="9">
        <v>7.3739583333333369</v>
      </c>
      <c r="J20" t="s">
        <v>30</v>
      </c>
      <c r="K20" s="9">
        <v>8</v>
      </c>
      <c r="L20" s="9">
        <v>8.93</v>
      </c>
      <c r="M20" s="9">
        <v>74.75</v>
      </c>
      <c r="N20" s="9">
        <v>29</v>
      </c>
      <c r="O20" s="10">
        <v>0.69791666666666663</v>
      </c>
      <c r="P20" t="s">
        <v>30</v>
      </c>
      <c r="Q20" s="9">
        <v>5.4</v>
      </c>
      <c r="R20" s="9">
        <v>6.9295833333333334</v>
      </c>
      <c r="S20" s="9"/>
      <c r="T20" s="9"/>
      <c r="U20" s="9"/>
      <c r="AA20" s="10"/>
    </row>
    <row r="21" spans="1:27" x14ac:dyDescent="0.25">
      <c r="A21" s="8">
        <v>19</v>
      </c>
      <c r="B21" s="9">
        <v>13.73</v>
      </c>
      <c r="C21" s="9">
        <v>1.59</v>
      </c>
      <c r="D21">
        <v>0</v>
      </c>
      <c r="E21" s="9">
        <v>-1.08</v>
      </c>
      <c r="F21" s="9">
        <v>1.3</v>
      </c>
      <c r="G21" s="9">
        <v>11.04</v>
      </c>
      <c r="H21" s="9">
        <v>9.43</v>
      </c>
      <c r="I21" s="9">
        <v>5.9187499999999984</v>
      </c>
      <c r="J21" t="s">
        <v>31</v>
      </c>
      <c r="K21" s="9">
        <v>1.6</v>
      </c>
      <c r="L21" s="9">
        <v>9.0500000000000007</v>
      </c>
      <c r="M21" s="9">
        <v>79.516666666666666</v>
      </c>
      <c r="N21" s="9">
        <v>32.200000000000003</v>
      </c>
      <c r="O21" s="10">
        <v>0.625</v>
      </c>
      <c r="P21" t="s">
        <v>26</v>
      </c>
      <c r="Q21" s="9">
        <v>9.3699999999999992</v>
      </c>
      <c r="R21" s="9">
        <v>7.1541666666666686</v>
      </c>
      <c r="S21" s="9"/>
      <c r="T21" s="9"/>
      <c r="U21" s="9"/>
      <c r="AA21" s="10"/>
    </row>
    <row r="22" spans="1:27" x14ac:dyDescent="0.25">
      <c r="A22" s="8">
        <v>20</v>
      </c>
      <c r="B22" s="9">
        <v>12.93</v>
      </c>
      <c r="C22" s="9">
        <v>2.85</v>
      </c>
      <c r="D22">
        <v>0</v>
      </c>
      <c r="E22" s="9">
        <v>-0.49</v>
      </c>
      <c r="F22" s="9">
        <v>1.24</v>
      </c>
      <c r="G22" s="9">
        <v>11.08</v>
      </c>
      <c r="H22" s="9">
        <v>9.51</v>
      </c>
      <c r="I22" s="9">
        <v>9.5531249999999996</v>
      </c>
      <c r="J22" t="s">
        <v>26</v>
      </c>
      <c r="K22" s="9">
        <v>12.9</v>
      </c>
      <c r="L22" s="9">
        <v>11.27</v>
      </c>
      <c r="M22" s="9">
        <v>77.495833333333351</v>
      </c>
      <c r="N22" s="9">
        <v>40.200000000000003</v>
      </c>
      <c r="O22" s="10">
        <v>0.48958333333333331</v>
      </c>
      <c r="P22" t="s">
        <v>30</v>
      </c>
      <c r="Q22" s="9">
        <v>10.37</v>
      </c>
      <c r="R22" s="9">
        <v>7.6237500000000002</v>
      </c>
      <c r="S22" s="9"/>
      <c r="T22" s="9"/>
      <c r="U22" s="9"/>
      <c r="AA22" s="10"/>
    </row>
    <row r="23" spans="1:27" x14ac:dyDescent="0.25">
      <c r="A23" s="8">
        <v>21</v>
      </c>
      <c r="B23" s="9">
        <v>13.73</v>
      </c>
      <c r="C23" s="9">
        <v>4.2300000000000004</v>
      </c>
      <c r="D23">
        <v>0</v>
      </c>
      <c r="E23" s="9">
        <v>0.77</v>
      </c>
      <c r="F23" s="9">
        <v>2.5499999999999998</v>
      </c>
      <c r="G23" s="9">
        <v>11.13</v>
      </c>
      <c r="H23" s="9">
        <v>9.59</v>
      </c>
      <c r="I23" s="9">
        <v>10.63125</v>
      </c>
      <c r="J23" t="s">
        <v>26</v>
      </c>
      <c r="K23" s="9">
        <v>14.5</v>
      </c>
      <c r="L23" s="9">
        <v>11.74</v>
      </c>
      <c r="M23" s="9">
        <v>81.650000000000006</v>
      </c>
      <c r="N23" s="9">
        <v>38.6</v>
      </c>
      <c r="O23" s="10">
        <v>0.47916666666666669</v>
      </c>
      <c r="P23" t="s">
        <v>26</v>
      </c>
      <c r="Q23" s="9">
        <v>10.3</v>
      </c>
      <c r="R23" s="9">
        <v>8.3683333333333341</v>
      </c>
      <c r="S23" s="9"/>
      <c r="T23" s="9"/>
      <c r="U23" s="9"/>
      <c r="AA23" s="10"/>
    </row>
    <row r="24" spans="1:27" x14ac:dyDescent="0.25">
      <c r="A24" s="8">
        <v>22</v>
      </c>
      <c r="B24" s="9">
        <v>15.66</v>
      </c>
      <c r="C24" s="9">
        <v>4.09</v>
      </c>
      <c r="D24">
        <v>0</v>
      </c>
      <c r="E24" s="9">
        <v>1.1599999999999999</v>
      </c>
      <c r="F24" s="9">
        <v>2.87</v>
      </c>
      <c r="G24" s="9">
        <v>11.27</v>
      </c>
      <c r="H24" s="9">
        <v>9.67</v>
      </c>
      <c r="I24" s="9">
        <v>6.2343750000000036</v>
      </c>
      <c r="J24" t="s">
        <v>26</v>
      </c>
      <c r="K24" s="9">
        <v>8</v>
      </c>
      <c r="L24" s="9">
        <v>12.49</v>
      </c>
      <c r="M24" s="9">
        <v>82.937500000000014</v>
      </c>
      <c r="N24" s="9">
        <v>27.4</v>
      </c>
      <c r="O24" s="10">
        <v>0.52083333333333337</v>
      </c>
      <c r="P24" t="s">
        <v>26</v>
      </c>
      <c r="Q24" s="9">
        <v>10</v>
      </c>
      <c r="R24" s="9">
        <v>9.3895833333333343</v>
      </c>
      <c r="S24" s="9"/>
      <c r="T24" s="9"/>
      <c r="U24" s="9"/>
      <c r="AA24" s="10"/>
    </row>
    <row r="25" spans="1:27" x14ac:dyDescent="0.25">
      <c r="A25" s="8">
        <v>23</v>
      </c>
      <c r="B25" s="9">
        <v>16.64</v>
      </c>
      <c r="C25" s="9">
        <v>5.64</v>
      </c>
      <c r="D25">
        <v>0</v>
      </c>
      <c r="E25" s="9">
        <v>2.89</v>
      </c>
      <c r="F25" s="9">
        <v>7.6</v>
      </c>
      <c r="G25" s="9">
        <v>11.77</v>
      </c>
      <c r="H25" s="9">
        <v>9.76</v>
      </c>
      <c r="I25" s="9">
        <v>5.4593750000000005</v>
      </c>
      <c r="J25" t="s">
        <v>50</v>
      </c>
      <c r="K25" s="9">
        <v>6.4</v>
      </c>
      <c r="L25" s="9">
        <v>10.61</v>
      </c>
      <c r="M25" s="9">
        <v>76.366666666666674</v>
      </c>
      <c r="N25" s="9">
        <v>25.7</v>
      </c>
      <c r="O25" s="10">
        <v>0.57291666666666663</v>
      </c>
      <c r="P25" t="s">
        <v>30</v>
      </c>
      <c r="Q25" s="9">
        <v>4.9000000000000004</v>
      </c>
      <c r="R25" s="9">
        <v>9.8341666666666665</v>
      </c>
      <c r="S25" s="9"/>
      <c r="T25" s="9"/>
      <c r="U25" s="9"/>
      <c r="AA25" s="10"/>
    </row>
    <row r="26" spans="1:27" x14ac:dyDescent="0.25">
      <c r="A26" s="8">
        <v>24</v>
      </c>
      <c r="B26" s="9">
        <v>17.5</v>
      </c>
      <c r="C26" s="9">
        <v>0.8</v>
      </c>
      <c r="D26">
        <v>0</v>
      </c>
      <c r="E26" s="9">
        <v>-1.56</v>
      </c>
      <c r="F26" s="9">
        <v>2.08</v>
      </c>
      <c r="G26" s="9">
        <v>11.96</v>
      </c>
      <c r="H26" s="9">
        <v>9.89</v>
      </c>
      <c r="I26" s="9">
        <v>3.8645833333333339</v>
      </c>
      <c r="J26" t="s">
        <v>26</v>
      </c>
      <c r="K26" s="9">
        <v>1.6</v>
      </c>
      <c r="L26" s="9">
        <v>12.53</v>
      </c>
      <c r="M26" s="9">
        <v>73.433333333333323</v>
      </c>
      <c r="N26" s="9">
        <v>24.1</v>
      </c>
      <c r="O26" s="10">
        <v>0.75</v>
      </c>
      <c r="P26" t="s">
        <v>26</v>
      </c>
      <c r="Q26" s="9">
        <v>10.32</v>
      </c>
      <c r="R26" s="9">
        <v>8.9691666666666645</v>
      </c>
      <c r="S26" s="9"/>
      <c r="T26" s="9"/>
      <c r="U26" s="9"/>
      <c r="AA26" s="10"/>
    </row>
    <row r="27" spans="1:27" x14ac:dyDescent="0.25">
      <c r="A27" s="8">
        <v>25</v>
      </c>
      <c r="B27" s="9">
        <v>16.940000000000001</v>
      </c>
      <c r="C27" s="9">
        <v>5.2</v>
      </c>
      <c r="D27">
        <v>0</v>
      </c>
      <c r="E27" s="9">
        <v>5.81</v>
      </c>
      <c r="F27" s="9">
        <v>8.4700000000000006</v>
      </c>
      <c r="G27" s="9">
        <v>12.45</v>
      </c>
      <c r="H27" s="9">
        <v>10.029999999999999</v>
      </c>
      <c r="I27" s="9">
        <v>2.6166666666666667</v>
      </c>
      <c r="J27" t="s">
        <v>20</v>
      </c>
      <c r="K27" s="9">
        <v>4.8</v>
      </c>
      <c r="L27" s="9">
        <v>6.54</v>
      </c>
      <c r="M27" s="9">
        <v>72.558333333333323</v>
      </c>
      <c r="N27" s="9">
        <v>25.7</v>
      </c>
      <c r="O27" s="10">
        <v>0.46875</v>
      </c>
      <c r="P27" t="s">
        <v>20</v>
      </c>
      <c r="Q27" s="9">
        <v>6.57</v>
      </c>
      <c r="R27" s="9">
        <v>10.445833333333333</v>
      </c>
      <c r="S27" s="9"/>
      <c r="T27" s="9"/>
      <c r="U27" s="9"/>
      <c r="AA27" s="10"/>
    </row>
    <row r="28" spans="1:27" x14ac:dyDescent="0.25">
      <c r="A28" s="8">
        <v>26</v>
      </c>
      <c r="B28" s="9">
        <v>17.66</v>
      </c>
      <c r="C28" s="9">
        <v>5.94</v>
      </c>
      <c r="D28">
        <v>0.8</v>
      </c>
      <c r="E28" s="9">
        <v>3.45</v>
      </c>
      <c r="F28" s="9">
        <v>5.74</v>
      </c>
      <c r="G28" s="9">
        <v>12.68</v>
      </c>
      <c r="H28" s="9">
        <v>10.19</v>
      </c>
      <c r="I28" s="9">
        <v>2.6666666666666665</v>
      </c>
      <c r="J28" t="s">
        <v>22</v>
      </c>
      <c r="K28" s="9">
        <v>0</v>
      </c>
      <c r="L28" s="9">
        <v>15.18</v>
      </c>
      <c r="M28" s="9">
        <v>71.979166666666671</v>
      </c>
      <c r="N28" s="9">
        <v>24.1</v>
      </c>
      <c r="O28" s="10">
        <v>0.67708333333333337</v>
      </c>
      <c r="P28" t="s">
        <v>19</v>
      </c>
      <c r="Q28" s="9">
        <v>2.6</v>
      </c>
      <c r="R28" s="9">
        <v>11.148333333333332</v>
      </c>
      <c r="S28" s="9"/>
      <c r="T28" s="9"/>
      <c r="U28" s="9"/>
      <c r="AA28" s="10"/>
    </row>
    <row r="29" spans="1:27" x14ac:dyDescent="0.25">
      <c r="A29" s="8">
        <v>27</v>
      </c>
      <c r="B29" s="9">
        <v>15.03</v>
      </c>
      <c r="C29" s="9">
        <v>3.59</v>
      </c>
      <c r="D29">
        <v>0</v>
      </c>
      <c r="E29" s="9">
        <v>0.52</v>
      </c>
      <c r="F29" s="9">
        <v>3.45</v>
      </c>
      <c r="G29" s="9">
        <v>12.36</v>
      </c>
      <c r="H29" s="9">
        <v>10.35</v>
      </c>
      <c r="I29" s="9">
        <v>5.112499999999998</v>
      </c>
      <c r="J29" t="s">
        <v>30</v>
      </c>
      <c r="K29" s="9">
        <v>4.8</v>
      </c>
      <c r="L29" s="9">
        <v>10.8</v>
      </c>
      <c r="M29" s="9">
        <v>71.858333333333334</v>
      </c>
      <c r="N29" s="9">
        <v>27.4</v>
      </c>
      <c r="O29" s="10">
        <v>0.64583333333333337</v>
      </c>
      <c r="P29" t="s">
        <v>26</v>
      </c>
      <c r="Q29" s="9">
        <v>7</v>
      </c>
      <c r="R29" s="9">
        <v>8.2262500000000021</v>
      </c>
      <c r="S29" s="9"/>
      <c r="T29" s="9"/>
      <c r="U29" s="9"/>
      <c r="AA29" s="10"/>
    </row>
    <row r="30" spans="1:27" x14ac:dyDescent="0.25">
      <c r="A30" s="8">
        <v>28</v>
      </c>
      <c r="B30" s="9">
        <v>10.94</v>
      </c>
      <c r="C30" s="9">
        <v>1.63</v>
      </c>
      <c r="D30">
        <v>0</v>
      </c>
      <c r="E30" s="9">
        <v>-1.05</v>
      </c>
      <c r="F30" s="9">
        <v>2.2000000000000002</v>
      </c>
      <c r="G30" s="9">
        <v>12.24</v>
      </c>
      <c r="H30" s="9">
        <v>10.46</v>
      </c>
      <c r="I30" s="9">
        <v>3.6239583333333329</v>
      </c>
      <c r="J30" t="s">
        <v>30</v>
      </c>
      <c r="K30" s="9">
        <v>3.2</v>
      </c>
      <c r="L30" s="9">
        <v>9.11</v>
      </c>
      <c r="M30" s="9">
        <v>79.345833333333317</v>
      </c>
      <c r="N30" s="9">
        <v>22.5</v>
      </c>
      <c r="O30" s="10">
        <v>0.48958333333333331</v>
      </c>
      <c r="P30" t="s">
        <v>45</v>
      </c>
      <c r="Q30" s="9">
        <v>1.5</v>
      </c>
      <c r="R30" s="9">
        <v>6.3829166666666666</v>
      </c>
      <c r="S30" s="9"/>
      <c r="T30" s="9"/>
      <c r="U30" s="9"/>
      <c r="AA30" s="10"/>
    </row>
    <row r="31" spans="1:27" x14ac:dyDescent="0.25">
      <c r="A31" s="8">
        <v>29</v>
      </c>
      <c r="B31" s="9">
        <v>9.1300000000000008</v>
      </c>
      <c r="C31" s="9">
        <v>4.8499999999999996</v>
      </c>
      <c r="D31">
        <v>1.8</v>
      </c>
      <c r="E31" s="9">
        <v>3.26</v>
      </c>
      <c r="F31" s="9">
        <v>6.38</v>
      </c>
      <c r="G31" s="9">
        <v>11.84</v>
      </c>
      <c r="H31" s="9">
        <v>10.52</v>
      </c>
      <c r="I31" s="9">
        <v>2.149999999999999</v>
      </c>
      <c r="J31" t="s">
        <v>24</v>
      </c>
      <c r="K31" s="9">
        <v>4.8</v>
      </c>
      <c r="L31" s="9">
        <v>8.4499999999999993</v>
      </c>
      <c r="M31" s="9">
        <v>84.60833333333332</v>
      </c>
      <c r="N31" s="9">
        <v>20.9</v>
      </c>
      <c r="O31" s="10">
        <v>0.51041666666666663</v>
      </c>
      <c r="P31" t="s">
        <v>45</v>
      </c>
      <c r="Q31" s="9">
        <v>0.2</v>
      </c>
      <c r="R31" s="9">
        <v>7.0695833333333331</v>
      </c>
      <c r="S31" s="9"/>
      <c r="T31" s="12"/>
      <c r="U31" s="9"/>
      <c r="AA31" s="10"/>
    </row>
    <row r="32" spans="1:27" x14ac:dyDescent="0.25">
      <c r="A32" s="8">
        <v>30</v>
      </c>
      <c r="B32" s="9">
        <v>12.81</v>
      </c>
      <c r="C32" s="9">
        <v>5.73</v>
      </c>
      <c r="D32">
        <v>0.4</v>
      </c>
      <c r="E32" s="9">
        <v>3.77</v>
      </c>
      <c r="F32" s="9">
        <v>5.16</v>
      </c>
      <c r="G32" s="9">
        <v>11.28</v>
      </c>
      <c r="H32" s="9">
        <v>10.52</v>
      </c>
      <c r="I32" s="9">
        <v>2.4687500000000009</v>
      </c>
      <c r="J32" t="s">
        <v>25</v>
      </c>
      <c r="K32" s="9">
        <v>3.2</v>
      </c>
      <c r="L32" s="9">
        <v>8.41</v>
      </c>
      <c r="M32" s="9">
        <v>80.529166666666654</v>
      </c>
      <c r="N32" s="9">
        <v>25.7</v>
      </c>
      <c r="O32" s="10">
        <v>0.71875</v>
      </c>
      <c r="P32" t="s">
        <v>22</v>
      </c>
      <c r="Q32" s="9">
        <v>1.78</v>
      </c>
      <c r="R32" s="9">
        <v>8.5666666666666664</v>
      </c>
      <c r="S32" s="9"/>
      <c r="T32" s="9"/>
      <c r="U32" s="9"/>
      <c r="AA32" s="10"/>
    </row>
    <row r="33" spans="1:28" x14ac:dyDescent="0.25">
      <c r="A33" s="8"/>
      <c r="B33" s="9"/>
      <c r="C33" s="9"/>
      <c r="E33" s="9"/>
      <c r="F33" s="9"/>
      <c r="G33" s="9"/>
      <c r="H33" s="9"/>
      <c r="I33" s="9"/>
      <c r="K33" s="9"/>
      <c r="M33" s="9"/>
      <c r="N33" s="9"/>
      <c r="O33" s="10"/>
      <c r="Q33" s="9"/>
      <c r="R33" s="9"/>
      <c r="S33" s="9"/>
      <c r="T33" s="9"/>
      <c r="U33" s="9"/>
      <c r="AA33" s="10"/>
    </row>
    <row r="34" spans="1:28" x14ac:dyDescent="0.25">
      <c r="A34" s="13" t="s">
        <v>27</v>
      </c>
      <c r="B34" s="14">
        <f>AVERAGE(B3:B33)</f>
        <v>14.368</v>
      </c>
      <c r="C34" s="14">
        <f>AVERAGE(C3:C33)</f>
        <v>4.4399999999999995</v>
      </c>
      <c r="D34" s="14">
        <f>SUM(D3:D33)</f>
        <v>3.8000000000000003</v>
      </c>
      <c r="E34" s="14">
        <f>AVERAGE(E3:E33)</f>
        <v>2.3343333333333334</v>
      </c>
      <c r="F34" s="14">
        <f>AVERAGE(F3:F33)</f>
        <v>4.4749999999999988</v>
      </c>
      <c r="G34" s="14">
        <f>AVERAGE(G3:G33)</f>
        <v>10.509666666666666</v>
      </c>
      <c r="H34" s="14">
        <f>AVERAGE(H3:H33)</f>
        <v>9.0033333333333339</v>
      </c>
      <c r="I34" s="14">
        <f>AVERAGE(I3:I32)</f>
        <v>6.0264236111111122</v>
      </c>
      <c r="J34" s="14"/>
      <c r="K34" s="14"/>
      <c r="L34" s="15">
        <f>AVERAGE(L3:L33)</f>
        <v>9.8923333333333368</v>
      </c>
      <c r="M34" s="14">
        <f>AVERAGE(M3:M33)</f>
        <v>72.663333333333341</v>
      </c>
      <c r="N34" s="14">
        <f>MAX(N3:N33)</f>
        <v>78.900000000000006</v>
      </c>
      <c r="O34" s="16"/>
      <c r="P34" s="17"/>
      <c r="Q34" s="41">
        <v>218.2</v>
      </c>
      <c r="R34" s="18">
        <f>AVERAGE(R3:R33)</f>
        <v>8.9354166666666686</v>
      </c>
      <c r="S34" s="19"/>
      <c r="AA34" s="10"/>
    </row>
    <row r="35" spans="1:28" x14ac:dyDescent="0.25">
      <c r="A35" s="20" t="s">
        <v>28</v>
      </c>
      <c r="B35" s="14">
        <f>MAX(B3:B33)</f>
        <v>21.15</v>
      </c>
      <c r="C35" s="14">
        <f>MIN(C3:C33)</f>
        <v>-2.2599999999999998</v>
      </c>
      <c r="D35" s="14">
        <f>MAX(D3:D33)</f>
        <v>1.8</v>
      </c>
      <c r="E35" s="14">
        <f>MIN(E3:E33)</f>
        <v>-5.34</v>
      </c>
      <c r="F35" s="14">
        <f>MIN(F3:F33)</f>
        <v>-1.93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4">
        <f>MAX(Q3:Q33)</f>
        <v>10.5</v>
      </c>
      <c r="R35" s="18">
        <f>MIN(R3:R33)</f>
        <v>4.3741666666666665</v>
      </c>
      <c r="S35" s="19"/>
      <c r="AA35" s="10"/>
    </row>
    <row r="36" spans="1:28" x14ac:dyDescent="0.25">
      <c r="AA36" s="10"/>
    </row>
    <row r="37" spans="1:28" x14ac:dyDescent="0.25">
      <c r="B37" s="21">
        <f>AVERAGE(B34,C34)</f>
        <v>9.4039999999999999</v>
      </c>
      <c r="C37">
        <f>COUNTIF(C3:C33,"&lt;0")</f>
        <v>1</v>
      </c>
      <c r="D37">
        <f>COUNTIF(D3:D33,"&gt;0.1")</f>
        <v>5</v>
      </c>
      <c r="E37">
        <f>COUNTIF(E3:E33,"&lt;0")</f>
        <v>7</v>
      </c>
      <c r="Q37">
        <f>COUNTIF(Q3:Q33,"&lt;0.05")</f>
        <v>0</v>
      </c>
      <c r="AB37" s="10"/>
    </row>
    <row r="38" spans="1:28" x14ac:dyDescent="0.25">
      <c r="D38">
        <f>COUNTIF(D3:D33,"&gt;0.9")</f>
        <v>1</v>
      </c>
    </row>
    <row r="39" spans="1:28" x14ac:dyDescent="0.25">
      <c r="Q39" t="s">
        <v>60</v>
      </c>
    </row>
  </sheetData>
  <pageMargins left="0.7" right="0.7" top="0.75" bottom="0.75" header="0.3" footer="0.3"/>
  <pageSetup paperSize="9" scale="8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9"/>
  <sheetViews>
    <sheetView topLeftCell="A13" workbookViewId="0">
      <selection activeCell="Q34" sqref="Q34"/>
    </sheetView>
  </sheetViews>
  <sheetFormatPr defaultRowHeight="15" x14ac:dyDescent="0.25"/>
  <sheetData>
    <row r="1" spans="1:27" x14ac:dyDescent="0.25">
      <c r="A1" s="1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27" ht="45" x14ac:dyDescent="0.25">
      <c r="A2" s="4" t="s">
        <v>0</v>
      </c>
      <c r="B2" s="5" t="s">
        <v>1</v>
      </c>
      <c r="C2" s="5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4" t="s">
        <v>14</v>
      </c>
      <c r="P2" s="6" t="s">
        <v>15</v>
      </c>
      <c r="Q2" s="7" t="s">
        <v>16</v>
      </c>
      <c r="R2" s="4" t="s">
        <v>17</v>
      </c>
      <c r="S2" s="4"/>
    </row>
    <row r="3" spans="1:27" x14ac:dyDescent="0.25">
      <c r="A3" s="8">
        <v>1</v>
      </c>
      <c r="B3" s="9">
        <v>15.6</v>
      </c>
      <c r="C3" s="9">
        <v>4.62</v>
      </c>
      <c r="D3">
        <v>6.4</v>
      </c>
      <c r="E3" s="9">
        <v>2.0699999999999998</v>
      </c>
      <c r="F3" s="9">
        <v>3.96</v>
      </c>
      <c r="G3" s="9">
        <v>11.28</v>
      </c>
      <c r="H3" s="9">
        <v>10.52</v>
      </c>
      <c r="I3" s="9">
        <v>3.7437500000000021</v>
      </c>
      <c r="J3" t="s">
        <v>23</v>
      </c>
      <c r="K3">
        <v>9.6999999999999993</v>
      </c>
      <c r="L3" s="9">
        <v>12.37</v>
      </c>
      <c r="M3" s="9">
        <v>82.079166666666666</v>
      </c>
      <c r="N3" s="9">
        <v>25.7</v>
      </c>
      <c r="O3" s="10">
        <v>0.38541666666666669</v>
      </c>
      <c r="P3" t="s">
        <v>30</v>
      </c>
      <c r="Q3" s="9">
        <v>4.57</v>
      </c>
      <c r="R3" s="9">
        <v>8.9604166666666671</v>
      </c>
      <c r="S3" s="9"/>
      <c r="T3" s="9"/>
      <c r="U3" s="9"/>
      <c r="V3" s="9"/>
      <c r="W3" s="9"/>
      <c r="AA3" s="10"/>
    </row>
    <row r="4" spans="1:27" x14ac:dyDescent="0.25">
      <c r="A4" s="8">
        <v>2</v>
      </c>
      <c r="B4" s="9">
        <v>14.4</v>
      </c>
      <c r="C4" s="9">
        <v>6.89</v>
      </c>
      <c r="D4">
        <v>0.8</v>
      </c>
      <c r="E4" s="9">
        <v>5.9</v>
      </c>
      <c r="F4" s="9">
        <v>6.87</v>
      </c>
      <c r="G4" s="9">
        <v>11.17</v>
      </c>
      <c r="H4" s="9">
        <v>10.46</v>
      </c>
      <c r="I4" s="9">
        <v>6.067708333333333</v>
      </c>
      <c r="J4" t="s">
        <v>23</v>
      </c>
      <c r="K4">
        <v>8</v>
      </c>
      <c r="L4" s="9">
        <v>13.65</v>
      </c>
      <c r="M4" s="9">
        <v>77.42916666666666</v>
      </c>
      <c r="N4" s="9">
        <v>32.200000000000003</v>
      </c>
      <c r="O4" s="10">
        <v>0.625</v>
      </c>
      <c r="P4" t="s">
        <v>23</v>
      </c>
      <c r="Q4" s="9">
        <v>4.4000000000000004</v>
      </c>
      <c r="R4" s="9">
        <v>10.127083333333333</v>
      </c>
      <c r="S4" s="9"/>
      <c r="T4" s="9"/>
      <c r="U4" s="9"/>
      <c r="AA4" s="10"/>
    </row>
    <row r="5" spans="1:27" x14ac:dyDescent="0.25">
      <c r="A5" s="8">
        <v>3</v>
      </c>
      <c r="B5" s="9">
        <v>14.24</v>
      </c>
      <c r="C5" s="9">
        <v>6.1</v>
      </c>
      <c r="D5">
        <v>3.6</v>
      </c>
      <c r="E5" s="9">
        <v>4.05</v>
      </c>
      <c r="F5" s="9">
        <v>6.42</v>
      </c>
      <c r="G5" s="9">
        <v>11.63</v>
      </c>
      <c r="H5" s="9">
        <v>10.41</v>
      </c>
      <c r="I5" s="9">
        <v>2.9250000000000012</v>
      </c>
      <c r="J5" t="s">
        <v>45</v>
      </c>
      <c r="K5">
        <v>1.6</v>
      </c>
      <c r="L5" s="9">
        <v>10.66</v>
      </c>
      <c r="M5" s="9">
        <v>88.995833333333323</v>
      </c>
      <c r="N5" s="9">
        <v>29</v>
      </c>
      <c r="O5" s="10">
        <v>0.59375</v>
      </c>
      <c r="P5" t="s">
        <v>45</v>
      </c>
      <c r="Q5" s="9">
        <v>1.52</v>
      </c>
      <c r="R5" s="9">
        <v>9.0937500000000018</v>
      </c>
      <c r="S5" s="9"/>
      <c r="T5" s="9"/>
      <c r="U5" s="9"/>
      <c r="AA5" s="10"/>
    </row>
    <row r="6" spans="1:27" x14ac:dyDescent="0.25">
      <c r="A6" s="8">
        <v>4</v>
      </c>
      <c r="B6" s="9">
        <v>13.55</v>
      </c>
      <c r="C6" s="9">
        <v>7.41</v>
      </c>
      <c r="D6">
        <v>0</v>
      </c>
      <c r="E6" s="9">
        <v>6.58</v>
      </c>
      <c r="F6" s="9">
        <v>8.0399999999999991</v>
      </c>
      <c r="G6" s="9">
        <v>11.9</v>
      </c>
      <c r="H6" s="9">
        <v>10.43</v>
      </c>
      <c r="I6" s="9">
        <v>6.052083333333333</v>
      </c>
      <c r="J6" t="s">
        <v>26</v>
      </c>
      <c r="K6">
        <v>9.6999999999999993</v>
      </c>
      <c r="L6" s="9">
        <v>10.85</v>
      </c>
      <c r="M6" s="9">
        <v>83.899999999999991</v>
      </c>
      <c r="N6" s="9">
        <v>27.4</v>
      </c>
      <c r="O6" s="10">
        <v>0.52083333333333337</v>
      </c>
      <c r="P6" t="s">
        <v>26</v>
      </c>
      <c r="Q6" s="9">
        <v>3.17</v>
      </c>
      <c r="R6" s="9">
        <v>8.7458333333333318</v>
      </c>
      <c r="S6" s="9"/>
      <c r="T6" s="9"/>
      <c r="U6" s="9"/>
      <c r="AA6" s="10"/>
    </row>
    <row r="7" spans="1:27" x14ac:dyDescent="0.25">
      <c r="A7" s="8">
        <v>5</v>
      </c>
      <c r="B7" s="9">
        <v>13</v>
      </c>
      <c r="C7" s="9">
        <v>1.68</v>
      </c>
      <c r="D7">
        <v>0</v>
      </c>
      <c r="E7" s="9">
        <v>-0.93</v>
      </c>
      <c r="F7" s="9">
        <v>2.42</v>
      </c>
      <c r="G7" s="9">
        <v>11.93</v>
      </c>
      <c r="H7" s="9">
        <v>10.48</v>
      </c>
      <c r="I7" s="9">
        <v>5.0020833333333323</v>
      </c>
      <c r="J7" t="s">
        <v>50</v>
      </c>
      <c r="K7">
        <v>3.2</v>
      </c>
      <c r="L7" s="9">
        <v>8.58</v>
      </c>
      <c r="M7" s="9">
        <v>77.691666666666663</v>
      </c>
      <c r="N7" s="9">
        <v>30.6</v>
      </c>
      <c r="O7" s="10">
        <v>0.70833333333333337</v>
      </c>
      <c r="P7" t="s">
        <v>26</v>
      </c>
      <c r="Q7" s="9">
        <v>4.67</v>
      </c>
      <c r="R7" s="9">
        <v>6.9975000000000014</v>
      </c>
      <c r="S7" s="9"/>
      <c r="T7" s="9"/>
      <c r="U7" s="9"/>
      <c r="AA7" s="10"/>
    </row>
    <row r="8" spans="1:27" x14ac:dyDescent="0.25">
      <c r="A8" s="8">
        <v>6</v>
      </c>
      <c r="B8" s="9">
        <v>15.96</v>
      </c>
      <c r="C8" s="9">
        <v>-0.57999999999999996</v>
      </c>
      <c r="D8">
        <v>0</v>
      </c>
      <c r="E8" s="9">
        <v>-3.45</v>
      </c>
      <c r="F8" s="9">
        <v>0.28999999999999998</v>
      </c>
      <c r="G8" s="9">
        <v>11.92</v>
      </c>
      <c r="H8" s="9">
        <v>10.52</v>
      </c>
      <c r="I8" s="9">
        <v>2.600000000000001</v>
      </c>
      <c r="J8" t="s">
        <v>20</v>
      </c>
      <c r="K8">
        <v>4.8</v>
      </c>
      <c r="L8" s="9">
        <v>9.14</v>
      </c>
      <c r="M8" s="9">
        <v>73.470833333333346</v>
      </c>
      <c r="N8" s="9">
        <v>22.5</v>
      </c>
      <c r="O8" s="10">
        <v>0.41666666666666669</v>
      </c>
      <c r="P8" t="s">
        <v>22</v>
      </c>
      <c r="Q8" s="9">
        <v>10.07</v>
      </c>
      <c r="R8" s="9">
        <v>8.03125</v>
      </c>
      <c r="S8" s="9"/>
      <c r="T8" s="9"/>
      <c r="U8" s="9"/>
      <c r="AA8" s="10"/>
    </row>
    <row r="9" spans="1:27" x14ac:dyDescent="0.25">
      <c r="A9" s="8">
        <v>7</v>
      </c>
      <c r="B9" s="9">
        <v>20.67</v>
      </c>
      <c r="C9" s="9">
        <v>3.17</v>
      </c>
      <c r="D9">
        <v>0</v>
      </c>
      <c r="E9" s="9">
        <v>1.7</v>
      </c>
      <c r="F9" s="9">
        <v>3.31</v>
      </c>
      <c r="G9" s="9">
        <v>11.6</v>
      </c>
      <c r="H9" s="9">
        <v>10.55</v>
      </c>
      <c r="I9" s="9">
        <v>3.0333333333333363</v>
      </c>
      <c r="J9" t="s">
        <v>20</v>
      </c>
      <c r="K9">
        <v>3.2</v>
      </c>
      <c r="L9" s="9">
        <v>13.6</v>
      </c>
      <c r="M9" s="9">
        <v>63.779166666666669</v>
      </c>
      <c r="N9" s="9">
        <v>24.1</v>
      </c>
      <c r="O9" s="10">
        <v>0.67708333333333337</v>
      </c>
      <c r="P9" t="s">
        <v>22</v>
      </c>
      <c r="Q9" s="9">
        <v>6.75</v>
      </c>
      <c r="R9" s="9">
        <v>12.576666666666666</v>
      </c>
      <c r="S9" s="9"/>
      <c r="T9" s="9"/>
      <c r="U9" s="9"/>
      <c r="AA9" s="10"/>
    </row>
    <row r="10" spans="1:27" x14ac:dyDescent="0.25">
      <c r="A10" s="8">
        <v>8</v>
      </c>
      <c r="B10" s="9">
        <v>20.260000000000002</v>
      </c>
      <c r="C10" s="9">
        <v>8.8000000000000007</v>
      </c>
      <c r="D10">
        <v>0</v>
      </c>
      <c r="E10" s="9">
        <v>5.24</v>
      </c>
      <c r="F10" s="9">
        <v>7.24</v>
      </c>
      <c r="G10" s="9">
        <v>11.95</v>
      </c>
      <c r="H10" s="9">
        <v>10.56</v>
      </c>
      <c r="I10" s="9">
        <v>3.4864583333333354</v>
      </c>
      <c r="J10" t="s">
        <v>41</v>
      </c>
      <c r="K10">
        <v>1.6</v>
      </c>
      <c r="L10" s="9">
        <v>18.09</v>
      </c>
      <c r="M10" s="9">
        <v>68.295833333333334</v>
      </c>
      <c r="N10" s="9">
        <v>25.7</v>
      </c>
      <c r="O10" s="10">
        <v>0.42708333333333331</v>
      </c>
      <c r="P10" t="s">
        <v>19</v>
      </c>
      <c r="Q10" s="9">
        <v>5.35</v>
      </c>
      <c r="R10" s="9">
        <v>14.816250000000002</v>
      </c>
      <c r="S10" s="9"/>
      <c r="T10" s="9"/>
      <c r="U10" s="9"/>
      <c r="AA10" s="10"/>
    </row>
    <row r="11" spans="1:27" x14ac:dyDescent="0.25">
      <c r="A11" s="8">
        <v>9</v>
      </c>
      <c r="B11" s="9">
        <v>20.420000000000002</v>
      </c>
      <c r="C11" s="9">
        <v>7.79</v>
      </c>
      <c r="D11">
        <v>1.8</v>
      </c>
      <c r="E11" s="9">
        <v>4.4800000000000004</v>
      </c>
      <c r="F11" s="9">
        <v>6.83</v>
      </c>
      <c r="G11" s="9">
        <v>12.44</v>
      </c>
      <c r="H11" s="9">
        <v>10.62</v>
      </c>
      <c r="I11" s="9">
        <v>2.4562499999999998</v>
      </c>
      <c r="J11" t="s">
        <v>30</v>
      </c>
      <c r="K11">
        <v>3.2</v>
      </c>
      <c r="L11" s="9">
        <v>15.62</v>
      </c>
      <c r="M11" s="9">
        <v>73.612499999999997</v>
      </c>
      <c r="N11" s="9">
        <v>24.1</v>
      </c>
      <c r="O11" s="10">
        <v>0.55208333333333337</v>
      </c>
      <c r="P11" t="s">
        <v>26</v>
      </c>
      <c r="Q11" s="9">
        <v>4.5199999999999996</v>
      </c>
      <c r="R11" s="9">
        <v>14.467916666666666</v>
      </c>
      <c r="S11" s="9"/>
      <c r="T11" s="9"/>
      <c r="U11" s="9"/>
      <c r="AA11" s="10"/>
    </row>
    <row r="12" spans="1:27" x14ac:dyDescent="0.25">
      <c r="A12" s="8">
        <v>10</v>
      </c>
      <c r="B12" s="9">
        <v>8.64</v>
      </c>
      <c r="C12" s="9">
        <v>5.96</v>
      </c>
      <c r="D12">
        <v>0.8</v>
      </c>
      <c r="E12" s="9">
        <v>6.44</v>
      </c>
      <c r="F12" s="9">
        <v>8.5299999999999994</v>
      </c>
      <c r="G12" s="9">
        <v>12.94</v>
      </c>
      <c r="H12" s="9">
        <v>10.75</v>
      </c>
      <c r="I12" s="9">
        <v>17.933333333333341</v>
      </c>
      <c r="J12" t="s">
        <v>30</v>
      </c>
      <c r="K12">
        <v>12.9</v>
      </c>
      <c r="L12" s="9">
        <v>5.96</v>
      </c>
      <c r="M12" s="9">
        <v>74.112500000000011</v>
      </c>
      <c r="N12" s="9">
        <v>53.1</v>
      </c>
      <c r="O12" s="10">
        <v>0.54166666666666663</v>
      </c>
      <c r="P12" t="s">
        <v>30</v>
      </c>
      <c r="Q12" s="9">
        <v>1.83</v>
      </c>
      <c r="R12" s="9">
        <v>6.3620833333333318</v>
      </c>
      <c r="S12" s="9"/>
      <c r="T12" s="9"/>
      <c r="U12" s="9"/>
      <c r="AA12" s="10"/>
    </row>
    <row r="13" spans="1:27" x14ac:dyDescent="0.25">
      <c r="A13" s="8">
        <v>11</v>
      </c>
      <c r="B13" s="9">
        <v>10.68</v>
      </c>
      <c r="C13" s="9">
        <v>2.63</v>
      </c>
      <c r="D13">
        <v>0.2</v>
      </c>
      <c r="E13" s="9">
        <v>1.06</v>
      </c>
      <c r="F13" s="9">
        <v>1.67</v>
      </c>
      <c r="G13" s="9">
        <v>13.57</v>
      </c>
      <c r="H13" s="9">
        <v>10.91</v>
      </c>
      <c r="I13" s="9">
        <v>10.045833333333336</v>
      </c>
      <c r="J13" t="s">
        <v>30</v>
      </c>
      <c r="K13">
        <v>17.7</v>
      </c>
      <c r="L13" s="9">
        <v>6.57</v>
      </c>
      <c r="M13" s="9">
        <v>64.924999999999997</v>
      </c>
      <c r="N13" s="9">
        <v>43.5</v>
      </c>
      <c r="O13" s="10">
        <v>0.38541666666666669</v>
      </c>
      <c r="P13" t="s">
        <v>30</v>
      </c>
      <c r="Q13" s="9">
        <v>3.62</v>
      </c>
      <c r="R13" s="9">
        <v>5.9424999999999999</v>
      </c>
      <c r="S13" s="9"/>
      <c r="T13" s="9"/>
      <c r="U13" s="9"/>
      <c r="AA13" s="10"/>
    </row>
    <row r="14" spans="1:27" x14ac:dyDescent="0.25">
      <c r="A14" s="8">
        <v>12</v>
      </c>
      <c r="B14" s="9">
        <v>14.69</v>
      </c>
      <c r="C14" s="9">
        <v>3.09</v>
      </c>
      <c r="D14">
        <v>0.8</v>
      </c>
      <c r="E14" s="9">
        <v>0.09</v>
      </c>
      <c r="F14" s="9">
        <v>2.46</v>
      </c>
      <c r="G14" s="9">
        <v>12.54</v>
      </c>
      <c r="H14" s="9">
        <v>11.09</v>
      </c>
      <c r="I14" s="9">
        <v>7.6614583333333286</v>
      </c>
      <c r="J14" t="s">
        <v>19</v>
      </c>
      <c r="K14">
        <v>6.4</v>
      </c>
      <c r="L14" s="11">
        <v>9.08</v>
      </c>
      <c r="M14" s="9">
        <v>67.762500000000003</v>
      </c>
      <c r="N14" s="9">
        <v>43.5</v>
      </c>
      <c r="O14" s="10">
        <v>0.82291666666666663</v>
      </c>
      <c r="P14" t="s">
        <v>50</v>
      </c>
      <c r="Q14" s="9">
        <v>2.23</v>
      </c>
      <c r="R14" s="9">
        <v>7.7937500000000002</v>
      </c>
      <c r="S14" s="9"/>
      <c r="T14" s="12"/>
      <c r="U14" s="9"/>
      <c r="AA14" s="10"/>
    </row>
    <row r="15" spans="1:27" x14ac:dyDescent="0.25">
      <c r="A15" s="8">
        <v>13</v>
      </c>
      <c r="B15" s="9">
        <v>11.47</v>
      </c>
      <c r="C15" s="9">
        <v>0.21</v>
      </c>
      <c r="D15">
        <v>0</v>
      </c>
      <c r="E15" s="9">
        <v>-2.2599999999999998</v>
      </c>
      <c r="F15" s="9">
        <v>0.73</v>
      </c>
      <c r="G15" s="9">
        <v>11.95</v>
      </c>
      <c r="H15" s="9">
        <v>11.12</v>
      </c>
      <c r="I15" s="9">
        <v>8.1302083333333286</v>
      </c>
      <c r="J15" t="s">
        <v>30</v>
      </c>
      <c r="K15">
        <v>12.9</v>
      </c>
      <c r="L15" s="9">
        <v>7.35</v>
      </c>
      <c r="M15" s="9">
        <v>68.941666666666663</v>
      </c>
      <c r="N15" s="9">
        <v>37</v>
      </c>
      <c r="O15" s="10">
        <v>0.46875</v>
      </c>
      <c r="P15" t="s">
        <v>26</v>
      </c>
      <c r="Q15" s="9">
        <v>4.7300000000000004</v>
      </c>
      <c r="R15" s="9">
        <v>5.2704166666666667</v>
      </c>
      <c r="S15" s="9"/>
      <c r="T15" s="9"/>
      <c r="U15" s="9"/>
      <c r="AA15" s="10"/>
    </row>
    <row r="16" spans="1:27" x14ac:dyDescent="0.25">
      <c r="A16" s="8">
        <v>14</v>
      </c>
      <c r="B16" s="9">
        <v>16.48</v>
      </c>
      <c r="C16" s="9">
        <v>1.61</v>
      </c>
      <c r="D16">
        <v>0</v>
      </c>
      <c r="E16" s="9">
        <v>-1.04</v>
      </c>
      <c r="F16" s="9">
        <v>2.12</v>
      </c>
      <c r="G16" s="9">
        <v>11.93</v>
      </c>
      <c r="H16" s="9">
        <v>11.07</v>
      </c>
      <c r="I16" s="9">
        <v>4.5437500000000011</v>
      </c>
      <c r="J16" t="s">
        <v>24</v>
      </c>
      <c r="K16">
        <v>3.2</v>
      </c>
      <c r="L16" s="9">
        <v>11.12</v>
      </c>
      <c r="M16" s="9">
        <v>61.833333333333321</v>
      </c>
      <c r="N16" s="9">
        <v>35.4</v>
      </c>
      <c r="O16" s="10">
        <v>0.75</v>
      </c>
      <c r="P16" t="s">
        <v>19</v>
      </c>
      <c r="Q16" s="9">
        <v>8.4</v>
      </c>
      <c r="R16" s="9">
        <v>9.1937500000000014</v>
      </c>
      <c r="S16" s="9"/>
      <c r="T16" s="9"/>
      <c r="U16" s="9"/>
      <c r="AA16" s="10"/>
    </row>
    <row r="17" spans="1:27" x14ac:dyDescent="0.25">
      <c r="A17" s="8">
        <v>15</v>
      </c>
      <c r="B17" s="9">
        <v>16.07</v>
      </c>
      <c r="C17" s="9">
        <v>6.31</v>
      </c>
      <c r="D17">
        <v>0</v>
      </c>
      <c r="E17" s="9">
        <v>3.39</v>
      </c>
      <c r="F17" s="9">
        <v>6.49</v>
      </c>
      <c r="G17" s="9">
        <v>11.65</v>
      </c>
      <c r="H17" s="9">
        <v>11.02</v>
      </c>
      <c r="I17" s="9">
        <v>6.4072916666666657</v>
      </c>
      <c r="J17" t="s">
        <v>23</v>
      </c>
      <c r="K17">
        <v>4.8</v>
      </c>
      <c r="L17" s="9">
        <v>12.18</v>
      </c>
      <c r="M17" s="9">
        <v>62.108333333333348</v>
      </c>
      <c r="N17" s="9">
        <v>32.200000000000003</v>
      </c>
      <c r="O17" s="10">
        <v>0.76041666666666663</v>
      </c>
      <c r="P17" t="s">
        <v>19</v>
      </c>
      <c r="Q17" s="9">
        <v>4.32</v>
      </c>
      <c r="R17" s="9">
        <v>10.748750000000001</v>
      </c>
      <c r="S17" s="9"/>
      <c r="T17" s="9"/>
      <c r="U17" s="9"/>
      <c r="AA17" s="10"/>
    </row>
    <row r="18" spans="1:27" x14ac:dyDescent="0.25">
      <c r="A18" s="8">
        <v>16</v>
      </c>
      <c r="B18" s="9">
        <v>16.13</v>
      </c>
      <c r="C18" s="9">
        <v>6.72</v>
      </c>
      <c r="D18">
        <v>0</v>
      </c>
      <c r="E18" s="9">
        <v>4.12</v>
      </c>
      <c r="F18" s="9">
        <v>5.95</v>
      </c>
      <c r="G18" s="9">
        <v>12.29</v>
      </c>
      <c r="H18" s="9">
        <v>10.99</v>
      </c>
      <c r="I18" s="9">
        <v>9.2406249999999996</v>
      </c>
      <c r="J18" t="s">
        <v>19</v>
      </c>
      <c r="K18">
        <v>9.6999999999999993</v>
      </c>
      <c r="L18" s="9">
        <v>12.79</v>
      </c>
      <c r="M18" s="9">
        <v>64.49166666666666</v>
      </c>
      <c r="N18" s="9">
        <v>43.5</v>
      </c>
      <c r="O18" s="10">
        <v>0.5</v>
      </c>
      <c r="P18" t="s">
        <v>20</v>
      </c>
      <c r="Q18" s="9">
        <v>6.9</v>
      </c>
      <c r="R18" s="9">
        <v>11.32</v>
      </c>
      <c r="S18" s="9"/>
      <c r="T18" s="9"/>
      <c r="U18" s="9"/>
      <c r="AA18" s="10"/>
    </row>
    <row r="19" spans="1:27" x14ac:dyDescent="0.25">
      <c r="A19" s="8">
        <v>17</v>
      </c>
      <c r="B19" s="9">
        <v>15.65</v>
      </c>
      <c r="C19" s="9">
        <v>9.3699999999999992</v>
      </c>
      <c r="D19">
        <v>0.8</v>
      </c>
      <c r="E19" s="9">
        <v>8.59</v>
      </c>
      <c r="F19" s="9">
        <v>9.67</v>
      </c>
      <c r="G19" s="9">
        <v>12.52</v>
      </c>
      <c r="H19" s="9">
        <v>11.04</v>
      </c>
      <c r="I19" s="9">
        <v>7.7916666666666643</v>
      </c>
      <c r="J19" t="s">
        <v>20</v>
      </c>
      <c r="K19">
        <v>11.3</v>
      </c>
      <c r="L19" s="9">
        <v>13.28</v>
      </c>
      <c r="M19" s="9">
        <v>74.158333333333346</v>
      </c>
      <c r="N19" s="9">
        <v>33.799999999999997</v>
      </c>
      <c r="O19" s="10">
        <v>0.5625</v>
      </c>
      <c r="P19" t="s">
        <v>23</v>
      </c>
      <c r="Q19" s="9">
        <v>0.95</v>
      </c>
      <c r="R19" s="9">
        <v>12.292499999999999</v>
      </c>
      <c r="S19" s="9"/>
      <c r="T19" s="9"/>
      <c r="U19" s="9"/>
      <c r="AA19" s="10"/>
    </row>
    <row r="20" spans="1:27" x14ac:dyDescent="0.25">
      <c r="A20" s="8">
        <v>18</v>
      </c>
      <c r="B20" s="9">
        <v>15.93</v>
      </c>
      <c r="C20" s="9">
        <v>11.22</v>
      </c>
      <c r="D20">
        <v>0.4</v>
      </c>
      <c r="E20" s="9">
        <v>10</v>
      </c>
      <c r="F20" s="9">
        <v>10.49</v>
      </c>
      <c r="G20" s="9">
        <v>12.91</v>
      </c>
      <c r="H20" s="9">
        <v>11.13</v>
      </c>
      <c r="I20" s="9">
        <v>9.9083333333333332</v>
      </c>
      <c r="J20" t="s">
        <v>20</v>
      </c>
      <c r="K20">
        <v>12.9</v>
      </c>
      <c r="L20" s="9">
        <v>13.28</v>
      </c>
      <c r="M20" s="9">
        <v>79.88333333333334</v>
      </c>
      <c r="N20" s="9">
        <v>49.9</v>
      </c>
      <c r="O20" s="10">
        <v>0.45833333333333331</v>
      </c>
      <c r="P20" t="s">
        <v>20</v>
      </c>
      <c r="Q20" s="9">
        <v>3.12</v>
      </c>
      <c r="R20" s="9">
        <v>12.97458333333333</v>
      </c>
      <c r="S20" s="9"/>
      <c r="T20" s="9"/>
      <c r="U20" s="9"/>
      <c r="AA20" s="10"/>
    </row>
    <row r="21" spans="1:27" x14ac:dyDescent="0.25">
      <c r="A21" s="8">
        <v>19</v>
      </c>
      <c r="B21" s="9">
        <v>18.96</v>
      </c>
      <c r="C21" s="9">
        <v>11.49</v>
      </c>
      <c r="D21">
        <v>0</v>
      </c>
      <c r="E21" s="9">
        <v>10.97</v>
      </c>
      <c r="F21" s="9">
        <v>11.55</v>
      </c>
      <c r="G21" s="9">
        <v>12.9</v>
      </c>
      <c r="H21" s="9">
        <v>11.25</v>
      </c>
      <c r="I21" s="9">
        <v>6.2552083333333286</v>
      </c>
      <c r="J21" t="s">
        <v>20</v>
      </c>
      <c r="K21">
        <v>9.6999999999999993</v>
      </c>
      <c r="L21" s="9">
        <v>15.14</v>
      </c>
      <c r="M21" s="9">
        <v>80.533333333333331</v>
      </c>
      <c r="N21" s="9">
        <v>30.6</v>
      </c>
      <c r="O21" s="10">
        <v>0.58333333333333337</v>
      </c>
      <c r="P21" t="s">
        <v>20</v>
      </c>
      <c r="Q21" s="9">
        <v>1.87</v>
      </c>
      <c r="R21" s="9">
        <v>14.915833333333333</v>
      </c>
      <c r="S21" s="9"/>
      <c r="T21" s="9"/>
      <c r="U21" s="9"/>
      <c r="AA21" s="10"/>
    </row>
    <row r="22" spans="1:27" x14ac:dyDescent="0.25">
      <c r="A22" s="8">
        <v>20</v>
      </c>
      <c r="B22" s="9">
        <v>24.86</v>
      </c>
      <c r="C22" s="9">
        <v>10.199999999999999</v>
      </c>
      <c r="D22">
        <v>0</v>
      </c>
      <c r="E22" s="9">
        <v>7.96</v>
      </c>
      <c r="F22" s="9">
        <v>9.64</v>
      </c>
      <c r="G22" s="9">
        <v>13.04</v>
      </c>
      <c r="H22" s="9">
        <v>11.34</v>
      </c>
      <c r="I22" s="9">
        <v>2.6500000000000004</v>
      </c>
      <c r="J22" t="s">
        <v>20</v>
      </c>
      <c r="K22">
        <v>3.2</v>
      </c>
      <c r="L22" s="9">
        <v>17.79</v>
      </c>
      <c r="M22" s="9">
        <v>68.720833333333317</v>
      </c>
      <c r="N22" s="9">
        <v>20.9</v>
      </c>
      <c r="O22" s="10">
        <v>0.60416666666666663</v>
      </c>
      <c r="P22" t="s">
        <v>41</v>
      </c>
      <c r="Q22" s="9">
        <v>9.8699999999999992</v>
      </c>
      <c r="R22" s="9">
        <v>17.50291666666666</v>
      </c>
      <c r="S22" s="9"/>
      <c r="T22" s="9"/>
      <c r="U22" s="9"/>
      <c r="AA22" s="10"/>
    </row>
    <row r="23" spans="1:27" x14ac:dyDescent="0.25">
      <c r="A23" s="8">
        <v>21</v>
      </c>
      <c r="B23" s="9">
        <v>21.97</v>
      </c>
      <c r="C23" s="9">
        <v>8.6</v>
      </c>
      <c r="D23">
        <v>1.8</v>
      </c>
      <c r="E23" s="9">
        <v>5.37</v>
      </c>
      <c r="F23" s="9">
        <v>8.7100000000000009</v>
      </c>
      <c r="G23" s="9">
        <v>13.45</v>
      </c>
      <c r="H23" s="9">
        <v>11.43</v>
      </c>
      <c r="I23" s="9">
        <v>4.3739583333333352</v>
      </c>
      <c r="J23" t="s">
        <v>20</v>
      </c>
      <c r="K23">
        <v>1.6</v>
      </c>
      <c r="L23" s="9">
        <v>15.43</v>
      </c>
      <c r="M23" s="9">
        <v>63.24583333333333</v>
      </c>
      <c r="N23" s="9">
        <v>35.4</v>
      </c>
      <c r="O23" s="10">
        <v>0.48958333333333331</v>
      </c>
      <c r="P23" t="s">
        <v>20</v>
      </c>
      <c r="Q23" s="9">
        <v>6.67</v>
      </c>
      <c r="R23" s="9">
        <v>15.247499999999997</v>
      </c>
      <c r="S23" s="9"/>
      <c r="T23" s="9"/>
      <c r="U23" s="9"/>
      <c r="AA23" s="10"/>
    </row>
    <row r="24" spans="1:27" x14ac:dyDescent="0.25">
      <c r="A24" s="8">
        <v>22</v>
      </c>
      <c r="B24" s="9">
        <v>16.73</v>
      </c>
      <c r="C24" s="9">
        <v>12.5</v>
      </c>
      <c r="D24">
        <v>0.6</v>
      </c>
      <c r="E24" s="9">
        <v>10.83</v>
      </c>
      <c r="F24" s="9">
        <v>12.31</v>
      </c>
      <c r="G24" s="9">
        <v>14.37</v>
      </c>
      <c r="H24" s="9">
        <v>11.55</v>
      </c>
      <c r="I24" s="9">
        <v>15.03020833333334</v>
      </c>
      <c r="J24" t="s">
        <v>20</v>
      </c>
      <c r="K24">
        <v>17.7</v>
      </c>
      <c r="L24" s="9">
        <v>14.5</v>
      </c>
      <c r="M24" s="9">
        <v>67.854166666666657</v>
      </c>
      <c r="N24" s="9">
        <v>91.7</v>
      </c>
      <c r="O24" s="10">
        <v>0.66666666666666663</v>
      </c>
      <c r="P24" t="s">
        <v>20</v>
      </c>
      <c r="Q24" s="9">
        <v>7.57</v>
      </c>
      <c r="R24" s="9">
        <v>13.713749999999999</v>
      </c>
      <c r="S24" s="9"/>
      <c r="T24" s="9"/>
      <c r="U24" s="9"/>
      <c r="AA24" s="10"/>
    </row>
    <row r="25" spans="1:27" x14ac:dyDescent="0.25">
      <c r="A25" s="8">
        <v>23</v>
      </c>
      <c r="B25" s="9">
        <v>15.29</v>
      </c>
      <c r="C25" s="9">
        <v>9.5500000000000007</v>
      </c>
      <c r="D25">
        <v>0</v>
      </c>
      <c r="E25" s="9">
        <v>7.63</v>
      </c>
      <c r="F25" s="9">
        <v>7.29</v>
      </c>
      <c r="G25" s="9">
        <v>14.57</v>
      </c>
      <c r="H25" s="9">
        <v>11.76</v>
      </c>
      <c r="I25" s="9">
        <v>18.08958333333333</v>
      </c>
      <c r="J25" t="s">
        <v>20</v>
      </c>
      <c r="K25">
        <v>16.100000000000001</v>
      </c>
      <c r="L25" s="9">
        <v>12.27</v>
      </c>
      <c r="M25" s="9">
        <v>65.525000000000006</v>
      </c>
      <c r="N25" s="9">
        <v>69.2</v>
      </c>
      <c r="O25" s="10">
        <v>0.625</v>
      </c>
      <c r="P25" t="s">
        <v>20</v>
      </c>
      <c r="Q25" s="9">
        <v>4.7</v>
      </c>
      <c r="R25" s="9">
        <v>11.648333333333333</v>
      </c>
      <c r="S25" s="9"/>
      <c r="T25" s="9"/>
      <c r="U25" s="9"/>
      <c r="AA25" s="10"/>
    </row>
    <row r="26" spans="1:27" x14ac:dyDescent="0.25">
      <c r="A26" s="8">
        <v>24</v>
      </c>
      <c r="B26" s="9">
        <v>17.41</v>
      </c>
      <c r="C26" s="9">
        <v>9.9600000000000009</v>
      </c>
      <c r="D26">
        <v>0</v>
      </c>
      <c r="E26" s="9">
        <v>8.08</v>
      </c>
      <c r="F26" s="9">
        <v>8.86</v>
      </c>
      <c r="G26" s="9">
        <v>13.96</v>
      </c>
      <c r="H26" s="9">
        <v>11.95</v>
      </c>
      <c r="I26" s="9">
        <v>10.480208333333339</v>
      </c>
      <c r="J26" t="s">
        <v>20</v>
      </c>
      <c r="K26">
        <v>17.7</v>
      </c>
      <c r="L26" s="9">
        <v>15.25</v>
      </c>
      <c r="M26" s="9">
        <v>74.083333333333329</v>
      </c>
      <c r="N26" s="9">
        <v>46.7</v>
      </c>
      <c r="O26" s="10">
        <v>0.42708333333333331</v>
      </c>
      <c r="P26" t="s">
        <v>19</v>
      </c>
      <c r="Q26" s="9">
        <v>2.2999999999999998</v>
      </c>
      <c r="R26" s="9">
        <v>13.746249999999998</v>
      </c>
      <c r="S26" s="9"/>
      <c r="T26" s="9"/>
      <c r="U26" s="9"/>
      <c r="AA26" s="10"/>
    </row>
    <row r="27" spans="1:27" x14ac:dyDescent="0.25">
      <c r="A27" s="8">
        <v>25</v>
      </c>
      <c r="B27" s="9">
        <v>21.42</v>
      </c>
      <c r="C27" s="9">
        <v>7.35</v>
      </c>
      <c r="D27">
        <v>0</v>
      </c>
      <c r="E27" s="9">
        <v>4.78</v>
      </c>
      <c r="F27" s="9">
        <v>6.45</v>
      </c>
      <c r="G27" s="9">
        <v>13.47</v>
      </c>
      <c r="H27" s="9">
        <v>12.04</v>
      </c>
      <c r="I27" s="9">
        <v>5.8072916666666634</v>
      </c>
      <c r="J27" t="s">
        <v>20</v>
      </c>
      <c r="K27">
        <v>4.8</v>
      </c>
      <c r="L27" s="9">
        <v>17.149999999999999</v>
      </c>
      <c r="M27" s="9">
        <v>60.704166666666652</v>
      </c>
      <c r="N27" s="9">
        <v>33.799999999999997</v>
      </c>
      <c r="O27" s="10">
        <v>0.57291666666666663</v>
      </c>
      <c r="P27" t="s">
        <v>20</v>
      </c>
      <c r="Q27" s="9">
        <v>9.83</v>
      </c>
      <c r="R27" s="9">
        <v>14.64291666666667</v>
      </c>
      <c r="S27" s="9"/>
      <c r="T27" s="9"/>
      <c r="U27" s="9"/>
      <c r="AA27" s="10"/>
    </row>
    <row r="28" spans="1:27" x14ac:dyDescent="0.25">
      <c r="A28" s="8">
        <v>26</v>
      </c>
      <c r="B28" s="9">
        <v>22.55</v>
      </c>
      <c r="C28" s="9">
        <v>11.4</v>
      </c>
      <c r="D28">
        <v>0</v>
      </c>
      <c r="E28" s="9">
        <v>10.58</v>
      </c>
      <c r="F28" s="9">
        <v>11.73</v>
      </c>
      <c r="G28" s="9">
        <v>13.44</v>
      </c>
      <c r="H28" s="9">
        <v>12.05</v>
      </c>
      <c r="I28" s="9">
        <v>5.0260416666666643</v>
      </c>
      <c r="J28" t="s">
        <v>20</v>
      </c>
      <c r="K28">
        <v>4.8</v>
      </c>
      <c r="L28" s="9">
        <v>16.05</v>
      </c>
      <c r="M28" s="9">
        <v>69.116666666666674</v>
      </c>
      <c r="N28" s="9">
        <v>29</v>
      </c>
      <c r="O28" s="10">
        <v>0.54166666666666663</v>
      </c>
      <c r="P28" t="s">
        <v>20</v>
      </c>
      <c r="Q28" s="9">
        <v>5.25</v>
      </c>
      <c r="R28" s="9">
        <v>15.237500000000002</v>
      </c>
      <c r="S28" s="9"/>
      <c r="T28" s="9"/>
      <c r="U28" s="9"/>
      <c r="AA28" s="10"/>
    </row>
    <row r="29" spans="1:27" x14ac:dyDescent="0.25">
      <c r="A29" s="8">
        <v>27</v>
      </c>
      <c r="B29" s="9">
        <v>18.64</v>
      </c>
      <c r="C29" s="9">
        <v>6.29</v>
      </c>
      <c r="D29">
        <v>0</v>
      </c>
      <c r="E29" s="9">
        <v>2.71</v>
      </c>
      <c r="F29" s="9">
        <v>6.21</v>
      </c>
      <c r="G29" s="9">
        <v>14.11</v>
      </c>
      <c r="H29" s="9">
        <v>12.07</v>
      </c>
      <c r="I29" s="9">
        <v>4.4937499999999995</v>
      </c>
      <c r="J29" t="s">
        <v>26</v>
      </c>
      <c r="K29">
        <v>3.2</v>
      </c>
      <c r="L29" s="9">
        <v>15.36</v>
      </c>
      <c r="M29" s="9">
        <v>72.083333333333343</v>
      </c>
      <c r="N29" s="9">
        <v>29</v>
      </c>
      <c r="O29" s="10">
        <v>0.53125</v>
      </c>
      <c r="P29" t="s">
        <v>26</v>
      </c>
      <c r="Q29" s="9">
        <v>6.47</v>
      </c>
      <c r="R29" s="9">
        <v>11.869166666666665</v>
      </c>
      <c r="S29" s="9"/>
      <c r="T29" s="9"/>
      <c r="U29" s="9"/>
      <c r="AA29" s="10"/>
    </row>
    <row r="30" spans="1:27" x14ac:dyDescent="0.25">
      <c r="A30" s="8">
        <v>28</v>
      </c>
      <c r="B30" s="9">
        <v>23.74</v>
      </c>
      <c r="C30" s="9">
        <v>6.03</v>
      </c>
      <c r="D30">
        <v>0</v>
      </c>
      <c r="E30" s="9">
        <v>2.61</v>
      </c>
      <c r="F30" s="9">
        <v>6.66</v>
      </c>
      <c r="G30" s="9">
        <v>14.35</v>
      </c>
      <c r="H30" s="9">
        <v>12.17</v>
      </c>
      <c r="I30" s="9">
        <v>2.7166666666666686</v>
      </c>
      <c r="J30" t="s">
        <v>20</v>
      </c>
      <c r="K30">
        <v>3.2</v>
      </c>
      <c r="L30" s="9">
        <v>14.92</v>
      </c>
      <c r="M30" s="9">
        <v>64.92916666666666</v>
      </c>
      <c r="N30" s="9">
        <v>19.3</v>
      </c>
      <c r="O30" s="10">
        <v>0.4375</v>
      </c>
      <c r="P30" t="s">
        <v>21</v>
      </c>
      <c r="Q30" s="9">
        <v>10.08</v>
      </c>
      <c r="R30" s="9">
        <v>15.262916666666664</v>
      </c>
      <c r="S30" s="9"/>
      <c r="T30" s="9"/>
      <c r="U30" s="9"/>
      <c r="AA30" s="10"/>
    </row>
    <row r="31" spans="1:27" x14ac:dyDescent="0.25">
      <c r="A31" s="8">
        <v>29</v>
      </c>
      <c r="B31" s="9">
        <v>24.03</v>
      </c>
      <c r="C31" s="9">
        <v>10.56</v>
      </c>
      <c r="D31">
        <v>0</v>
      </c>
      <c r="E31" s="9">
        <v>8.34</v>
      </c>
      <c r="F31" s="9">
        <v>10.4</v>
      </c>
      <c r="G31" s="9">
        <v>14.28</v>
      </c>
      <c r="H31" s="9">
        <v>12.29</v>
      </c>
      <c r="I31" s="9">
        <v>3.4510416666666699</v>
      </c>
      <c r="J31" t="s">
        <v>20</v>
      </c>
      <c r="K31">
        <v>3.2</v>
      </c>
      <c r="L31" s="9">
        <v>19.09</v>
      </c>
      <c r="M31" s="9">
        <v>56.829166666666659</v>
      </c>
      <c r="N31" s="9">
        <v>22.5</v>
      </c>
      <c r="O31" s="10">
        <v>0.60416666666666663</v>
      </c>
      <c r="P31" t="s">
        <v>24</v>
      </c>
      <c r="Q31" s="9">
        <v>10.37</v>
      </c>
      <c r="R31" s="9">
        <v>17.480416666666667</v>
      </c>
      <c r="S31" s="9"/>
      <c r="T31" s="12"/>
      <c r="U31" s="9"/>
      <c r="AA31" s="10"/>
    </row>
    <row r="32" spans="1:27" x14ac:dyDescent="0.25">
      <c r="A32" s="8">
        <v>30</v>
      </c>
      <c r="B32" s="9">
        <v>19.28</v>
      </c>
      <c r="C32" s="9">
        <v>8.1199999999999992</v>
      </c>
      <c r="D32">
        <v>0</v>
      </c>
      <c r="E32" s="9">
        <v>5.56</v>
      </c>
      <c r="F32" s="9">
        <v>8.61</v>
      </c>
      <c r="G32" s="9">
        <v>14.98</v>
      </c>
      <c r="H32" s="9">
        <v>12.4</v>
      </c>
      <c r="I32" s="9">
        <v>7.4218750000000009</v>
      </c>
      <c r="J32" t="s">
        <v>24</v>
      </c>
      <c r="K32">
        <v>3.2</v>
      </c>
      <c r="L32" s="9">
        <v>15.96</v>
      </c>
      <c r="M32" s="9">
        <v>66.937499999999986</v>
      </c>
      <c r="N32" s="9">
        <v>38.6</v>
      </c>
      <c r="O32" s="10">
        <v>0.58333333333333337</v>
      </c>
      <c r="P32" t="s">
        <v>45</v>
      </c>
      <c r="Q32" s="9">
        <v>10.48</v>
      </c>
      <c r="R32" s="9">
        <v>13.169166666666667</v>
      </c>
      <c r="S32" s="9"/>
      <c r="T32" s="9"/>
      <c r="U32" s="9"/>
      <c r="AA32" s="10"/>
    </row>
    <row r="33" spans="1:28" x14ac:dyDescent="0.25">
      <c r="A33" s="8">
        <v>31</v>
      </c>
      <c r="B33" s="9">
        <v>21.42</v>
      </c>
      <c r="C33" s="9">
        <v>8.2200000000000006</v>
      </c>
      <c r="D33">
        <v>0</v>
      </c>
      <c r="E33" s="9">
        <v>5.05</v>
      </c>
      <c r="F33" s="9">
        <v>8.33</v>
      </c>
      <c r="G33" s="9">
        <v>15.53</v>
      </c>
      <c r="H33" s="9">
        <v>12.57</v>
      </c>
      <c r="I33" s="9">
        <v>5.6791666666666663</v>
      </c>
      <c r="J33" t="s">
        <v>30</v>
      </c>
      <c r="K33">
        <v>3.2</v>
      </c>
      <c r="L33" s="9">
        <v>17.03</v>
      </c>
      <c r="M33" s="9">
        <v>70.099999999999994</v>
      </c>
      <c r="N33" s="9">
        <v>33.799999999999997</v>
      </c>
      <c r="O33" s="10">
        <v>0.70833333333333337</v>
      </c>
      <c r="P33" t="s">
        <v>26</v>
      </c>
      <c r="Q33" s="9">
        <v>9.93</v>
      </c>
      <c r="R33" s="9">
        <v>14.630869565217392</v>
      </c>
      <c r="S33" s="9"/>
      <c r="T33" s="9"/>
      <c r="U33" s="9"/>
      <c r="AA33" s="10"/>
    </row>
    <row r="34" spans="1:28" x14ac:dyDescent="0.25">
      <c r="A34" s="13" t="s">
        <v>27</v>
      </c>
      <c r="B34" s="14">
        <f>AVERAGE(B3:B33)</f>
        <v>17.423870967741934</v>
      </c>
      <c r="C34" s="14">
        <f>AVERAGE(C3:C33)</f>
        <v>6.8796774193548389</v>
      </c>
      <c r="D34" s="14">
        <f>SUM(D3:D33)</f>
        <v>18.000000000000004</v>
      </c>
      <c r="E34" s="14">
        <f>AVERAGE(E3:E33)</f>
        <v>4.725806451612903</v>
      </c>
      <c r="F34" s="14">
        <f>AVERAGE(F3:F33)</f>
        <v>6.7819354838709671</v>
      </c>
      <c r="G34" s="14">
        <v>15.65</v>
      </c>
      <c r="H34" s="14">
        <v>12.79</v>
      </c>
      <c r="I34" s="14">
        <f>AVERAGE(I3:I33)</f>
        <v>6.7259408602150543</v>
      </c>
      <c r="J34" s="14"/>
      <c r="K34" s="14"/>
      <c r="L34" s="15">
        <f>AVERAGE(L3:L33)</f>
        <v>13.229354838709675</v>
      </c>
      <c r="M34" s="14">
        <f>AVERAGE(M3:M33)</f>
        <v>70.584946236559134</v>
      </c>
      <c r="N34" s="14">
        <f>MAX(N3:N33)</f>
        <v>91.7</v>
      </c>
      <c r="O34" s="16"/>
      <c r="P34" s="17"/>
      <c r="Q34" s="41">
        <v>255.7</v>
      </c>
      <c r="R34" s="18">
        <f>AVERAGE(R3:R33)</f>
        <v>11.767178588125294</v>
      </c>
      <c r="S34" s="19"/>
      <c r="AA34" s="10"/>
    </row>
    <row r="35" spans="1:28" x14ac:dyDescent="0.25">
      <c r="A35" s="20" t="s">
        <v>28</v>
      </c>
      <c r="B35" s="14">
        <f>MAX(B3:B33)</f>
        <v>24.86</v>
      </c>
      <c r="C35" s="14">
        <f>MIN(C3:C33)</f>
        <v>-0.57999999999999996</v>
      </c>
      <c r="D35" s="14">
        <f>MAX(D3:D33)</f>
        <v>6.4</v>
      </c>
      <c r="E35" s="14">
        <f>MIN(E3:E33)</f>
        <v>-3.45</v>
      </c>
      <c r="F35" s="14">
        <f>MIN(F3:F33)</f>
        <v>0.28999999999999998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4">
        <f>MAX(Q3:Q33)</f>
        <v>10.48</v>
      </c>
      <c r="R35" s="18">
        <f>MIN(R3:R33)</f>
        <v>5.2704166666666667</v>
      </c>
      <c r="S35" s="19"/>
      <c r="AA35" s="10"/>
    </row>
    <row r="36" spans="1:28" x14ac:dyDescent="0.25">
      <c r="AA36" s="10"/>
    </row>
    <row r="37" spans="1:28" x14ac:dyDescent="0.25">
      <c r="B37" s="21">
        <f>AVERAGE(B34,C34)</f>
        <v>12.151774193548386</v>
      </c>
      <c r="C37">
        <f>COUNTIF(C3:C33,"&lt;0")</f>
        <v>1</v>
      </c>
      <c r="D37">
        <f>COUNTIF(D3:D33,"&gt;0.1")</f>
        <v>11</v>
      </c>
      <c r="E37">
        <f>COUNTIF(E3:E33,"&lt;0")</f>
        <v>4</v>
      </c>
      <c r="Q37">
        <f>COUNTIF(Q3:Q33,"&lt;0.05")</f>
        <v>0</v>
      </c>
      <c r="AB37" s="10"/>
    </row>
    <row r="38" spans="1:28" x14ac:dyDescent="0.25">
      <c r="D38">
        <f>COUNTIF(D3:D33,"&gt;0.9")</f>
        <v>4</v>
      </c>
    </row>
    <row r="39" spans="1:28" x14ac:dyDescent="0.25">
      <c r="Q39" t="s">
        <v>60</v>
      </c>
    </row>
  </sheetData>
  <pageMargins left="0.7" right="0.7" top="0.75" bottom="0.75" header="0.3" footer="0.3"/>
  <pageSetup paperSize="9"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9"/>
  <sheetViews>
    <sheetView topLeftCell="A7" workbookViewId="0">
      <selection activeCell="D13" sqref="D13"/>
    </sheetView>
  </sheetViews>
  <sheetFormatPr defaultRowHeight="15" x14ac:dyDescent="0.25"/>
  <sheetData>
    <row r="1" spans="1:27" x14ac:dyDescent="0.25">
      <c r="A1" s="1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27" ht="45" x14ac:dyDescent="0.25">
      <c r="A2" s="4" t="s">
        <v>0</v>
      </c>
      <c r="B2" s="5" t="s">
        <v>1</v>
      </c>
      <c r="C2" s="5" t="s">
        <v>2</v>
      </c>
      <c r="D2" s="4" t="s">
        <v>3</v>
      </c>
      <c r="E2" s="5" t="s">
        <v>4</v>
      </c>
      <c r="F2" s="5" t="s">
        <v>5</v>
      </c>
      <c r="G2" s="5" t="s">
        <v>48</v>
      </c>
      <c r="H2" s="5" t="s">
        <v>49</v>
      </c>
      <c r="I2" s="5" t="s">
        <v>8</v>
      </c>
      <c r="J2" s="6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4" t="s">
        <v>14</v>
      </c>
      <c r="P2" s="6" t="s">
        <v>15</v>
      </c>
      <c r="Q2" s="7" t="s">
        <v>16</v>
      </c>
      <c r="R2" s="4" t="s">
        <v>17</v>
      </c>
      <c r="S2" s="4"/>
    </row>
    <row r="3" spans="1:27" x14ac:dyDescent="0.25">
      <c r="A3" s="8">
        <v>1</v>
      </c>
      <c r="B3" s="9">
        <v>21.99</v>
      </c>
      <c r="C3" s="9">
        <v>5.58</v>
      </c>
      <c r="D3">
        <v>0</v>
      </c>
      <c r="E3" s="9">
        <v>2.57</v>
      </c>
      <c r="F3" s="9">
        <v>6.18</v>
      </c>
      <c r="G3" s="9">
        <v>15.89</v>
      </c>
      <c r="H3" s="9">
        <v>12.98</v>
      </c>
      <c r="I3" s="9">
        <v>4.7645833333333343</v>
      </c>
      <c r="J3" s="36" t="s">
        <v>30</v>
      </c>
      <c r="K3" s="9">
        <v>3.2</v>
      </c>
      <c r="L3" s="9">
        <v>17.47</v>
      </c>
      <c r="M3" s="9">
        <v>79.8</v>
      </c>
      <c r="N3" s="9">
        <v>29</v>
      </c>
      <c r="O3" s="10">
        <v>0.625</v>
      </c>
      <c r="P3" s="37" t="s">
        <v>26</v>
      </c>
      <c r="Q3" s="9">
        <v>10.38</v>
      </c>
      <c r="R3" s="9">
        <v>13.872916666666667</v>
      </c>
      <c r="S3" s="9"/>
      <c r="V3" s="9"/>
      <c r="W3" s="9"/>
      <c r="AA3" s="10"/>
    </row>
    <row r="4" spans="1:27" x14ac:dyDescent="0.25">
      <c r="A4" s="8">
        <v>2</v>
      </c>
      <c r="B4" s="9">
        <v>23.65</v>
      </c>
      <c r="C4" s="9">
        <v>6.19</v>
      </c>
      <c r="D4">
        <v>7.6</v>
      </c>
      <c r="E4" s="9">
        <v>3.71</v>
      </c>
      <c r="F4" s="9">
        <v>7.34</v>
      </c>
      <c r="G4" s="9">
        <v>16.07</v>
      </c>
      <c r="H4" s="9">
        <v>13.16</v>
      </c>
      <c r="I4" s="9">
        <v>2.4374999999999996</v>
      </c>
      <c r="J4" s="36" t="s">
        <v>45</v>
      </c>
      <c r="K4" s="9">
        <v>0</v>
      </c>
      <c r="L4" s="9">
        <v>17.28</v>
      </c>
      <c r="M4" s="9">
        <v>95.3</v>
      </c>
      <c r="N4" s="9">
        <v>20.9</v>
      </c>
      <c r="O4" s="10">
        <v>0.61458333333333337</v>
      </c>
      <c r="P4" s="37" t="s">
        <v>26</v>
      </c>
      <c r="Q4" s="9">
        <v>5.78</v>
      </c>
      <c r="R4" s="9">
        <v>14.667916666666665</v>
      </c>
      <c r="S4" s="9"/>
      <c r="AA4" s="10"/>
    </row>
    <row r="5" spans="1:27" x14ac:dyDescent="0.25">
      <c r="A5" s="8">
        <v>3</v>
      </c>
      <c r="B5" s="9">
        <v>11.88</v>
      </c>
      <c r="C5" s="9">
        <v>9.19</v>
      </c>
      <c r="D5">
        <v>1.8</v>
      </c>
      <c r="E5" s="9">
        <v>9.92</v>
      </c>
      <c r="F5" s="9">
        <v>11.56</v>
      </c>
      <c r="G5" s="9">
        <v>16.399999999999999</v>
      </c>
      <c r="H5" s="9">
        <v>13.34</v>
      </c>
      <c r="I5" s="9">
        <v>12.101041666666667</v>
      </c>
      <c r="J5" s="36" t="s">
        <v>50</v>
      </c>
      <c r="K5" s="9">
        <v>16.100000000000001</v>
      </c>
      <c r="L5" s="9">
        <v>9.2799999999999994</v>
      </c>
      <c r="M5" s="9">
        <v>95.4</v>
      </c>
      <c r="N5" s="9">
        <v>41.8</v>
      </c>
      <c r="O5" s="10">
        <v>0.53125</v>
      </c>
      <c r="P5" s="37" t="s">
        <v>50</v>
      </c>
      <c r="Q5" s="9">
        <v>0.22</v>
      </c>
      <c r="R5" s="9">
        <v>9.8454166666666669</v>
      </c>
      <c r="S5" s="9"/>
      <c r="AA5" s="10"/>
    </row>
    <row r="6" spans="1:27" x14ac:dyDescent="0.25">
      <c r="A6" s="8">
        <v>4</v>
      </c>
      <c r="B6" s="9">
        <v>14.86</v>
      </c>
      <c r="C6" s="9">
        <v>6.46</v>
      </c>
      <c r="D6">
        <v>5.4</v>
      </c>
      <c r="E6" s="9">
        <v>5.31</v>
      </c>
      <c r="F6" s="9">
        <v>7.48</v>
      </c>
      <c r="G6" s="9">
        <v>15.24</v>
      </c>
      <c r="H6" s="9">
        <v>13.45</v>
      </c>
      <c r="I6" s="9">
        <v>3.7020833333333347</v>
      </c>
      <c r="J6" s="36" t="s">
        <v>19</v>
      </c>
      <c r="K6" s="9">
        <v>4.8</v>
      </c>
      <c r="L6" s="9">
        <v>10.119999999999999</v>
      </c>
      <c r="M6" s="9">
        <v>94.7</v>
      </c>
      <c r="N6" s="9">
        <v>24.1</v>
      </c>
      <c r="O6" s="10">
        <v>0.55208333333333337</v>
      </c>
      <c r="P6" s="37" t="s">
        <v>26</v>
      </c>
      <c r="Q6" s="9">
        <v>1.38</v>
      </c>
      <c r="R6" s="9">
        <v>9.1304166666666635</v>
      </c>
      <c r="S6" s="9"/>
      <c r="AA6" s="10"/>
    </row>
    <row r="7" spans="1:27" x14ac:dyDescent="0.25">
      <c r="A7" s="8">
        <v>5</v>
      </c>
      <c r="B7" s="9">
        <v>14.61</v>
      </c>
      <c r="C7" s="9">
        <v>5.55</v>
      </c>
      <c r="D7">
        <v>5.2</v>
      </c>
      <c r="E7" s="9">
        <v>4.9400000000000004</v>
      </c>
      <c r="F7" s="9">
        <v>7.14</v>
      </c>
      <c r="G7" s="9">
        <v>14.8</v>
      </c>
      <c r="H7" s="9">
        <v>13.4</v>
      </c>
      <c r="I7" s="9">
        <v>10.081250000000002</v>
      </c>
      <c r="J7" s="36" t="s">
        <v>23</v>
      </c>
      <c r="K7" s="9">
        <v>11.3</v>
      </c>
      <c r="L7" s="9">
        <v>9.57</v>
      </c>
      <c r="M7" s="9">
        <v>96.1</v>
      </c>
      <c r="N7" s="9">
        <v>45.1</v>
      </c>
      <c r="O7" s="10">
        <v>0.78125</v>
      </c>
      <c r="P7" s="37" t="s">
        <v>20</v>
      </c>
      <c r="Q7" s="9">
        <v>6.78</v>
      </c>
      <c r="R7" s="9">
        <v>9.1070833333333319</v>
      </c>
      <c r="S7" s="9"/>
      <c r="AA7" s="10"/>
    </row>
    <row r="8" spans="1:27" x14ac:dyDescent="0.25">
      <c r="A8" s="8">
        <v>6</v>
      </c>
      <c r="B8" s="9">
        <v>13.46</v>
      </c>
      <c r="C8" s="9">
        <v>5.82</v>
      </c>
      <c r="D8">
        <v>4</v>
      </c>
      <c r="E8" s="9">
        <v>5.23</v>
      </c>
      <c r="F8" s="9">
        <v>6.79</v>
      </c>
      <c r="G8" s="9">
        <v>14.52</v>
      </c>
      <c r="H8" s="9">
        <v>13.29</v>
      </c>
      <c r="I8" s="9">
        <v>13.259374999999991</v>
      </c>
      <c r="J8" s="36" t="s">
        <v>23</v>
      </c>
      <c r="K8" s="9">
        <v>12.9</v>
      </c>
      <c r="L8" s="9">
        <v>9.94</v>
      </c>
      <c r="M8" s="9">
        <v>90.6</v>
      </c>
      <c r="N8" s="9">
        <v>59.5</v>
      </c>
      <c r="O8" s="10">
        <v>0.51041666666666663</v>
      </c>
      <c r="P8" s="37" t="s">
        <v>50</v>
      </c>
      <c r="Q8" s="9">
        <v>2.2000000000000002</v>
      </c>
      <c r="R8" s="9">
        <v>9.7166666666666686</v>
      </c>
      <c r="S8" s="9"/>
      <c r="AA8" s="10"/>
    </row>
    <row r="9" spans="1:27" x14ac:dyDescent="0.25">
      <c r="A9" s="8">
        <v>7</v>
      </c>
      <c r="B9" s="9">
        <v>11.44</v>
      </c>
      <c r="C9" s="9">
        <v>7.74</v>
      </c>
      <c r="D9">
        <v>0.4</v>
      </c>
      <c r="E9" s="9">
        <v>3.54</v>
      </c>
      <c r="F9" s="9">
        <v>8.09</v>
      </c>
      <c r="G9" s="9">
        <v>14.21</v>
      </c>
      <c r="H9" s="9">
        <v>13.17</v>
      </c>
      <c r="I9" s="9">
        <v>8.2541666666666647</v>
      </c>
      <c r="J9" s="36" t="s">
        <v>50</v>
      </c>
      <c r="K9" s="9">
        <v>6.4</v>
      </c>
      <c r="L9" s="9">
        <v>9.35</v>
      </c>
      <c r="M9" s="9">
        <v>87.5</v>
      </c>
      <c r="N9" s="9">
        <v>37</v>
      </c>
      <c r="O9" s="10">
        <v>0.55208333333333337</v>
      </c>
      <c r="P9" s="37" t="s">
        <v>50</v>
      </c>
      <c r="Q9" s="9">
        <v>0.03</v>
      </c>
      <c r="R9" s="9">
        <v>9.3941666666666652</v>
      </c>
      <c r="S9" s="9"/>
      <c r="AA9" s="10"/>
    </row>
    <row r="10" spans="1:27" x14ac:dyDescent="0.25">
      <c r="A10" s="8">
        <v>8</v>
      </c>
      <c r="B10" s="9">
        <v>14.22</v>
      </c>
      <c r="C10" s="9">
        <v>5.63</v>
      </c>
      <c r="D10">
        <v>0</v>
      </c>
      <c r="E10" s="9">
        <v>3.43</v>
      </c>
      <c r="F10" s="9">
        <v>6.2</v>
      </c>
      <c r="G10" s="9">
        <v>13.74</v>
      </c>
      <c r="H10" s="9">
        <v>13.04</v>
      </c>
      <c r="I10" s="9">
        <v>4.8374999999999995</v>
      </c>
      <c r="J10" s="36" t="s">
        <v>50</v>
      </c>
      <c r="K10" s="9">
        <v>8</v>
      </c>
      <c r="L10" s="9">
        <v>9.7100000000000009</v>
      </c>
      <c r="M10" s="9">
        <v>83.6</v>
      </c>
      <c r="N10" s="9">
        <v>20.9</v>
      </c>
      <c r="O10" s="10">
        <v>0.41666666666666669</v>
      </c>
      <c r="P10" s="37" t="s">
        <v>30</v>
      </c>
      <c r="Q10" s="9">
        <v>1.47</v>
      </c>
      <c r="R10" s="9">
        <v>8.9404166666666676</v>
      </c>
      <c r="S10" s="9"/>
      <c r="AA10" s="10"/>
    </row>
    <row r="11" spans="1:27" x14ac:dyDescent="0.25">
      <c r="A11" s="8">
        <v>9</v>
      </c>
      <c r="B11" s="9">
        <v>16.07</v>
      </c>
      <c r="C11" s="9">
        <v>4.07</v>
      </c>
      <c r="D11">
        <v>4</v>
      </c>
      <c r="E11" s="9">
        <v>0.82</v>
      </c>
      <c r="F11" s="9">
        <v>4.3600000000000003</v>
      </c>
      <c r="G11" s="9">
        <v>13.52</v>
      </c>
      <c r="H11" s="9">
        <v>12.89</v>
      </c>
      <c r="I11" s="9">
        <v>1.5499999999999983</v>
      </c>
      <c r="J11" s="36" t="s">
        <v>20</v>
      </c>
      <c r="K11" s="9">
        <v>4.8</v>
      </c>
      <c r="L11" s="9">
        <v>13.59</v>
      </c>
      <c r="M11" s="9">
        <v>92</v>
      </c>
      <c r="N11" s="9">
        <v>16.100000000000001</v>
      </c>
      <c r="O11" s="10">
        <v>0.32291666666666669</v>
      </c>
      <c r="P11" s="37" t="s">
        <v>21</v>
      </c>
      <c r="Q11" s="9">
        <v>2.77</v>
      </c>
      <c r="R11" s="9">
        <v>11.066249999999998</v>
      </c>
      <c r="S11" s="9"/>
      <c r="AA11" s="10"/>
    </row>
    <row r="12" spans="1:27" x14ac:dyDescent="0.25">
      <c r="A12" s="8">
        <v>10</v>
      </c>
      <c r="B12" s="9">
        <v>13.99</v>
      </c>
      <c r="C12" s="9">
        <v>8.8699999999999992</v>
      </c>
      <c r="D12">
        <v>1.4</v>
      </c>
      <c r="E12" s="9">
        <v>8.1199999999999992</v>
      </c>
      <c r="F12" s="9">
        <v>10.19</v>
      </c>
      <c r="G12" s="9">
        <v>13.63</v>
      </c>
      <c r="H12" s="9">
        <v>12.77</v>
      </c>
      <c r="I12" s="9">
        <v>3.8958333333333335</v>
      </c>
      <c r="J12" s="36" t="s">
        <v>20</v>
      </c>
      <c r="K12" s="9">
        <v>1.6</v>
      </c>
      <c r="L12" s="9">
        <v>10.95</v>
      </c>
      <c r="M12" s="9">
        <v>82.2</v>
      </c>
      <c r="N12" s="9">
        <v>25.7</v>
      </c>
      <c r="O12" s="10">
        <v>0.86458333333333337</v>
      </c>
      <c r="P12" s="37" t="s">
        <v>26</v>
      </c>
      <c r="Q12" s="9">
        <v>0.15</v>
      </c>
      <c r="R12" s="9">
        <v>10.825416666666667</v>
      </c>
      <c r="S12" s="9"/>
      <c r="AA12" s="10"/>
    </row>
    <row r="13" spans="1:27" x14ac:dyDescent="0.25">
      <c r="A13" s="8">
        <v>11</v>
      </c>
      <c r="B13" s="9">
        <v>12.88</v>
      </c>
      <c r="C13" s="9">
        <v>9.5399999999999991</v>
      </c>
      <c r="D13">
        <v>33.799999999999997</v>
      </c>
      <c r="E13" s="9">
        <v>9.1</v>
      </c>
      <c r="F13" s="9">
        <v>10.41</v>
      </c>
      <c r="G13" s="9">
        <v>13.82</v>
      </c>
      <c r="H13" s="9">
        <v>12.69</v>
      </c>
      <c r="I13" s="9">
        <v>14.845833333333339</v>
      </c>
      <c r="J13" s="36" t="s">
        <v>30</v>
      </c>
      <c r="K13" s="9">
        <v>14.5</v>
      </c>
      <c r="L13" s="9">
        <v>12.7</v>
      </c>
      <c r="M13" s="9">
        <v>93.8</v>
      </c>
      <c r="N13" s="9">
        <v>45.1</v>
      </c>
      <c r="O13" s="10">
        <v>0.47916666666666669</v>
      </c>
      <c r="P13" s="37" t="s">
        <v>50</v>
      </c>
      <c r="Q13" s="9">
        <v>0.32</v>
      </c>
      <c r="R13" s="9">
        <v>10.584583333333335</v>
      </c>
      <c r="S13" s="9"/>
      <c r="AA13" s="10"/>
    </row>
    <row r="14" spans="1:27" x14ac:dyDescent="0.25">
      <c r="A14" s="8">
        <v>12</v>
      </c>
      <c r="B14" s="9">
        <v>13.54</v>
      </c>
      <c r="C14" s="9">
        <v>9.57</v>
      </c>
      <c r="D14">
        <v>3.4</v>
      </c>
      <c r="E14" s="9">
        <v>9.5500000000000007</v>
      </c>
      <c r="F14" s="9">
        <v>10.3</v>
      </c>
      <c r="G14" s="9">
        <v>13.42</v>
      </c>
      <c r="H14" s="9">
        <v>12.65</v>
      </c>
      <c r="I14" s="9">
        <v>12.562499999999998</v>
      </c>
      <c r="J14" s="36" t="s">
        <v>50</v>
      </c>
      <c r="K14" s="11">
        <v>14.5</v>
      </c>
      <c r="L14" s="11">
        <v>10.62</v>
      </c>
      <c r="M14" s="9">
        <v>98.8</v>
      </c>
      <c r="N14" s="9">
        <v>40.200000000000003</v>
      </c>
      <c r="O14" s="10">
        <v>7.2916666666666671E-2</v>
      </c>
      <c r="P14" s="37" t="s">
        <v>30</v>
      </c>
      <c r="Q14" s="9">
        <v>0.03</v>
      </c>
      <c r="R14" s="9">
        <v>10.968333333333334</v>
      </c>
      <c r="S14" s="9"/>
      <c r="AA14" s="10"/>
    </row>
    <row r="15" spans="1:27" x14ac:dyDescent="0.25">
      <c r="A15" s="8">
        <v>13</v>
      </c>
      <c r="B15" s="9">
        <v>16.86</v>
      </c>
      <c r="C15" s="9">
        <v>10.62</v>
      </c>
      <c r="D15">
        <v>0.4</v>
      </c>
      <c r="E15" s="9">
        <v>10.85</v>
      </c>
      <c r="F15" s="9">
        <v>11.52</v>
      </c>
      <c r="G15" s="9">
        <v>13.37</v>
      </c>
      <c r="H15" s="9">
        <v>12.59</v>
      </c>
      <c r="I15" s="9">
        <v>4.9020833333333309</v>
      </c>
      <c r="J15" s="36" t="s">
        <v>30</v>
      </c>
      <c r="K15" s="9">
        <v>6.4</v>
      </c>
      <c r="L15" s="9">
        <v>12.28</v>
      </c>
      <c r="M15" s="9">
        <v>99.2</v>
      </c>
      <c r="N15" s="9">
        <v>19.3</v>
      </c>
      <c r="O15" s="10">
        <v>0.36458333333333331</v>
      </c>
      <c r="P15" s="37" t="s">
        <v>30</v>
      </c>
      <c r="Q15" s="9">
        <v>0.08</v>
      </c>
      <c r="R15" s="9">
        <v>13.561666666666666</v>
      </c>
      <c r="S15" s="9"/>
      <c r="AA15" s="10"/>
    </row>
    <row r="16" spans="1:27" x14ac:dyDescent="0.25">
      <c r="A16" s="8">
        <v>14</v>
      </c>
      <c r="B16" s="9">
        <v>19.850000000000001</v>
      </c>
      <c r="C16" s="9">
        <v>11.23</v>
      </c>
      <c r="D16">
        <v>0</v>
      </c>
      <c r="E16" s="9">
        <v>11.5</v>
      </c>
      <c r="F16" s="9">
        <v>12.48</v>
      </c>
      <c r="G16" s="9">
        <v>13.98</v>
      </c>
      <c r="H16" s="9">
        <v>12.52</v>
      </c>
      <c r="I16" s="9">
        <v>4.0187499999999998</v>
      </c>
      <c r="J16" s="36" t="s">
        <v>23</v>
      </c>
      <c r="K16" s="9">
        <v>1.6</v>
      </c>
      <c r="L16" s="9">
        <v>12.32</v>
      </c>
      <c r="M16" s="9">
        <v>97.7</v>
      </c>
      <c r="N16" s="9">
        <v>19.3</v>
      </c>
      <c r="O16" s="10">
        <v>0.72916666666666663</v>
      </c>
      <c r="P16" s="37" t="s">
        <v>30</v>
      </c>
      <c r="Q16" s="9">
        <v>2.7</v>
      </c>
      <c r="R16" s="9">
        <v>14.140833333333333</v>
      </c>
      <c r="S16" s="9"/>
      <c r="AA16" s="10"/>
    </row>
    <row r="17" spans="1:27" x14ac:dyDescent="0.25">
      <c r="A17" s="8">
        <v>15</v>
      </c>
      <c r="B17" s="9">
        <v>20.66</v>
      </c>
      <c r="C17" s="9">
        <v>12.13</v>
      </c>
      <c r="D17">
        <v>0</v>
      </c>
      <c r="E17" s="9">
        <v>12.13</v>
      </c>
      <c r="F17" s="9">
        <v>13.9</v>
      </c>
      <c r="G17" s="9">
        <v>14.54</v>
      </c>
      <c r="H17" s="9">
        <v>12.54</v>
      </c>
      <c r="I17" s="9">
        <v>3.0854166666666671</v>
      </c>
      <c r="J17" s="36" t="s">
        <v>23</v>
      </c>
      <c r="K17" s="9">
        <v>1.6</v>
      </c>
      <c r="L17" s="9">
        <v>15.6</v>
      </c>
      <c r="M17" s="9">
        <v>97.4</v>
      </c>
      <c r="N17" s="9">
        <v>20.9</v>
      </c>
      <c r="O17" s="10">
        <v>0.73958333333333337</v>
      </c>
      <c r="P17" s="37" t="s">
        <v>26</v>
      </c>
      <c r="Q17" s="9">
        <v>2.7</v>
      </c>
      <c r="R17" s="9">
        <v>15.567916666666667</v>
      </c>
      <c r="S17" s="9"/>
      <c r="AA17" s="10"/>
    </row>
    <row r="18" spans="1:27" x14ac:dyDescent="0.25">
      <c r="A18" s="8">
        <v>16</v>
      </c>
      <c r="B18" s="9">
        <v>18.82</v>
      </c>
      <c r="C18" s="9">
        <v>12.65</v>
      </c>
      <c r="D18">
        <v>0.2</v>
      </c>
      <c r="E18" s="9">
        <v>12.8</v>
      </c>
      <c r="F18" s="9">
        <v>14.24</v>
      </c>
      <c r="G18" s="9">
        <v>15.17</v>
      </c>
      <c r="H18" s="9">
        <v>12.64</v>
      </c>
      <c r="I18" s="9">
        <v>3.1031250000000021</v>
      </c>
      <c r="J18" s="36" t="s">
        <v>40</v>
      </c>
      <c r="K18" s="9">
        <v>0</v>
      </c>
      <c r="L18" s="9">
        <v>15.18</v>
      </c>
      <c r="M18" s="9">
        <v>95.9</v>
      </c>
      <c r="N18" s="9">
        <v>19.3</v>
      </c>
      <c r="O18" s="10">
        <v>0.71875</v>
      </c>
      <c r="P18" s="37" t="s">
        <v>26</v>
      </c>
      <c r="Q18" s="9">
        <v>0.27</v>
      </c>
      <c r="R18" s="9">
        <v>14.685416666666663</v>
      </c>
      <c r="S18" s="9"/>
      <c r="AA18" s="10"/>
    </row>
    <row r="19" spans="1:27" x14ac:dyDescent="0.25">
      <c r="A19" s="8">
        <v>17</v>
      </c>
      <c r="B19" s="9">
        <v>20.45</v>
      </c>
      <c r="C19" s="9">
        <v>11.69</v>
      </c>
      <c r="D19">
        <v>0.2</v>
      </c>
      <c r="E19" s="9">
        <v>12.1</v>
      </c>
      <c r="F19" s="9">
        <v>13.29</v>
      </c>
      <c r="G19" s="9">
        <v>15.46</v>
      </c>
      <c r="H19" s="9">
        <v>12.79</v>
      </c>
      <c r="I19" s="9">
        <v>3.9052083333333343</v>
      </c>
      <c r="J19" s="36" t="s">
        <v>30</v>
      </c>
      <c r="K19" s="9">
        <v>3.2</v>
      </c>
      <c r="L19" s="9">
        <v>13.34</v>
      </c>
      <c r="M19" s="9">
        <v>97.9</v>
      </c>
      <c r="N19" s="9">
        <v>20.9</v>
      </c>
      <c r="O19" s="10">
        <v>0.67708333333333337</v>
      </c>
      <c r="P19" s="37" t="s">
        <v>26</v>
      </c>
      <c r="Q19" s="9">
        <v>2.15</v>
      </c>
      <c r="R19" s="9">
        <v>13.893333333333333</v>
      </c>
      <c r="S19" s="9"/>
      <c r="AA19" s="10"/>
    </row>
    <row r="20" spans="1:27" x14ac:dyDescent="0.25">
      <c r="A20" s="8">
        <v>18</v>
      </c>
      <c r="B20" s="9">
        <v>16.059999999999999</v>
      </c>
      <c r="C20" s="9">
        <v>10.96</v>
      </c>
      <c r="D20">
        <v>2.4</v>
      </c>
      <c r="E20" s="9">
        <v>11.38</v>
      </c>
      <c r="F20" s="9">
        <v>12.93</v>
      </c>
      <c r="G20" s="9">
        <v>15.83</v>
      </c>
      <c r="H20" s="9">
        <v>12.94</v>
      </c>
      <c r="I20" s="9">
        <v>9.7625000000000011</v>
      </c>
      <c r="J20" s="36" t="s">
        <v>30</v>
      </c>
      <c r="K20" s="9">
        <v>6.4</v>
      </c>
      <c r="L20" s="9">
        <v>12.28</v>
      </c>
      <c r="M20" s="9">
        <v>97.9</v>
      </c>
      <c r="N20" s="9">
        <v>33.799999999999997</v>
      </c>
      <c r="O20" s="10">
        <v>0.67708333333333337</v>
      </c>
      <c r="P20" s="37" t="s">
        <v>50</v>
      </c>
      <c r="Q20" s="9">
        <v>0.56999999999999995</v>
      </c>
      <c r="R20" s="9">
        <v>12.655833333333334</v>
      </c>
      <c r="S20" s="9"/>
      <c r="AA20" s="10"/>
    </row>
    <row r="21" spans="1:27" x14ac:dyDescent="0.25">
      <c r="A21" s="8">
        <v>19</v>
      </c>
      <c r="B21" s="9">
        <v>19.13</v>
      </c>
      <c r="C21" s="9">
        <v>12.01</v>
      </c>
      <c r="D21">
        <v>3.6</v>
      </c>
      <c r="E21" s="9">
        <v>11.25</v>
      </c>
      <c r="F21" s="9">
        <v>12.68</v>
      </c>
      <c r="G21" s="9">
        <v>15.71</v>
      </c>
      <c r="H21" s="9">
        <v>13.1</v>
      </c>
      <c r="I21" s="9">
        <v>3.8906249999999996</v>
      </c>
      <c r="J21" s="36" t="s">
        <v>26</v>
      </c>
      <c r="K21" s="9">
        <v>1.6</v>
      </c>
      <c r="L21" s="9">
        <v>15.43</v>
      </c>
      <c r="M21" s="9">
        <v>98.6</v>
      </c>
      <c r="N21" s="9">
        <v>27.4</v>
      </c>
      <c r="O21" s="10">
        <v>0.875</v>
      </c>
      <c r="P21" s="37" t="s">
        <v>20</v>
      </c>
      <c r="Q21" s="9">
        <v>1.42</v>
      </c>
      <c r="R21" s="9">
        <v>14.522500000000006</v>
      </c>
      <c r="S21" s="9"/>
      <c r="AA21" s="10"/>
    </row>
    <row r="22" spans="1:27" x14ac:dyDescent="0.25">
      <c r="A22" s="8">
        <v>20</v>
      </c>
      <c r="B22" s="9">
        <v>20.25</v>
      </c>
      <c r="C22" s="9">
        <v>12.07</v>
      </c>
      <c r="D22">
        <v>1.8</v>
      </c>
      <c r="E22" s="9">
        <v>10.65</v>
      </c>
      <c r="F22" s="9">
        <v>11.54</v>
      </c>
      <c r="G22" s="9">
        <v>15.71</v>
      </c>
      <c r="H22" s="9">
        <v>13.21</v>
      </c>
      <c r="I22" s="9">
        <v>4.9791666666666696</v>
      </c>
      <c r="J22" s="36" t="s">
        <v>20</v>
      </c>
      <c r="K22" s="9">
        <v>8</v>
      </c>
      <c r="L22" s="9">
        <v>16.79</v>
      </c>
      <c r="M22" s="9">
        <v>86.7</v>
      </c>
      <c r="N22" s="9">
        <v>27.4</v>
      </c>
      <c r="O22" s="10">
        <v>0.32291666666666669</v>
      </c>
      <c r="P22" s="37" t="s">
        <v>20</v>
      </c>
      <c r="Q22" s="9">
        <v>6.37</v>
      </c>
      <c r="R22" s="9">
        <v>16.341250000000002</v>
      </c>
      <c r="S22" s="9"/>
      <c r="AA22" s="10"/>
    </row>
    <row r="23" spans="1:27" x14ac:dyDescent="0.25">
      <c r="A23" s="8">
        <v>21</v>
      </c>
      <c r="B23" s="9">
        <v>18.649999999999999</v>
      </c>
      <c r="C23" s="9">
        <v>12.79</v>
      </c>
      <c r="D23">
        <v>0</v>
      </c>
      <c r="E23" s="9">
        <v>12.18</v>
      </c>
      <c r="F23" s="9">
        <v>13.02</v>
      </c>
      <c r="G23" s="9">
        <v>15.88</v>
      </c>
      <c r="H23" s="9">
        <v>13.31</v>
      </c>
      <c r="I23" s="9">
        <v>8.3479166666666682</v>
      </c>
      <c r="J23" s="36" t="s">
        <v>20</v>
      </c>
      <c r="K23" s="9">
        <v>8</v>
      </c>
      <c r="L23" s="9">
        <v>15.48</v>
      </c>
      <c r="M23" s="9">
        <v>83.2</v>
      </c>
      <c r="N23" s="9">
        <v>45.1</v>
      </c>
      <c r="O23" s="10">
        <v>0.61458333333333337</v>
      </c>
      <c r="P23" s="37" t="s">
        <v>20</v>
      </c>
      <c r="Q23" s="9">
        <v>3.62</v>
      </c>
      <c r="R23" s="9">
        <v>14.983333333333336</v>
      </c>
      <c r="S23" s="9"/>
      <c r="AA23" s="10"/>
    </row>
    <row r="24" spans="1:27" x14ac:dyDescent="0.25">
      <c r="A24" s="8">
        <v>22</v>
      </c>
      <c r="B24" s="9">
        <v>20.2</v>
      </c>
      <c r="C24" s="9">
        <v>10.130000000000001</v>
      </c>
      <c r="D24">
        <v>0</v>
      </c>
      <c r="E24" s="9">
        <v>7.11</v>
      </c>
      <c r="F24" s="9">
        <v>8.5399999999999991</v>
      </c>
      <c r="G24" s="9">
        <v>15.56</v>
      </c>
      <c r="H24" s="9">
        <v>13.42</v>
      </c>
      <c r="I24" s="9">
        <v>4.9760416666666645</v>
      </c>
      <c r="J24" s="36" t="s">
        <v>20</v>
      </c>
      <c r="K24" s="9">
        <v>8</v>
      </c>
      <c r="L24" s="9">
        <v>15.8</v>
      </c>
      <c r="M24" s="9">
        <v>83.2</v>
      </c>
      <c r="N24" s="9">
        <v>35.4</v>
      </c>
      <c r="O24" s="10">
        <v>0.53125</v>
      </c>
      <c r="P24" s="37" t="s">
        <v>22</v>
      </c>
      <c r="Q24" s="9">
        <v>5.13</v>
      </c>
      <c r="R24" s="9">
        <v>15.678749999999996</v>
      </c>
      <c r="S24" s="9"/>
      <c r="AA24" s="10"/>
    </row>
    <row r="25" spans="1:27" x14ac:dyDescent="0.25">
      <c r="A25" s="8">
        <v>23</v>
      </c>
      <c r="B25" s="9">
        <v>23.79</v>
      </c>
      <c r="C25" s="9">
        <v>15.51</v>
      </c>
      <c r="D25">
        <v>0</v>
      </c>
      <c r="E25" s="9">
        <v>13.39</v>
      </c>
      <c r="F25" s="9">
        <v>13.78</v>
      </c>
      <c r="G25" s="9">
        <v>15.61</v>
      </c>
      <c r="H25" s="9">
        <v>13.48</v>
      </c>
      <c r="I25" s="9">
        <v>4.270833333333333</v>
      </c>
      <c r="J25" s="36" t="s">
        <v>20</v>
      </c>
      <c r="K25" s="9">
        <v>6.4</v>
      </c>
      <c r="L25" s="9">
        <v>18.850000000000001</v>
      </c>
      <c r="M25" s="9">
        <v>69.7</v>
      </c>
      <c r="N25" s="9">
        <v>33.799999999999997</v>
      </c>
      <c r="O25" s="10">
        <v>0.5625</v>
      </c>
      <c r="P25" s="37" t="s">
        <v>22</v>
      </c>
      <c r="Q25" s="9">
        <v>4.68</v>
      </c>
      <c r="R25" s="9">
        <v>19.231666666666666</v>
      </c>
      <c r="S25" s="9"/>
      <c r="AA25" s="10"/>
    </row>
    <row r="26" spans="1:27" x14ac:dyDescent="0.25">
      <c r="A26" s="8">
        <v>24</v>
      </c>
      <c r="B26" s="9">
        <v>27.1</v>
      </c>
      <c r="C26" s="9">
        <v>15.38</v>
      </c>
      <c r="D26">
        <v>0</v>
      </c>
      <c r="E26" s="9">
        <v>11.79</v>
      </c>
      <c r="F26" s="9">
        <v>13.66</v>
      </c>
      <c r="G26" s="9">
        <v>16.18</v>
      </c>
      <c r="H26" s="9">
        <v>13.54</v>
      </c>
      <c r="I26" s="9">
        <v>2.5166666666666662</v>
      </c>
      <c r="J26" s="36" t="s">
        <v>22</v>
      </c>
      <c r="K26" s="9">
        <v>3.2</v>
      </c>
      <c r="L26" s="9">
        <v>22.19</v>
      </c>
      <c r="M26" s="9">
        <v>73.099999999999994</v>
      </c>
      <c r="N26" s="9">
        <v>19.3</v>
      </c>
      <c r="O26" s="10">
        <v>0.47916666666666669</v>
      </c>
      <c r="P26" s="37" t="s">
        <v>20</v>
      </c>
      <c r="Q26" s="9">
        <v>10.52</v>
      </c>
      <c r="R26" s="9">
        <v>21.410416666666666</v>
      </c>
      <c r="S26" s="9"/>
      <c r="AA26" s="10"/>
    </row>
    <row r="27" spans="1:27" x14ac:dyDescent="0.25">
      <c r="A27" s="8">
        <v>25</v>
      </c>
      <c r="B27" s="38">
        <v>26.7</v>
      </c>
      <c r="C27" s="9">
        <v>13.06</v>
      </c>
      <c r="D27" s="39">
        <v>0</v>
      </c>
      <c r="E27" s="9">
        <v>9.4</v>
      </c>
      <c r="F27" s="9">
        <v>12.42</v>
      </c>
      <c r="G27" s="9">
        <v>17.11</v>
      </c>
      <c r="H27" s="9">
        <v>13.69</v>
      </c>
      <c r="I27" s="9">
        <v>4.7239583333333313</v>
      </c>
      <c r="J27" s="36" t="s">
        <v>50</v>
      </c>
      <c r="K27" s="9">
        <v>3.2</v>
      </c>
      <c r="L27" s="9">
        <v>23.14</v>
      </c>
      <c r="M27" s="9">
        <v>71.099999999999994</v>
      </c>
      <c r="N27" s="9">
        <v>33.799999999999997</v>
      </c>
      <c r="O27" s="10">
        <v>0.63541666666666663</v>
      </c>
      <c r="P27" s="37" t="s">
        <v>30</v>
      </c>
      <c r="Q27" s="9">
        <v>10.6</v>
      </c>
      <c r="R27" s="9">
        <v>19.224999999999998</v>
      </c>
      <c r="S27" s="9"/>
      <c r="T27" t="s">
        <v>53</v>
      </c>
      <c r="AA27" s="10"/>
    </row>
    <row r="28" spans="1:27" x14ac:dyDescent="0.25">
      <c r="A28" s="8">
        <v>26</v>
      </c>
      <c r="B28" s="9">
        <v>26.44</v>
      </c>
      <c r="C28" s="9">
        <v>10.97</v>
      </c>
      <c r="D28">
        <v>2.8</v>
      </c>
      <c r="E28" s="9">
        <v>8.1300000000000008</v>
      </c>
      <c r="F28" s="9">
        <v>11.16</v>
      </c>
      <c r="G28" s="9">
        <v>17.59</v>
      </c>
      <c r="H28" s="9">
        <v>14.57</v>
      </c>
      <c r="I28" s="9">
        <v>1.7666666666666664</v>
      </c>
      <c r="J28" s="36" t="s">
        <v>50</v>
      </c>
      <c r="K28" s="9">
        <v>4.8</v>
      </c>
      <c r="L28" s="9">
        <v>22.22</v>
      </c>
      <c r="M28" s="9">
        <v>97.2</v>
      </c>
      <c r="N28" s="9">
        <v>17.7</v>
      </c>
      <c r="O28" s="10">
        <v>0.57291666666666663</v>
      </c>
      <c r="P28" s="37" t="s">
        <v>22</v>
      </c>
      <c r="Q28" s="9">
        <v>5.23</v>
      </c>
      <c r="R28" s="9">
        <v>18.782916666666665</v>
      </c>
      <c r="S28" s="9"/>
      <c r="T28" t="s">
        <v>56</v>
      </c>
      <c r="AA28" s="10"/>
    </row>
    <row r="29" spans="1:27" x14ac:dyDescent="0.25">
      <c r="A29" s="8">
        <v>27</v>
      </c>
      <c r="B29" s="9">
        <v>19.32</v>
      </c>
      <c r="C29" s="9">
        <v>13.07</v>
      </c>
      <c r="D29">
        <v>4</v>
      </c>
      <c r="E29" s="9">
        <v>10.66</v>
      </c>
      <c r="F29" s="9">
        <v>13.16</v>
      </c>
      <c r="G29" s="9">
        <v>17.809999999999999</v>
      </c>
      <c r="H29" s="9">
        <v>14.85</v>
      </c>
      <c r="I29" s="9">
        <v>3.5197916666666669</v>
      </c>
      <c r="J29" s="36" t="s">
        <v>24</v>
      </c>
      <c r="K29" s="9">
        <v>1.6</v>
      </c>
      <c r="L29" s="9">
        <v>16.059999999999999</v>
      </c>
      <c r="M29" s="9">
        <v>94.1</v>
      </c>
      <c r="N29" s="9">
        <v>30.6</v>
      </c>
      <c r="O29" s="10">
        <v>0.75</v>
      </c>
      <c r="P29" s="37" t="s">
        <v>20</v>
      </c>
      <c r="Q29" s="9">
        <v>2.13</v>
      </c>
      <c r="R29" s="9">
        <v>14.822499999999996</v>
      </c>
      <c r="S29" s="9"/>
      <c r="AA29" s="10"/>
    </row>
    <row r="30" spans="1:27" x14ac:dyDescent="0.25">
      <c r="A30" s="8">
        <v>28</v>
      </c>
      <c r="B30" s="9">
        <v>15.75</v>
      </c>
      <c r="C30" s="9">
        <v>10.11</v>
      </c>
      <c r="D30">
        <v>0.2</v>
      </c>
      <c r="E30" s="9">
        <v>9.11</v>
      </c>
      <c r="F30" s="9">
        <v>9.94</v>
      </c>
      <c r="G30" s="9">
        <v>17.170000000000002</v>
      </c>
      <c r="H30" s="9">
        <v>15.03</v>
      </c>
      <c r="I30" s="9">
        <v>13.970833333333337</v>
      </c>
      <c r="J30" s="36" t="s">
        <v>20</v>
      </c>
      <c r="K30" s="9">
        <v>14.5</v>
      </c>
      <c r="L30" s="9">
        <v>13.73</v>
      </c>
      <c r="M30" s="9">
        <v>84.1</v>
      </c>
      <c r="N30" s="9">
        <v>67.599999999999994</v>
      </c>
      <c r="O30" s="10">
        <v>0.77083333333333337</v>
      </c>
      <c r="P30" s="37" t="s">
        <v>21</v>
      </c>
      <c r="Q30" s="9">
        <v>5.28</v>
      </c>
      <c r="R30" s="9">
        <v>12.734583333333333</v>
      </c>
      <c r="S30" s="9"/>
      <c r="AA30" s="10"/>
    </row>
    <row r="31" spans="1:27" x14ac:dyDescent="0.25">
      <c r="A31" s="8">
        <v>29</v>
      </c>
      <c r="B31" s="9">
        <v>17.940000000000001</v>
      </c>
      <c r="C31" s="9">
        <v>11.46</v>
      </c>
      <c r="D31">
        <v>0</v>
      </c>
      <c r="E31" s="9">
        <v>10.86</v>
      </c>
      <c r="F31" s="9">
        <v>11.88</v>
      </c>
      <c r="G31" s="9">
        <v>16.23</v>
      </c>
      <c r="H31" s="9">
        <v>14.99</v>
      </c>
      <c r="I31" s="9">
        <v>15.02708333333333</v>
      </c>
      <c r="J31" s="36" t="s">
        <v>20</v>
      </c>
      <c r="K31" s="11">
        <v>12.9</v>
      </c>
      <c r="L31" s="9">
        <v>14.7</v>
      </c>
      <c r="M31" s="9">
        <v>76.900000000000006</v>
      </c>
      <c r="N31" s="9">
        <v>62.8</v>
      </c>
      <c r="O31" s="10">
        <v>0.72916666666666663</v>
      </c>
      <c r="P31" s="37" t="s">
        <v>22</v>
      </c>
      <c r="Q31" s="9">
        <v>3.27</v>
      </c>
      <c r="R31" s="9">
        <v>14.440416666666669</v>
      </c>
      <c r="S31" s="9"/>
      <c r="AA31" s="10"/>
    </row>
    <row r="32" spans="1:27" x14ac:dyDescent="0.25">
      <c r="A32" s="8">
        <v>30</v>
      </c>
      <c r="B32" s="9">
        <v>16.7</v>
      </c>
      <c r="C32" s="9">
        <v>12.8</v>
      </c>
      <c r="D32">
        <v>0</v>
      </c>
      <c r="E32" s="9">
        <v>11.73</v>
      </c>
      <c r="F32" s="9">
        <v>12.26</v>
      </c>
      <c r="G32" s="9">
        <v>15.81</v>
      </c>
      <c r="H32" s="9">
        <v>14.87</v>
      </c>
      <c r="I32" s="9">
        <v>9.0927083333333361</v>
      </c>
      <c r="J32" s="36" t="s">
        <v>20</v>
      </c>
      <c r="K32" s="9">
        <v>12.9</v>
      </c>
      <c r="L32" s="9">
        <v>14.66</v>
      </c>
      <c r="M32" s="9">
        <v>71</v>
      </c>
      <c r="N32" s="9">
        <v>41.8</v>
      </c>
      <c r="O32" s="10">
        <v>1.0416666666666666E-2</v>
      </c>
      <c r="P32" s="37" t="s">
        <v>20</v>
      </c>
      <c r="Q32" s="9">
        <v>0.53</v>
      </c>
      <c r="R32" s="9">
        <v>14.216956521739132</v>
      </c>
      <c r="S32" s="9"/>
      <c r="AA32" s="10"/>
    </row>
    <row r="33" spans="1:28" x14ac:dyDescent="0.25">
      <c r="A33" s="8"/>
      <c r="B33" s="9"/>
      <c r="C33" s="9"/>
      <c r="E33" s="9"/>
      <c r="F33" s="9"/>
      <c r="G33" s="9"/>
      <c r="H33" s="9"/>
      <c r="I33" s="9"/>
      <c r="K33" s="9"/>
      <c r="M33" s="9"/>
      <c r="N33" s="9"/>
      <c r="O33" s="10"/>
      <c r="Q33" s="9"/>
      <c r="R33" s="9"/>
      <c r="S33" s="9"/>
      <c r="T33" s="9"/>
      <c r="U33" s="9"/>
      <c r="AA33" s="10"/>
    </row>
    <row r="34" spans="1:28" x14ac:dyDescent="0.25">
      <c r="A34" s="13" t="s">
        <v>27</v>
      </c>
      <c r="B34" s="14">
        <f>AVERAGE(B3:B33)</f>
        <v>18.242000000000001</v>
      </c>
      <c r="C34" s="14">
        <f>AVERAGE(C3:C33)</f>
        <v>10.094999999999999</v>
      </c>
      <c r="D34" s="14">
        <f>SUM(D3:D33)</f>
        <v>82.600000000000009</v>
      </c>
      <c r="E34" s="14">
        <f>AVERAGE(E3:E33)</f>
        <v>8.7753333333333323</v>
      </c>
      <c r="F34" s="14">
        <f>AVERAGE(F3:F33)</f>
        <v>10.614666666666668</v>
      </c>
      <c r="G34" s="14">
        <f>AVERAGE(G3:G33)</f>
        <v>15.332666666666665</v>
      </c>
      <c r="H34" s="14">
        <f>AVERAGE(H3:H33)</f>
        <v>13.363666666666667</v>
      </c>
      <c r="I34" s="14">
        <f>AVERAGE(I3:I32)</f>
        <v>6.6050347222222241</v>
      </c>
      <c r="J34" s="14"/>
      <c r="K34" s="14"/>
      <c r="L34" s="15">
        <f>AVERAGE(L3:L33)</f>
        <v>14.354333333333335</v>
      </c>
      <c r="M34" s="14">
        <f>AVERAGE(M3:M33)</f>
        <v>88.823333333333323</v>
      </c>
      <c r="N34" s="14">
        <f>MAX(N3:N33)</f>
        <v>67.599999999999994</v>
      </c>
      <c r="O34" s="16"/>
      <c r="P34" s="17"/>
      <c r="Q34" s="41">
        <v>156</v>
      </c>
      <c r="R34" s="18">
        <f>AVERAGE(R3:R33)</f>
        <v>13.633829106280192</v>
      </c>
      <c r="S34" s="19"/>
      <c r="AA34" s="10"/>
    </row>
    <row r="35" spans="1:28" x14ac:dyDescent="0.25">
      <c r="A35" s="20" t="s">
        <v>28</v>
      </c>
      <c r="B35" s="14">
        <f>MAX(B3:B33)</f>
        <v>27.1</v>
      </c>
      <c r="C35" s="14">
        <f>MIN(C3:C33)</f>
        <v>4.07</v>
      </c>
      <c r="D35" s="14">
        <f>MAX(D3:D33)</f>
        <v>33.799999999999997</v>
      </c>
      <c r="E35" s="14">
        <f>MIN(E3:E33)</f>
        <v>0.82</v>
      </c>
      <c r="F35" s="14">
        <f>MIN(F3:F33)</f>
        <v>4.3600000000000003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4">
        <f>MAX(Q3:Q33)</f>
        <v>10.6</v>
      </c>
      <c r="R35" s="18">
        <f>MIN(R3:R33)</f>
        <v>8.9404166666666676</v>
      </c>
      <c r="S35" s="19"/>
      <c r="AA35" s="10"/>
    </row>
    <row r="36" spans="1:28" x14ac:dyDescent="0.25">
      <c r="AA36" s="10"/>
    </row>
    <row r="37" spans="1:28" x14ac:dyDescent="0.25">
      <c r="B37" s="21">
        <f>AVERAGE(B34,C34)</f>
        <v>14.1685</v>
      </c>
      <c r="C37">
        <f>COUNTIF(C3:C33,"&lt;0")</f>
        <v>0</v>
      </c>
      <c r="D37">
        <f>COUNTIF(D3:D33,"&gt;0.1")</f>
        <v>19</v>
      </c>
      <c r="E37">
        <f>COUNTIF(E3:E33,"&lt;0")</f>
        <v>0</v>
      </c>
      <c r="Q37">
        <f>COUNTIF(Q3:Q33,"&lt;0.05")</f>
        <v>2</v>
      </c>
      <c r="AB37" s="10"/>
    </row>
    <row r="38" spans="1:28" x14ac:dyDescent="0.25">
      <c r="D38">
        <f>COUNTIF(D3:D33,"&gt;0.9")</f>
        <v>14</v>
      </c>
    </row>
    <row r="39" spans="1:28" x14ac:dyDescent="0.25">
      <c r="Q39" t="s">
        <v>60</v>
      </c>
    </row>
  </sheetData>
  <pageMargins left="0.7" right="0.7" top="0.75" bottom="0.75" header="0.3" footer="0.3"/>
  <pageSetup paperSize="9" scale="8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9"/>
  <sheetViews>
    <sheetView topLeftCell="A10" workbookViewId="0">
      <selection activeCell="D3" sqref="D3:D33"/>
    </sheetView>
  </sheetViews>
  <sheetFormatPr defaultRowHeight="15" x14ac:dyDescent="0.25"/>
  <sheetData>
    <row r="1" spans="1:27" x14ac:dyDescent="0.25">
      <c r="A1" s="1" t="s">
        <v>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27" ht="45" x14ac:dyDescent="0.25">
      <c r="A2" s="4" t="s">
        <v>0</v>
      </c>
      <c r="B2" s="5" t="s">
        <v>1</v>
      </c>
      <c r="C2" s="5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4" t="s">
        <v>14</v>
      </c>
      <c r="P2" s="6" t="s">
        <v>15</v>
      </c>
      <c r="Q2" s="7" t="s">
        <v>16</v>
      </c>
      <c r="R2" s="4" t="s">
        <v>17</v>
      </c>
      <c r="S2" s="4"/>
    </row>
    <row r="3" spans="1:27" x14ac:dyDescent="0.25">
      <c r="A3" s="8">
        <v>1</v>
      </c>
      <c r="B3" s="9">
        <v>17.43</v>
      </c>
      <c r="C3" s="9">
        <v>11.16</v>
      </c>
      <c r="D3">
        <v>3.8</v>
      </c>
      <c r="E3" s="9">
        <v>10.43</v>
      </c>
      <c r="F3" s="9">
        <v>11.85</v>
      </c>
      <c r="G3" s="9">
        <v>15.762916666666662</v>
      </c>
      <c r="H3" s="9">
        <v>14.750416666666668</v>
      </c>
      <c r="I3" s="9">
        <v>4.076041666666665</v>
      </c>
      <c r="J3" t="s">
        <v>30</v>
      </c>
      <c r="K3">
        <v>3.2</v>
      </c>
      <c r="L3" s="9">
        <v>16.7</v>
      </c>
      <c r="M3" s="9">
        <v>90.004166666666663</v>
      </c>
      <c r="N3">
        <v>24.1</v>
      </c>
      <c r="O3" s="10">
        <v>0.54166666666666663</v>
      </c>
      <c r="P3" t="s">
        <v>50</v>
      </c>
      <c r="Q3" s="9">
        <v>0.13</v>
      </c>
      <c r="R3" s="9">
        <v>12.713333333333338</v>
      </c>
      <c r="S3" s="9"/>
      <c r="T3" s="9"/>
      <c r="U3" s="9"/>
      <c r="V3" s="9"/>
      <c r="W3" s="9"/>
      <c r="AA3" s="10"/>
    </row>
    <row r="4" spans="1:27" x14ac:dyDescent="0.25">
      <c r="A4" s="8">
        <v>2</v>
      </c>
      <c r="B4" s="9">
        <v>16.52</v>
      </c>
      <c r="C4" s="9">
        <v>9.08</v>
      </c>
      <c r="D4">
        <v>2.2000000000000002</v>
      </c>
      <c r="E4" s="9">
        <v>9.11</v>
      </c>
      <c r="F4" s="9">
        <v>10.65</v>
      </c>
      <c r="G4" s="9">
        <v>15.704999999999998</v>
      </c>
      <c r="H4" s="9">
        <v>14.662916666666666</v>
      </c>
      <c r="I4" s="9">
        <v>3.6020833333333364</v>
      </c>
      <c r="J4" t="s">
        <v>26</v>
      </c>
      <c r="K4">
        <v>3.2</v>
      </c>
      <c r="L4" s="9">
        <v>17.43</v>
      </c>
      <c r="M4" s="9">
        <v>85.108333333333334</v>
      </c>
      <c r="N4">
        <v>19.3</v>
      </c>
      <c r="O4" s="10">
        <v>0.60416666666666663</v>
      </c>
      <c r="P4" t="s">
        <v>26</v>
      </c>
      <c r="Q4" s="9">
        <v>0.57999999999999996</v>
      </c>
      <c r="R4" s="9">
        <v>11.932499999999999</v>
      </c>
      <c r="S4" s="9"/>
      <c r="T4" s="9"/>
      <c r="U4" s="9"/>
      <c r="AA4" s="10"/>
    </row>
    <row r="5" spans="1:27" x14ac:dyDescent="0.25">
      <c r="A5" s="8">
        <v>3</v>
      </c>
      <c r="B5" s="9">
        <v>17.37</v>
      </c>
      <c r="C5" s="9">
        <v>10.6</v>
      </c>
      <c r="D5">
        <v>6</v>
      </c>
      <c r="E5" s="9">
        <v>9.35</v>
      </c>
      <c r="F5" s="9">
        <v>11.82</v>
      </c>
      <c r="G5" s="9">
        <v>15.661249999999997</v>
      </c>
      <c r="H5" s="9">
        <v>14.576250000000003</v>
      </c>
      <c r="I5" s="9">
        <v>7.8114583333333316</v>
      </c>
      <c r="J5" t="s">
        <v>20</v>
      </c>
      <c r="K5">
        <v>8</v>
      </c>
      <c r="L5" s="9">
        <v>16.52</v>
      </c>
      <c r="M5" s="9">
        <v>86.075000000000003</v>
      </c>
      <c r="N5">
        <v>61.2</v>
      </c>
      <c r="O5" s="10">
        <v>0.6875</v>
      </c>
      <c r="P5" t="s">
        <v>20</v>
      </c>
      <c r="Q5" s="9">
        <v>0.08</v>
      </c>
      <c r="R5" s="9">
        <v>14.177916666666667</v>
      </c>
      <c r="S5" s="9"/>
      <c r="T5" s="9"/>
      <c r="U5" s="9"/>
      <c r="AA5" s="10"/>
    </row>
    <row r="6" spans="1:27" x14ac:dyDescent="0.25">
      <c r="A6" s="8">
        <v>4</v>
      </c>
      <c r="B6" s="9">
        <v>18.739999999999998</v>
      </c>
      <c r="C6" s="9">
        <v>13.1</v>
      </c>
      <c r="D6">
        <v>0.2</v>
      </c>
      <c r="E6" s="9">
        <v>13.27</v>
      </c>
      <c r="F6" s="9">
        <v>13.98</v>
      </c>
      <c r="G6" s="9">
        <v>15.486666666666665</v>
      </c>
      <c r="H6" s="9">
        <v>14.492083333333332</v>
      </c>
      <c r="I6" s="9">
        <v>3.8114583333333329</v>
      </c>
      <c r="J6" t="s">
        <v>30</v>
      </c>
      <c r="K6">
        <v>1.6</v>
      </c>
      <c r="L6" s="9">
        <v>17.37</v>
      </c>
      <c r="M6" s="9">
        <v>88.245833333333337</v>
      </c>
      <c r="N6">
        <v>30.6</v>
      </c>
      <c r="O6" s="10">
        <v>0.66666666666666663</v>
      </c>
      <c r="P6" t="s">
        <v>19</v>
      </c>
      <c r="Q6" s="9">
        <v>0.15</v>
      </c>
      <c r="R6" s="9">
        <v>15.744583333333333</v>
      </c>
      <c r="S6" s="9"/>
      <c r="T6" s="9"/>
      <c r="U6" s="9"/>
      <c r="AA6" s="10"/>
    </row>
    <row r="7" spans="1:27" x14ac:dyDescent="0.25">
      <c r="A7" s="8">
        <v>5</v>
      </c>
      <c r="B7" s="9">
        <v>17.28</v>
      </c>
      <c r="C7" s="9">
        <v>13.9</v>
      </c>
      <c r="D7">
        <v>0.2</v>
      </c>
      <c r="E7" s="9">
        <v>13.01</v>
      </c>
      <c r="F7" s="9">
        <v>12.83</v>
      </c>
      <c r="G7" s="9">
        <v>15.647083333333335</v>
      </c>
      <c r="H7" s="9">
        <v>14.430000000000005</v>
      </c>
      <c r="I7" s="9">
        <v>20.229166666666668</v>
      </c>
      <c r="J7" t="s">
        <v>20</v>
      </c>
      <c r="K7">
        <v>29</v>
      </c>
      <c r="L7" s="9">
        <v>18.739999999999998</v>
      </c>
      <c r="M7" s="9">
        <v>69.979166666666671</v>
      </c>
      <c r="N7">
        <v>80.5</v>
      </c>
      <c r="O7" s="10">
        <v>0.63541666666666663</v>
      </c>
      <c r="P7" t="s">
        <v>20</v>
      </c>
      <c r="Q7" s="9">
        <v>10.18</v>
      </c>
      <c r="R7" s="9">
        <v>14.370833333333335</v>
      </c>
      <c r="S7" s="9"/>
      <c r="T7" s="9"/>
      <c r="U7" s="9"/>
      <c r="AA7" s="10"/>
    </row>
    <row r="8" spans="1:27" x14ac:dyDescent="0.25">
      <c r="A8" s="8">
        <v>6</v>
      </c>
      <c r="B8" s="9">
        <v>19.57</v>
      </c>
      <c r="C8" s="9">
        <v>10.48</v>
      </c>
      <c r="D8">
        <v>0.2</v>
      </c>
      <c r="E8" s="9">
        <v>8.4700000000000006</v>
      </c>
      <c r="F8" s="9">
        <v>8.85</v>
      </c>
      <c r="G8" s="9">
        <v>15.445416666666667</v>
      </c>
      <c r="H8" s="9">
        <v>14.426666666666671</v>
      </c>
      <c r="I8" s="9">
        <v>9.9979166666666668</v>
      </c>
      <c r="J8" t="s">
        <v>23</v>
      </c>
      <c r="K8">
        <v>11.3</v>
      </c>
      <c r="L8" s="9">
        <v>17.28</v>
      </c>
      <c r="M8" s="9">
        <v>66.441666666666663</v>
      </c>
      <c r="N8">
        <v>41.8</v>
      </c>
      <c r="O8" s="10">
        <v>0.78125</v>
      </c>
      <c r="P8" t="s">
        <v>23</v>
      </c>
      <c r="Q8" s="9">
        <v>5.08</v>
      </c>
      <c r="R8" s="9">
        <v>13.982083333333335</v>
      </c>
      <c r="S8" s="9"/>
      <c r="T8" s="9"/>
      <c r="U8" s="9"/>
      <c r="AA8" s="10"/>
    </row>
    <row r="9" spans="1:27" x14ac:dyDescent="0.25">
      <c r="A9" s="8">
        <v>7</v>
      </c>
      <c r="B9" s="9">
        <v>15.03</v>
      </c>
      <c r="C9" s="9">
        <v>9.56</v>
      </c>
      <c r="D9">
        <v>0</v>
      </c>
      <c r="E9" s="9">
        <v>7.53</v>
      </c>
      <c r="F9" s="9">
        <v>8.4700000000000006</v>
      </c>
      <c r="G9" s="9">
        <v>15.305833333333331</v>
      </c>
      <c r="H9" s="9">
        <v>14.416249999999998</v>
      </c>
      <c r="I9" s="9">
        <v>3.9541666666666693</v>
      </c>
      <c r="J9" t="s">
        <v>20</v>
      </c>
      <c r="K9">
        <v>6.4</v>
      </c>
      <c r="L9" s="9">
        <v>19.57</v>
      </c>
      <c r="M9" s="9">
        <v>75.466666666666654</v>
      </c>
      <c r="N9">
        <v>24.1</v>
      </c>
      <c r="O9" s="10">
        <v>0.53125</v>
      </c>
      <c r="P9" t="s">
        <v>19</v>
      </c>
      <c r="Q9" s="9">
        <v>1.48</v>
      </c>
      <c r="R9" s="9">
        <v>12.537500000000001</v>
      </c>
      <c r="S9" s="9"/>
      <c r="T9" s="9"/>
      <c r="U9" s="9"/>
      <c r="AA9" s="10"/>
    </row>
    <row r="10" spans="1:27" x14ac:dyDescent="0.25">
      <c r="A10" s="8">
        <v>8</v>
      </c>
      <c r="B10" s="9">
        <v>17.75</v>
      </c>
      <c r="C10" s="9">
        <v>8</v>
      </c>
      <c r="D10">
        <v>1.8</v>
      </c>
      <c r="E10" s="9">
        <v>5.0199999999999996</v>
      </c>
      <c r="F10" s="9">
        <v>7.82</v>
      </c>
      <c r="G10" s="9">
        <v>15.147499999999999</v>
      </c>
      <c r="H10" s="9">
        <v>14.370416666666669</v>
      </c>
      <c r="I10" s="9">
        <v>4.8718750000000002</v>
      </c>
      <c r="J10" t="s">
        <v>26</v>
      </c>
      <c r="K10">
        <v>8</v>
      </c>
      <c r="L10" s="9">
        <v>15.03</v>
      </c>
      <c r="M10" s="9">
        <v>86.262500000000003</v>
      </c>
      <c r="N10">
        <v>27.4</v>
      </c>
      <c r="O10" s="10">
        <v>0.54166666666666663</v>
      </c>
      <c r="P10" t="s">
        <v>26</v>
      </c>
      <c r="Q10" s="9">
        <v>2.08</v>
      </c>
      <c r="R10" s="9">
        <v>12.084583333333335</v>
      </c>
      <c r="S10" s="9"/>
      <c r="T10" s="9"/>
      <c r="U10" s="9"/>
      <c r="AA10" s="10"/>
    </row>
    <row r="11" spans="1:27" x14ac:dyDescent="0.25">
      <c r="A11" s="8">
        <v>9</v>
      </c>
      <c r="B11" s="9">
        <v>16.89</v>
      </c>
      <c r="C11" s="9">
        <v>9.32</v>
      </c>
      <c r="D11">
        <v>1.2</v>
      </c>
      <c r="E11" s="9">
        <v>9.14</v>
      </c>
      <c r="F11" s="9">
        <v>10.83</v>
      </c>
      <c r="G11" s="9">
        <v>15.434583333333336</v>
      </c>
      <c r="H11" s="9">
        <v>14.325416666666664</v>
      </c>
      <c r="I11" s="9">
        <v>4.3020833333333321</v>
      </c>
      <c r="J11" t="s">
        <v>30</v>
      </c>
      <c r="K11">
        <v>4.8</v>
      </c>
      <c r="L11" s="9">
        <v>17.75</v>
      </c>
      <c r="M11" s="9">
        <v>83.66249999999998</v>
      </c>
      <c r="N11">
        <v>24.1</v>
      </c>
      <c r="O11" s="10">
        <v>0.63541666666666663</v>
      </c>
      <c r="P11" t="s">
        <v>26</v>
      </c>
      <c r="Q11" s="9">
        <v>3.45</v>
      </c>
      <c r="R11" s="9">
        <v>12.366249999999999</v>
      </c>
      <c r="S11" s="9"/>
      <c r="T11" s="9"/>
      <c r="U11" s="9"/>
      <c r="AA11" s="10"/>
    </row>
    <row r="12" spans="1:27" x14ac:dyDescent="0.25">
      <c r="A12" s="8">
        <v>10</v>
      </c>
      <c r="B12" s="9">
        <v>16.91</v>
      </c>
      <c r="C12" s="9">
        <v>9.02</v>
      </c>
      <c r="D12">
        <v>9.8000000000000007</v>
      </c>
      <c r="E12" s="9">
        <v>5.62</v>
      </c>
      <c r="F12" s="9">
        <v>10.06</v>
      </c>
      <c r="G12" s="9">
        <v>15.624166666666666</v>
      </c>
      <c r="H12" s="9">
        <v>14.333333333333334</v>
      </c>
      <c r="I12" s="9">
        <v>2.7541666666666651</v>
      </c>
      <c r="J12" t="s">
        <v>19</v>
      </c>
      <c r="K12">
        <v>6.4</v>
      </c>
      <c r="L12" s="9">
        <v>16.89</v>
      </c>
      <c r="M12" s="9">
        <v>85.808333333333351</v>
      </c>
      <c r="N12">
        <v>35.4</v>
      </c>
      <c r="O12" s="10">
        <v>0.47916666666666669</v>
      </c>
      <c r="P12" t="s">
        <v>23</v>
      </c>
      <c r="Q12" s="9">
        <v>2.68</v>
      </c>
      <c r="R12" s="9">
        <v>12.247499999999997</v>
      </c>
      <c r="S12" s="9"/>
      <c r="T12" s="9"/>
      <c r="U12" s="9"/>
      <c r="AA12" s="10"/>
    </row>
    <row r="13" spans="1:27" x14ac:dyDescent="0.25">
      <c r="A13" s="8">
        <v>11</v>
      </c>
      <c r="B13" s="9">
        <v>18.2</v>
      </c>
      <c r="C13" s="9">
        <v>9.2200000000000006</v>
      </c>
      <c r="D13">
        <v>0</v>
      </c>
      <c r="E13" s="9">
        <v>7.3</v>
      </c>
      <c r="F13" s="9">
        <v>8.4600000000000009</v>
      </c>
      <c r="G13" s="9">
        <v>15.552083333333334</v>
      </c>
      <c r="H13" s="9">
        <v>14.354166666666677</v>
      </c>
      <c r="I13" s="9">
        <v>8.0635416666666639</v>
      </c>
      <c r="J13" t="s">
        <v>19</v>
      </c>
      <c r="K13">
        <v>8</v>
      </c>
      <c r="L13" s="9">
        <v>16.91</v>
      </c>
      <c r="M13" s="9">
        <v>70.49166666666666</v>
      </c>
      <c r="N13">
        <v>29</v>
      </c>
      <c r="O13" s="10">
        <v>0.38541666666666669</v>
      </c>
      <c r="P13" t="s">
        <v>19</v>
      </c>
      <c r="Q13" s="9">
        <v>3.93</v>
      </c>
      <c r="R13" s="9">
        <v>13.398333333333339</v>
      </c>
      <c r="S13" s="9"/>
      <c r="T13" s="9"/>
      <c r="U13" s="9"/>
      <c r="AA13" s="10"/>
    </row>
    <row r="14" spans="1:27" x14ac:dyDescent="0.25">
      <c r="A14" s="8">
        <v>12</v>
      </c>
      <c r="B14" s="9">
        <v>20.52</v>
      </c>
      <c r="C14" s="9">
        <v>7.49</v>
      </c>
      <c r="D14">
        <v>0.6</v>
      </c>
      <c r="E14" s="9">
        <v>4.7699999999999996</v>
      </c>
      <c r="F14" s="9">
        <v>7.41</v>
      </c>
      <c r="G14" s="9">
        <v>15.442500000000001</v>
      </c>
      <c r="H14" s="9">
        <v>14.356666666666674</v>
      </c>
      <c r="I14" s="9">
        <v>5.321875000000003</v>
      </c>
      <c r="J14" t="s">
        <v>22</v>
      </c>
      <c r="K14">
        <v>4.8</v>
      </c>
      <c r="L14" s="9">
        <v>18.2</v>
      </c>
      <c r="M14" s="9">
        <v>67.162500000000009</v>
      </c>
      <c r="N14">
        <v>30.6</v>
      </c>
      <c r="O14" s="10">
        <v>0.69791666666666663</v>
      </c>
      <c r="P14" t="s">
        <v>20</v>
      </c>
      <c r="Q14" s="9">
        <v>6.28</v>
      </c>
      <c r="R14" s="9">
        <v>14.352500000000001</v>
      </c>
      <c r="S14" s="9"/>
      <c r="T14" s="12"/>
      <c r="U14" s="9"/>
      <c r="AA14" s="10"/>
    </row>
    <row r="15" spans="1:27" x14ac:dyDescent="0.25">
      <c r="A15" s="8">
        <v>13</v>
      </c>
      <c r="B15" s="9">
        <v>20.76</v>
      </c>
      <c r="C15" s="9">
        <v>12.18</v>
      </c>
      <c r="D15">
        <v>0</v>
      </c>
      <c r="E15" s="9">
        <v>11.26</v>
      </c>
      <c r="F15" s="9">
        <v>12.41</v>
      </c>
      <c r="G15" s="9">
        <v>15.446250000000004</v>
      </c>
      <c r="H15" s="9">
        <v>14.369166666666667</v>
      </c>
      <c r="I15" s="9">
        <v>6.713541666666667</v>
      </c>
      <c r="J15" t="s">
        <v>22</v>
      </c>
      <c r="K15">
        <v>3.2</v>
      </c>
      <c r="L15" s="9">
        <v>20.52</v>
      </c>
      <c r="M15" s="9">
        <v>77.783333333333331</v>
      </c>
      <c r="N15">
        <v>38.6</v>
      </c>
      <c r="O15" s="10">
        <v>0.625</v>
      </c>
      <c r="P15" t="s">
        <v>21</v>
      </c>
      <c r="Q15" s="9">
        <v>3.05</v>
      </c>
      <c r="R15" s="9">
        <v>15.619999999999997</v>
      </c>
      <c r="S15" s="9"/>
      <c r="T15" s="9"/>
      <c r="U15" s="9"/>
      <c r="AA15" s="10"/>
    </row>
    <row r="16" spans="1:27" x14ac:dyDescent="0.25">
      <c r="A16" s="8">
        <v>14</v>
      </c>
      <c r="B16" s="9">
        <v>19.73</v>
      </c>
      <c r="C16" s="9">
        <v>8.85</v>
      </c>
      <c r="D16">
        <v>0.4</v>
      </c>
      <c r="E16" s="9">
        <v>5.61</v>
      </c>
      <c r="F16" s="9">
        <v>8.23</v>
      </c>
      <c r="G16" s="9">
        <v>15.494999999999999</v>
      </c>
      <c r="H16" s="9">
        <v>14.405416666666669</v>
      </c>
      <c r="I16" s="9">
        <v>6.5302083333333334</v>
      </c>
      <c r="J16" t="s">
        <v>19</v>
      </c>
      <c r="K16">
        <v>8</v>
      </c>
      <c r="L16" s="9">
        <v>20.76</v>
      </c>
      <c r="M16" s="9">
        <v>73.033333333333331</v>
      </c>
      <c r="N16">
        <v>35.4</v>
      </c>
      <c r="O16" s="10">
        <v>0.69791666666666663</v>
      </c>
      <c r="P16" t="s">
        <v>20</v>
      </c>
      <c r="Q16" s="9">
        <v>1.83</v>
      </c>
      <c r="R16" s="9">
        <v>13.78875</v>
      </c>
      <c r="S16" s="9"/>
      <c r="T16" s="9"/>
      <c r="U16" s="9"/>
      <c r="AA16" s="10"/>
    </row>
    <row r="17" spans="1:27" x14ac:dyDescent="0.25">
      <c r="A17" s="8">
        <v>15</v>
      </c>
      <c r="B17" s="9">
        <v>17.739999999999998</v>
      </c>
      <c r="C17" s="9">
        <v>11.35</v>
      </c>
      <c r="D17">
        <v>1</v>
      </c>
      <c r="E17" s="9">
        <v>10.48</v>
      </c>
      <c r="F17" s="9">
        <v>12.1</v>
      </c>
      <c r="G17" s="9">
        <v>15.470000000000004</v>
      </c>
      <c r="H17" s="9">
        <v>14.442083333333329</v>
      </c>
      <c r="I17" s="9">
        <v>5.5114583333333309</v>
      </c>
      <c r="J17" t="s">
        <v>20</v>
      </c>
      <c r="K17">
        <v>4.8</v>
      </c>
      <c r="L17" s="9">
        <v>19.73</v>
      </c>
      <c r="M17" s="9">
        <v>84.82083333333334</v>
      </c>
      <c r="N17">
        <v>32.200000000000003</v>
      </c>
      <c r="O17" s="10">
        <v>0.79166666666666663</v>
      </c>
      <c r="P17" t="s">
        <v>19</v>
      </c>
      <c r="Q17" s="9">
        <v>0.4</v>
      </c>
      <c r="R17" s="9">
        <v>14.077083333333333</v>
      </c>
      <c r="S17" s="9"/>
      <c r="T17" s="9"/>
      <c r="U17" s="9"/>
      <c r="AA17" s="10"/>
    </row>
    <row r="18" spans="1:27" x14ac:dyDescent="0.25">
      <c r="A18" s="8">
        <v>16</v>
      </c>
      <c r="B18" s="9">
        <v>23.23</v>
      </c>
      <c r="C18" s="9">
        <v>12.81</v>
      </c>
      <c r="D18">
        <v>0</v>
      </c>
      <c r="E18" s="9">
        <v>11.01</v>
      </c>
      <c r="F18" s="9">
        <v>12.65</v>
      </c>
      <c r="G18" s="9">
        <v>15.642500000000004</v>
      </c>
      <c r="H18" s="9">
        <v>14.456666666666663</v>
      </c>
      <c r="I18" s="9">
        <v>7.5010416666666648</v>
      </c>
      <c r="J18" t="s">
        <v>23</v>
      </c>
      <c r="K18">
        <v>6.4</v>
      </c>
      <c r="L18" s="9">
        <v>17.010000000000002</v>
      </c>
      <c r="M18" s="9">
        <v>75.25</v>
      </c>
      <c r="N18">
        <v>32.200000000000003</v>
      </c>
      <c r="O18" s="10">
        <v>3.125E-2</v>
      </c>
      <c r="P18" t="s">
        <v>19</v>
      </c>
      <c r="Q18" s="9">
        <v>3.28</v>
      </c>
      <c r="R18" s="9">
        <v>17.607083333333332</v>
      </c>
      <c r="S18" s="9"/>
      <c r="T18" s="9"/>
      <c r="U18" s="9"/>
      <c r="AA18" s="10"/>
    </row>
    <row r="19" spans="1:27" x14ac:dyDescent="0.25">
      <c r="A19" s="8">
        <v>17</v>
      </c>
      <c r="B19" s="9">
        <v>20.14</v>
      </c>
      <c r="C19" s="9">
        <v>13.61</v>
      </c>
      <c r="D19">
        <v>3.2</v>
      </c>
      <c r="E19" s="9">
        <v>11.87</v>
      </c>
      <c r="F19" s="9">
        <v>12.85</v>
      </c>
      <c r="G19" s="9">
        <v>16.096250000000001</v>
      </c>
      <c r="H19" s="9">
        <v>14.511666666666668</v>
      </c>
      <c r="I19" s="9">
        <v>6.5166666666666702</v>
      </c>
      <c r="J19" t="s">
        <v>20</v>
      </c>
      <c r="K19">
        <v>9.6999999999999993</v>
      </c>
      <c r="L19" s="9">
        <v>23.23</v>
      </c>
      <c r="M19" s="9">
        <v>81.845833333333346</v>
      </c>
      <c r="N19">
        <v>35.4</v>
      </c>
      <c r="O19" s="10">
        <v>0.5625</v>
      </c>
      <c r="P19" t="s">
        <v>20</v>
      </c>
      <c r="Q19" s="9">
        <v>1.18</v>
      </c>
      <c r="R19" s="9">
        <v>16.739166666666666</v>
      </c>
      <c r="S19" s="9"/>
      <c r="T19" s="9"/>
      <c r="U19" s="9"/>
      <c r="AA19" s="10"/>
    </row>
    <row r="20" spans="1:27" x14ac:dyDescent="0.25">
      <c r="A20" s="8">
        <v>18</v>
      </c>
      <c r="B20" s="9">
        <v>20.79</v>
      </c>
      <c r="C20" s="9">
        <v>15.46</v>
      </c>
      <c r="D20">
        <v>0</v>
      </c>
      <c r="E20" s="9">
        <v>14.97</v>
      </c>
      <c r="F20" s="9">
        <v>15.57</v>
      </c>
      <c r="G20" s="9">
        <v>16.095833333333331</v>
      </c>
      <c r="H20" s="9">
        <v>14.617083333333328</v>
      </c>
      <c r="I20" s="9">
        <v>4.5927083333333343</v>
      </c>
      <c r="J20" t="s">
        <v>22</v>
      </c>
      <c r="K20">
        <v>3.2</v>
      </c>
      <c r="L20" s="9">
        <v>20.14</v>
      </c>
      <c r="M20" s="9">
        <v>76.174999999999997</v>
      </c>
      <c r="N20">
        <v>30.6</v>
      </c>
      <c r="O20" s="10">
        <v>0.82291666666666663</v>
      </c>
      <c r="P20" t="s">
        <v>19</v>
      </c>
      <c r="Q20" s="9">
        <v>2.12</v>
      </c>
      <c r="R20" s="9">
        <v>16.480416666666667</v>
      </c>
      <c r="S20" s="9"/>
      <c r="T20" s="9"/>
      <c r="U20" s="9"/>
      <c r="AA20" s="10"/>
    </row>
    <row r="21" spans="1:27" x14ac:dyDescent="0.25">
      <c r="A21" s="8">
        <v>19</v>
      </c>
      <c r="B21" s="9">
        <v>18.600000000000001</v>
      </c>
      <c r="C21" s="9">
        <v>8.61</v>
      </c>
      <c r="D21">
        <v>0</v>
      </c>
      <c r="E21" s="9">
        <v>5.3</v>
      </c>
      <c r="F21" s="9">
        <v>7.72</v>
      </c>
      <c r="G21" s="9">
        <v>15.981666666666669</v>
      </c>
      <c r="H21" s="9">
        <v>14.673750000000004</v>
      </c>
      <c r="I21" s="9">
        <v>7.4989583333333298</v>
      </c>
      <c r="J21" t="s">
        <v>23</v>
      </c>
      <c r="K21">
        <v>8</v>
      </c>
      <c r="L21" s="9">
        <v>20.79</v>
      </c>
      <c r="M21" s="9">
        <v>66.591666666666669</v>
      </c>
      <c r="N21">
        <v>32.200000000000003</v>
      </c>
      <c r="O21" s="10">
        <v>0.65625</v>
      </c>
      <c r="P21" t="s">
        <v>19</v>
      </c>
      <c r="Q21" s="9">
        <v>5.72</v>
      </c>
      <c r="R21" s="9">
        <v>13.722916666666668</v>
      </c>
      <c r="S21" s="9"/>
      <c r="T21" s="9"/>
      <c r="U21" s="9"/>
      <c r="AA21" s="10"/>
    </row>
    <row r="22" spans="1:27" x14ac:dyDescent="0.25">
      <c r="A22" s="8">
        <v>20</v>
      </c>
      <c r="B22" s="9">
        <v>18.45</v>
      </c>
      <c r="C22" s="9">
        <v>7.82</v>
      </c>
      <c r="D22">
        <v>0</v>
      </c>
      <c r="E22" s="9">
        <v>4.42</v>
      </c>
      <c r="F22" s="9">
        <v>7.27</v>
      </c>
      <c r="G22" s="9">
        <v>15.805833333333331</v>
      </c>
      <c r="H22" s="9">
        <v>14.69083333333333</v>
      </c>
      <c r="I22" s="9">
        <v>7.2427083333333266</v>
      </c>
      <c r="J22" t="s">
        <v>23</v>
      </c>
      <c r="K22">
        <v>11.3</v>
      </c>
      <c r="L22" s="9">
        <v>18.600000000000001</v>
      </c>
      <c r="M22" s="9">
        <v>69.24166666666666</v>
      </c>
      <c r="N22">
        <v>33.799999999999997</v>
      </c>
      <c r="O22" s="10">
        <v>0.35416666666666669</v>
      </c>
      <c r="P22" t="s">
        <v>44</v>
      </c>
      <c r="Q22" s="9">
        <v>2.58</v>
      </c>
      <c r="R22" s="9">
        <v>13.182083333333333</v>
      </c>
      <c r="S22" s="9"/>
      <c r="T22" s="9"/>
      <c r="U22" s="9"/>
      <c r="AA22" s="10"/>
    </row>
    <row r="23" spans="1:27" x14ac:dyDescent="0.25">
      <c r="A23" s="8">
        <v>21</v>
      </c>
      <c r="B23" s="9">
        <v>19.989999999999998</v>
      </c>
      <c r="C23" s="9">
        <v>8.81</v>
      </c>
      <c r="D23">
        <v>0</v>
      </c>
      <c r="E23" s="9">
        <v>5.51</v>
      </c>
      <c r="F23" s="9">
        <v>8.2100000000000009</v>
      </c>
      <c r="G23" s="9">
        <v>15.702916666666667</v>
      </c>
      <c r="H23" s="9">
        <v>14.692916666666664</v>
      </c>
      <c r="I23" s="9">
        <v>6.0666666666666629</v>
      </c>
      <c r="J23" t="s">
        <v>23</v>
      </c>
      <c r="K23">
        <v>8</v>
      </c>
      <c r="L23" s="9">
        <v>18.45</v>
      </c>
      <c r="M23" s="9">
        <v>69.729166666666657</v>
      </c>
      <c r="N23">
        <v>33.799999999999997</v>
      </c>
      <c r="O23" s="10">
        <v>0.42708333333333331</v>
      </c>
      <c r="P23" t="s">
        <v>19</v>
      </c>
      <c r="Q23" s="9">
        <v>5.15</v>
      </c>
      <c r="R23" s="9">
        <v>13.612083333333333</v>
      </c>
      <c r="S23" s="9"/>
      <c r="T23" s="9"/>
      <c r="U23" s="9"/>
      <c r="AA23" s="10"/>
    </row>
    <row r="24" spans="1:27" x14ac:dyDescent="0.25">
      <c r="A24" s="8">
        <v>22</v>
      </c>
      <c r="B24" s="9">
        <v>16.28</v>
      </c>
      <c r="C24" s="9">
        <v>11.03</v>
      </c>
      <c r="D24">
        <v>6</v>
      </c>
      <c r="E24" s="9">
        <v>9.25</v>
      </c>
      <c r="F24" s="9">
        <v>13.11</v>
      </c>
      <c r="G24" s="9">
        <v>15.918750000000001</v>
      </c>
      <c r="H24" s="9">
        <v>14.712500000000004</v>
      </c>
      <c r="I24" s="9">
        <v>2.9541666666666675</v>
      </c>
      <c r="J24" t="s">
        <v>24</v>
      </c>
      <c r="K24">
        <v>1.6</v>
      </c>
      <c r="L24" s="9">
        <v>19.989999999999998</v>
      </c>
      <c r="M24" s="9">
        <v>81.250000000000014</v>
      </c>
      <c r="N24">
        <v>29</v>
      </c>
      <c r="O24" s="10">
        <v>0.66666666666666663</v>
      </c>
      <c r="P24" t="s">
        <v>20</v>
      </c>
      <c r="Q24" s="9">
        <v>0.17</v>
      </c>
      <c r="R24" s="9">
        <v>14.399583333333332</v>
      </c>
      <c r="S24" s="9"/>
      <c r="T24" s="9"/>
      <c r="U24" s="9"/>
      <c r="AA24" s="10"/>
    </row>
    <row r="25" spans="1:27" x14ac:dyDescent="0.25">
      <c r="A25" s="8">
        <v>23</v>
      </c>
      <c r="B25" s="9">
        <v>19.579999999999998</v>
      </c>
      <c r="C25" s="9">
        <v>14.28</v>
      </c>
      <c r="D25">
        <v>7.4</v>
      </c>
      <c r="E25" s="9">
        <v>12.16</v>
      </c>
      <c r="F25" s="9">
        <v>13.7</v>
      </c>
      <c r="G25" s="9">
        <v>15.796250000000001</v>
      </c>
      <c r="H25" s="9">
        <v>14.74416666666667</v>
      </c>
      <c r="I25" s="9">
        <v>4.021874999999997</v>
      </c>
      <c r="J25" t="s">
        <v>20</v>
      </c>
      <c r="K25">
        <v>6.4</v>
      </c>
      <c r="L25" s="9">
        <v>16.28</v>
      </c>
      <c r="M25" s="9">
        <v>88.983333333333334</v>
      </c>
      <c r="N25">
        <v>29</v>
      </c>
      <c r="O25" s="10">
        <v>0.4375</v>
      </c>
      <c r="P25" t="s">
        <v>22</v>
      </c>
      <c r="Q25" s="9">
        <v>0.92</v>
      </c>
      <c r="R25" s="9">
        <v>15.439583333333331</v>
      </c>
      <c r="S25" s="9"/>
      <c r="T25" s="9"/>
      <c r="U25" s="9"/>
      <c r="AA25" s="10"/>
    </row>
    <row r="26" spans="1:27" x14ac:dyDescent="0.25">
      <c r="A26" s="8">
        <v>24</v>
      </c>
      <c r="B26" s="9">
        <v>21.38</v>
      </c>
      <c r="C26" s="9">
        <v>12.1</v>
      </c>
      <c r="D26">
        <v>0.6</v>
      </c>
      <c r="E26" s="9">
        <v>9.32</v>
      </c>
      <c r="F26" s="9">
        <v>11.47</v>
      </c>
      <c r="G26" s="9">
        <v>15.899166666666666</v>
      </c>
      <c r="H26" s="9">
        <v>14.732500000000007</v>
      </c>
      <c r="I26" s="9">
        <v>3.0343750000000012</v>
      </c>
      <c r="J26" t="s">
        <v>30</v>
      </c>
      <c r="K26">
        <v>1.6</v>
      </c>
      <c r="L26" s="9">
        <v>19.579999999999998</v>
      </c>
      <c r="M26" s="9">
        <v>76.683333333333323</v>
      </c>
      <c r="N26">
        <v>22.5</v>
      </c>
      <c r="O26" s="10">
        <v>0.19791666666666666</v>
      </c>
      <c r="P26" t="s">
        <v>19</v>
      </c>
      <c r="Q26" s="9">
        <v>2.68</v>
      </c>
      <c r="R26" s="9">
        <v>16.224166666666669</v>
      </c>
      <c r="S26" s="9"/>
      <c r="T26" s="9"/>
      <c r="U26" s="9"/>
      <c r="AA26" s="10"/>
    </row>
    <row r="27" spans="1:27" x14ac:dyDescent="0.25">
      <c r="A27" s="8">
        <v>25</v>
      </c>
      <c r="B27" s="9">
        <v>22.03</v>
      </c>
      <c r="C27" s="9">
        <v>14.91</v>
      </c>
      <c r="D27">
        <v>0.2</v>
      </c>
      <c r="E27" s="9">
        <v>14.13</v>
      </c>
      <c r="F27" s="9">
        <v>15.08</v>
      </c>
      <c r="G27" s="9">
        <v>16.39833333333333</v>
      </c>
      <c r="H27" s="9">
        <v>14.735833333333332</v>
      </c>
      <c r="I27" s="9">
        <v>5.9499999999999966</v>
      </c>
      <c r="J27" t="s">
        <v>20</v>
      </c>
      <c r="K27">
        <v>9.6999999999999993</v>
      </c>
      <c r="L27" s="9">
        <v>21.38</v>
      </c>
      <c r="M27" s="9">
        <v>77.604166666666657</v>
      </c>
      <c r="N27">
        <v>37</v>
      </c>
      <c r="O27" s="10">
        <v>0.48958333333333331</v>
      </c>
      <c r="P27" t="s">
        <v>19</v>
      </c>
      <c r="Q27" s="9">
        <v>3.68</v>
      </c>
      <c r="R27" s="9">
        <v>17.079166666666669</v>
      </c>
      <c r="S27" s="9"/>
      <c r="T27" s="9"/>
      <c r="U27" s="9"/>
      <c r="AA27" s="10"/>
    </row>
    <row r="28" spans="1:27" x14ac:dyDescent="0.25">
      <c r="A28" s="8">
        <v>26</v>
      </c>
      <c r="B28" s="9">
        <v>18.53</v>
      </c>
      <c r="C28" s="9">
        <v>12.62</v>
      </c>
      <c r="D28">
        <v>3.4</v>
      </c>
      <c r="E28" s="9">
        <v>10.61</v>
      </c>
      <c r="F28" s="9">
        <v>11.82</v>
      </c>
      <c r="G28" s="9">
        <v>16.486666666666661</v>
      </c>
      <c r="H28" s="9">
        <v>14.822916666666671</v>
      </c>
      <c r="I28" s="9">
        <v>8.0260416666666643</v>
      </c>
      <c r="J28" t="s">
        <v>20</v>
      </c>
      <c r="K28">
        <v>9.6999999999999993</v>
      </c>
      <c r="L28" s="9">
        <v>22.03</v>
      </c>
      <c r="M28" s="9">
        <v>75.012500000000017</v>
      </c>
      <c r="N28">
        <v>41.8</v>
      </c>
      <c r="O28" s="10">
        <v>0.5</v>
      </c>
      <c r="P28" t="s">
        <v>19</v>
      </c>
      <c r="Q28" s="9">
        <v>3.73</v>
      </c>
      <c r="R28" s="9">
        <v>15.354166666666666</v>
      </c>
      <c r="S28" s="9"/>
      <c r="T28" s="9"/>
      <c r="U28" s="9"/>
      <c r="AA28" s="10"/>
    </row>
    <row r="29" spans="1:27" x14ac:dyDescent="0.25">
      <c r="A29" s="8">
        <v>27</v>
      </c>
      <c r="B29" s="9">
        <v>19.07</v>
      </c>
      <c r="C29" s="9">
        <v>13.17</v>
      </c>
      <c r="D29">
        <v>1.4</v>
      </c>
      <c r="E29" s="9">
        <v>12.49</v>
      </c>
      <c r="F29" s="9">
        <v>13.29</v>
      </c>
      <c r="G29" s="9">
        <v>16.192499999999992</v>
      </c>
      <c r="H29" s="9">
        <v>14.900833333333338</v>
      </c>
      <c r="I29" s="9">
        <v>6.7958333333333316</v>
      </c>
      <c r="J29" t="s">
        <v>18</v>
      </c>
      <c r="K29">
        <v>0</v>
      </c>
      <c r="L29" s="9">
        <v>18.53</v>
      </c>
      <c r="M29" s="9">
        <v>85.308333333333323</v>
      </c>
      <c r="N29">
        <v>61.2</v>
      </c>
      <c r="O29" s="10">
        <v>0.72916666666666663</v>
      </c>
      <c r="P29" t="s">
        <v>20</v>
      </c>
      <c r="Q29" s="9">
        <v>1</v>
      </c>
      <c r="R29" s="9">
        <v>14.481666666666669</v>
      </c>
      <c r="S29" s="9"/>
      <c r="T29" s="9"/>
      <c r="U29" s="9"/>
      <c r="AA29" s="10"/>
    </row>
    <row r="30" spans="1:27" x14ac:dyDescent="0.25">
      <c r="A30" s="8">
        <v>28</v>
      </c>
      <c r="B30" s="9">
        <v>17.72</v>
      </c>
      <c r="C30" s="9">
        <v>11.23</v>
      </c>
      <c r="D30">
        <v>0</v>
      </c>
      <c r="E30" s="9">
        <v>9.6199999999999992</v>
      </c>
      <c r="F30" s="9">
        <v>9.51</v>
      </c>
      <c r="G30" s="9">
        <v>15.777499999999998</v>
      </c>
      <c r="H30" s="9">
        <v>14.907083333333331</v>
      </c>
      <c r="I30" s="9">
        <v>14.272916666666665</v>
      </c>
      <c r="J30" t="s">
        <v>20</v>
      </c>
      <c r="K30">
        <v>19.3</v>
      </c>
      <c r="L30" s="9">
        <v>19.07</v>
      </c>
      <c r="M30" s="9">
        <v>66.595833333333317</v>
      </c>
      <c r="N30">
        <v>59.5</v>
      </c>
      <c r="O30" s="10">
        <v>0.71875</v>
      </c>
      <c r="P30" t="s">
        <v>20</v>
      </c>
      <c r="Q30" s="9">
        <v>6.32</v>
      </c>
      <c r="R30" s="9">
        <v>13.757083333333334</v>
      </c>
      <c r="S30" s="9"/>
      <c r="T30" s="9"/>
      <c r="U30" s="9"/>
      <c r="AA30" s="10"/>
    </row>
    <row r="31" spans="1:27" x14ac:dyDescent="0.25">
      <c r="A31" s="8">
        <v>29</v>
      </c>
      <c r="B31" s="9">
        <v>18.809999999999999</v>
      </c>
      <c r="C31" s="9">
        <v>8.69</v>
      </c>
      <c r="D31">
        <v>2.8</v>
      </c>
      <c r="E31" s="9">
        <v>5.52</v>
      </c>
      <c r="F31" s="9">
        <v>7.6</v>
      </c>
      <c r="G31" s="9">
        <v>15.56875</v>
      </c>
      <c r="H31" s="9">
        <v>14.846666666666662</v>
      </c>
      <c r="I31" s="9">
        <v>6.3500000000000005</v>
      </c>
      <c r="J31" t="s">
        <v>20</v>
      </c>
      <c r="K31">
        <v>11.3</v>
      </c>
      <c r="L31" s="9">
        <v>17.72</v>
      </c>
      <c r="M31" s="9">
        <v>66.712499999999991</v>
      </c>
      <c r="N31">
        <v>33.799999999999997</v>
      </c>
      <c r="O31" s="10">
        <v>0.55208333333333337</v>
      </c>
      <c r="P31" t="s">
        <v>20</v>
      </c>
      <c r="Q31" s="9">
        <v>5.2</v>
      </c>
      <c r="R31" s="9">
        <v>13.542916666666668</v>
      </c>
      <c r="S31" s="9"/>
      <c r="T31" s="12"/>
      <c r="U31" s="9"/>
      <c r="AA31" s="10"/>
    </row>
    <row r="32" spans="1:27" x14ac:dyDescent="0.25">
      <c r="A32" s="8">
        <v>30</v>
      </c>
      <c r="B32" s="9">
        <v>21.19</v>
      </c>
      <c r="C32" s="9">
        <v>10.17</v>
      </c>
      <c r="D32">
        <v>0</v>
      </c>
      <c r="E32" s="9">
        <v>7.2</v>
      </c>
      <c r="F32" s="9">
        <v>10.99</v>
      </c>
      <c r="G32" s="9">
        <v>15.584999999999999</v>
      </c>
      <c r="H32" s="9">
        <v>14.80000000000001</v>
      </c>
      <c r="I32" s="9">
        <v>1.533333333333333</v>
      </c>
      <c r="J32" t="s">
        <v>20</v>
      </c>
      <c r="K32">
        <v>1.6</v>
      </c>
      <c r="L32" s="9">
        <v>18.809999999999999</v>
      </c>
      <c r="M32" s="9">
        <v>85.954166666666652</v>
      </c>
      <c r="N32">
        <v>17.7</v>
      </c>
      <c r="O32" s="10">
        <v>0.5625</v>
      </c>
      <c r="P32" t="s">
        <v>22</v>
      </c>
      <c r="Q32" s="9">
        <v>0.05</v>
      </c>
      <c r="R32" s="9">
        <v>14.74041666666667</v>
      </c>
      <c r="S32" s="9"/>
      <c r="T32" s="9"/>
      <c r="U32" s="9"/>
      <c r="AA32" s="10"/>
    </row>
    <row r="33" spans="1:28" x14ac:dyDescent="0.25">
      <c r="A33" s="8">
        <v>31</v>
      </c>
      <c r="B33" s="9">
        <v>30.77</v>
      </c>
      <c r="C33" s="9">
        <v>12.81</v>
      </c>
      <c r="D33">
        <v>3.2</v>
      </c>
      <c r="E33" s="9">
        <v>10.11</v>
      </c>
      <c r="F33" s="9">
        <v>11.84</v>
      </c>
      <c r="G33" s="9">
        <v>15.904782608695653</v>
      </c>
      <c r="H33" s="9">
        <v>14.78043478260869</v>
      </c>
      <c r="I33" s="9">
        <v>3.017708333333335</v>
      </c>
      <c r="J33" t="s">
        <v>20</v>
      </c>
      <c r="K33">
        <v>1.6</v>
      </c>
      <c r="L33" s="9">
        <v>19.62</v>
      </c>
      <c r="M33" s="9">
        <v>67.343478260869574</v>
      </c>
      <c r="N33">
        <v>32.200000000000003</v>
      </c>
      <c r="O33" s="10">
        <v>0.66666666666666663</v>
      </c>
      <c r="P33" t="s">
        <v>25</v>
      </c>
      <c r="Q33" s="9">
        <v>9.07</v>
      </c>
      <c r="R33" s="9">
        <v>21.565652173913044</v>
      </c>
      <c r="S33" s="9"/>
      <c r="T33" s="9"/>
      <c r="U33" s="9"/>
      <c r="AA33" s="10"/>
    </row>
    <row r="34" spans="1:28" x14ac:dyDescent="0.25">
      <c r="A34" s="13" t="s">
        <v>27</v>
      </c>
      <c r="B34" s="14">
        <f>AVERAGE(B3:B33)</f>
        <v>19.258064516129028</v>
      </c>
      <c r="C34" s="14">
        <f>AVERAGE(C3:C33)</f>
        <v>11.0141935483871</v>
      </c>
      <c r="D34" s="14">
        <f>SUM(D3:D33)</f>
        <v>55.599999999999994</v>
      </c>
      <c r="E34" s="14">
        <f>AVERAGE(E3:E33)</f>
        <v>9.1567741935483848</v>
      </c>
      <c r="F34" s="14">
        <f>AVERAGE(F3:F33)</f>
        <v>10.917741935483871</v>
      </c>
      <c r="G34" s="14">
        <f>AVERAGE(G3:G33)</f>
        <v>15.725127395979428</v>
      </c>
      <c r="H34" s="14">
        <f>AVERAGE(H3:H33)</f>
        <v>14.591519401589528</v>
      </c>
      <c r="I34" s="14">
        <f>AVERAGE(I3:I33)</f>
        <v>6.2234206989247314</v>
      </c>
      <c r="J34" s="14"/>
      <c r="K34" s="14"/>
      <c r="L34" s="15">
        <f>AVERAGE(L3:L33)</f>
        <v>18.73</v>
      </c>
      <c r="M34" s="14">
        <f>AVERAGE(M3:M33)</f>
        <v>77.439574567554956</v>
      </c>
      <c r="N34" s="14">
        <f>MAX(N3:N33)</f>
        <v>80.5</v>
      </c>
      <c r="O34" s="16"/>
      <c r="P34" s="17"/>
      <c r="Q34" s="41">
        <v>129.4</v>
      </c>
      <c r="R34" s="18">
        <f>AVERAGE(R3:R33)</f>
        <v>14.558771037868162</v>
      </c>
      <c r="S34" s="19"/>
      <c r="AA34" s="10"/>
    </row>
    <row r="35" spans="1:28" x14ac:dyDescent="0.25">
      <c r="A35" s="20" t="s">
        <v>28</v>
      </c>
      <c r="B35" s="14">
        <f>MAX(B3:B33)</f>
        <v>30.77</v>
      </c>
      <c r="C35" s="14">
        <f>MIN(C3:C33)</f>
        <v>7.49</v>
      </c>
      <c r="D35" s="14">
        <f>MAX(D3:D33)</f>
        <v>9.8000000000000007</v>
      </c>
      <c r="E35" s="14">
        <f>MIN(E3:E33)</f>
        <v>4.42</v>
      </c>
      <c r="F35" s="14">
        <f>MIN(F3:F33)</f>
        <v>7.27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4">
        <f>MAX(Q3:Q33)</f>
        <v>10.18</v>
      </c>
      <c r="R35" s="18">
        <f>MIN(R3:R33)</f>
        <v>11.932499999999999</v>
      </c>
      <c r="S35" s="19"/>
      <c r="AA35" s="10"/>
    </row>
    <row r="36" spans="1:28" x14ac:dyDescent="0.25">
      <c r="AA36" s="10"/>
    </row>
    <row r="37" spans="1:28" x14ac:dyDescent="0.25">
      <c r="B37" s="21">
        <f>AVERAGE(B34,C34)</f>
        <v>15.136129032258065</v>
      </c>
      <c r="C37">
        <f>COUNTIF(C3:C33,"&lt;0")</f>
        <v>0</v>
      </c>
      <c r="D37">
        <f>COUNTIF(D3:D33,"&gt;0.1")</f>
        <v>21</v>
      </c>
      <c r="E37">
        <f>COUNTIF(E3:E33,"&lt;0")</f>
        <v>0</v>
      </c>
      <c r="Q37">
        <f>COUNTIF(Q3:Q33,"&lt;0.05")</f>
        <v>0</v>
      </c>
      <c r="AB37" s="10"/>
    </row>
    <row r="38" spans="1:28" x14ac:dyDescent="0.25">
      <c r="D38">
        <f>COUNTIF(D3:D33,"&gt;0.9")</f>
        <v>14</v>
      </c>
    </row>
    <row r="39" spans="1:28" x14ac:dyDescent="0.25">
      <c r="B39" s="9">
        <f>MAX(B3:B32)</f>
        <v>23.23</v>
      </c>
      <c r="Q39" t="s">
        <v>60</v>
      </c>
    </row>
  </sheetData>
  <pageMargins left="0.7" right="0.7" top="0.75" bottom="0.75" header="0.3" footer="0.3"/>
  <pageSetup paperSize="9" scale="8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1"/>
  <sheetViews>
    <sheetView topLeftCell="A7" workbookViewId="0">
      <selection activeCell="D3" sqref="D3:D33"/>
    </sheetView>
  </sheetViews>
  <sheetFormatPr defaultRowHeight="15" x14ac:dyDescent="0.25"/>
  <sheetData>
    <row r="1" spans="1:27" x14ac:dyDescent="0.25">
      <c r="A1" s="1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27" ht="45" x14ac:dyDescent="0.25">
      <c r="A2" s="4" t="s">
        <v>0</v>
      </c>
      <c r="B2" s="5" t="s">
        <v>1</v>
      </c>
      <c r="C2" s="5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4" t="s">
        <v>14</v>
      </c>
      <c r="P2" s="6" t="s">
        <v>15</v>
      </c>
      <c r="Q2" s="7" t="s">
        <v>16</v>
      </c>
      <c r="R2" s="4" t="s">
        <v>17</v>
      </c>
      <c r="S2" s="4"/>
    </row>
    <row r="3" spans="1:27" x14ac:dyDescent="0.25">
      <c r="A3" s="8">
        <v>1</v>
      </c>
      <c r="B3" s="9">
        <v>22.46</v>
      </c>
      <c r="C3" s="9">
        <v>14.21</v>
      </c>
      <c r="D3">
        <v>0</v>
      </c>
      <c r="E3" s="9">
        <v>11.38</v>
      </c>
      <c r="F3" s="9">
        <v>13.38</v>
      </c>
      <c r="G3" s="9">
        <v>16.802500000000002</v>
      </c>
      <c r="H3" s="9">
        <v>14.858333333333334</v>
      </c>
      <c r="I3" s="9">
        <v>4.9947916666666652</v>
      </c>
      <c r="J3" t="s">
        <v>20</v>
      </c>
      <c r="K3">
        <v>6.4</v>
      </c>
      <c r="L3" s="9">
        <v>20.440000000000001</v>
      </c>
      <c r="M3" s="9">
        <v>74.083333333333343</v>
      </c>
      <c r="N3">
        <v>27.4</v>
      </c>
      <c r="O3" s="10">
        <v>0.51041666666666663</v>
      </c>
      <c r="P3" t="s">
        <v>20</v>
      </c>
      <c r="Q3" s="9">
        <v>3.22</v>
      </c>
      <c r="R3" s="9">
        <v>16.999583333333334</v>
      </c>
      <c r="S3" s="9"/>
      <c r="T3" s="9"/>
      <c r="U3" s="9"/>
      <c r="V3" s="9"/>
      <c r="W3" s="9"/>
      <c r="AA3" s="10"/>
    </row>
    <row r="4" spans="1:27" x14ac:dyDescent="0.25">
      <c r="A4" s="8">
        <v>2</v>
      </c>
      <c r="B4" s="9">
        <v>20.37</v>
      </c>
      <c r="C4" s="9">
        <v>12.65</v>
      </c>
      <c r="D4">
        <v>0.8</v>
      </c>
      <c r="E4" s="9">
        <v>10.37</v>
      </c>
      <c r="F4" s="9">
        <v>13.09</v>
      </c>
      <c r="G4" s="9">
        <v>16.828333333333337</v>
      </c>
      <c r="H4" s="9">
        <v>15.031666666666665</v>
      </c>
      <c r="I4" s="9">
        <v>4.4989583333333343</v>
      </c>
      <c r="J4" t="s">
        <v>19</v>
      </c>
      <c r="K4">
        <v>4.8</v>
      </c>
      <c r="L4" s="9">
        <v>16.66</v>
      </c>
      <c r="M4" s="9">
        <v>69.658333333333346</v>
      </c>
      <c r="N4">
        <v>30.6</v>
      </c>
      <c r="O4" s="10">
        <v>0.73958333333333337</v>
      </c>
      <c r="P4" t="s">
        <v>19</v>
      </c>
      <c r="Q4" s="9">
        <v>3.48</v>
      </c>
      <c r="R4" s="9">
        <v>15.215416666666668</v>
      </c>
      <c r="S4" s="9"/>
      <c r="T4" s="9"/>
      <c r="U4" s="9"/>
      <c r="AA4" s="10"/>
    </row>
    <row r="5" spans="1:27" x14ac:dyDescent="0.25">
      <c r="A5" s="8">
        <v>3</v>
      </c>
      <c r="B5" s="9">
        <v>19.21</v>
      </c>
      <c r="C5" s="9">
        <v>10.17</v>
      </c>
      <c r="D5">
        <v>0.6</v>
      </c>
      <c r="E5" s="9">
        <v>8.58</v>
      </c>
      <c r="F5" s="9">
        <v>11.24</v>
      </c>
      <c r="G5" s="9">
        <v>16.680833333333336</v>
      </c>
      <c r="H5" s="9">
        <v>15.127499999999992</v>
      </c>
      <c r="I5" s="9">
        <v>4.9749999999999996</v>
      </c>
      <c r="J5" t="s">
        <v>19</v>
      </c>
      <c r="K5">
        <v>4.8</v>
      </c>
      <c r="L5" s="9">
        <v>15.83</v>
      </c>
      <c r="M5" s="9">
        <v>67.033333333333317</v>
      </c>
      <c r="N5">
        <v>33.799999999999997</v>
      </c>
      <c r="O5" s="10">
        <v>0.60416666666666663</v>
      </c>
      <c r="P5" t="s">
        <v>19</v>
      </c>
      <c r="Q5" s="9">
        <v>6.27</v>
      </c>
      <c r="R5" s="9">
        <v>14.415833333333333</v>
      </c>
      <c r="S5" s="9"/>
      <c r="T5" s="9"/>
      <c r="U5" s="9"/>
      <c r="AA5" s="10"/>
    </row>
    <row r="6" spans="1:27" x14ac:dyDescent="0.25">
      <c r="A6" s="8">
        <v>4</v>
      </c>
      <c r="B6" s="9">
        <v>19.2</v>
      </c>
      <c r="C6" s="9">
        <v>8.11</v>
      </c>
      <c r="D6">
        <v>3.8</v>
      </c>
      <c r="E6" s="9">
        <v>5.79</v>
      </c>
      <c r="F6" s="9">
        <v>8.0399999999999991</v>
      </c>
      <c r="G6" s="9">
        <v>16.50375</v>
      </c>
      <c r="H6" s="9">
        <v>15.173749999999998</v>
      </c>
      <c r="I6" s="9">
        <v>5.8239583333333362</v>
      </c>
      <c r="J6" t="s">
        <v>20</v>
      </c>
      <c r="K6">
        <v>3.2</v>
      </c>
      <c r="L6" s="9">
        <v>11.69</v>
      </c>
      <c r="M6" s="9">
        <v>85.491666666666674</v>
      </c>
      <c r="N6">
        <v>57.9</v>
      </c>
      <c r="O6" s="10">
        <v>0.89583333333333337</v>
      </c>
      <c r="P6" t="s">
        <v>20</v>
      </c>
      <c r="Q6" s="9">
        <v>0.55000000000000004</v>
      </c>
      <c r="R6" s="9">
        <v>13.297083333333335</v>
      </c>
      <c r="S6" s="9"/>
      <c r="T6" s="9"/>
      <c r="U6" s="9"/>
      <c r="AA6" s="10"/>
    </row>
    <row r="7" spans="1:27" x14ac:dyDescent="0.25">
      <c r="A7" s="8">
        <v>5</v>
      </c>
      <c r="B7" s="9">
        <v>20.83</v>
      </c>
      <c r="C7" s="9">
        <v>11.58</v>
      </c>
      <c r="D7">
        <v>0</v>
      </c>
      <c r="E7" s="9">
        <v>15.59</v>
      </c>
      <c r="F7" s="9">
        <v>15.18</v>
      </c>
      <c r="G7" s="9">
        <v>16.111249999999998</v>
      </c>
      <c r="H7" s="9">
        <v>15.158333333333331</v>
      </c>
      <c r="I7" s="9">
        <v>7.4677083333333281</v>
      </c>
      <c r="J7" t="s">
        <v>20</v>
      </c>
      <c r="K7">
        <v>11.3</v>
      </c>
      <c r="L7" s="9">
        <v>19.2</v>
      </c>
      <c r="M7" s="9">
        <v>79.541666666666671</v>
      </c>
      <c r="N7">
        <v>48.3</v>
      </c>
      <c r="O7" s="10">
        <v>1.0416666666666666E-2</v>
      </c>
      <c r="P7" t="s">
        <v>20</v>
      </c>
      <c r="Q7" s="9">
        <v>0.72</v>
      </c>
      <c r="R7" s="9">
        <v>18.605</v>
      </c>
      <c r="S7" s="9"/>
      <c r="T7" s="9"/>
      <c r="U7" s="9"/>
      <c r="AA7" s="10"/>
    </row>
    <row r="8" spans="1:27" x14ac:dyDescent="0.25">
      <c r="A8" s="8">
        <v>6</v>
      </c>
      <c r="B8" s="9">
        <v>23.41</v>
      </c>
      <c r="C8" s="9">
        <v>13.77</v>
      </c>
      <c r="D8">
        <v>0</v>
      </c>
      <c r="E8" s="9">
        <v>11.18</v>
      </c>
      <c r="F8" s="9">
        <v>12.48</v>
      </c>
      <c r="G8" s="9">
        <v>16.469166666666663</v>
      </c>
      <c r="H8" s="9">
        <v>15.103750000000005</v>
      </c>
      <c r="I8" s="9">
        <v>2.4</v>
      </c>
      <c r="J8" t="s">
        <v>22</v>
      </c>
      <c r="K8">
        <v>1.6</v>
      </c>
      <c r="L8" s="9">
        <v>20.83</v>
      </c>
      <c r="M8" s="9">
        <v>77.504166666666663</v>
      </c>
      <c r="N8">
        <v>20.9</v>
      </c>
      <c r="O8" s="10">
        <v>0.53125</v>
      </c>
      <c r="P8" t="s">
        <v>26</v>
      </c>
      <c r="Q8" s="9">
        <v>4.68</v>
      </c>
      <c r="R8" s="9">
        <v>18.9575</v>
      </c>
      <c r="S8" s="9"/>
      <c r="T8" s="9"/>
      <c r="U8" s="9"/>
      <c r="AA8" s="10"/>
    </row>
    <row r="9" spans="1:27" x14ac:dyDescent="0.25">
      <c r="A9" s="8">
        <v>7</v>
      </c>
      <c r="B9" s="9">
        <v>25.97</v>
      </c>
      <c r="C9" s="9">
        <v>14.18</v>
      </c>
      <c r="D9">
        <v>0</v>
      </c>
      <c r="E9" s="9">
        <v>11.67</v>
      </c>
      <c r="F9" s="9">
        <v>13.47</v>
      </c>
      <c r="G9" s="9">
        <v>17.143333333333331</v>
      </c>
      <c r="H9" s="9">
        <v>15.152499999999996</v>
      </c>
      <c r="I9" s="9">
        <v>3.205208333333335</v>
      </c>
      <c r="J9" t="s">
        <v>20</v>
      </c>
      <c r="K9">
        <v>1.6</v>
      </c>
      <c r="L9" s="9">
        <v>20.9</v>
      </c>
      <c r="M9" s="9">
        <v>79.258333333333326</v>
      </c>
      <c r="N9">
        <v>27.4</v>
      </c>
      <c r="O9" s="10">
        <v>0.625</v>
      </c>
      <c r="P9" t="s">
        <v>20</v>
      </c>
      <c r="Q9" s="9">
        <v>3.83</v>
      </c>
      <c r="R9" s="9">
        <v>19.915833333333335</v>
      </c>
      <c r="S9" s="9"/>
      <c r="T9" s="9"/>
      <c r="U9" s="9"/>
      <c r="AA9" s="10"/>
    </row>
    <row r="10" spans="1:27" x14ac:dyDescent="0.25">
      <c r="A10" s="8">
        <v>8</v>
      </c>
      <c r="B10" s="9">
        <v>21.27</v>
      </c>
      <c r="C10" s="9">
        <v>12.3</v>
      </c>
      <c r="D10">
        <v>0</v>
      </c>
      <c r="E10" s="9">
        <v>9.68</v>
      </c>
      <c r="F10" s="9">
        <v>11.6</v>
      </c>
      <c r="G10" s="9">
        <v>17.558333333333334</v>
      </c>
      <c r="H10" s="9">
        <v>15.308750000000002</v>
      </c>
      <c r="I10" s="9">
        <v>6.5583333333333327</v>
      </c>
      <c r="J10" t="s">
        <v>50</v>
      </c>
      <c r="K10">
        <v>9.6999999999999993</v>
      </c>
      <c r="L10" s="9">
        <v>18.690000000000001</v>
      </c>
      <c r="M10" s="9">
        <v>77.937500000000014</v>
      </c>
      <c r="N10">
        <v>29</v>
      </c>
      <c r="O10" s="10">
        <v>0.64583333333333337</v>
      </c>
      <c r="P10" t="s">
        <v>30</v>
      </c>
      <c r="Q10" s="9">
        <v>9.2200000000000006</v>
      </c>
      <c r="R10" s="9">
        <v>16.154166666666665</v>
      </c>
      <c r="S10" s="9"/>
      <c r="T10" s="9"/>
      <c r="U10" s="9"/>
      <c r="AA10" s="10"/>
    </row>
    <row r="11" spans="1:27" x14ac:dyDescent="0.25">
      <c r="A11" s="8">
        <v>9</v>
      </c>
      <c r="B11" s="9">
        <v>20.21</v>
      </c>
      <c r="C11" s="9">
        <v>13.35</v>
      </c>
      <c r="D11">
        <v>7.2</v>
      </c>
      <c r="E11" s="9">
        <v>12.1</v>
      </c>
      <c r="F11" s="9">
        <v>13.34</v>
      </c>
      <c r="G11" s="9">
        <v>17.998749999999998</v>
      </c>
      <c r="H11" s="9">
        <v>15.503749999999997</v>
      </c>
      <c r="I11" s="9">
        <v>8.0135416666666632</v>
      </c>
      <c r="J11" t="s">
        <v>30</v>
      </c>
      <c r="K11">
        <v>9.6999999999999993</v>
      </c>
      <c r="L11" s="9">
        <v>16.09</v>
      </c>
      <c r="M11" s="9">
        <v>82.4375</v>
      </c>
      <c r="N11">
        <v>30.6</v>
      </c>
      <c r="O11" s="10">
        <v>0.63541666666666663</v>
      </c>
      <c r="P11" t="s">
        <v>26</v>
      </c>
      <c r="Q11" s="9">
        <v>2.87</v>
      </c>
      <c r="R11" s="9">
        <v>15.86125</v>
      </c>
      <c r="S11" s="9"/>
      <c r="T11" s="9"/>
      <c r="U11" s="9"/>
      <c r="AA11" s="10"/>
    </row>
    <row r="12" spans="1:27" x14ac:dyDescent="0.25">
      <c r="A12" s="8">
        <v>10</v>
      </c>
      <c r="B12" s="9">
        <v>20.84</v>
      </c>
      <c r="C12" s="9">
        <v>14.23</v>
      </c>
      <c r="D12">
        <v>0.4</v>
      </c>
      <c r="E12" s="9">
        <v>13.88</v>
      </c>
      <c r="F12" s="9">
        <v>14.39</v>
      </c>
      <c r="G12" s="9">
        <v>18.17625</v>
      </c>
      <c r="H12" s="9">
        <v>15.678750000000001</v>
      </c>
      <c r="I12" s="9">
        <v>5.1624999999999988</v>
      </c>
      <c r="J12" t="s">
        <v>30</v>
      </c>
      <c r="K12">
        <v>4.8</v>
      </c>
      <c r="L12" s="9">
        <v>15.58</v>
      </c>
      <c r="M12" s="9">
        <v>88.608333333333348</v>
      </c>
      <c r="N12">
        <v>24.1</v>
      </c>
      <c r="O12" s="10">
        <v>0.60416666666666663</v>
      </c>
      <c r="P12" t="s">
        <v>30</v>
      </c>
      <c r="Q12" s="9">
        <v>2.77</v>
      </c>
      <c r="R12" s="9">
        <v>16.31958333333333</v>
      </c>
      <c r="S12" s="9"/>
      <c r="T12" s="9"/>
      <c r="U12" s="9"/>
      <c r="AA12" s="10"/>
    </row>
    <row r="13" spans="1:27" x14ac:dyDescent="0.25">
      <c r="A13" s="8">
        <v>11</v>
      </c>
      <c r="B13" s="9">
        <v>26.9</v>
      </c>
      <c r="C13" s="9">
        <v>14.03</v>
      </c>
      <c r="D13">
        <v>0</v>
      </c>
      <c r="E13" s="9">
        <v>12.9</v>
      </c>
      <c r="F13" s="9">
        <v>12.85</v>
      </c>
      <c r="G13" s="9">
        <v>18.358333333333331</v>
      </c>
      <c r="H13" s="9">
        <v>15.823750000000004</v>
      </c>
      <c r="I13" s="9">
        <v>5.1385416666666659</v>
      </c>
      <c r="J13" t="s">
        <v>30</v>
      </c>
      <c r="K13">
        <v>4.8</v>
      </c>
      <c r="L13" s="9">
        <v>18.09</v>
      </c>
      <c r="M13" s="9">
        <v>83.433333333333351</v>
      </c>
      <c r="N13">
        <v>17.7</v>
      </c>
      <c r="O13" s="10">
        <v>0.55208333333333337</v>
      </c>
      <c r="P13" t="s">
        <v>45</v>
      </c>
      <c r="Q13" s="9">
        <v>4.1500000000000004</v>
      </c>
      <c r="R13" s="9">
        <v>19.345833333333335</v>
      </c>
      <c r="S13" s="9"/>
      <c r="T13" s="9"/>
      <c r="U13" s="9"/>
      <c r="AA13" s="10"/>
    </row>
    <row r="14" spans="1:27" x14ac:dyDescent="0.25">
      <c r="A14" s="8">
        <v>12</v>
      </c>
      <c r="B14" s="9">
        <v>25.7</v>
      </c>
      <c r="C14" s="9">
        <v>15.96</v>
      </c>
      <c r="D14">
        <v>0</v>
      </c>
      <c r="E14" s="9">
        <v>14.35</v>
      </c>
      <c r="F14" s="9">
        <v>14.09</v>
      </c>
      <c r="G14" s="9">
        <v>18.731250000000003</v>
      </c>
      <c r="H14" s="9">
        <v>15.945833333333335</v>
      </c>
      <c r="I14" s="9">
        <v>3.9520833333333329</v>
      </c>
      <c r="J14" t="s">
        <v>30</v>
      </c>
      <c r="K14">
        <v>8</v>
      </c>
      <c r="L14" s="9">
        <v>18.62</v>
      </c>
      <c r="M14" s="9">
        <v>86.958333333333329</v>
      </c>
      <c r="N14">
        <v>19.3</v>
      </c>
      <c r="O14" s="10">
        <v>0.39583333333333331</v>
      </c>
      <c r="P14" t="s">
        <v>30</v>
      </c>
      <c r="Q14" s="9">
        <v>3.45</v>
      </c>
      <c r="R14" s="9">
        <v>18.897499999999994</v>
      </c>
      <c r="S14" s="9"/>
      <c r="T14" s="12"/>
      <c r="U14" s="9"/>
      <c r="AA14" s="10"/>
    </row>
    <row r="15" spans="1:27" x14ac:dyDescent="0.25">
      <c r="A15" s="8">
        <v>13</v>
      </c>
      <c r="B15" s="9">
        <v>16.12</v>
      </c>
      <c r="C15" s="9">
        <v>14.64</v>
      </c>
      <c r="D15">
        <v>1.2</v>
      </c>
      <c r="E15" s="9">
        <v>13.97</v>
      </c>
      <c r="F15" s="9">
        <v>14.15</v>
      </c>
      <c r="G15" s="9">
        <v>18.651666666666667</v>
      </c>
      <c r="H15" s="9">
        <v>16.08916666666666</v>
      </c>
      <c r="I15" s="9">
        <v>8.7260416666666671</v>
      </c>
      <c r="J15" t="s">
        <v>50</v>
      </c>
      <c r="K15">
        <v>11.3</v>
      </c>
      <c r="L15" s="9">
        <v>15.13</v>
      </c>
      <c r="M15" s="9">
        <v>95.862499999999997</v>
      </c>
      <c r="N15">
        <v>32.200000000000003</v>
      </c>
      <c r="O15" s="10">
        <v>0.67708333333333337</v>
      </c>
      <c r="P15" t="s">
        <v>30</v>
      </c>
      <c r="Q15" s="9">
        <v>0.02</v>
      </c>
      <c r="R15" s="9">
        <v>15.042083333333332</v>
      </c>
      <c r="S15" s="9"/>
      <c r="T15" s="9"/>
      <c r="U15" s="9"/>
      <c r="AA15" s="10"/>
    </row>
    <row r="16" spans="1:27" x14ac:dyDescent="0.25">
      <c r="A16" s="8">
        <v>14</v>
      </c>
      <c r="B16" s="9">
        <v>16.27</v>
      </c>
      <c r="C16" s="9">
        <v>13.94</v>
      </c>
      <c r="D16">
        <v>0.8</v>
      </c>
      <c r="E16" s="9">
        <v>13.96</v>
      </c>
      <c r="F16" s="9">
        <v>14.44</v>
      </c>
      <c r="G16" s="9">
        <v>18.000416666666666</v>
      </c>
      <c r="H16" s="9">
        <v>16.163333333333345</v>
      </c>
      <c r="I16" s="9">
        <v>6.1312499999999952</v>
      </c>
      <c r="J16" t="s">
        <v>50</v>
      </c>
      <c r="K16">
        <v>8</v>
      </c>
      <c r="L16" s="9">
        <v>14.88</v>
      </c>
      <c r="M16" s="9">
        <v>95.57083333333334</v>
      </c>
      <c r="N16">
        <v>24.1</v>
      </c>
      <c r="O16" s="10">
        <v>7.2916666666666671E-2</v>
      </c>
      <c r="P16" t="s">
        <v>50</v>
      </c>
      <c r="Q16" s="9">
        <v>0.02</v>
      </c>
      <c r="R16" s="9">
        <v>14.784999999999998</v>
      </c>
      <c r="S16" s="9"/>
      <c r="T16" s="9"/>
      <c r="U16" s="9"/>
      <c r="AA16" s="10"/>
    </row>
    <row r="17" spans="1:27" x14ac:dyDescent="0.25">
      <c r="A17" s="8">
        <v>15</v>
      </c>
      <c r="B17" s="9">
        <v>16.899999999999999</v>
      </c>
      <c r="C17" s="9">
        <v>13.45</v>
      </c>
      <c r="D17">
        <v>0</v>
      </c>
      <c r="E17" s="9">
        <v>13.4</v>
      </c>
      <c r="F17" s="9">
        <v>14</v>
      </c>
      <c r="G17" s="9">
        <v>17.689166666666665</v>
      </c>
      <c r="H17" s="9">
        <v>16.118749999999999</v>
      </c>
      <c r="I17" s="9">
        <v>2.9166666666666679</v>
      </c>
      <c r="J17" t="s">
        <v>18</v>
      </c>
      <c r="K17">
        <v>0</v>
      </c>
      <c r="L17" s="9">
        <v>15.27</v>
      </c>
      <c r="M17" s="9">
        <v>92.245833333333351</v>
      </c>
      <c r="N17">
        <v>17.7</v>
      </c>
      <c r="O17" s="10">
        <v>0.5</v>
      </c>
      <c r="P17" t="s">
        <v>26</v>
      </c>
      <c r="Q17" s="9">
        <v>0.18</v>
      </c>
      <c r="R17" s="9">
        <v>14.739583333333329</v>
      </c>
      <c r="S17" s="9"/>
      <c r="T17" s="9"/>
      <c r="U17" s="9"/>
      <c r="AA17" s="10"/>
    </row>
    <row r="18" spans="1:27" x14ac:dyDescent="0.25">
      <c r="A18" s="8">
        <v>16</v>
      </c>
      <c r="B18" s="9">
        <v>15.89</v>
      </c>
      <c r="C18" s="9">
        <v>13.18</v>
      </c>
      <c r="D18">
        <v>18.600000000000001</v>
      </c>
      <c r="E18" s="9">
        <v>12.93</v>
      </c>
      <c r="F18" s="9">
        <v>13.52</v>
      </c>
      <c r="G18" s="9">
        <v>17.452499999999993</v>
      </c>
      <c r="H18" s="9">
        <v>16.040416666666662</v>
      </c>
      <c r="I18" s="9">
        <v>4.83958333333333</v>
      </c>
      <c r="J18" t="s">
        <v>18</v>
      </c>
      <c r="K18">
        <v>0</v>
      </c>
      <c r="L18" s="9">
        <v>14.33</v>
      </c>
      <c r="M18" s="9">
        <v>90.920833333333306</v>
      </c>
      <c r="N18">
        <v>24.1</v>
      </c>
      <c r="O18" s="10">
        <v>0.75</v>
      </c>
      <c r="P18" t="s">
        <v>50</v>
      </c>
      <c r="Q18" s="9">
        <v>0.23</v>
      </c>
      <c r="R18" s="9">
        <v>14.302083333333334</v>
      </c>
      <c r="S18" s="9"/>
      <c r="T18" s="9"/>
      <c r="U18" s="9"/>
      <c r="AA18" s="10"/>
    </row>
    <row r="19" spans="1:27" x14ac:dyDescent="0.25">
      <c r="A19" s="8">
        <v>17</v>
      </c>
      <c r="B19" s="9">
        <v>20.8</v>
      </c>
      <c r="C19" s="9">
        <v>13.33</v>
      </c>
      <c r="D19">
        <v>0.2</v>
      </c>
      <c r="E19" s="9">
        <v>13.19</v>
      </c>
      <c r="F19" s="9">
        <v>13.46</v>
      </c>
      <c r="G19" s="9">
        <v>17.040833333333328</v>
      </c>
      <c r="H19" s="9">
        <v>15.950000000000003</v>
      </c>
      <c r="I19" s="9">
        <v>1.7333333333333316</v>
      </c>
      <c r="J19" t="s">
        <v>23</v>
      </c>
      <c r="K19">
        <v>3.2</v>
      </c>
      <c r="L19" s="9">
        <v>14.59</v>
      </c>
      <c r="M19" s="9">
        <v>89.850000000000009</v>
      </c>
      <c r="N19">
        <v>17.7</v>
      </c>
      <c r="O19" s="10">
        <v>0.13541666666666666</v>
      </c>
      <c r="P19" t="s">
        <v>40</v>
      </c>
      <c r="Q19" s="9">
        <v>0.78</v>
      </c>
      <c r="R19" s="9">
        <v>16.072916666666668</v>
      </c>
      <c r="S19" s="9"/>
      <c r="T19" s="9"/>
      <c r="U19" s="9"/>
      <c r="AA19" s="10"/>
    </row>
    <row r="20" spans="1:27" x14ac:dyDescent="0.25">
      <c r="A20" s="8">
        <v>18</v>
      </c>
      <c r="B20" s="9">
        <v>18.87</v>
      </c>
      <c r="C20" s="9">
        <v>14.11</v>
      </c>
      <c r="D20">
        <v>5.6</v>
      </c>
      <c r="E20" s="9">
        <v>12.22</v>
      </c>
      <c r="F20" s="9">
        <v>11.98</v>
      </c>
      <c r="G20" s="9">
        <v>17.158749999999994</v>
      </c>
      <c r="H20" s="9">
        <v>15.861249999999998</v>
      </c>
      <c r="I20" s="9">
        <v>2.8239583333333358</v>
      </c>
      <c r="J20" t="s">
        <v>25</v>
      </c>
      <c r="K20">
        <v>4.8</v>
      </c>
      <c r="L20" s="9">
        <v>17.11</v>
      </c>
      <c r="M20" s="9">
        <v>88.204166666666652</v>
      </c>
      <c r="N20">
        <v>29</v>
      </c>
      <c r="O20" s="10">
        <v>0.71875</v>
      </c>
      <c r="P20" t="s">
        <v>20</v>
      </c>
      <c r="Q20" s="9">
        <v>1.07</v>
      </c>
      <c r="R20" s="9">
        <v>16.172916666666662</v>
      </c>
      <c r="S20" s="9"/>
      <c r="T20" s="9"/>
      <c r="U20" s="9"/>
      <c r="AA20" s="10"/>
    </row>
    <row r="21" spans="1:27" x14ac:dyDescent="0.25">
      <c r="A21" s="8">
        <v>19</v>
      </c>
      <c r="B21" s="9">
        <v>23.1</v>
      </c>
      <c r="C21" s="9">
        <v>13.2</v>
      </c>
      <c r="D21">
        <v>4.5999999999999996</v>
      </c>
      <c r="E21" s="9">
        <v>11.13</v>
      </c>
      <c r="F21" s="9">
        <v>10.7</v>
      </c>
      <c r="G21" s="9">
        <v>17.178333333333335</v>
      </c>
      <c r="H21" s="9">
        <v>15.806250000000006</v>
      </c>
      <c r="I21" s="9">
        <v>2.0833333333333321</v>
      </c>
      <c r="J21" t="s">
        <v>20</v>
      </c>
      <c r="K21">
        <v>1.6</v>
      </c>
      <c r="L21" s="9">
        <v>17.87</v>
      </c>
      <c r="M21" s="9">
        <v>89.845833333333346</v>
      </c>
      <c r="N21">
        <v>24.1</v>
      </c>
      <c r="O21" s="10">
        <v>0.61458333333333337</v>
      </c>
      <c r="P21" t="s">
        <v>45</v>
      </c>
      <c r="Q21" s="9">
        <v>3.65</v>
      </c>
      <c r="R21" s="9">
        <v>17.533333333333335</v>
      </c>
      <c r="S21" s="9"/>
      <c r="T21" s="9"/>
      <c r="U21" s="9"/>
      <c r="AA21" s="10"/>
    </row>
    <row r="22" spans="1:27" x14ac:dyDescent="0.25">
      <c r="A22" s="8">
        <v>20</v>
      </c>
      <c r="B22" s="9">
        <v>22.63</v>
      </c>
      <c r="C22" s="9">
        <v>13.9</v>
      </c>
      <c r="D22">
        <v>2.8</v>
      </c>
      <c r="E22" s="9">
        <v>11.17</v>
      </c>
      <c r="F22" s="9">
        <v>10.93</v>
      </c>
      <c r="G22" s="9">
        <v>17.631666666666664</v>
      </c>
      <c r="H22" s="9">
        <v>15.795833333333334</v>
      </c>
      <c r="I22" s="9">
        <v>3.2187500000000018</v>
      </c>
      <c r="J22" t="s">
        <v>20</v>
      </c>
      <c r="K22">
        <v>3.2</v>
      </c>
      <c r="L22" s="9">
        <v>17.850000000000001</v>
      </c>
      <c r="M22" s="9">
        <v>66.970833333333331</v>
      </c>
      <c r="N22">
        <v>27.4</v>
      </c>
      <c r="O22" s="10">
        <v>0.38541666666666669</v>
      </c>
      <c r="P22" t="s">
        <v>21</v>
      </c>
      <c r="Q22" s="9">
        <v>7.48</v>
      </c>
      <c r="R22" s="9">
        <v>18.35125</v>
      </c>
      <c r="S22" s="9"/>
      <c r="T22" s="9"/>
      <c r="U22" s="9"/>
      <c r="AA22" s="10"/>
    </row>
    <row r="23" spans="1:27" x14ac:dyDescent="0.25">
      <c r="A23" s="8">
        <v>21</v>
      </c>
      <c r="B23" s="9">
        <v>20.12</v>
      </c>
      <c r="C23" s="9">
        <v>13.68</v>
      </c>
      <c r="D23">
        <v>0.2</v>
      </c>
      <c r="E23" s="9">
        <v>11.89</v>
      </c>
      <c r="F23" s="9">
        <v>11.46</v>
      </c>
      <c r="G23" s="9">
        <v>17.494166666666668</v>
      </c>
      <c r="H23" s="9">
        <v>15.853333333333337</v>
      </c>
      <c r="I23" s="9">
        <v>8.2104166666666618</v>
      </c>
      <c r="J23" t="s">
        <v>20</v>
      </c>
      <c r="K23">
        <v>4.8</v>
      </c>
      <c r="L23" s="9">
        <v>16.600000000000001</v>
      </c>
      <c r="M23" s="9">
        <v>77.345833333333331</v>
      </c>
      <c r="N23">
        <v>57.9</v>
      </c>
      <c r="O23" s="10">
        <v>0.61458333333333337</v>
      </c>
      <c r="P23" t="s">
        <v>21</v>
      </c>
      <c r="Q23" s="9">
        <v>1.45</v>
      </c>
      <c r="R23" s="9">
        <v>16.637499999999999</v>
      </c>
      <c r="S23" s="9"/>
      <c r="T23" s="9"/>
      <c r="U23" s="9"/>
      <c r="AA23" s="10"/>
    </row>
    <row r="24" spans="1:27" x14ac:dyDescent="0.25">
      <c r="A24" s="8">
        <v>22</v>
      </c>
      <c r="B24" s="9">
        <v>19.48</v>
      </c>
      <c r="C24" s="9">
        <v>13.63</v>
      </c>
      <c r="D24">
        <v>1.8</v>
      </c>
      <c r="E24" s="9">
        <v>12.27</v>
      </c>
      <c r="F24" s="9">
        <v>11.2</v>
      </c>
      <c r="G24" s="9">
        <v>17.061666666666667</v>
      </c>
      <c r="H24" s="9">
        <v>15.861250000000004</v>
      </c>
      <c r="I24" s="9">
        <v>7.022916666666668</v>
      </c>
      <c r="J24" t="s">
        <v>20</v>
      </c>
      <c r="K24">
        <v>9.6999999999999993</v>
      </c>
      <c r="L24" s="9">
        <v>16.329999999999998</v>
      </c>
      <c r="M24" s="9">
        <v>80.937500000000014</v>
      </c>
      <c r="N24">
        <v>46.7</v>
      </c>
      <c r="O24" s="10">
        <v>0.48958333333333331</v>
      </c>
      <c r="P24" t="s">
        <v>22</v>
      </c>
      <c r="Q24" s="9">
        <v>3.5</v>
      </c>
      <c r="R24" s="9">
        <v>15.442083333333334</v>
      </c>
      <c r="S24" s="9"/>
      <c r="T24" s="9"/>
      <c r="U24" s="9"/>
      <c r="AA24" s="10"/>
    </row>
    <row r="25" spans="1:27" x14ac:dyDescent="0.25">
      <c r="A25" s="8">
        <v>23</v>
      </c>
      <c r="B25" s="9">
        <v>16.84</v>
      </c>
      <c r="C25" s="9">
        <v>10.97</v>
      </c>
      <c r="D25">
        <v>14.2</v>
      </c>
      <c r="E25" s="9">
        <v>8.5299999999999994</v>
      </c>
      <c r="F25" s="9">
        <v>8.31</v>
      </c>
      <c r="G25" s="9">
        <v>16.741666666666671</v>
      </c>
      <c r="H25" s="9">
        <v>15.805833333333331</v>
      </c>
      <c r="I25" s="9">
        <v>2.1499999999999986</v>
      </c>
      <c r="J25" t="s">
        <v>19</v>
      </c>
      <c r="K25">
        <v>1.6</v>
      </c>
      <c r="L25" s="9">
        <v>15.26</v>
      </c>
      <c r="M25" s="9">
        <v>90.970833333333317</v>
      </c>
      <c r="N25">
        <v>27.4</v>
      </c>
      <c r="O25" s="10">
        <v>0.64583333333333337</v>
      </c>
      <c r="P25" t="s">
        <v>19</v>
      </c>
      <c r="Q25" s="9">
        <v>0.45</v>
      </c>
      <c r="R25" s="9">
        <v>13.90625</v>
      </c>
      <c r="S25" s="9"/>
      <c r="T25" s="9"/>
      <c r="U25" s="9"/>
      <c r="AA25" s="10"/>
    </row>
    <row r="26" spans="1:27" x14ac:dyDescent="0.25">
      <c r="A26" s="8">
        <v>24</v>
      </c>
      <c r="B26" s="9">
        <v>18.87</v>
      </c>
      <c r="C26" s="9">
        <v>10.75</v>
      </c>
      <c r="D26">
        <v>5.4</v>
      </c>
      <c r="E26" s="9">
        <v>10.42</v>
      </c>
      <c r="F26" s="9">
        <v>10.97</v>
      </c>
      <c r="G26" s="9">
        <v>16.689583333333335</v>
      </c>
      <c r="H26" s="9">
        <v>15.71291666666667</v>
      </c>
      <c r="I26" s="9">
        <v>3.6010416666666667</v>
      </c>
      <c r="J26" t="s">
        <v>19</v>
      </c>
      <c r="K26">
        <v>6.4</v>
      </c>
      <c r="L26" s="9">
        <v>13.14</v>
      </c>
      <c r="M26" s="9">
        <v>84.087499999999977</v>
      </c>
      <c r="N26">
        <v>20.9</v>
      </c>
      <c r="O26" s="10">
        <v>0.69791666666666663</v>
      </c>
      <c r="P26" t="s">
        <v>30</v>
      </c>
      <c r="Q26" s="9">
        <v>6.2</v>
      </c>
      <c r="R26" s="9">
        <v>13.160416666666665</v>
      </c>
      <c r="S26" s="9"/>
      <c r="T26" s="9"/>
      <c r="U26" s="9"/>
      <c r="AA26" s="10"/>
    </row>
    <row r="27" spans="1:27" x14ac:dyDescent="0.25">
      <c r="A27" s="8">
        <v>25</v>
      </c>
      <c r="B27" s="9">
        <v>17.760000000000002</v>
      </c>
      <c r="C27" s="9">
        <v>9.4600000000000009</v>
      </c>
      <c r="D27">
        <v>8.8000000000000007</v>
      </c>
      <c r="E27" s="9">
        <v>7.57</v>
      </c>
      <c r="F27" s="9">
        <v>7.64</v>
      </c>
      <c r="G27" s="9">
        <v>16.853750000000002</v>
      </c>
      <c r="H27" s="9">
        <v>15.653333333333329</v>
      </c>
      <c r="I27" s="9">
        <v>3.4031249999999993</v>
      </c>
      <c r="J27" t="s">
        <v>26</v>
      </c>
      <c r="K27">
        <v>4.8</v>
      </c>
      <c r="L27" s="9">
        <v>13.78</v>
      </c>
      <c r="M27" s="9">
        <v>96.329166666666666</v>
      </c>
      <c r="N27">
        <v>33.799999999999997</v>
      </c>
      <c r="O27" s="10">
        <v>0.4375</v>
      </c>
      <c r="P27" t="s">
        <v>45</v>
      </c>
      <c r="Q27" s="9">
        <v>0.18</v>
      </c>
      <c r="R27" s="9">
        <v>14.073749999999999</v>
      </c>
      <c r="S27" s="9"/>
      <c r="T27" s="9"/>
      <c r="U27" s="9"/>
      <c r="AA27" s="10"/>
    </row>
    <row r="28" spans="1:27" x14ac:dyDescent="0.25">
      <c r="A28" s="8">
        <v>26</v>
      </c>
      <c r="B28" s="9">
        <v>17.11</v>
      </c>
      <c r="C28" s="9">
        <v>12.17</v>
      </c>
      <c r="D28">
        <v>2</v>
      </c>
      <c r="E28" s="9">
        <v>12.06</v>
      </c>
      <c r="F28" s="9">
        <v>12.6</v>
      </c>
      <c r="G28" s="9">
        <v>16.663749999999997</v>
      </c>
      <c r="H28" s="9">
        <v>15.609583333333331</v>
      </c>
      <c r="I28" s="9">
        <v>7.0614583333333352</v>
      </c>
      <c r="J28" t="s">
        <v>23</v>
      </c>
      <c r="K28">
        <v>11.3</v>
      </c>
      <c r="L28" s="9">
        <v>12.96</v>
      </c>
      <c r="M28" s="9">
        <v>89.354166666666671</v>
      </c>
      <c r="N28">
        <v>38.6</v>
      </c>
      <c r="O28" s="10">
        <v>0.26041666666666669</v>
      </c>
      <c r="P28" t="s">
        <v>31</v>
      </c>
      <c r="Q28" s="9">
        <v>0.62</v>
      </c>
      <c r="R28" s="9">
        <v>13.1</v>
      </c>
      <c r="S28" s="9"/>
      <c r="T28" s="9"/>
      <c r="U28" s="9"/>
      <c r="AA28" s="10"/>
    </row>
    <row r="29" spans="1:27" x14ac:dyDescent="0.25">
      <c r="A29" s="8">
        <v>27</v>
      </c>
      <c r="B29" s="9">
        <v>17.2</v>
      </c>
      <c r="C29" s="9">
        <v>10.32</v>
      </c>
      <c r="D29">
        <v>30.8</v>
      </c>
      <c r="E29" s="9">
        <v>9.36</v>
      </c>
      <c r="F29" s="9">
        <v>9.86</v>
      </c>
      <c r="G29" s="9">
        <v>16.572499999999994</v>
      </c>
      <c r="H29" s="9">
        <v>15.548749999999997</v>
      </c>
      <c r="I29" s="9">
        <v>2.0677083333333335</v>
      </c>
      <c r="J29" t="s">
        <v>24</v>
      </c>
      <c r="K29">
        <v>0</v>
      </c>
      <c r="L29" s="9">
        <v>12.76</v>
      </c>
      <c r="M29" s="9">
        <v>95.470833333333346</v>
      </c>
      <c r="N29">
        <v>27.4</v>
      </c>
      <c r="O29" s="10">
        <v>0.71875</v>
      </c>
      <c r="P29" t="s">
        <v>26</v>
      </c>
      <c r="Q29" s="9">
        <v>0.97</v>
      </c>
      <c r="R29" s="9">
        <v>12.781666666666666</v>
      </c>
      <c r="S29" s="9"/>
      <c r="T29" s="9"/>
      <c r="U29" s="9"/>
      <c r="AA29" s="10"/>
    </row>
    <row r="30" spans="1:27" x14ac:dyDescent="0.25">
      <c r="A30" s="8">
        <v>28</v>
      </c>
      <c r="B30" s="9">
        <v>14.03</v>
      </c>
      <c r="C30" s="9">
        <v>10.96</v>
      </c>
      <c r="D30">
        <v>0.8</v>
      </c>
      <c r="E30" s="9">
        <v>10.84</v>
      </c>
      <c r="F30" s="9">
        <v>11.36</v>
      </c>
      <c r="G30" s="9">
        <v>16.28083333333333</v>
      </c>
      <c r="H30" s="9">
        <v>15.483749999999999</v>
      </c>
      <c r="I30" s="9">
        <v>15.365625000000003</v>
      </c>
      <c r="J30" t="s">
        <v>30</v>
      </c>
      <c r="K30">
        <v>12.9</v>
      </c>
      <c r="L30" s="9">
        <v>12.5</v>
      </c>
      <c r="M30" s="9">
        <v>89.887500000000003</v>
      </c>
      <c r="N30">
        <v>57.9</v>
      </c>
      <c r="O30" s="10">
        <v>0.59375</v>
      </c>
      <c r="P30" t="s">
        <v>30</v>
      </c>
      <c r="Q30" s="9">
        <v>0.25</v>
      </c>
      <c r="R30" s="9">
        <v>11.87166666666667</v>
      </c>
      <c r="S30" s="9"/>
      <c r="T30" s="9"/>
      <c r="U30" s="9"/>
      <c r="AA30" s="10"/>
    </row>
    <row r="31" spans="1:27" x14ac:dyDescent="0.25">
      <c r="A31" s="8">
        <v>29</v>
      </c>
      <c r="B31" s="9">
        <v>12.74</v>
      </c>
      <c r="C31" s="9">
        <v>8.17</v>
      </c>
      <c r="D31">
        <v>0.2</v>
      </c>
      <c r="E31" s="9">
        <v>6.34</v>
      </c>
      <c r="F31" s="9">
        <v>5.94</v>
      </c>
      <c r="G31" s="9">
        <v>15.783750000000003</v>
      </c>
      <c r="H31" s="9">
        <v>15.395416666666668</v>
      </c>
      <c r="I31" s="9">
        <v>13.118750000000006</v>
      </c>
      <c r="J31" t="s">
        <v>23</v>
      </c>
      <c r="K31">
        <v>12.9</v>
      </c>
      <c r="L31" s="9">
        <v>11.83</v>
      </c>
      <c r="M31" s="9">
        <v>81.091666666666683</v>
      </c>
      <c r="N31">
        <v>46.7</v>
      </c>
      <c r="O31" s="10">
        <v>0.65625</v>
      </c>
      <c r="P31" t="s">
        <v>50</v>
      </c>
      <c r="Q31" s="9">
        <v>0.32</v>
      </c>
      <c r="R31" s="9">
        <v>10.320416666666665</v>
      </c>
      <c r="S31" s="9"/>
      <c r="T31" s="12"/>
      <c r="U31" s="9"/>
      <c r="AA31" s="10"/>
    </row>
    <row r="32" spans="1:27" x14ac:dyDescent="0.25">
      <c r="A32" s="8">
        <v>30</v>
      </c>
      <c r="B32" s="9">
        <v>15.51</v>
      </c>
      <c r="C32" s="9">
        <v>7.77</v>
      </c>
      <c r="D32">
        <v>0</v>
      </c>
      <c r="E32" s="9">
        <v>5.15</v>
      </c>
      <c r="F32" s="9">
        <v>4.4800000000000004</v>
      </c>
      <c r="G32" s="9">
        <v>15.24</v>
      </c>
      <c r="H32" s="9">
        <v>15.237083333333336</v>
      </c>
      <c r="I32" s="9">
        <v>4.6354166666666661</v>
      </c>
      <c r="J32" t="s">
        <v>23</v>
      </c>
      <c r="K32">
        <v>4.8</v>
      </c>
      <c r="L32" s="9">
        <v>12.09</v>
      </c>
      <c r="M32" s="9">
        <v>78.191666666666677</v>
      </c>
      <c r="N32">
        <v>27.4</v>
      </c>
      <c r="O32" s="10">
        <v>0.45833333333333331</v>
      </c>
      <c r="P32" t="s">
        <v>50</v>
      </c>
      <c r="Q32" s="9">
        <v>1.45</v>
      </c>
      <c r="R32" s="9">
        <v>10.444583333333334</v>
      </c>
      <c r="S32" s="9"/>
      <c r="T32" s="9"/>
      <c r="U32" s="9"/>
      <c r="AA32" s="10"/>
    </row>
    <row r="33" spans="1:28" x14ac:dyDescent="0.25">
      <c r="A33" s="8">
        <v>31</v>
      </c>
      <c r="B33" s="9">
        <v>18.3</v>
      </c>
      <c r="C33" s="9">
        <v>3.43</v>
      </c>
      <c r="D33">
        <v>0</v>
      </c>
      <c r="E33" s="9">
        <v>0.65</v>
      </c>
      <c r="F33" s="9">
        <v>0.52</v>
      </c>
      <c r="G33" s="9">
        <v>15.061739130434784</v>
      </c>
      <c r="H33" s="9">
        <v>15.048260869565221</v>
      </c>
      <c r="I33" s="9">
        <v>1.6677083333333329</v>
      </c>
      <c r="J33" t="s">
        <v>18</v>
      </c>
      <c r="K33">
        <v>0</v>
      </c>
      <c r="L33" s="9">
        <v>12.82</v>
      </c>
      <c r="M33" s="9">
        <v>76.530434782608708</v>
      </c>
      <c r="N33">
        <v>20.9</v>
      </c>
      <c r="O33" s="10">
        <v>0.5625</v>
      </c>
      <c r="P33" t="s">
        <v>26</v>
      </c>
      <c r="Q33" s="9">
        <v>6.7</v>
      </c>
      <c r="R33" s="9">
        <v>10.632608695652173</v>
      </c>
      <c r="S33" s="9"/>
      <c r="T33" s="9"/>
      <c r="U33" s="9"/>
      <c r="AA33" s="10"/>
    </row>
    <row r="34" spans="1:28" x14ac:dyDescent="0.25">
      <c r="A34" s="13" t="s">
        <v>27</v>
      </c>
      <c r="B34" s="14">
        <f>AVERAGE(B3:B33)</f>
        <v>19.513225806451612</v>
      </c>
      <c r="C34" s="14">
        <f>AVERAGE(C3:C33)</f>
        <v>12.116129032258064</v>
      </c>
      <c r="D34" s="14">
        <f>SUM(D3:D33)</f>
        <v>110.8</v>
      </c>
      <c r="E34" s="14">
        <f>AVERAGE(E3:E33)</f>
        <v>10.79096774193548</v>
      </c>
      <c r="F34" s="14">
        <f>AVERAGE(F3:F33)</f>
        <v>11.311935483870968</v>
      </c>
      <c r="G34" s="14">
        <f>AVERAGE(G3:G33)</f>
        <v>17.051897498831227</v>
      </c>
      <c r="H34" s="14">
        <f>AVERAGE(H3:H32)</f>
        <v>15.595097222222222</v>
      </c>
      <c r="I34" s="14">
        <f>AVERAGE(I3:I33)</f>
        <v>5.2570228494623645</v>
      </c>
      <c r="J34" s="14"/>
      <c r="K34" s="14"/>
      <c r="L34" s="15">
        <f>AVERAGE(L3:L33)</f>
        <v>15.797419354838707</v>
      </c>
      <c r="M34" s="14">
        <f>AVERAGE(M3:M33)</f>
        <v>83.923024777933605</v>
      </c>
      <c r="N34" s="14">
        <f>MAX(N3:N33)</f>
        <v>57.9</v>
      </c>
      <c r="O34" s="16"/>
      <c r="P34" s="17"/>
      <c r="Q34" s="41">
        <v>131</v>
      </c>
      <c r="R34" s="18">
        <f>AVERAGE(R3:R33)</f>
        <v>15.269506194483405</v>
      </c>
      <c r="S34" s="19"/>
      <c r="AA34" s="10"/>
    </row>
    <row r="35" spans="1:28" x14ac:dyDescent="0.25">
      <c r="A35" s="20" t="s">
        <v>28</v>
      </c>
      <c r="B35" s="14">
        <f>MAX(B3:B33)</f>
        <v>26.9</v>
      </c>
      <c r="C35" s="14">
        <f>MIN(C3:C33)</f>
        <v>3.43</v>
      </c>
      <c r="D35" s="14">
        <f>MAX(D3:D33)</f>
        <v>30.8</v>
      </c>
      <c r="E35" s="14">
        <f>MIN(E3:E33)</f>
        <v>0.65</v>
      </c>
      <c r="F35" s="14">
        <f>MIN(F3:F33)</f>
        <v>0.52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4">
        <f>MAX(Q3:Q33)</f>
        <v>9.2200000000000006</v>
      </c>
      <c r="R35" s="18">
        <f>MIN(R3:R33)</f>
        <v>10.320416666666665</v>
      </c>
      <c r="S35" s="19"/>
      <c r="AA35" s="10"/>
    </row>
    <row r="36" spans="1:28" x14ac:dyDescent="0.25">
      <c r="AA36" s="10"/>
    </row>
    <row r="37" spans="1:28" x14ac:dyDescent="0.25">
      <c r="B37" s="21">
        <f>AVERAGE(B34,C34)</f>
        <v>15.814677419354837</v>
      </c>
      <c r="C37">
        <f>COUNTIF(C3:C33,"&lt;0")</f>
        <v>0</v>
      </c>
      <c r="D37">
        <f>COUNTIF(D3:D33,"&gt;0.1")</f>
        <v>21</v>
      </c>
      <c r="E37">
        <f>COUNTIF(E3:E33,"&lt;0")</f>
        <v>0</v>
      </c>
      <c r="Q37">
        <f>COUNTIF(Q3:Q33,"&lt;0.05")</f>
        <v>2</v>
      </c>
      <c r="AB37" s="10"/>
    </row>
    <row r="38" spans="1:28" x14ac:dyDescent="0.25">
      <c r="D38">
        <f>COUNTIF(D3:D33,"&gt;0.9")</f>
        <v>13</v>
      </c>
    </row>
    <row r="39" spans="1:28" x14ac:dyDescent="0.25">
      <c r="B39" s="9">
        <f>MAX(B3:B32)</f>
        <v>26.9</v>
      </c>
      <c r="Q39" t="s">
        <v>58</v>
      </c>
    </row>
    <row r="41" spans="1:28" x14ac:dyDescent="0.25">
      <c r="Q41" t="s">
        <v>60</v>
      </c>
    </row>
  </sheetData>
  <pageMargins left="0.7" right="0.7" top="0.75" bottom="0.75" header="0.3" footer="0.3"/>
  <pageSetup paperSize="9" scale="8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1"/>
  <sheetViews>
    <sheetView topLeftCell="A10" workbookViewId="0">
      <selection activeCell="D3" sqref="D3:D32"/>
    </sheetView>
  </sheetViews>
  <sheetFormatPr defaultRowHeight="15" x14ac:dyDescent="0.25"/>
  <sheetData>
    <row r="1" spans="1:27" x14ac:dyDescent="0.25">
      <c r="A1" s="1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27" ht="45" x14ac:dyDescent="0.25">
      <c r="A2" s="4" t="s">
        <v>0</v>
      </c>
      <c r="B2" s="5" t="s">
        <v>1</v>
      </c>
      <c r="C2" s="5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4" t="s">
        <v>14</v>
      </c>
      <c r="P2" s="6" t="s">
        <v>15</v>
      </c>
      <c r="Q2" s="7" t="s">
        <v>16</v>
      </c>
      <c r="R2" s="4" t="s">
        <v>17</v>
      </c>
      <c r="S2" s="4"/>
    </row>
    <row r="3" spans="1:27" x14ac:dyDescent="0.25">
      <c r="A3" s="8">
        <v>1</v>
      </c>
      <c r="B3" s="9">
        <v>19.440000000000001</v>
      </c>
      <c r="C3" s="9">
        <v>4.71</v>
      </c>
      <c r="D3">
        <v>0</v>
      </c>
      <c r="E3" s="9">
        <v>3.17</v>
      </c>
      <c r="F3" s="9">
        <v>2.64</v>
      </c>
      <c r="G3" s="9">
        <v>15.232083333333337</v>
      </c>
      <c r="H3" s="9">
        <v>14.897500000000003</v>
      </c>
      <c r="I3" s="9">
        <v>1.716666666666665</v>
      </c>
      <c r="J3" s="40" t="s">
        <v>20</v>
      </c>
      <c r="K3">
        <v>1.6</v>
      </c>
      <c r="L3" s="9">
        <v>13.16</v>
      </c>
      <c r="M3" s="9">
        <v>73.441666666666677</v>
      </c>
      <c r="N3">
        <v>16.100000000000001</v>
      </c>
      <c r="O3" s="10">
        <v>0.63541666666666663</v>
      </c>
      <c r="P3" s="40" t="s">
        <v>21</v>
      </c>
      <c r="Q3" s="9">
        <v>8.23</v>
      </c>
      <c r="R3" s="9">
        <v>12.757916666666665</v>
      </c>
      <c r="S3" s="9"/>
      <c r="T3" s="9"/>
      <c r="U3" s="9"/>
      <c r="V3" s="9"/>
      <c r="W3" s="9"/>
      <c r="AA3" s="10"/>
    </row>
    <row r="4" spans="1:27" x14ac:dyDescent="0.25">
      <c r="A4" s="8">
        <v>2</v>
      </c>
      <c r="B4" s="9">
        <v>17.46</v>
      </c>
      <c r="C4" s="9">
        <v>8.74</v>
      </c>
      <c r="D4">
        <v>9</v>
      </c>
      <c r="E4" s="9">
        <v>6.98</v>
      </c>
      <c r="F4" s="9">
        <v>6.36</v>
      </c>
      <c r="G4" s="9">
        <v>15.549583333333333</v>
      </c>
      <c r="H4" s="9">
        <v>14.832500000000001</v>
      </c>
      <c r="I4" s="9">
        <v>3.2197916666666662</v>
      </c>
      <c r="J4" s="40" t="s">
        <v>20</v>
      </c>
      <c r="K4">
        <v>1.6</v>
      </c>
      <c r="L4" s="9">
        <v>14.4</v>
      </c>
      <c r="M4" s="9">
        <v>86.575000000000003</v>
      </c>
      <c r="N4">
        <v>30.6</v>
      </c>
      <c r="O4" s="10">
        <v>0.60416666666666663</v>
      </c>
      <c r="P4" s="40" t="s">
        <v>22</v>
      </c>
      <c r="Q4" s="9">
        <v>2.5499999999999998</v>
      </c>
      <c r="R4" s="9">
        <v>13.144583333333332</v>
      </c>
      <c r="S4" s="9"/>
      <c r="T4" s="9"/>
      <c r="U4" s="9"/>
      <c r="AA4" s="10"/>
    </row>
    <row r="5" spans="1:27" x14ac:dyDescent="0.25">
      <c r="A5" s="8">
        <v>3</v>
      </c>
      <c r="B5" s="9">
        <v>19.190000000000001</v>
      </c>
      <c r="C5" s="9">
        <v>13.04</v>
      </c>
      <c r="D5">
        <v>0</v>
      </c>
      <c r="E5" s="9">
        <v>12.33</v>
      </c>
      <c r="F5" s="9">
        <v>12.04</v>
      </c>
      <c r="G5" s="9">
        <v>15.501666666666665</v>
      </c>
      <c r="H5" s="9">
        <v>14.825416666666667</v>
      </c>
      <c r="I5" s="9">
        <v>8.1385416666666668</v>
      </c>
      <c r="J5" s="40" t="s">
        <v>20</v>
      </c>
      <c r="K5">
        <v>8</v>
      </c>
      <c r="L5" s="9">
        <v>15.99</v>
      </c>
      <c r="M5" s="9">
        <v>77.754166666666649</v>
      </c>
      <c r="N5">
        <v>43.5</v>
      </c>
      <c r="O5" s="10">
        <v>0.70833333333333337</v>
      </c>
      <c r="P5" s="40" t="s">
        <v>22</v>
      </c>
      <c r="Q5" s="9">
        <v>2.97</v>
      </c>
      <c r="R5" s="9">
        <v>15.832499999999998</v>
      </c>
      <c r="S5" s="9"/>
      <c r="T5" s="9"/>
      <c r="U5" s="9"/>
      <c r="AA5" s="10"/>
    </row>
    <row r="6" spans="1:27" x14ac:dyDescent="0.25">
      <c r="A6" s="8">
        <v>4</v>
      </c>
      <c r="B6" s="9">
        <v>17.02</v>
      </c>
      <c r="C6" s="9">
        <v>10.42</v>
      </c>
      <c r="D6">
        <v>0.6</v>
      </c>
      <c r="E6" s="9">
        <v>7.57</v>
      </c>
      <c r="F6" s="9">
        <v>6.64</v>
      </c>
      <c r="G6" s="9">
        <v>15.516249999999999</v>
      </c>
      <c r="H6" s="9">
        <v>14.824166666666665</v>
      </c>
      <c r="I6" s="9">
        <v>9.0510416666666664</v>
      </c>
      <c r="J6" s="40" t="s">
        <v>20</v>
      </c>
      <c r="K6">
        <v>8</v>
      </c>
      <c r="L6" s="9">
        <v>14.24</v>
      </c>
      <c r="M6" s="9">
        <v>74.625000000000014</v>
      </c>
      <c r="N6">
        <v>40.200000000000003</v>
      </c>
      <c r="O6" s="10">
        <v>0.65625</v>
      </c>
      <c r="P6" s="40" t="s">
        <v>22</v>
      </c>
      <c r="Q6" s="9">
        <v>4.5</v>
      </c>
      <c r="R6" s="9">
        <v>13.110000000000001</v>
      </c>
      <c r="S6" s="9"/>
      <c r="T6" s="9"/>
      <c r="U6" s="9"/>
      <c r="AA6" s="10"/>
    </row>
    <row r="7" spans="1:27" x14ac:dyDescent="0.25">
      <c r="A7" s="8">
        <v>5</v>
      </c>
      <c r="B7" s="9">
        <v>16.63</v>
      </c>
      <c r="C7" s="9">
        <v>9.26</v>
      </c>
      <c r="D7">
        <v>0.2</v>
      </c>
      <c r="E7" s="9">
        <v>6.1</v>
      </c>
      <c r="F7" s="9">
        <v>5.35</v>
      </c>
      <c r="G7" s="9">
        <v>15.284166666666666</v>
      </c>
      <c r="H7" s="9">
        <v>14.806250000000004</v>
      </c>
      <c r="I7" s="9">
        <v>9.2145833333333282</v>
      </c>
      <c r="J7" s="40" t="s">
        <v>19</v>
      </c>
      <c r="K7">
        <v>9.6999999999999993</v>
      </c>
      <c r="L7" s="9">
        <v>13.92</v>
      </c>
      <c r="M7" s="9">
        <v>72.037500000000009</v>
      </c>
      <c r="N7">
        <v>43.5</v>
      </c>
      <c r="O7" s="10">
        <v>0.40625</v>
      </c>
      <c r="P7" s="40" t="s">
        <v>19</v>
      </c>
      <c r="Q7" s="9">
        <v>5.75</v>
      </c>
      <c r="R7" s="9">
        <v>12.683750000000002</v>
      </c>
      <c r="S7" s="9"/>
      <c r="T7" s="9"/>
      <c r="U7" s="9"/>
      <c r="AA7" s="10"/>
    </row>
    <row r="8" spans="1:27" x14ac:dyDescent="0.25">
      <c r="A8" s="8">
        <v>6</v>
      </c>
      <c r="B8" s="9">
        <v>15.73</v>
      </c>
      <c r="C8" s="9">
        <v>11</v>
      </c>
      <c r="D8">
        <v>2.8</v>
      </c>
      <c r="E8" s="9">
        <v>10.25</v>
      </c>
      <c r="F8" s="9">
        <v>9.9600000000000009</v>
      </c>
      <c r="G8" s="9">
        <v>15.249166666666667</v>
      </c>
      <c r="H8" s="9">
        <v>14.759999999999998</v>
      </c>
      <c r="I8" s="9">
        <v>2.6166666666666667</v>
      </c>
      <c r="J8" s="40" t="s">
        <v>19</v>
      </c>
      <c r="K8">
        <v>0</v>
      </c>
      <c r="L8" s="9">
        <v>12.59</v>
      </c>
      <c r="M8" s="9">
        <v>87.987500000000011</v>
      </c>
      <c r="N8">
        <v>16.100000000000001</v>
      </c>
      <c r="O8" s="10">
        <v>0.55208333333333337</v>
      </c>
      <c r="P8" s="40" t="s">
        <v>30</v>
      </c>
      <c r="Q8" s="9">
        <v>1.02</v>
      </c>
      <c r="R8" s="9">
        <v>12.042500000000002</v>
      </c>
      <c r="S8" s="9"/>
      <c r="T8" s="9"/>
      <c r="U8" s="9"/>
      <c r="AA8" s="10"/>
    </row>
    <row r="9" spans="1:27" x14ac:dyDescent="0.25">
      <c r="A9" s="8">
        <v>7</v>
      </c>
      <c r="B9" s="9">
        <v>19.649999999999999</v>
      </c>
      <c r="C9" s="9">
        <v>9.58</v>
      </c>
      <c r="D9">
        <v>0.4</v>
      </c>
      <c r="E9" s="9">
        <v>7.54</v>
      </c>
      <c r="F9" s="9">
        <v>7.53</v>
      </c>
      <c r="G9" s="9">
        <v>15.174583333333333</v>
      </c>
      <c r="H9" s="9">
        <v>14.715416666666668</v>
      </c>
      <c r="I9" s="9">
        <v>6.3354166666666671</v>
      </c>
      <c r="J9" s="40" t="s">
        <v>22</v>
      </c>
      <c r="K9">
        <v>1.6</v>
      </c>
      <c r="L9" s="9">
        <v>14.3</v>
      </c>
      <c r="M9" s="9">
        <v>87.887500000000003</v>
      </c>
      <c r="N9">
        <v>46.7</v>
      </c>
      <c r="O9" s="10">
        <v>0.63541666666666663</v>
      </c>
      <c r="P9" s="40" t="s">
        <v>22</v>
      </c>
      <c r="Q9" s="9">
        <v>0.73</v>
      </c>
      <c r="R9" s="9">
        <v>14.417916666666668</v>
      </c>
      <c r="S9" s="9"/>
      <c r="T9" s="9"/>
      <c r="U9" s="9"/>
      <c r="AA9" s="10"/>
    </row>
    <row r="10" spans="1:27" x14ac:dyDescent="0.25">
      <c r="A10" s="8">
        <v>8</v>
      </c>
      <c r="B10" s="9">
        <v>21.02</v>
      </c>
      <c r="C10" s="9">
        <v>14.35</v>
      </c>
      <c r="D10">
        <v>0.2</v>
      </c>
      <c r="E10" s="9">
        <v>14.81</v>
      </c>
      <c r="F10" s="9">
        <v>14.12</v>
      </c>
      <c r="G10" s="9">
        <v>15.386666666666665</v>
      </c>
      <c r="H10" s="9">
        <v>14.667500000000004</v>
      </c>
      <c r="I10" s="9">
        <v>7.7552083333333321</v>
      </c>
      <c r="J10" s="40" t="s">
        <v>19</v>
      </c>
      <c r="K10">
        <v>6.4</v>
      </c>
      <c r="L10" s="9">
        <v>18.88</v>
      </c>
      <c r="M10" s="9">
        <v>81.112499999999997</v>
      </c>
      <c r="N10">
        <v>38.6</v>
      </c>
      <c r="O10" s="10">
        <v>0.57291666666666663</v>
      </c>
      <c r="P10" s="40" t="s">
        <v>22</v>
      </c>
      <c r="Q10" s="9">
        <v>3.37</v>
      </c>
      <c r="R10" s="9">
        <v>18.467916666666667</v>
      </c>
      <c r="S10" s="9"/>
      <c r="T10" s="9"/>
      <c r="U10" s="9"/>
      <c r="AA10" s="10"/>
    </row>
    <row r="11" spans="1:27" x14ac:dyDescent="0.25">
      <c r="A11" s="8">
        <v>9</v>
      </c>
      <c r="B11" s="9">
        <v>17.82</v>
      </c>
      <c r="C11" s="9">
        <v>11.83</v>
      </c>
      <c r="D11">
        <v>0</v>
      </c>
      <c r="E11" s="9">
        <v>9.26</v>
      </c>
      <c r="F11" s="9">
        <v>8.49</v>
      </c>
      <c r="G11" s="9">
        <v>15.932083333333331</v>
      </c>
      <c r="H11" s="9">
        <v>14.691250000000004</v>
      </c>
      <c r="I11" s="9">
        <v>9.2854166666666647</v>
      </c>
      <c r="J11" s="40" t="s">
        <v>20</v>
      </c>
      <c r="K11">
        <v>4.8</v>
      </c>
      <c r="L11" s="9">
        <v>15.05</v>
      </c>
      <c r="M11" s="9">
        <v>72.125</v>
      </c>
      <c r="N11">
        <v>45.1</v>
      </c>
      <c r="O11" s="10">
        <v>0.45833333333333331</v>
      </c>
      <c r="P11" s="40" t="s">
        <v>19</v>
      </c>
      <c r="Q11" s="9">
        <v>5.75</v>
      </c>
      <c r="R11" s="9">
        <v>14.28125</v>
      </c>
      <c r="S11" s="9"/>
      <c r="T11" s="9"/>
      <c r="U11" s="9"/>
      <c r="AA11" s="10"/>
    </row>
    <row r="12" spans="1:27" x14ac:dyDescent="0.25">
      <c r="A12" s="8">
        <v>10</v>
      </c>
      <c r="B12" s="9">
        <v>16.11</v>
      </c>
      <c r="C12" s="9">
        <v>5.91</v>
      </c>
      <c r="D12">
        <v>0</v>
      </c>
      <c r="E12" s="9">
        <v>2.41</v>
      </c>
      <c r="F12" s="9">
        <v>2.35</v>
      </c>
      <c r="G12" s="9">
        <v>15.446250000000001</v>
      </c>
      <c r="H12" s="9">
        <v>14.773333333333339</v>
      </c>
      <c r="I12" s="9">
        <v>2.5864583333333329</v>
      </c>
      <c r="J12" s="40" t="s">
        <v>25</v>
      </c>
      <c r="K12">
        <v>0</v>
      </c>
      <c r="L12" s="9">
        <v>12.53</v>
      </c>
      <c r="M12" s="9">
        <v>75.216666666666654</v>
      </c>
      <c r="N12">
        <v>32.200000000000003</v>
      </c>
      <c r="O12" s="10">
        <v>0.57291666666666663</v>
      </c>
      <c r="P12" s="40" t="s">
        <v>20</v>
      </c>
      <c r="Q12" s="9">
        <v>3.15</v>
      </c>
      <c r="R12" s="9">
        <v>10.808333333333335</v>
      </c>
      <c r="S12" s="9"/>
      <c r="T12" s="9"/>
      <c r="U12" s="9"/>
      <c r="AA12" s="10"/>
    </row>
    <row r="13" spans="1:27" x14ac:dyDescent="0.25">
      <c r="A13" s="8">
        <v>11</v>
      </c>
      <c r="B13" s="9">
        <v>15.9</v>
      </c>
      <c r="C13" s="9">
        <v>9.39</v>
      </c>
      <c r="D13">
        <v>0.6</v>
      </c>
      <c r="E13" s="9">
        <v>7.48</v>
      </c>
      <c r="F13" s="9">
        <v>7.21</v>
      </c>
      <c r="G13" s="9">
        <v>14.926666666666668</v>
      </c>
      <c r="H13" s="9">
        <v>14.757500000000002</v>
      </c>
      <c r="I13" s="9">
        <v>7.2687499999999998</v>
      </c>
      <c r="J13" s="40" t="s">
        <v>26</v>
      </c>
      <c r="K13">
        <v>3.2</v>
      </c>
      <c r="L13" s="9">
        <v>14.18</v>
      </c>
      <c r="M13" s="9">
        <v>79.974999999999994</v>
      </c>
      <c r="N13">
        <v>54.7</v>
      </c>
      <c r="O13" s="10">
        <v>0.45833333333333331</v>
      </c>
      <c r="P13" s="40" t="s">
        <v>22</v>
      </c>
      <c r="Q13" s="9">
        <v>0.67</v>
      </c>
      <c r="R13" s="9">
        <v>13.42</v>
      </c>
      <c r="S13" s="9"/>
      <c r="T13" s="9"/>
      <c r="U13" s="9"/>
      <c r="AA13" s="10"/>
    </row>
    <row r="14" spans="1:27" x14ac:dyDescent="0.25">
      <c r="A14" s="8">
        <v>12</v>
      </c>
      <c r="B14" s="9">
        <v>17.100000000000001</v>
      </c>
      <c r="C14" s="9">
        <v>9.9</v>
      </c>
      <c r="D14">
        <v>0</v>
      </c>
      <c r="E14" s="9">
        <v>6.68</v>
      </c>
      <c r="F14" s="9">
        <v>6.3</v>
      </c>
      <c r="G14" s="9">
        <v>14.623333333333337</v>
      </c>
      <c r="H14" s="9">
        <v>14.670416666666663</v>
      </c>
      <c r="I14" s="9">
        <v>7.977083333333332</v>
      </c>
      <c r="J14" s="40" t="s">
        <v>20</v>
      </c>
      <c r="K14">
        <v>11.3</v>
      </c>
      <c r="L14" s="9">
        <v>13.9</v>
      </c>
      <c r="M14" s="9">
        <v>70.991666666666674</v>
      </c>
      <c r="N14">
        <v>49.9</v>
      </c>
      <c r="O14" s="10">
        <v>0.51041666666666663</v>
      </c>
      <c r="P14" s="40" t="s">
        <v>20</v>
      </c>
      <c r="Q14" s="9">
        <v>4.87</v>
      </c>
      <c r="R14" s="9">
        <v>13.470833333333333</v>
      </c>
      <c r="S14" s="9"/>
      <c r="T14" s="12"/>
      <c r="U14" s="9"/>
      <c r="AA14" s="10"/>
    </row>
    <row r="15" spans="1:27" x14ac:dyDescent="0.25">
      <c r="A15" s="8">
        <v>13</v>
      </c>
      <c r="B15" s="9">
        <v>20.38</v>
      </c>
      <c r="C15" s="9">
        <v>12.94</v>
      </c>
      <c r="D15">
        <v>0</v>
      </c>
      <c r="E15" s="9">
        <v>12.06</v>
      </c>
      <c r="F15" s="9">
        <v>11.73</v>
      </c>
      <c r="G15" s="9">
        <v>14.749583333333335</v>
      </c>
      <c r="H15" s="9">
        <v>14.573750000000004</v>
      </c>
      <c r="I15" s="9">
        <v>9.9770833333333346</v>
      </c>
      <c r="J15" s="40" t="s">
        <v>20</v>
      </c>
      <c r="K15">
        <v>11.3</v>
      </c>
      <c r="L15" s="9">
        <v>17.02</v>
      </c>
      <c r="M15" s="9">
        <v>77.983333333333334</v>
      </c>
      <c r="N15">
        <v>56.3</v>
      </c>
      <c r="O15" s="10">
        <v>0.65625</v>
      </c>
      <c r="P15" s="40" t="s">
        <v>19</v>
      </c>
      <c r="Q15" s="9">
        <v>4.5999999999999996</v>
      </c>
      <c r="R15" s="9">
        <v>16.672916666666666</v>
      </c>
      <c r="S15" s="9"/>
      <c r="T15" s="9"/>
      <c r="U15" s="9"/>
      <c r="AA15" s="10"/>
    </row>
    <row r="16" spans="1:27" x14ac:dyDescent="0.25">
      <c r="A16" s="8">
        <v>14</v>
      </c>
      <c r="B16" s="9">
        <v>23.96</v>
      </c>
      <c r="C16" s="9">
        <v>11.73</v>
      </c>
      <c r="D16">
        <v>0</v>
      </c>
      <c r="E16" s="9">
        <v>7.61</v>
      </c>
      <c r="F16" s="9">
        <v>6.81</v>
      </c>
      <c r="G16" s="9">
        <v>15.15875</v>
      </c>
      <c r="H16" s="9">
        <v>14.545000000000002</v>
      </c>
      <c r="I16" s="9">
        <v>1.599999999999999</v>
      </c>
      <c r="J16" s="40" t="s">
        <v>22</v>
      </c>
      <c r="K16">
        <v>3.2</v>
      </c>
      <c r="L16" s="9">
        <v>17.61</v>
      </c>
      <c r="M16" s="9">
        <v>77.32083333333334</v>
      </c>
      <c r="N16">
        <v>20.9</v>
      </c>
      <c r="O16" s="10">
        <v>1.0416666666666666E-2</v>
      </c>
      <c r="P16" s="40" t="s">
        <v>41</v>
      </c>
      <c r="Q16" s="9">
        <v>8.4</v>
      </c>
      <c r="R16" s="9">
        <v>17.401250000000001</v>
      </c>
      <c r="S16" s="9"/>
      <c r="T16" s="9"/>
      <c r="U16" s="9"/>
      <c r="AA16" s="10"/>
    </row>
    <row r="17" spans="1:27" x14ac:dyDescent="0.25">
      <c r="A17" s="8">
        <v>15</v>
      </c>
      <c r="B17" s="9">
        <v>26.36</v>
      </c>
      <c r="C17" s="9">
        <v>12.02</v>
      </c>
      <c r="D17">
        <v>0.2</v>
      </c>
      <c r="E17" s="9">
        <v>9.1300000000000008</v>
      </c>
      <c r="F17" s="9">
        <v>8.74</v>
      </c>
      <c r="G17" s="9">
        <v>15.766249999999999</v>
      </c>
      <c r="H17" s="9">
        <v>14.594583333333334</v>
      </c>
      <c r="I17" s="9">
        <v>0.76666666666666661</v>
      </c>
      <c r="J17" s="40" t="s">
        <v>19</v>
      </c>
      <c r="K17">
        <v>0</v>
      </c>
      <c r="L17" s="9">
        <v>18.579999999999998</v>
      </c>
      <c r="M17" s="9">
        <v>76.170833333333334</v>
      </c>
      <c r="N17">
        <v>12.9</v>
      </c>
      <c r="O17" s="10">
        <v>0.5</v>
      </c>
      <c r="P17" s="40" t="s">
        <v>22</v>
      </c>
      <c r="Q17" s="9">
        <v>6.87</v>
      </c>
      <c r="R17" s="9">
        <v>18.731249999999999</v>
      </c>
      <c r="S17" s="9"/>
      <c r="T17" s="9"/>
      <c r="U17" s="9"/>
      <c r="AA17" s="10"/>
    </row>
    <row r="18" spans="1:27" x14ac:dyDescent="0.25">
      <c r="A18" s="8">
        <v>16</v>
      </c>
      <c r="B18" s="9">
        <v>14.02</v>
      </c>
      <c r="C18" s="9">
        <v>12.7</v>
      </c>
      <c r="D18">
        <v>0</v>
      </c>
      <c r="E18" s="9">
        <v>12.52</v>
      </c>
      <c r="F18" s="9">
        <v>12.39</v>
      </c>
      <c r="G18" s="9">
        <v>16.25041666666667</v>
      </c>
      <c r="H18" s="9">
        <v>14.715416666666663</v>
      </c>
      <c r="I18" s="9">
        <v>7.8416666666666712</v>
      </c>
      <c r="J18" s="40" t="s">
        <v>30</v>
      </c>
      <c r="K18">
        <v>11.3</v>
      </c>
      <c r="L18" s="9">
        <v>13.2</v>
      </c>
      <c r="M18" s="9">
        <v>86.020833333333329</v>
      </c>
      <c r="N18">
        <v>30.6</v>
      </c>
      <c r="O18" s="10">
        <v>0.17708333333333334</v>
      </c>
      <c r="P18" s="40" t="s">
        <v>30</v>
      </c>
      <c r="Q18" s="9">
        <v>0.08</v>
      </c>
      <c r="R18" s="9">
        <v>13.030416666666667</v>
      </c>
      <c r="S18" s="9"/>
      <c r="T18" s="9"/>
      <c r="U18" s="9"/>
      <c r="AA18" s="10"/>
    </row>
    <row r="19" spans="1:27" x14ac:dyDescent="0.25">
      <c r="A19" s="8">
        <v>17</v>
      </c>
      <c r="B19" s="9">
        <v>18.739999999999998</v>
      </c>
      <c r="C19" s="9">
        <v>7.62</v>
      </c>
      <c r="D19">
        <v>0.2</v>
      </c>
      <c r="E19" s="9">
        <v>4.9000000000000004</v>
      </c>
      <c r="F19" s="9">
        <v>4.5</v>
      </c>
      <c r="G19" s="9">
        <v>15.892499999999998</v>
      </c>
      <c r="H19" s="9">
        <v>14.833750000000007</v>
      </c>
      <c r="I19" s="9">
        <v>1.9843750000000007</v>
      </c>
      <c r="J19" s="40" t="s">
        <v>26</v>
      </c>
      <c r="K19">
        <v>0</v>
      </c>
      <c r="L19" s="9">
        <v>13.1</v>
      </c>
      <c r="M19" s="9">
        <v>80.966666666666683</v>
      </c>
      <c r="N19">
        <v>17.7</v>
      </c>
      <c r="O19" s="10">
        <v>0.67708333333333337</v>
      </c>
      <c r="P19" s="40" t="s">
        <v>26</v>
      </c>
      <c r="Q19" s="9">
        <v>8.18</v>
      </c>
      <c r="R19" s="9">
        <v>12.354583333333331</v>
      </c>
      <c r="S19" s="9"/>
      <c r="T19" s="9"/>
      <c r="U19" s="9"/>
      <c r="AA19" s="10"/>
    </row>
    <row r="20" spans="1:27" x14ac:dyDescent="0.25">
      <c r="A20" s="8">
        <v>18</v>
      </c>
      <c r="B20" s="9">
        <v>17.38</v>
      </c>
      <c r="C20" s="9">
        <v>5.72</v>
      </c>
      <c r="D20">
        <v>0</v>
      </c>
      <c r="E20" s="9">
        <v>3.46</v>
      </c>
      <c r="F20" s="9">
        <v>3.18</v>
      </c>
      <c r="G20" s="9">
        <v>15.728749999999998</v>
      </c>
      <c r="H20" s="9">
        <v>14.864166666666669</v>
      </c>
      <c r="I20" s="9">
        <v>4.4406249999999989</v>
      </c>
      <c r="J20" s="40" t="s">
        <v>30</v>
      </c>
      <c r="K20">
        <v>0</v>
      </c>
      <c r="L20" s="9">
        <v>9.92</v>
      </c>
      <c r="M20" s="9">
        <v>85.000000000000014</v>
      </c>
      <c r="N20">
        <v>27.4</v>
      </c>
      <c r="O20" s="10">
        <v>0.59375</v>
      </c>
      <c r="P20" s="40" t="s">
        <v>26</v>
      </c>
      <c r="Q20" s="9">
        <v>6.47</v>
      </c>
      <c r="R20" s="9">
        <v>11.295416666666668</v>
      </c>
      <c r="S20" s="9"/>
      <c r="T20" s="9"/>
      <c r="U20" s="9"/>
      <c r="AA20" s="10"/>
    </row>
    <row r="21" spans="1:27" x14ac:dyDescent="0.25">
      <c r="A21" s="8">
        <v>19</v>
      </c>
      <c r="B21" s="9">
        <v>18.21</v>
      </c>
      <c r="C21" s="9">
        <v>10.23</v>
      </c>
      <c r="D21">
        <v>1</v>
      </c>
      <c r="E21" s="9">
        <v>8.68</v>
      </c>
      <c r="F21" s="9">
        <v>8.57</v>
      </c>
      <c r="G21" s="9">
        <v>15.77375</v>
      </c>
      <c r="H21" s="9">
        <v>14.860000000000008</v>
      </c>
      <c r="I21" s="9">
        <v>7.9302083333333337</v>
      </c>
      <c r="J21" s="40" t="s">
        <v>30</v>
      </c>
      <c r="K21">
        <v>8</v>
      </c>
      <c r="L21" s="9">
        <v>13.19</v>
      </c>
      <c r="M21" s="9">
        <v>81.745833333333337</v>
      </c>
      <c r="N21">
        <v>32.200000000000003</v>
      </c>
      <c r="O21" s="10">
        <v>0.61458333333333337</v>
      </c>
      <c r="P21" s="40" t="s">
        <v>26</v>
      </c>
      <c r="Q21" s="9">
        <v>3.23</v>
      </c>
      <c r="R21" s="9">
        <v>13.146666666666668</v>
      </c>
      <c r="S21" s="9"/>
      <c r="T21" s="9"/>
      <c r="U21" s="9"/>
      <c r="AA21" s="10"/>
    </row>
    <row r="22" spans="1:27" x14ac:dyDescent="0.25">
      <c r="A22" s="8">
        <v>20</v>
      </c>
      <c r="B22" s="9">
        <v>16.34</v>
      </c>
      <c r="C22" s="9">
        <v>11.31</v>
      </c>
      <c r="D22">
        <v>0</v>
      </c>
      <c r="E22" s="9">
        <v>10.24</v>
      </c>
      <c r="F22" s="9">
        <v>10.26</v>
      </c>
      <c r="G22" s="9">
        <v>15.866250000000003</v>
      </c>
      <c r="H22" s="9">
        <v>14.86541666666667</v>
      </c>
      <c r="I22" s="9">
        <v>3.4833333333333356</v>
      </c>
      <c r="J22" s="40" t="s">
        <v>30</v>
      </c>
      <c r="K22">
        <v>3.2</v>
      </c>
      <c r="L22" s="9">
        <v>12.8</v>
      </c>
      <c r="M22" s="9">
        <v>90.799999999999969</v>
      </c>
      <c r="N22">
        <v>17.7</v>
      </c>
      <c r="O22" s="10">
        <v>0.58333333333333337</v>
      </c>
      <c r="P22" s="40" t="s">
        <v>30</v>
      </c>
      <c r="Q22" s="9">
        <v>0.28000000000000003</v>
      </c>
      <c r="R22" s="9">
        <v>12.683749999999998</v>
      </c>
      <c r="S22" s="9"/>
      <c r="T22" s="9"/>
      <c r="U22" s="9"/>
      <c r="AA22" s="10"/>
    </row>
    <row r="23" spans="1:27" x14ac:dyDescent="0.25">
      <c r="A23" s="8">
        <v>21</v>
      </c>
      <c r="B23" s="9">
        <v>22.14</v>
      </c>
      <c r="C23" s="9">
        <v>6.05</v>
      </c>
      <c r="D23">
        <v>0</v>
      </c>
      <c r="E23" s="9">
        <v>3.96</v>
      </c>
      <c r="F23" s="9">
        <v>3.75</v>
      </c>
      <c r="G23" s="9">
        <v>15.698333333333332</v>
      </c>
      <c r="H23" s="9">
        <v>14.872083333333334</v>
      </c>
      <c r="I23" s="9">
        <v>2.399999999999999</v>
      </c>
      <c r="J23" s="40" t="s">
        <v>20</v>
      </c>
      <c r="K23">
        <v>1.6</v>
      </c>
      <c r="L23" s="9">
        <v>11.71</v>
      </c>
      <c r="M23" s="9">
        <v>79.962500000000006</v>
      </c>
      <c r="N23">
        <v>24.1</v>
      </c>
      <c r="O23" s="10">
        <v>0.71875</v>
      </c>
      <c r="P23" s="40" t="s">
        <v>20</v>
      </c>
      <c r="Q23" s="9">
        <v>7.65</v>
      </c>
      <c r="R23" s="9">
        <v>13.34625</v>
      </c>
      <c r="S23" s="9"/>
      <c r="T23" s="9"/>
      <c r="U23" s="9"/>
      <c r="AA23" s="10"/>
    </row>
    <row r="24" spans="1:27" x14ac:dyDescent="0.25">
      <c r="A24" s="8">
        <v>22</v>
      </c>
      <c r="B24" s="9">
        <v>20.03</v>
      </c>
      <c r="C24" s="9">
        <v>8.42</v>
      </c>
      <c r="D24">
        <v>10.4</v>
      </c>
      <c r="E24" s="9">
        <v>5.75</v>
      </c>
      <c r="F24" s="9">
        <v>5.54</v>
      </c>
      <c r="G24" s="9">
        <v>15.579999999999998</v>
      </c>
      <c r="H24" s="9">
        <v>14.84916666666666</v>
      </c>
      <c r="I24" s="9">
        <v>5.3604166666666666</v>
      </c>
      <c r="J24" s="40" t="s">
        <v>26</v>
      </c>
      <c r="K24">
        <v>0</v>
      </c>
      <c r="L24" s="9">
        <v>14.98</v>
      </c>
      <c r="M24" s="9">
        <v>84.516666666666652</v>
      </c>
      <c r="N24">
        <v>57.9</v>
      </c>
      <c r="O24" s="10">
        <v>0.63541666666666663</v>
      </c>
      <c r="P24" s="40" t="s">
        <v>20</v>
      </c>
      <c r="Q24" s="9">
        <v>4.7699999999999996</v>
      </c>
      <c r="R24" s="9">
        <v>14.082083333333332</v>
      </c>
      <c r="S24" s="9"/>
      <c r="T24" s="9"/>
      <c r="U24" s="9"/>
      <c r="AA24" s="10"/>
    </row>
    <row r="25" spans="1:27" x14ac:dyDescent="0.25">
      <c r="A25" s="8">
        <v>23</v>
      </c>
      <c r="B25" s="9">
        <v>10.98</v>
      </c>
      <c r="C25" s="9">
        <v>9.51</v>
      </c>
      <c r="D25">
        <v>20.2</v>
      </c>
      <c r="E25" s="9">
        <v>9.52</v>
      </c>
      <c r="F25" s="9">
        <v>10.4</v>
      </c>
      <c r="G25" s="9">
        <v>15.33791666666667</v>
      </c>
      <c r="H25" s="9">
        <v>14.828333333333335</v>
      </c>
      <c r="I25" s="9">
        <v>5.1854166666666659</v>
      </c>
      <c r="J25" s="40" t="s">
        <v>30</v>
      </c>
      <c r="K25">
        <v>4.8</v>
      </c>
      <c r="L25" s="9">
        <v>10.06</v>
      </c>
      <c r="M25" s="9">
        <v>96.625</v>
      </c>
      <c r="N25">
        <v>27.4</v>
      </c>
      <c r="O25" s="10">
        <v>0.60416666666666663</v>
      </c>
      <c r="P25" s="40" t="s">
        <v>26</v>
      </c>
      <c r="Q25" s="9">
        <v>0</v>
      </c>
      <c r="R25" s="9">
        <v>10.076249999999998</v>
      </c>
      <c r="S25" s="9"/>
      <c r="T25" s="9"/>
      <c r="U25" s="9"/>
      <c r="AA25" s="10"/>
    </row>
    <row r="26" spans="1:27" x14ac:dyDescent="0.25">
      <c r="A26" s="8">
        <v>24</v>
      </c>
      <c r="B26" s="9">
        <v>10.119999999999999</v>
      </c>
      <c r="C26" s="9">
        <v>4.1399999999999997</v>
      </c>
      <c r="D26">
        <v>4.5999999999999996</v>
      </c>
      <c r="E26" s="9">
        <v>1.22</v>
      </c>
      <c r="F26" s="9">
        <v>1.55</v>
      </c>
      <c r="G26" s="9">
        <v>14.558749999999996</v>
      </c>
      <c r="H26" s="9">
        <v>14.771250000000002</v>
      </c>
      <c r="I26" s="9">
        <v>3.9406249999999976</v>
      </c>
      <c r="J26" s="40" t="s">
        <v>19</v>
      </c>
      <c r="K26">
        <v>1.6</v>
      </c>
      <c r="L26" s="9">
        <v>6.94</v>
      </c>
      <c r="M26" s="9">
        <v>96.245833333333337</v>
      </c>
      <c r="N26">
        <v>25.7</v>
      </c>
      <c r="O26" s="10">
        <v>0.71875</v>
      </c>
      <c r="P26" s="40" t="s">
        <v>30</v>
      </c>
      <c r="Q26" s="9">
        <v>0.35</v>
      </c>
      <c r="R26" s="9">
        <v>7.2974999999999994</v>
      </c>
      <c r="S26" s="9"/>
      <c r="T26" s="9" t="s">
        <v>61</v>
      </c>
      <c r="U26" s="9"/>
      <c r="AA26" s="10"/>
    </row>
    <row r="27" spans="1:27" x14ac:dyDescent="0.25">
      <c r="A27" s="8">
        <v>25</v>
      </c>
      <c r="B27" s="9">
        <v>13.93</v>
      </c>
      <c r="C27" s="9">
        <v>5.79</v>
      </c>
      <c r="D27">
        <v>0</v>
      </c>
      <c r="E27" s="9">
        <v>4.2699999999999996</v>
      </c>
      <c r="F27" s="9">
        <v>3.82</v>
      </c>
      <c r="G27" s="9">
        <v>13.941250000000004</v>
      </c>
      <c r="H27" s="9">
        <v>14.59125</v>
      </c>
      <c r="I27" s="9">
        <v>13.785416666666675</v>
      </c>
      <c r="J27" s="40" t="s">
        <v>23</v>
      </c>
      <c r="K27">
        <v>12.9</v>
      </c>
      <c r="L27" s="9">
        <v>8.76</v>
      </c>
      <c r="M27" s="9">
        <v>79.174999999999997</v>
      </c>
      <c r="N27">
        <v>69.2</v>
      </c>
      <c r="O27" s="10">
        <v>0.57291666666666663</v>
      </c>
      <c r="P27" s="40" t="s">
        <v>50</v>
      </c>
      <c r="Q27" s="9">
        <v>3.58</v>
      </c>
      <c r="R27" s="9">
        <v>8.6650000000000009</v>
      </c>
      <c r="S27" s="9"/>
      <c r="T27" s="9">
        <f>N27*(5/8)</f>
        <v>43.25</v>
      </c>
      <c r="U27" s="9"/>
      <c r="AA27" s="10"/>
    </row>
    <row r="28" spans="1:27" x14ac:dyDescent="0.25">
      <c r="A28" s="8">
        <v>26</v>
      </c>
      <c r="B28" s="9">
        <v>11.74</v>
      </c>
      <c r="C28" s="9">
        <v>4.82</v>
      </c>
      <c r="D28">
        <v>0</v>
      </c>
      <c r="E28" s="9">
        <v>2.65</v>
      </c>
      <c r="F28" s="9">
        <v>1.96</v>
      </c>
      <c r="G28" s="9">
        <v>13.572499999999996</v>
      </c>
      <c r="H28" s="9">
        <v>14.354999999999999</v>
      </c>
      <c r="I28" s="9">
        <v>15.300000000000002</v>
      </c>
      <c r="J28" s="40" t="s">
        <v>23</v>
      </c>
      <c r="K28">
        <v>16.100000000000001</v>
      </c>
      <c r="L28" s="9">
        <v>7.99</v>
      </c>
      <c r="M28" s="9">
        <v>74.958333333333343</v>
      </c>
      <c r="N28">
        <v>54.7</v>
      </c>
      <c r="O28" s="10">
        <v>0.65625</v>
      </c>
      <c r="P28" s="40" t="s">
        <v>23</v>
      </c>
      <c r="Q28" s="9">
        <v>0.72</v>
      </c>
      <c r="R28" s="9">
        <v>8.58</v>
      </c>
      <c r="S28" s="9"/>
      <c r="T28" s="9">
        <f t="shared" ref="T28:T30" si="0">N28*(5/8)</f>
        <v>34.1875</v>
      </c>
      <c r="U28" s="9"/>
      <c r="AA28" s="10"/>
    </row>
    <row r="29" spans="1:27" x14ac:dyDescent="0.25">
      <c r="A29" s="8">
        <v>27</v>
      </c>
      <c r="B29" s="9">
        <v>11.37</v>
      </c>
      <c r="C29" s="9">
        <v>8.01</v>
      </c>
      <c r="D29">
        <v>0</v>
      </c>
      <c r="E29" s="9">
        <v>7.64</v>
      </c>
      <c r="F29" s="9">
        <v>7.12</v>
      </c>
      <c r="G29" s="9">
        <v>13.218749999999998</v>
      </c>
      <c r="H29" s="9">
        <v>14.119166666666665</v>
      </c>
      <c r="I29" s="9">
        <v>6.2624999999999948</v>
      </c>
      <c r="J29" s="40" t="s">
        <v>23</v>
      </c>
      <c r="K29">
        <v>9.6999999999999993</v>
      </c>
      <c r="L29" s="9">
        <v>9.25</v>
      </c>
      <c r="M29" s="9">
        <v>81.533333333333331</v>
      </c>
      <c r="N29">
        <v>38.6</v>
      </c>
      <c r="O29" s="10">
        <v>5.2083333333333336E-2</v>
      </c>
      <c r="P29" s="40" t="s">
        <v>23</v>
      </c>
      <c r="Q29" s="9">
        <v>0.37</v>
      </c>
      <c r="R29" s="9">
        <v>8.3304166666666681</v>
      </c>
      <c r="S29" s="9"/>
      <c r="T29" s="9">
        <f t="shared" si="0"/>
        <v>24.125</v>
      </c>
      <c r="U29" s="9"/>
      <c r="AA29" s="10"/>
    </row>
    <row r="30" spans="1:27" x14ac:dyDescent="0.25">
      <c r="A30" s="8">
        <v>28</v>
      </c>
      <c r="B30" s="9">
        <v>17.329999999999998</v>
      </c>
      <c r="C30" s="9">
        <v>1.83</v>
      </c>
      <c r="D30">
        <v>2</v>
      </c>
      <c r="E30" s="9">
        <v>-0.88</v>
      </c>
      <c r="F30" s="9">
        <v>-0.51</v>
      </c>
      <c r="G30" s="9">
        <v>12.797499999999999</v>
      </c>
      <c r="H30" s="9">
        <v>13.899166666666666</v>
      </c>
      <c r="I30" s="9">
        <v>1.2177083333333327</v>
      </c>
      <c r="J30" s="40" t="s">
        <v>20</v>
      </c>
      <c r="K30">
        <v>0</v>
      </c>
      <c r="L30" s="9">
        <v>5.83</v>
      </c>
      <c r="M30" s="9">
        <v>90.170833333333348</v>
      </c>
      <c r="N30">
        <v>20.9</v>
      </c>
      <c r="O30" s="10">
        <v>0.67708333333333337</v>
      </c>
      <c r="P30" s="40" t="s">
        <v>20</v>
      </c>
      <c r="Q30" s="9">
        <v>1.18</v>
      </c>
      <c r="R30" s="9">
        <v>9.2520833333333314</v>
      </c>
      <c r="S30" s="9"/>
      <c r="T30" s="9">
        <f t="shared" si="0"/>
        <v>13.0625</v>
      </c>
      <c r="U30" s="9"/>
      <c r="AA30" s="10"/>
    </row>
    <row r="31" spans="1:27" x14ac:dyDescent="0.25">
      <c r="A31" s="8">
        <v>29</v>
      </c>
      <c r="B31" s="9">
        <v>16.940000000000001</v>
      </c>
      <c r="C31" s="9">
        <v>5.81</v>
      </c>
      <c r="D31">
        <v>0</v>
      </c>
      <c r="E31" s="9">
        <v>3.33</v>
      </c>
      <c r="F31" s="9">
        <v>3.08</v>
      </c>
      <c r="G31" s="9">
        <v>12.991250000000001</v>
      </c>
      <c r="H31" s="9">
        <v>13.69333333333333</v>
      </c>
      <c r="I31" s="9">
        <v>1.2666666666666657</v>
      </c>
      <c r="J31" s="40" t="s">
        <v>26</v>
      </c>
      <c r="K31">
        <v>0</v>
      </c>
      <c r="L31" s="9">
        <v>10.94</v>
      </c>
      <c r="M31" s="9">
        <v>76.887500000000003</v>
      </c>
      <c r="N31">
        <v>14.5</v>
      </c>
      <c r="O31" s="10">
        <v>3.125E-2</v>
      </c>
      <c r="P31" s="40" t="s">
        <v>19</v>
      </c>
      <c r="Q31" s="9">
        <v>5.95</v>
      </c>
      <c r="R31" s="9">
        <v>10.992083333333333</v>
      </c>
      <c r="S31" s="9"/>
      <c r="T31" s="12"/>
      <c r="U31" s="9"/>
      <c r="AA31" s="10"/>
    </row>
    <row r="32" spans="1:27" x14ac:dyDescent="0.25">
      <c r="A32" s="8">
        <v>30</v>
      </c>
      <c r="B32" s="9">
        <v>12.28</v>
      </c>
      <c r="C32" s="9">
        <v>7.73</v>
      </c>
      <c r="D32">
        <v>4.5999999999999996</v>
      </c>
      <c r="E32" s="9">
        <v>5.36</v>
      </c>
      <c r="F32" s="9">
        <v>5.03</v>
      </c>
      <c r="G32" s="9">
        <v>13.10478260869565</v>
      </c>
      <c r="H32" s="9">
        <v>13.576956521739133</v>
      </c>
      <c r="I32" s="9">
        <v>2.066666666666666</v>
      </c>
      <c r="J32" s="40" t="s">
        <v>24</v>
      </c>
      <c r="K32">
        <v>4.8</v>
      </c>
      <c r="L32" s="9">
        <v>9.77</v>
      </c>
      <c r="M32" s="9">
        <v>92.456521739130437</v>
      </c>
      <c r="N32">
        <v>29</v>
      </c>
      <c r="O32" s="10">
        <v>0.55208333333333337</v>
      </c>
      <c r="P32" s="40" t="s">
        <v>26</v>
      </c>
      <c r="Q32" s="9">
        <v>0.02</v>
      </c>
      <c r="R32" s="9">
        <v>10.461304347826088</v>
      </c>
      <c r="S32" s="9"/>
      <c r="T32" s="9"/>
      <c r="U32" s="9"/>
      <c r="AA32" s="10"/>
    </row>
    <row r="33" spans="1:28" x14ac:dyDescent="0.25">
      <c r="B33" s="9"/>
      <c r="C33" s="9"/>
      <c r="E33" s="9"/>
      <c r="F33" s="9"/>
      <c r="G33" s="9"/>
      <c r="H33" s="9"/>
      <c r="I33" s="9"/>
      <c r="L33" s="9"/>
      <c r="M33" s="9"/>
      <c r="O33" s="10"/>
      <c r="Q33" s="9"/>
      <c r="R33" s="9"/>
      <c r="S33" s="9"/>
      <c r="T33" s="9"/>
      <c r="U33" s="9"/>
      <c r="AA33" s="10"/>
    </row>
    <row r="34" spans="1:28" x14ac:dyDescent="0.25">
      <c r="A34" s="13" t="s">
        <v>27</v>
      </c>
      <c r="B34" s="14">
        <f>AVERAGE(B3:B33)</f>
        <v>17.17733333333333</v>
      </c>
      <c r="C34" s="14">
        <f>AVERAGE(C3:C33)</f>
        <v>8.8169999999999984</v>
      </c>
      <c r="D34" s="14">
        <f>SUM(D3:D33)</f>
        <v>57</v>
      </c>
      <c r="E34" s="14">
        <f>AVERAGE(E3:E33)</f>
        <v>6.8666666666666698</v>
      </c>
      <c r="F34" s="14">
        <f>AVERAGE(F3:F33)</f>
        <v>6.5636666666666663</v>
      </c>
      <c r="G34" s="14">
        <f>AVERAGE(G3:G32)</f>
        <v>14.993659420289852</v>
      </c>
      <c r="H34" s="14">
        <f>AVERAGE(H3:H32)</f>
        <v>14.620967995169082</v>
      </c>
      <c r="I34" s="14">
        <f>AVERAGE(I3:I33)</f>
        <v>5.6658333333333326</v>
      </c>
      <c r="J34" s="14"/>
      <c r="K34" s="14"/>
      <c r="L34" s="15">
        <f>AVERAGE(L3:L33)</f>
        <v>12.826333333333332</v>
      </c>
      <c r="M34" s="14">
        <f>AVERAGE(M3:M33)</f>
        <v>81.608967391304347</v>
      </c>
      <c r="N34" s="14">
        <f>MAX(N3:N33)</f>
        <v>69.2</v>
      </c>
      <c r="O34" s="16"/>
      <c r="P34" s="17"/>
      <c r="Q34" s="41">
        <v>148.5</v>
      </c>
      <c r="R34" s="18">
        <f>AVERAGE(R3:R33)</f>
        <v>12.694557367149759</v>
      </c>
      <c r="S34" s="19"/>
      <c r="AA34" s="10"/>
    </row>
    <row r="35" spans="1:28" x14ac:dyDescent="0.25">
      <c r="A35" s="20" t="s">
        <v>28</v>
      </c>
      <c r="B35" s="14">
        <f>MAX(B3:B33)</f>
        <v>26.36</v>
      </c>
      <c r="C35" s="14">
        <f>MIN(C3:C33)</f>
        <v>1.83</v>
      </c>
      <c r="D35" s="14">
        <f>MAX(D3:D33)</f>
        <v>20.2</v>
      </c>
      <c r="E35" s="14">
        <f>MIN(E3:E33)</f>
        <v>-0.88</v>
      </c>
      <c r="F35" s="14">
        <f>MIN(F3:F33)</f>
        <v>-0.51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4">
        <f>MAX(Q3:Q32)</f>
        <v>8.4</v>
      </c>
      <c r="R35" s="18">
        <f>MIN(R3:R33)</f>
        <v>7.2974999999999994</v>
      </c>
      <c r="S35" s="19"/>
      <c r="AA35" s="10"/>
    </row>
    <row r="36" spans="1:28" x14ac:dyDescent="0.25">
      <c r="AA36" s="10"/>
    </row>
    <row r="37" spans="1:28" x14ac:dyDescent="0.25">
      <c r="B37" s="21">
        <f>AVERAGE(B34,C34)</f>
        <v>12.997166666666665</v>
      </c>
      <c r="C37">
        <f>COUNTIF(C3:C33,"&lt;0")</f>
        <v>0</v>
      </c>
      <c r="D37">
        <f>COUNTIF(D3:D33,"&gt;0.1")</f>
        <v>15</v>
      </c>
      <c r="E37">
        <f>COUNTIF(E3:E33,"&lt;0")</f>
        <v>1</v>
      </c>
      <c r="Q37">
        <f>COUNTIF(Q3:Q33,"&lt;0.05")</f>
        <v>2</v>
      </c>
      <c r="AB37" s="10"/>
    </row>
    <row r="38" spans="1:28" x14ac:dyDescent="0.25">
      <c r="D38">
        <f>COUNTIF(D3:D33,"&gt;0.9")</f>
        <v>8</v>
      </c>
    </row>
    <row r="39" spans="1:28" x14ac:dyDescent="0.25">
      <c r="B39" s="9"/>
      <c r="Q39" t="s">
        <v>60</v>
      </c>
    </row>
    <row r="41" spans="1:28" x14ac:dyDescent="0.25">
      <c r="P41" t="s">
        <v>62</v>
      </c>
      <c r="Q41" s="9">
        <f>SUM(Q3:Q32)</f>
        <v>106.26</v>
      </c>
    </row>
  </sheetData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April!Print_Area</vt:lpstr>
      <vt:lpstr>August!Print_Area</vt:lpstr>
      <vt:lpstr>December!Print_Area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2021-07-23T13:10:17Z</dcterms:created>
  <dcterms:modified xsi:type="dcterms:W3CDTF">2021-07-23T13:10:41Z</dcterms:modified>
</cp:coreProperties>
</file>