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cesadoralaranperu.sharepoint.com/sites/PROLAN/Documentos compartidos/Prolan_Comercial/Campaña 2025/Archivos Electronicos/PALTAS/P 0001 - 0100/2025-P000000041 - 20045072 - HELFER/"/>
    </mc:Choice>
  </mc:AlternateContent>
  <xr:revisionPtr revIDLastSave="193" documentId="8_{21090EC8-E0C3-419E-9320-26A6A0F47FB3}" xr6:coauthVersionLast="47" xr6:coauthVersionMax="47" xr10:uidLastSave="{1E4C3CA5-DB7C-41F2-A668-A56E453569D6}"/>
  <bookViews>
    <workbookView xWindow="-120" yWindow="-120" windowWidth="20730" windowHeight="11160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5" l="1"/>
  <c r="U4" i="5" l="1"/>
  <c r="U42" i="5"/>
  <c r="W42" i="5" s="1"/>
  <c r="U35" i="5"/>
  <c r="W35" i="5" s="1"/>
  <c r="U27" i="5"/>
  <c r="W27" i="5" s="1"/>
  <c r="U11" i="5"/>
  <c r="W11" i="5" s="1"/>
  <c r="U26" i="5"/>
  <c r="U2" i="5"/>
  <c r="W2" i="5" s="1"/>
  <c r="U41" i="5"/>
  <c r="W41" i="5" s="1"/>
  <c r="U33" i="5"/>
  <c r="W33" i="5" s="1"/>
  <c r="U25" i="5"/>
  <c r="W25" i="5" s="1"/>
  <c r="U17" i="5"/>
  <c r="W17" i="5" s="1"/>
  <c r="U9" i="5"/>
  <c r="W9" i="5" s="1"/>
  <c r="U40" i="5"/>
  <c r="U32" i="5"/>
  <c r="U24" i="5"/>
  <c r="W24" i="5" s="1"/>
  <c r="U16" i="5"/>
  <c r="W16" i="5" s="1"/>
  <c r="U8" i="5"/>
  <c r="W8" i="5" s="1"/>
  <c r="U19" i="5"/>
  <c r="W19" i="5" s="1"/>
  <c r="U3" i="5"/>
  <c r="W3" i="5" s="1"/>
  <c r="U18" i="5"/>
  <c r="W18" i="5" s="1"/>
  <c r="U39" i="5"/>
  <c r="W39" i="5" s="1"/>
  <c r="U23" i="5"/>
  <c r="U7" i="5"/>
  <c r="W7" i="5" s="1"/>
  <c r="U30" i="5"/>
  <c r="W30" i="5" s="1"/>
  <c r="U6" i="5"/>
  <c r="W6" i="5" s="1"/>
  <c r="U37" i="5"/>
  <c r="W37" i="5" s="1"/>
  <c r="U29" i="5"/>
  <c r="W29" i="5" s="1"/>
  <c r="U21" i="5"/>
  <c r="W21" i="5" s="1"/>
  <c r="U13" i="5"/>
  <c r="U5" i="5"/>
  <c r="U34" i="5"/>
  <c r="U10" i="5"/>
  <c r="W10" i="5" s="1"/>
  <c r="U31" i="5"/>
  <c r="W31" i="5" s="1"/>
  <c r="U15" i="5"/>
  <c r="W15" i="5" s="1"/>
  <c r="U38" i="5"/>
  <c r="W38" i="5" s="1"/>
  <c r="U22" i="5"/>
  <c r="W22" i="5" s="1"/>
  <c r="U14" i="5"/>
  <c r="U36" i="5"/>
  <c r="W36" i="5" s="1"/>
  <c r="U28" i="5"/>
  <c r="W28" i="5" s="1"/>
  <c r="U20" i="5"/>
  <c r="W20" i="5" s="1"/>
  <c r="U12" i="5"/>
  <c r="W12" i="5" s="1"/>
  <c r="W26" i="5"/>
  <c r="W40" i="5"/>
  <c r="W32" i="5"/>
  <c r="W23" i="5"/>
  <c r="W13" i="5"/>
  <c r="W14" i="5"/>
  <c r="W5" i="5"/>
  <c r="W4" i="5"/>
  <c r="W34" i="5"/>
</calcChain>
</file>

<file path=xl/sharedStrings.xml><?xml version="1.0" encoding="utf-8"?>
<sst xmlns="http://schemas.openxmlformats.org/spreadsheetml/2006/main" count="1001" uniqueCount="105">
  <si>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</si>
  <si>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</si>
  <si>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</si>
  <si>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</si>
  <si>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</si>
  <si>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</si>
  <si>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</si>
  <si>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</si>
  <si>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</si>
  <si>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</si>
  <si>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</si>
  <si>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</si>
  <si>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</si>
  <si>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</si>
  <si>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</si>
  <si>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</si>
  <si>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</si>
  <si>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</si>
  <si>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</si>
  <si>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</si>
  <si>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</si>
  <si>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</si>
  <si>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</si>
  <si>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</si>
  <si>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</si>
  <si>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</si>
  <si>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</si>
  <si>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</si>
  <si>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</si>
  <si>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</si>
  <si>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</si>
  <si>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</si>
  <si>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</si>
  <si>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</si>
  <si>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</si>
  <si>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</si>
  <si>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</si>
  <si>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</si>
  <si>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</si>
  <si>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</si>
  <si>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PROCESADORA LARAN</t>
  </si>
  <si>
    <t xml:space="preserve">PERU </t>
  </si>
  <si>
    <t>CALLAO</t>
  </si>
  <si>
    <t>ROTTERDAM</t>
  </si>
  <si>
    <t>AVOCADO</t>
  </si>
  <si>
    <t>BABY</t>
  </si>
  <si>
    <t>HASS</t>
  </si>
  <si>
    <t>PARIHUELA MA 1.11X1.14MT PA BASEX9</t>
  </si>
  <si>
    <t>PARIHUELA TELES 1.00X1.20MT TACO LARGO</t>
  </si>
  <si>
    <t>AGROINDUSTRIA CASABLANCA SAC</t>
  </si>
  <si>
    <t>ESCONDIDO</t>
  </si>
  <si>
    <t xml:space="preserve">SGS-ARG 15 0414 </t>
  </si>
  <si>
    <t>-</t>
  </si>
  <si>
    <t>MSC</t>
  </si>
  <si>
    <t>MSC ACAPULCO</t>
  </si>
  <si>
    <t>10-Apr-2025</t>
  </si>
  <si>
    <t>29-Apr-2025</t>
  </si>
  <si>
    <t>00110000000001575961</t>
  </si>
  <si>
    <t>00110000000001576081</t>
  </si>
  <si>
    <t>00110000000001576180</t>
  </si>
  <si>
    <t>00110000000001575978</t>
  </si>
  <si>
    <t>00110000000001576074</t>
  </si>
  <si>
    <t>00110000000001573394</t>
  </si>
  <si>
    <t>00110000000001575893</t>
  </si>
  <si>
    <t>00110000000001575909</t>
  </si>
  <si>
    <t>00110000000001575985</t>
  </si>
  <si>
    <t>00110000000001576197</t>
  </si>
  <si>
    <t>00110000000001571451</t>
  </si>
  <si>
    <t>00110000000001573400</t>
  </si>
  <si>
    <t>00110000000001575640</t>
  </si>
  <si>
    <t>00110000000001575879</t>
  </si>
  <si>
    <t>00110000000001575992</t>
  </si>
  <si>
    <t>00110000000001571468</t>
  </si>
  <si>
    <t>00110000000001571475</t>
  </si>
  <si>
    <t>00110000000001565627</t>
  </si>
  <si>
    <t>00110000000001565610</t>
  </si>
  <si>
    <t>00110000000001565634</t>
  </si>
  <si>
    <t>MSDU9754784</t>
  </si>
  <si>
    <t>CAT1.1</t>
  </si>
  <si>
    <t>CAT1.2</t>
  </si>
  <si>
    <t>CAT-1</t>
  </si>
  <si>
    <t>INKA GOLD</t>
  </si>
  <si>
    <t>GENERICA</t>
  </si>
  <si>
    <t>14</t>
  </si>
  <si>
    <t>16</t>
  </si>
  <si>
    <t>18</t>
  </si>
  <si>
    <t>20</t>
  </si>
  <si>
    <t>22</t>
  </si>
  <si>
    <t>24</t>
  </si>
  <si>
    <t>28</t>
  </si>
  <si>
    <t>26</t>
  </si>
  <si>
    <t>30</t>
  </si>
  <si>
    <t>VILLAFUERTE GUILLEN</t>
  </si>
  <si>
    <t>SALVATIERRA HUALPARUCA MARISOL</t>
  </si>
  <si>
    <t>ASOCIACION DE PRODUCTORES EL CARMEN</t>
  </si>
  <si>
    <t>FRUTICOLA VIOLETA E.I.R.L.</t>
  </si>
  <si>
    <t>SALVATIERRA HUALPORUCA ADOLFO ALFON</t>
  </si>
  <si>
    <t>ASOCIACION DE PRODUCTORES AVOCADO A</t>
  </si>
  <si>
    <t>4049929054356</t>
  </si>
  <si>
    <t/>
  </si>
  <si>
    <t>NGB4NA59D0</t>
  </si>
  <si>
    <t>NGB4NA2B70</t>
  </si>
  <si>
    <t>CJA PLAST 30X50X15 BLAN C/TAP PALTA</t>
  </si>
  <si>
    <t>CJA CART KR 28.5x37x10.3 INKA GOLD PALTA</t>
  </si>
  <si>
    <t>2025-P000000041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</si>
</sst>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1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3" fontId="18" fillId="33" borderId="10" xfId="42" applyNumberFormat="1" applyFill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/>
    </xf>
    <xf numFmtId="0" fontId="0" fillId="33" borderId="10" xfId="0" applyFill="1" applyBorder="1"/>
    <xf numFmtId="1" fontId="0" fillId="33" borderId="10" xfId="0" applyNumberFormat="1" applyFill="1" applyBorder="1" applyAlignment="1">
      <alignment horizontal="center"/>
    </xf>
    <xf numFmtId="1" fontId="0" fillId="33" borderId="10" xfId="0" applyNumberFormat="1" applyFill="1" applyBorder="1"/>
    <xf numFmtId="0" fontId="16" fillId="33" borderId="10" xfId="0" applyFont="1" applyFill="1" applyBorder="1" applyAlignment="1">
      <alignment horizontal="center"/>
    </xf>
    <xf numFmtId="0" fontId="0" fillId="33" borderId="13" xfId="0" applyFill="1" applyBorder="1"/>
    <xf numFmtId="0" fontId="0" fillId="33" borderId="14" xfId="0" applyFill="1" applyBorder="1" applyAlignment="1">
      <alignment horizontal="center"/>
    </xf>
    <xf numFmtId="0" fontId="0" fillId="33" borderId="14" xfId="0" applyFill="1" applyBorder="1" applyAlignment="1">
      <alignment vertical="top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 vertical="center"/>
    </xf>
    <xf numFmtId="2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0" fontId="16" fillId="33" borderId="14" xfId="0" applyFont="1" applyFill="1" applyBorder="1" applyAlignment="1">
      <alignment horizontal="center"/>
    </xf>
    <xf numFmtId="0" fontId="0" fillId="33" borderId="15" xfId="0" applyFill="1" applyBorder="1"/>
    <xf numFmtId="1" fontId="0" fillId="33" borderId="14" xfId="0" applyNumberFormat="1" applyFill="1" applyBorder="1" applyAlignment="1">
      <alignment horizontal="center"/>
    </xf>
    <xf numFmtId="3" fontId="18" fillId="33" borderId="14" xfId="0" applyNumberFormat="1" applyFont="1" applyFill="1" applyBorder="1" applyAlignment="1" applyProtection="1">
      <alignment horizontal="center" vertical="center"/>
    </xf>
    <xf numFmtId="0" fontId="0" fillId="33" borderId="12" xfId="0" applyFill="1" applyBorder="1" applyAlignment="1">
      <alignment horizontal="center"/>
    </xf>
    <xf numFmtId="3" fontId="18" fillId="33" borderId="13" xfId="42" applyNumberForma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10 2" xfId="42" xr:uid="{F23ECA4C-358C-4C57-938C-54E1A60A6C6A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3"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64093-8C4B-483C-A4A0-20B461BFC7AF}" name="Tabla1" displayName="Tabla1" ref="A1:AN43" totalsRowCount="1" headerRowDxfId="82" dataDxfId="81" tableBorderDxfId="80">
  <autoFilter ref="A1:AN42" xr:uid="{28664093-8C4B-483C-A4A0-20B461BFC7AF}"/>
  <tableColumns count="40">
    <tableColumn id="1" xr3:uid="{39A9E78F-CC14-4D83-8ED8-BFE88CC8A4CF}" name="Exporter name" dataDxfId="78" totalsRowDxfId="39"/>
    <tableColumn id="2" xr3:uid="{317FADAA-F506-4B07-A7FA-2216F1CE72CA}" name="Country of origin" dataDxfId="77" totalsRowDxfId="38"/>
    <tableColumn id="3" xr3:uid="{185E471E-1BA3-4678-A54C-31F5BA9BF05C}" name="Shipping line" dataDxfId="76" totalsRowDxfId="37"/>
    <tableColumn id="4" xr3:uid="{5B04261F-584C-4D6D-880D-51B2DA817BBC}" name="Vessel name" dataDxfId="45" totalsRowDxfId="36"/>
    <tableColumn id="5" xr3:uid="{9042EC5D-485D-4893-B4EB-70C7FCC29021}" name="Port of departure" dataDxfId="75" totalsRowDxfId="35"/>
    <tableColumn id="6" xr3:uid="{BDA884F1-0E79-4EA3-9A39-B7DCCA5789FC}" name="Port of arrival" dataDxfId="74" totalsRowDxfId="34"/>
    <tableColumn id="7" xr3:uid="{A79396E4-C7DF-441F-B8C6-431B09535652}" name="ETD (dd/mm/yyyy)" dataDxfId="73" totalsRowDxfId="33"/>
    <tableColumn id="8" xr3:uid="{C0DE4E32-1B3A-4901-9B77-3A023D56803B}" name="ETA (dd/mm/yyyy)" dataDxfId="72" totalsRowDxfId="32"/>
    <tableColumn id="9" xr3:uid="{781A28FF-F722-4F3B-BE5C-7182890FAF8E}" name="Forwarder at destination" dataDxfId="71" totalsRowDxfId="31"/>
    <tableColumn id="10" xr3:uid="{081B8DBF-5A96-4BDB-B9DD-1E8E83EF26E8}" name="Exporter ref" dataDxfId="40" totalsRowDxfId="30"/>
    <tableColumn id="11" xr3:uid="{BB051429-5988-426D-B7E0-DF7F85682882}" name="Product" dataDxfId="70" totalsRowDxfId="29"/>
    <tableColumn id="12" xr3:uid="{D3057050-C63D-4D90-B431-114106B5CBDD}" name="Pallet n°" dataDxfId="69" totalsRowDxfId="28"/>
    <tableColumn id="13" xr3:uid="{3E95E68C-8A5C-4F83-A885-0B1A5A830CAF}" name="Container n° (ABCD1234567)" dataDxfId="68" totalsRowDxfId="27"/>
    <tableColumn id="14" xr3:uid="{9413EC9D-9DE1-4C16-AAF4-14C42475057D}" name="Cat" dataDxfId="67" totalsRowDxfId="26"/>
    <tableColumn id="15" xr3:uid="{28FF2744-9072-4919-93A4-DFA31CC4DF2C}" name="Brand" dataDxfId="66" totalsRowDxfId="25"/>
    <tableColumn id="16" xr3:uid="{616D8A21-F37E-4B0F-AC6C-507FD0E7D4C6}" name="Variety" dataDxfId="65" totalsRowDxfId="24"/>
    <tableColumn id="17" xr3:uid="{490D0E2C-D71E-4FAB-A947-2EE363CA95AF}" name="Size" dataDxfId="44" totalsRowDxfId="23"/>
    <tableColumn id="18" xr3:uid="{FA6C4C76-68DD-40E1-AF0D-58E38A358076}" name="Packaging type" dataDxfId="42" totalsRowDxfId="22"/>
    <tableColumn id="19" xr3:uid="{1E7E89F0-66EA-4191-B2F0-FE34C0553F87}" name="Packaging" dataDxfId="41" totalsRowDxfId="21"/>
    <tableColumn id="20" xr3:uid="{B311F4F0-D480-4E66-9CD3-2589C9A8A517}" name="Net weight per pallet (kg)" totalsRowFunction="sum" dataDxfId="43" totalsRowDxfId="20" dataCellStyle="Normal 10 2"/>
    <tableColumn id="21" xr3:uid="{99FFF746-E2D2-4B79-8F58-0106B256A12D}" name="Gross weight per pallet (kg)" dataDxfId="64" totalsRowDxfId="19">
      <calculatedColumnFormula>T2/Tabla1[[#Totals],[Net weight per pallet (kg)]]*23960</calculatedColumnFormula>
    </tableColumn>
    <tableColumn id="22" xr3:uid="{19455901-BAFE-4B27-A549-3F5CBE4F30E8}" name="Net weight per box (kg)" dataDxfId="63" totalsRowDxfId="18"/>
    <tableColumn id="23" xr3:uid="{5D5AFD3E-1EB2-42C5-B89C-292BCD1E35DC}" name="Box tare (kg)" dataDxfId="62" totalsRowDxfId="17">
      <calculatedColumnFormula>(U2-T2)/X2</calculatedColumnFormula>
    </tableColumn>
    <tableColumn id="24" xr3:uid="{23C7FDDF-4D04-412E-94D4-16F6C74C01EF}" name="Cartons per pallet" dataDxfId="61" totalsRowDxfId="16"/>
    <tableColumn id="25" xr3:uid="{148F249D-214E-48D3-95A1-239791A37E12}" name="Quantity per grower" dataDxfId="60" totalsRowDxfId="15"/>
    <tableColumn id="26" xr3:uid="{73459AC8-7F38-4D3A-82AA-FB52354F96D5}" name="Nb of pallets" dataDxfId="59" totalsRowDxfId="14"/>
    <tableColumn id="27" xr3:uid="{ACC085EC-2093-44B0-8E63-EA3959FE2237}" name="Nb of fruits per box" dataDxfId="58" totalsRowDxfId="13"/>
    <tableColumn id="28" xr3:uid="{E74D9642-D615-4883-8DE2-7B2754F8E3DC}" name="Harvest date _x000a_ (dd/mm/yyyy)" dataDxfId="57" totalsRowDxfId="12"/>
    <tableColumn id="29" xr3:uid="{53EE6E0A-0B54-4E92-AB43-B0DC7DB10B3D}" name="Packaging date (dd/mm/yyyy)" dataDxfId="56" totalsRowDxfId="11"/>
    <tableColumn id="30" xr3:uid="{C35133DB-D6F6-4E81-8F31-7340E5012410}" name="Packing house departure (dd/mm/yyyy)" dataDxfId="55" totalsRowDxfId="10"/>
    <tableColumn id="31" xr3:uid="{B0D9A609-AB3C-48E3-B1E7-DCB36D72D6C2}" name="Packing house / Producer" dataDxfId="54" totalsRowDxfId="9"/>
    <tableColumn id="32" xr3:uid="{E055F38F-CC56-402E-8A1D-43B9CA5F47B6}" name="Producer name" dataDxfId="53" totalsRowDxfId="8"/>
    <tableColumn id="33" xr3:uid="{36168473-BAE1-4308-97D1-B83E5C491DE1}" name="GGN_x000a_(=GlobalGAP n°)" dataDxfId="52" totalsRowDxfId="7"/>
    <tableColumn id="34" xr3:uid="{205C6D5A-E652-42BD-AAD5-A030B0748768}" name="Field " dataDxfId="51" totalsRowDxfId="6"/>
    <tableColumn id="35" xr3:uid="{554D587E-2AEC-4D9B-BFA4-724C480B38AA}" name="SSCC" dataDxfId="50" totalsRowDxfId="5"/>
    <tableColumn id="36" xr3:uid="{3FA46F85-0430-4C7D-AACE-4FE33C23B184}" name="Temperature recorder n°" dataDxfId="79" totalsRowDxfId="4"/>
    <tableColumn id="37" xr3:uid="{91449E89-1D19-489F-982A-79BA8E68C741}" name="Cod. Tracabilidad" dataDxfId="49" totalsRowDxfId="3"/>
    <tableColumn id="38" xr3:uid="{5F21FE49-D33A-4BBA-9B83-10A0BA672C92}" name="Certifications" dataDxfId="48" totalsRowDxfId="2"/>
    <tableColumn id="39" xr3:uid="{F271128C-5F1A-4D0E-B1F0-E1A3150F152F}" name="COC n°" dataDxfId="47" totalsRowDxfId="1"/>
    <tableColumn id="40" xr3:uid="{D3108CF1-8B6C-4F06-94B4-E8F3B0CA6BBA}" name="Global G.A.P. certified " dataDxfId="4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43"/>
  <sheetViews>
    <sheetView tabSelected="1" zoomScale="60" zoomScaleNormal="60" workbookViewId="0">
      <selection activeCell="J2" sqref="J2:J42"/>
    </sheetView>
  </sheetViews>
  <sheetFormatPr baseColWidth="10" defaultRowHeight="15" x14ac:dyDescent="0.25"/>
  <cols>
    <col min="1" max="1" width="24.140625" style="1" customWidth="1"/>
    <col min="2" max="2" width="22" style="1" customWidth="1"/>
    <col min="3" max="3" width="18.140625" style="1" customWidth="1"/>
    <col min="4" max="4" width="28.7109375" style="1" customWidth="1"/>
    <col min="5" max="5" width="22.7109375" style="1" customWidth="1"/>
    <col min="6" max="6" width="18.5703125" style="1" customWidth="1"/>
    <col min="7" max="8" width="23.28515625" style="1" customWidth="1"/>
    <col min="9" max="9" width="30.85546875" style="1" customWidth="1"/>
    <col min="10" max="10" width="16.5703125" style="1" customWidth="1"/>
    <col min="11" max="11" width="12.85546875" style="1" bestFit="1" customWidth="1"/>
    <col min="12" max="12" width="25" style="1" customWidth="1"/>
    <col min="13" max="13" width="35.7109375" style="1" customWidth="1"/>
    <col min="14" max="14" width="8.7109375" style="1" customWidth="1"/>
    <col min="15" max="15" width="45.85546875" style="1" customWidth="1"/>
    <col min="16" max="16" width="11.42578125" style="1" customWidth="1"/>
    <col min="17" max="17" width="8.42578125" style="1" customWidth="1"/>
    <col min="18" max="18" width="48.85546875" style="1" customWidth="1"/>
    <col min="19" max="19" width="43.42578125" customWidth="1"/>
    <col min="20" max="20" width="31.42578125" customWidth="1"/>
    <col min="21" max="21" width="34.140625" customWidth="1"/>
    <col min="22" max="22" width="29.140625" customWidth="1"/>
    <col min="23" max="23" width="17.7109375" customWidth="1"/>
    <col min="24" max="24" width="23.42578125" style="1" customWidth="1"/>
    <col min="25" max="25" width="25.5703125" customWidth="1"/>
    <col min="26" max="26" width="17.5703125" customWidth="1"/>
    <col min="27" max="27" width="24.7109375" customWidth="1"/>
    <col min="28" max="28" width="16.42578125" customWidth="1"/>
    <col min="29" max="29" width="36.5703125" customWidth="1"/>
    <col min="30" max="30" width="47.140625" customWidth="1"/>
    <col min="31" max="31" width="32.7109375" customWidth="1"/>
    <col min="32" max="32" width="70.28515625" customWidth="1"/>
    <col min="33" max="33" width="53.7109375" customWidth="1"/>
    <col min="34" max="34" width="44.28515625" customWidth="1"/>
    <col min="35" max="35" width="11.42578125" customWidth="1"/>
    <col min="36" max="36" width="30.85546875" customWidth="1"/>
    <col min="37" max="37" width="23.42578125" customWidth="1"/>
    <col min="38" max="38" width="18.5703125" customWidth="1"/>
    <col min="39" max="39" width="20.140625" bestFit="1" customWidth="1"/>
    <col min="40" max="40" width="29.5703125" customWidth="1"/>
  </cols>
  <sheetData>
    <row r="1" spans="1:40" s="2" customFormat="1" ht="48" customHeight="1" x14ac:dyDescent="0.25">
      <c r="A1" s="6" t="s">
        <v>1</v>
      </c>
      <c r="B1" s="6" t="s">
        <v>10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36</v>
      </c>
      <c r="H1" s="6" t="s">
        <v>35</v>
      </c>
      <c r="I1" s="6" t="s">
        <v>20</v>
      </c>
      <c r="J1" s="6" t="s">
        <v>6</v>
      </c>
      <c r="K1" s="7" t="s">
        <v>31</v>
      </c>
      <c r="L1" s="6" t="s">
        <v>0</v>
      </c>
      <c r="M1" s="6" t="s">
        <v>32</v>
      </c>
      <c r="N1" s="7" t="s">
        <v>21</v>
      </c>
      <c r="O1" s="7" t="s">
        <v>9</v>
      </c>
      <c r="P1" s="7" t="s">
        <v>7</v>
      </c>
      <c r="Q1" s="7" t="s">
        <v>22</v>
      </c>
      <c r="R1" s="6" t="s">
        <v>12</v>
      </c>
      <c r="S1" s="7" t="s">
        <v>11</v>
      </c>
      <c r="T1" s="6" t="s">
        <v>15</v>
      </c>
      <c r="U1" s="6" t="s">
        <v>26</v>
      </c>
      <c r="V1" s="6" t="s">
        <v>14</v>
      </c>
      <c r="W1" s="6" t="s">
        <v>13</v>
      </c>
      <c r="X1" s="6" t="s">
        <v>16</v>
      </c>
      <c r="Y1" s="6" t="s">
        <v>29</v>
      </c>
      <c r="Z1" s="6" t="s">
        <v>17</v>
      </c>
      <c r="AA1" s="6" t="s">
        <v>8</v>
      </c>
      <c r="AB1" s="6" t="s">
        <v>33</v>
      </c>
      <c r="AC1" s="6" t="s">
        <v>34</v>
      </c>
      <c r="AD1" s="6" t="s">
        <v>27</v>
      </c>
      <c r="AE1" s="6" t="s">
        <v>28</v>
      </c>
      <c r="AF1" s="6" t="s">
        <v>39</v>
      </c>
      <c r="AG1" s="6" t="s">
        <v>37</v>
      </c>
      <c r="AH1" s="7" t="s">
        <v>24</v>
      </c>
      <c r="AI1" s="7" t="s">
        <v>23</v>
      </c>
      <c r="AJ1" s="6" t="s">
        <v>18</v>
      </c>
      <c r="AK1" s="6" t="s">
        <v>25</v>
      </c>
      <c r="AL1" s="7" t="s">
        <v>19</v>
      </c>
      <c r="AM1" s="7" t="s">
        <v>30</v>
      </c>
      <c r="AN1" s="6" t="s">
        <v>38</v>
      </c>
    </row>
    <row r="2" spans="1:40" x14ac:dyDescent="0.25">
      <c r="A2" s="4" t="s">
        <v>40</v>
      </c>
      <c r="B2" s="4" t="s">
        <v>41</v>
      </c>
      <c r="C2" s="4" t="s">
        <v>53</v>
      </c>
      <c r="D2" s="4" t="s">
        <v>54</v>
      </c>
      <c r="E2" s="4" t="s">
        <v>42</v>
      </c>
      <c r="F2" s="4" t="s">
        <v>43</v>
      </c>
      <c r="G2" s="5" t="s">
        <v>55</v>
      </c>
      <c r="H2" s="5" t="s">
        <v>56</v>
      </c>
      <c r="I2" s="4"/>
      <c r="J2" s="4" t="s">
        <v>104</v>
      </c>
      <c r="K2" s="4" t="s">
        <v>44</v>
      </c>
      <c r="L2" s="8" t="s">
        <v>57</v>
      </c>
      <c r="M2" s="8" t="s">
        <v>77</v>
      </c>
      <c r="N2" s="8" t="s">
        <v>78</v>
      </c>
      <c r="O2" s="8" t="s">
        <v>81</v>
      </c>
      <c r="P2" s="5" t="s">
        <v>46</v>
      </c>
      <c r="Q2" s="4" t="s">
        <v>83</v>
      </c>
      <c r="R2" s="8" t="s">
        <v>103</v>
      </c>
      <c r="S2" s="4" t="s">
        <v>47</v>
      </c>
      <c r="T2" s="9">
        <v>1056</v>
      </c>
      <c r="U2" s="10">
        <f>T2/Tabla1[[#Totals],[Net weight per pallet (kg)]]*23960</f>
        <v>1173.9866369710467</v>
      </c>
      <c r="V2" s="8">
        <v>4</v>
      </c>
      <c r="W2" s="10">
        <f>(U2-T2)/X2</f>
        <v>0.4469190794357828</v>
      </c>
      <c r="X2" s="4">
        <v>264</v>
      </c>
      <c r="Y2" s="4"/>
      <c r="Z2" s="4"/>
      <c r="AA2" s="4"/>
      <c r="AB2" s="4"/>
      <c r="AC2" s="5">
        <v>45752</v>
      </c>
      <c r="AD2" s="5">
        <v>45755</v>
      </c>
      <c r="AE2" s="4" t="s">
        <v>40</v>
      </c>
      <c r="AF2" s="4" t="s">
        <v>49</v>
      </c>
      <c r="AG2" s="4" t="s">
        <v>98</v>
      </c>
      <c r="AH2" s="4" t="s">
        <v>50</v>
      </c>
      <c r="AI2" s="4"/>
      <c r="AJ2" s="4" t="s">
        <v>99</v>
      </c>
      <c r="AK2" s="3"/>
      <c r="AL2" s="11"/>
      <c r="AM2" s="12">
        <v>4059883972870</v>
      </c>
      <c r="AN2" s="4" t="s">
        <v>52</v>
      </c>
    </row>
    <row r="3" spans="1:40" x14ac:dyDescent="0.25">
      <c r="A3" s="4" t="s">
        <v>40</v>
      </c>
      <c r="B3" s="4" t="s">
        <v>41</v>
      </c>
      <c r="C3" s="4" t="s">
        <v>53</v>
      </c>
      <c r="D3" s="4" t="s">
        <v>54</v>
      </c>
      <c r="E3" s="4" t="s">
        <v>42</v>
      </c>
      <c r="F3" s="4" t="s">
        <v>43</v>
      </c>
      <c r="G3" s="5" t="s">
        <v>55</v>
      </c>
      <c r="H3" s="5" t="s">
        <v>56</v>
      </c>
      <c r="I3" s="4"/>
      <c r="J3" s="4" t="s">
        <v>104</v>
      </c>
      <c r="K3" s="4" t="s">
        <v>44</v>
      </c>
      <c r="L3" s="8" t="s">
        <v>58</v>
      </c>
      <c r="M3" s="8" t="s">
        <v>77</v>
      </c>
      <c r="N3" s="8" t="s">
        <v>78</v>
      </c>
      <c r="O3" s="8" t="s">
        <v>81</v>
      </c>
      <c r="P3" s="5" t="s">
        <v>46</v>
      </c>
      <c r="Q3" s="4" t="s">
        <v>83</v>
      </c>
      <c r="R3" s="8" t="s">
        <v>103</v>
      </c>
      <c r="S3" s="4" t="s">
        <v>47</v>
      </c>
      <c r="T3" s="9">
        <v>1056</v>
      </c>
      <c r="U3" s="10">
        <f>T3/Tabla1[[#Totals],[Net weight per pallet (kg)]]*23960</f>
        <v>1173.9866369710467</v>
      </c>
      <c r="V3" s="8">
        <v>4</v>
      </c>
      <c r="W3" s="10">
        <f>(U3-T3)/X3</f>
        <v>0.4469190794357828</v>
      </c>
      <c r="X3" s="4">
        <v>264</v>
      </c>
      <c r="Y3" s="4"/>
      <c r="Z3" s="4"/>
      <c r="AA3" s="4"/>
      <c r="AB3" s="4"/>
      <c r="AC3" s="5">
        <v>45752</v>
      </c>
      <c r="AD3" s="5">
        <v>45755</v>
      </c>
      <c r="AE3" s="4" t="s">
        <v>40</v>
      </c>
      <c r="AF3" s="4" t="s">
        <v>49</v>
      </c>
      <c r="AG3" s="4" t="s">
        <v>98</v>
      </c>
      <c r="AH3" s="4" t="s">
        <v>50</v>
      </c>
      <c r="AI3" s="4"/>
      <c r="AJ3" s="4" t="s">
        <v>99</v>
      </c>
      <c r="AK3" s="3"/>
      <c r="AL3" s="4"/>
      <c r="AM3" s="12">
        <v>4059883972870</v>
      </c>
      <c r="AN3" s="4" t="s">
        <v>52</v>
      </c>
    </row>
    <row r="4" spans="1:40" x14ac:dyDescent="0.25">
      <c r="A4" s="4" t="s">
        <v>40</v>
      </c>
      <c r="B4" s="4" t="s">
        <v>41</v>
      </c>
      <c r="C4" s="4" t="s">
        <v>53</v>
      </c>
      <c r="D4" s="4" t="s">
        <v>54</v>
      </c>
      <c r="E4" s="4" t="s">
        <v>42</v>
      </c>
      <c r="F4" s="4" t="s">
        <v>43</v>
      </c>
      <c r="G4" s="5" t="s">
        <v>55</v>
      </c>
      <c r="H4" s="5" t="s">
        <v>56</v>
      </c>
      <c r="I4" s="11"/>
      <c r="J4" s="4" t="s">
        <v>104</v>
      </c>
      <c r="K4" s="4" t="s">
        <v>44</v>
      </c>
      <c r="L4" s="8" t="s">
        <v>59</v>
      </c>
      <c r="M4" s="8" t="s">
        <v>77</v>
      </c>
      <c r="N4" s="8" t="s">
        <v>78</v>
      </c>
      <c r="O4" s="8" t="s">
        <v>81</v>
      </c>
      <c r="P4" s="5" t="s">
        <v>46</v>
      </c>
      <c r="Q4" s="4" t="s">
        <v>83</v>
      </c>
      <c r="R4" s="8" t="s">
        <v>103</v>
      </c>
      <c r="S4" s="4" t="s">
        <v>47</v>
      </c>
      <c r="T4" s="9">
        <v>688</v>
      </c>
      <c r="U4" s="10">
        <f>T4/Tabla1[[#Totals],[Net weight per pallet (kg)]]*23960</f>
        <v>764.8700816629547</v>
      </c>
      <c r="V4" s="8">
        <v>4</v>
      </c>
      <c r="W4" s="10">
        <f t="shared" ref="W4:W41" si="0">(U4-T4)/X4</f>
        <v>0.44691907943578318</v>
      </c>
      <c r="X4" s="4">
        <v>172</v>
      </c>
      <c r="Y4" s="11"/>
      <c r="Z4" s="11"/>
      <c r="AA4" s="11"/>
      <c r="AB4" s="11"/>
      <c r="AC4" s="5">
        <v>45752</v>
      </c>
      <c r="AD4" s="5">
        <v>45755</v>
      </c>
      <c r="AE4" s="4" t="s">
        <v>40</v>
      </c>
      <c r="AF4" s="4" t="s">
        <v>49</v>
      </c>
      <c r="AG4" s="4" t="s">
        <v>98</v>
      </c>
      <c r="AH4" s="4" t="s">
        <v>50</v>
      </c>
      <c r="AI4" s="11"/>
      <c r="AJ4" s="4" t="s">
        <v>99</v>
      </c>
      <c r="AK4" s="11"/>
      <c r="AL4" s="11"/>
      <c r="AM4" s="12">
        <v>4059883972870</v>
      </c>
      <c r="AN4" s="4" t="s">
        <v>52</v>
      </c>
    </row>
    <row r="5" spans="1:40" x14ac:dyDescent="0.25">
      <c r="A5" s="4" t="s">
        <v>40</v>
      </c>
      <c r="B5" s="4" t="s">
        <v>41</v>
      </c>
      <c r="C5" s="4" t="s">
        <v>53</v>
      </c>
      <c r="D5" s="4" t="s">
        <v>54</v>
      </c>
      <c r="E5" s="4" t="s">
        <v>42</v>
      </c>
      <c r="F5" s="4" t="s">
        <v>43</v>
      </c>
      <c r="G5" s="5" t="s">
        <v>55</v>
      </c>
      <c r="H5" s="5" t="s">
        <v>56</v>
      </c>
      <c r="I5" s="4"/>
      <c r="J5" s="4" t="s">
        <v>104</v>
      </c>
      <c r="K5" s="4" t="s">
        <v>44</v>
      </c>
      <c r="L5" s="8" t="s">
        <v>59</v>
      </c>
      <c r="M5" s="8" t="s">
        <v>77</v>
      </c>
      <c r="N5" s="8" t="s">
        <v>78</v>
      </c>
      <c r="O5" s="8" t="s">
        <v>81</v>
      </c>
      <c r="P5" s="5" t="s">
        <v>46</v>
      </c>
      <c r="Q5" s="4" t="s">
        <v>83</v>
      </c>
      <c r="R5" s="8" t="s">
        <v>103</v>
      </c>
      <c r="S5" s="4" t="s">
        <v>47</v>
      </c>
      <c r="T5" s="9">
        <v>224</v>
      </c>
      <c r="U5" s="10">
        <f>T5/Tabla1[[#Totals],[Net weight per pallet (kg)]]*23960</f>
        <v>249.02746844840388</v>
      </c>
      <c r="V5" s="8">
        <v>4</v>
      </c>
      <c r="W5" s="10">
        <f t="shared" si="0"/>
        <v>0.44691907943578357</v>
      </c>
      <c r="X5" s="4">
        <v>56</v>
      </c>
      <c r="Y5" s="11"/>
      <c r="Z5" s="11"/>
      <c r="AA5" s="11"/>
      <c r="AB5" s="11"/>
      <c r="AC5" s="5">
        <v>45752</v>
      </c>
      <c r="AD5" s="5">
        <v>45755</v>
      </c>
      <c r="AE5" s="4" t="s">
        <v>40</v>
      </c>
      <c r="AF5" s="4" t="s">
        <v>92</v>
      </c>
      <c r="AG5" s="4" t="s">
        <v>99</v>
      </c>
      <c r="AH5" s="4" t="s">
        <v>99</v>
      </c>
      <c r="AI5" s="11"/>
      <c r="AJ5" s="4" t="s">
        <v>99</v>
      </c>
      <c r="AK5" s="11"/>
      <c r="AL5" s="11"/>
      <c r="AM5" s="12">
        <v>4059883972870</v>
      </c>
      <c r="AN5" s="4" t="s">
        <v>52</v>
      </c>
    </row>
    <row r="6" spans="1:40" x14ac:dyDescent="0.25">
      <c r="A6" s="4" t="s">
        <v>40</v>
      </c>
      <c r="B6" s="4" t="s">
        <v>41</v>
      </c>
      <c r="C6" s="4" t="s">
        <v>53</v>
      </c>
      <c r="D6" s="4" t="s">
        <v>54</v>
      </c>
      <c r="E6" s="4" t="s">
        <v>42</v>
      </c>
      <c r="F6" s="4" t="s">
        <v>43</v>
      </c>
      <c r="G6" s="5" t="s">
        <v>55</v>
      </c>
      <c r="H6" s="5" t="s">
        <v>56</v>
      </c>
      <c r="I6" s="4"/>
      <c r="J6" s="4" t="s">
        <v>104</v>
      </c>
      <c r="K6" s="4" t="s">
        <v>44</v>
      </c>
      <c r="L6" s="8" t="s">
        <v>59</v>
      </c>
      <c r="M6" s="8" t="s">
        <v>77</v>
      </c>
      <c r="N6" s="8" t="s">
        <v>78</v>
      </c>
      <c r="O6" s="8" t="s">
        <v>81</v>
      </c>
      <c r="P6" s="5" t="s">
        <v>46</v>
      </c>
      <c r="Q6" s="4" t="s">
        <v>83</v>
      </c>
      <c r="R6" s="8" t="s">
        <v>103</v>
      </c>
      <c r="S6" s="4" t="s">
        <v>47</v>
      </c>
      <c r="T6" s="9">
        <v>80</v>
      </c>
      <c r="U6" s="10">
        <f>T6/Tabla1[[#Totals],[Net weight per pallet (kg)]]*23960</f>
        <v>88.938381588715657</v>
      </c>
      <c r="V6" s="8">
        <v>4</v>
      </c>
      <c r="W6" s="10">
        <f t="shared" si="0"/>
        <v>0.44691907943578285</v>
      </c>
      <c r="X6" s="4">
        <v>20</v>
      </c>
      <c r="Y6" s="11"/>
      <c r="Z6" s="11"/>
      <c r="AA6" s="11"/>
      <c r="AB6" s="11"/>
      <c r="AC6" s="5">
        <v>45752</v>
      </c>
      <c r="AD6" s="5">
        <v>45755</v>
      </c>
      <c r="AE6" s="4" t="s">
        <v>40</v>
      </c>
      <c r="AF6" s="4" t="s">
        <v>93</v>
      </c>
      <c r="AG6" s="4" t="s">
        <v>99</v>
      </c>
      <c r="AH6" s="4" t="s">
        <v>99</v>
      </c>
      <c r="AI6" s="11"/>
      <c r="AJ6" s="4" t="s">
        <v>99</v>
      </c>
      <c r="AK6" s="11"/>
      <c r="AL6" s="11"/>
      <c r="AM6" s="12">
        <v>4059883972870</v>
      </c>
      <c r="AN6" s="4" t="s">
        <v>52</v>
      </c>
    </row>
    <row r="7" spans="1:40" x14ac:dyDescent="0.25">
      <c r="A7" s="4" t="s">
        <v>40</v>
      </c>
      <c r="B7" s="4" t="s">
        <v>41</v>
      </c>
      <c r="C7" s="4" t="s">
        <v>53</v>
      </c>
      <c r="D7" s="4" t="s">
        <v>54</v>
      </c>
      <c r="E7" s="4" t="s">
        <v>42</v>
      </c>
      <c r="F7" s="4" t="s">
        <v>43</v>
      </c>
      <c r="G7" s="5" t="s">
        <v>55</v>
      </c>
      <c r="H7" s="5" t="s">
        <v>56</v>
      </c>
      <c r="I7" s="4"/>
      <c r="J7" s="4" t="s">
        <v>104</v>
      </c>
      <c r="K7" s="4" t="s">
        <v>44</v>
      </c>
      <c r="L7" s="8" t="s">
        <v>59</v>
      </c>
      <c r="M7" s="8" t="s">
        <v>77</v>
      </c>
      <c r="N7" s="8" t="s">
        <v>78</v>
      </c>
      <c r="O7" s="8" t="s">
        <v>81</v>
      </c>
      <c r="P7" s="5" t="s">
        <v>46</v>
      </c>
      <c r="Q7" s="4" t="s">
        <v>83</v>
      </c>
      <c r="R7" s="8" t="s">
        <v>103</v>
      </c>
      <c r="S7" s="4" t="s">
        <v>47</v>
      </c>
      <c r="T7" s="9">
        <v>64</v>
      </c>
      <c r="U7" s="10">
        <f>T7/Tabla1[[#Totals],[Net weight per pallet (kg)]]*23960</f>
        <v>71.150705270972523</v>
      </c>
      <c r="V7" s="8">
        <v>4</v>
      </c>
      <c r="W7" s="10">
        <f t="shared" si="0"/>
        <v>0.44691907943578268</v>
      </c>
      <c r="X7" s="4">
        <v>16</v>
      </c>
      <c r="Y7" s="11"/>
      <c r="Z7" s="11"/>
      <c r="AA7" s="11"/>
      <c r="AB7" s="11"/>
      <c r="AC7" s="5">
        <v>45752</v>
      </c>
      <c r="AD7" s="5">
        <v>45755</v>
      </c>
      <c r="AE7" s="4" t="s">
        <v>40</v>
      </c>
      <c r="AF7" s="4" t="s">
        <v>94</v>
      </c>
      <c r="AG7" s="4" t="s">
        <v>99</v>
      </c>
      <c r="AH7" s="4" t="s">
        <v>99</v>
      </c>
      <c r="AI7" s="11"/>
      <c r="AJ7" s="4" t="s">
        <v>99</v>
      </c>
      <c r="AK7" s="11"/>
      <c r="AL7" s="11"/>
      <c r="AM7" s="12">
        <v>4059883972870</v>
      </c>
      <c r="AN7" s="4" t="s">
        <v>52</v>
      </c>
    </row>
    <row r="8" spans="1:40" x14ac:dyDescent="0.25">
      <c r="A8" s="4" t="s">
        <v>40</v>
      </c>
      <c r="B8" s="4" t="s">
        <v>41</v>
      </c>
      <c r="C8" s="4" t="s">
        <v>53</v>
      </c>
      <c r="D8" s="4" t="s">
        <v>54</v>
      </c>
      <c r="E8" s="4" t="s">
        <v>42</v>
      </c>
      <c r="F8" s="4" t="s">
        <v>43</v>
      </c>
      <c r="G8" s="5" t="s">
        <v>55</v>
      </c>
      <c r="H8" s="5" t="s">
        <v>56</v>
      </c>
      <c r="I8" s="11"/>
      <c r="J8" s="4" t="s">
        <v>104</v>
      </c>
      <c r="K8" s="4" t="s">
        <v>44</v>
      </c>
      <c r="L8" s="8" t="s">
        <v>60</v>
      </c>
      <c r="M8" s="8" t="s">
        <v>77</v>
      </c>
      <c r="N8" s="8" t="s">
        <v>78</v>
      </c>
      <c r="O8" s="8" t="s">
        <v>81</v>
      </c>
      <c r="P8" s="5" t="s">
        <v>46</v>
      </c>
      <c r="Q8" s="4" t="s">
        <v>84</v>
      </c>
      <c r="R8" s="8" t="s">
        <v>103</v>
      </c>
      <c r="S8" s="4" t="s">
        <v>47</v>
      </c>
      <c r="T8" s="9">
        <v>1056</v>
      </c>
      <c r="U8" s="10">
        <f>T8/Tabla1[[#Totals],[Net weight per pallet (kg)]]*23960</f>
        <v>1173.9866369710467</v>
      </c>
      <c r="V8" s="8">
        <v>4</v>
      </c>
      <c r="W8" s="10">
        <f t="shared" si="0"/>
        <v>0.4469190794357828</v>
      </c>
      <c r="X8" s="4">
        <v>264</v>
      </c>
      <c r="Y8" s="11"/>
      <c r="Z8" s="11"/>
      <c r="AA8" s="11"/>
      <c r="AB8" s="11"/>
      <c r="AC8" s="5">
        <v>45752</v>
      </c>
      <c r="AD8" s="5">
        <v>45755</v>
      </c>
      <c r="AE8" s="4" t="s">
        <v>40</v>
      </c>
      <c r="AF8" s="4" t="s">
        <v>49</v>
      </c>
      <c r="AG8" s="4" t="s">
        <v>98</v>
      </c>
      <c r="AH8" s="4" t="s">
        <v>50</v>
      </c>
      <c r="AI8" s="11"/>
      <c r="AJ8" s="4" t="s">
        <v>99</v>
      </c>
      <c r="AK8" s="11"/>
      <c r="AL8" s="13"/>
      <c r="AM8" s="12">
        <v>4059883972870</v>
      </c>
      <c r="AN8" s="4" t="s">
        <v>51</v>
      </c>
    </row>
    <row r="9" spans="1:40" x14ac:dyDescent="0.25">
      <c r="A9" s="4" t="s">
        <v>40</v>
      </c>
      <c r="B9" s="4" t="s">
        <v>41</v>
      </c>
      <c r="C9" s="4" t="s">
        <v>53</v>
      </c>
      <c r="D9" s="4" t="s">
        <v>54</v>
      </c>
      <c r="E9" s="4" t="s">
        <v>42</v>
      </c>
      <c r="F9" s="4" t="s">
        <v>43</v>
      </c>
      <c r="G9" s="5" t="s">
        <v>55</v>
      </c>
      <c r="H9" s="5" t="s">
        <v>56</v>
      </c>
      <c r="I9" s="4"/>
      <c r="J9" s="4" t="s">
        <v>104</v>
      </c>
      <c r="K9" s="4" t="s">
        <v>44</v>
      </c>
      <c r="L9" s="8" t="s">
        <v>61</v>
      </c>
      <c r="M9" s="8" t="s">
        <v>77</v>
      </c>
      <c r="N9" s="8" t="s">
        <v>78</v>
      </c>
      <c r="O9" s="8" t="s">
        <v>81</v>
      </c>
      <c r="P9" s="5" t="s">
        <v>46</v>
      </c>
      <c r="Q9" s="4" t="s">
        <v>84</v>
      </c>
      <c r="R9" s="8" t="s">
        <v>103</v>
      </c>
      <c r="S9" s="4" t="s">
        <v>47</v>
      </c>
      <c r="T9" s="9">
        <v>1056</v>
      </c>
      <c r="U9" s="10">
        <f>T9/Tabla1[[#Totals],[Net weight per pallet (kg)]]*23960</f>
        <v>1173.9866369710467</v>
      </c>
      <c r="V9" s="8">
        <v>4</v>
      </c>
      <c r="W9" s="10">
        <f t="shared" si="0"/>
        <v>0.4469190794357828</v>
      </c>
      <c r="X9" s="4">
        <v>264</v>
      </c>
      <c r="Y9" s="11"/>
      <c r="Z9" s="11"/>
      <c r="AA9" s="11"/>
      <c r="AB9" s="11"/>
      <c r="AC9" s="5">
        <v>45752</v>
      </c>
      <c r="AD9" s="5">
        <v>45755</v>
      </c>
      <c r="AE9" s="4" t="s">
        <v>40</v>
      </c>
      <c r="AF9" s="4" t="s">
        <v>49</v>
      </c>
      <c r="AG9" s="4" t="s">
        <v>98</v>
      </c>
      <c r="AH9" s="4" t="s">
        <v>50</v>
      </c>
      <c r="AI9" s="11"/>
      <c r="AJ9" s="4" t="s">
        <v>99</v>
      </c>
      <c r="AK9" s="11"/>
      <c r="AL9" s="13"/>
      <c r="AM9" s="12">
        <v>4059883972870</v>
      </c>
      <c r="AN9" s="4" t="s">
        <v>51</v>
      </c>
    </row>
    <row r="10" spans="1:40" x14ac:dyDescent="0.25">
      <c r="A10" s="4" t="s">
        <v>40</v>
      </c>
      <c r="B10" s="4" t="s">
        <v>41</v>
      </c>
      <c r="C10" s="4" t="s">
        <v>53</v>
      </c>
      <c r="D10" s="4" t="s">
        <v>54</v>
      </c>
      <c r="E10" s="4" t="s">
        <v>42</v>
      </c>
      <c r="F10" s="4" t="s">
        <v>43</v>
      </c>
      <c r="G10" s="5" t="s">
        <v>55</v>
      </c>
      <c r="H10" s="5" t="s">
        <v>56</v>
      </c>
      <c r="I10" s="4"/>
      <c r="J10" s="4" t="s">
        <v>104</v>
      </c>
      <c r="K10" s="4" t="s">
        <v>44</v>
      </c>
      <c r="L10" s="8" t="s">
        <v>62</v>
      </c>
      <c r="M10" s="8" t="s">
        <v>77</v>
      </c>
      <c r="N10" s="8" t="s">
        <v>78</v>
      </c>
      <c r="O10" s="8" t="s">
        <v>81</v>
      </c>
      <c r="P10" s="5" t="s">
        <v>46</v>
      </c>
      <c r="Q10" s="4" t="s">
        <v>85</v>
      </c>
      <c r="R10" s="8" t="s">
        <v>103</v>
      </c>
      <c r="S10" s="4" t="s">
        <v>47</v>
      </c>
      <c r="T10" s="9">
        <v>588</v>
      </c>
      <c r="U10" s="10">
        <f>T10/Tabla1[[#Totals],[Net weight per pallet (kg)]]*23960</f>
        <v>653.69710467706011</v>
      </c>
      <c r="V10" s="8">
        <v>4</v>
      </c>
      <c r="W10" s="10">
        <f t="shared" si="0"/>
        <v>0.44691907943578307</v>
      </c>
      <c r="X10" s="4">
        <v>147</v>
      </c>
      <c r="Y10" s="11"/>
      <c r="Z10" s="11"/>
      <c r="AA10" s="11"/>
      <c r="AB10" s="11"/>
      <c r="AC10" s="5">
        <v>45751</v>
      </c>
      <c r="AD10" s="5">
        <v>45755</v>
      </c>
      <c r="AE10" s="4" t="s">
        <v>40</v>
      </c>
      <c r="AF10" s="4" t="s">
        <v>49</v>
      </c>
      <c r="AG10" s="4" t="s">
        <v>98</v>
      </c>
      <c r="AH10" s="4" t="s">
        <v>50</v>
      </c>
      <c r="AI10" s="11"/>
      <c r="AJ10" s="4" t="s">
        <v>99</v>
      </c>
      <c r="AK10" s="11"/>
      <c r="AL10" s="13"/>
      <c r="AM10" s="12">
        <v>4059883972870</v>
      </c>
      <c r="AN10" s="4" t="s">
        <v>51</v>
      </c>
    </row>
    <row r="11" spans="1:40" x14ac:dyDescent="0.25">
      <c r="A11" s="4" t="s">
        <v>40</v>
      </c>
      <c r="B11" s="4" t="s">
        <v>41</v>
      </c>
      <c r="C11" s="4" t="s">
        <v>53</v>
      </c>
      <c r="D11" s="4" t="s">
        <v>54</v>
      </c>
      <c r="E11" s="4" t="s">
        <v>42</v>
      </c>
      <c r="F11" s="4" t="s">
        <v>43</v>
      </c>
      <c r="G11" s="5" t="s">
        <v>55</v>
      </c>
      <c r="H11" s="5" t="s">
        <v>56</v>
      </c>
      <c r="I11" s="4"/>
      <c r="J11" s="4" t="s">
        <v>104</v>
      </c>
      <c r="K11" s="4" t="s">
        <v>44</v>
      </c>
      <c r="L11" s="8" t="s">
        <v>62</v>
      </c>
      <c r="M11" s="8" t="s">
        <v>77</v>
      </c>
      <c r="N11" s="8" t="s">
        <v>78</v>
      </c>
      <c r="O11" s="8" t="s">
        <v>81</v>
      </c>
      <c r="P11" s="5" t="s">
        <v>46</v>
      </c>
      <c r="Q11" s="4" t="s">
        <v>85</v>
      </c>
      <c r="R11" s="8" t="s">
        <v>103</v>
      </c>
      <c r="S11" s="4" t="s">
        <v>47</v>
      </c>
      <c r="T11" s="9">
        <v>468</v>
      </c>
      <c r="U11" s="10">
        <f>T11/Tabla1[[#Totals],[Net weight per pallet (kg)]]*23960</f>
        <v>520.28953229398667</v>
      </c>
      <c r="V11" s="8">
        <v>4</v>
      </c>
      <c r="W11" s="10">
        <f t="shared" si="0"/>
        <v>0.44691907943578346</v>
      </c>
      <c r="X11" s="4">
        <v>117</v>
      </c>
      <c r="Y11" s="11"/>
      <c r="Z11" s="11"/>
      <c r="AA11" s="11"/>
      <c r="AB11" s="11"/>
      <c r="AC11" s="5">
        <v>45751</v>
      </c>
      <c r="AD11" s="5">
        <v>45755</v>
      </c>
      <c r="AE11" s="4" t="s">
        <v>40</v>
      </c>
      <c r="AF11" s="4" t="s">
        <v>95</v>
      </c>
      <c r="AG11" s="4" t="s">
        <v>99</v>
      </c>
      <c r="AH11" s="4" t="s">
        <v>99</v>
      </c>
      <c r="AI11" s="11"/>
      <c r="AJ11" s="4" t="s">
        <v>99</v>
      </c>
      <c r="AK11" s="11"/>
      <c r="AL11" s="13"/>
      <c r="AM11" s="12">
        <v>4059883972870</v>
      </c>
      <c r="AN11" s="4" t="s">
        <v>52</v>
      </c>
    </row>
    <row r="12" spans="1:40" x14ac:dyDescent="0.25">
      <c r="A12" s="4" t="s">
        <v>40</v>
      </c>
      <c r="B12" s="4" t="s">
        <v>41</v>
      </c>
      <c r="C12" s="4" t="s">
        <v>53</v>
      </c>
      <c r="D12" s="4" t="s">
        <v>54</v>
      </c>
      <c r="E12" s="4" t="s">
        <v>42</v>
      </c>
      <c r="F12" s="4" t="s">
        <v>43</v>
      </c>
      <c r="G12" s="5" t="s">
        <v>55</v>
      </c>
      <c r="H12" s="5" t="s">
        <v>56</v>
      </c>
      <c r="I12" s="4"/>
      <c r="J12" s="4" t="s">
        <v>104</v>
      </c>
      <c r="K12" s="4" t="s">
        <v>44</v>
      </c>
      <c r="L12" s="8" t="s">
        <v>63</v>
      </c>
      <c r="M12" s="8" t="s">
        <v>77</v>
      </c>
      <c r="N12" s="8" t="s">
        <v>78</v>
      </c>
      <c r="O12" s="8" t="s">
        <v>81</v>
      </c>
      <c r="P12" s="5" t="s">
        <v>46</v>
      </c>
      <c r="Q12" s="4" t="s">
        <v>85</v>
      </c>
      <c r="R12" s="8" t="s">
        <v>103</v>
      </c>
      <c r="S12" s="4" t="s">
        <v>47</v>
      </c>
      <c r="T12" s="9">
        <v>1056</v>
      </c>
      <c r="U12" s="10">
        <f>T12/Tabla1[[#Totals],[Net weight per pallet (kg)]]*23960</f>
        <v>1173.9866369710467</v>
      </c>
      <c r="V12" s="8">
        <v>4</v>
      </c>
      <c r="W12" s="10">
        <f t="shared" si="0"/>
        <v>0.4469190794357828</v>
      </c>
      <c r="X12" s="4">
        <v>264</v>
      </c>
      <c r="Y12" s="11"/>
      <c r="Z12" s="11"/>
      <c r="AA12" s="11"/>
      <c r="AB12" s="11"/>
      <c r="AC12" s="5">
        <v>45752</v>
      </c>
      <c r="AD12" s="5">
        <v>45755</v>
      </c>
      <c r="AE12" s="4" t="s">
        <v>40</v>
      </c>
      <c r="AF12" s="4" t="s">
        <v>49</v>
      </c>
      <c r="AG12" s="4" t="s">
        <v>98</v>
      </c>
      <c r="AH12" s="4" t="s">
        <v>50</v>
      </c>
      <c r="AI12" s="11"/>
      <c r="AJ12" s="4" t="s">
        <v>99</v>
      </c>
      <c r="AK12" s="11"/>
      <c r="AL12" s="13"/>
      <c r="AM12" s="12">
        <v>4059883972870</v>
      </c>
      <c r="AN12" s="4" t="s">
        <v>51</v>
      </c>
    </row>
    <row r="13" spans="1:40" x14ac:dyDescent="0.25">
      <c r="A13" s="4" t="s">
        <v>40</v>
      </c>
      <c r="B13" s="4" t="s">
        <v>41</v>
      </c>
      <c r="C13" s="4" t="s">
        <v>53</v>
      </c>
      <c r="D13" s="4" t="s">
        <v>54</v>
      </c>
      <c r="E13" s="4" t="s">
        <v>42</v>
      </c>
      <c r="F13" s="4" t="s">
        <v>43</v>
      </c>
      <c r="G13" s="5" t="s">
        <v>55</v>
      </c>
      <c r="H13" s="5" t="s">
        <v>56</v>
      </c>
      <c r="I13" s="4"/>
      <c r="J13" s="4" t="s">
        <v>104</v>
      </c>
      <c r="K13" s="4" t="s">
        <v>44</v>
      </c>
      <c r="L13" s="8" t="s">
        <v>64</v>
      </c>
      <c r="M13" s="8" t="s">
        <v>77</v>
      </c>
      <c r="N13" s="8" t="s">
        <v>78</v>
      </c>
      <c r="O13" s="8" t="s">
        <v>81</v>
      </c>
      <c r="P13" s="5" t="s">
        <v>46</v>
      </c>
      <c r="Q13" s="4" t="s">
        <v>85</v>
      </c>
      <c r="R13" s="8" t="s">
        <v>103</v>
      </c>
      <c r="S13" s="4" t="s">
        <v>47</v>
      </c>
      <c r="T13" s="9">
        <v>1056</v>
      </c>
      <c r="U13" s="10">
        <f>T13/Tabla1[[#Totals],[Net weight per pallet (kg)]]*23960</f>
        <v>1173.9866369710467</v>
      </c>
      <c r="V13" s="8">
        <v>4</v>
      </c>
      <c r="W13" s="10">
        <f t="shared" si="0"/>
        <v>0.4469190794357828</v>
      </c>
      <c r="X13" s="4">
        <v>264</v>
      </c>
      <c r="Y13" s="11"/>
      <c r="Z13" s="11"/>
      <c r="AA13" s="11"/>
      <c r="AB13" s="11"/>
      <c r="AC13" s="5">
        <v>45752</v>
      </c>
      <c r="AD13" s="5">
        <v>45755</v>
      </c>
      <c r="AE13" s="4" t="s">
        <v>40</v>
      </c>
      <c r="AF13" s="4" t="s">
        <v>49</v>
      </c>
      <c r="AG13" s="4" t="s">
        <v>98</v>
      </c>
      <c r="AH13" s="4" t="s">
        <v>50</v>
      </c>
      <c r="AI13" s="11"/>
      <c r="AJ13" s="4" t="s">
        <v>99</v>
      </c>
      <c r="AK13" s="11"/>
      <c r="AL13" s="13"/>
      <c r="AM13" s="12">
        <v>4059883972870</v>
      </c>
      <c r="AN13" s="4" t="s">
        <v>51</v>
      </c>
    </row>
    <row r="14" spans="1:40" x14ac:dyDescent="0.25">
      <c r="A14" s="4" t="s">
        <v>40</v>
      </c>
      <c r="B14" s="4" t="s">
        <v>41</v>
      </c>
      <c r="C14" s="4" t="s">
        <v>53</v>
      </c>
      <c r="D14" s="4" t="s">
        <v>54</v>
      </c>
      <c r="E14" s="4" t="s">
        <v>42</v>
      </c>
      <c r="F14" s="4" t="s">
        <v>43</v>
      </c>
      <c r="G14" s="5" t="s">
        <v>55</v>
      </c>
      <c r="H14" s="5" t="s">
        <v>56</v>
      </c>
      <c r="I14" s="4"/>
      <c r="J14" s="4" t="s">
        <v>104</v>
      </c>
      <c r="K14" s="4" t="s">
        <v>44</v>
      </c>
      <c r="L14" s="8" t="s">
        <v>65</v>
      </c>
      <c r="M14" s="8" t="s">
        <v>77</v>
      </c>
      <c r="N14" s="8" t="s">
        <v>78</v>
      </c>
      <c r="O14" s="8" t="s">
        <v>81</v>
      </c>
      <c r="P14" s="5" t="s">
        <v>46</v>
      </c>
      <c r="Q14" s="4" t="s">
        <v>85</v>
      </c>
      <c r="R14" s="8" t="s">
        <v>103</v>
      </c>
      <c r="S14" s="4" t="s">
        <v>47</v>
      </c>
      <c r="T14" s="9">
        <v>1056</v>
      </c>
      <c r="U14" s="10">
        <f>T14/Tabla1[[#Totals],[Net weight per pallet (kg)]]*23960</f>
        <v>1173.9866369710467</v>
      </c>
      <c r="V14" s="8">
        <v>4</v>
      </c>
      <c r="W14" s="10">
        <f t="shared" si="0"/>
        <v>0.4469190794357828</v>
      </c>
      <c r="X14" s="4">
        <v>264</v>
      </c>
      <c r="Y14" s="11"/>
      <c r="Z14" s="11"/>
      <c r="AA14" s="11"/>
      <c r="AB14" s="11"/>
      <c r="AC14" s="5">
        <v>45752</v>
      </c>
      <c r="AD14" s="5">
        <v>45755</v>
      </c>
      <c r="AE14" s="4" t="s">
        <v>40</v>
      </c>
      <c r="AF14" s="4" t="s">
        <v>49</v>
      </c>
      <c r="AG14" s="4" t="s">
        <v>98</v>
      </c>
      <c r="AH14" s="4" t="s">
        <v>50</v>
      </c>
      <c r="AI14" s="11"/>
      <c r="AJ14" s="4" t="s">
        <v>99</v>
      </c>
      <c r="AK14" s="11"/>
      <c r="AL14" s="13"/>
      <c r="AM14" s="12">
        <v>4059883972870</v>
      </c>
      <c r="AN14" s="4" t="s">
        <v>51</v>
      </c>
    </row>
    <row r="15" spans="1:40" x14ac:dyDescent="0.25">
      <c r="A15" s="4" t="s">
        <v>40</v>
      </c>
      <c r="B15" s="4" t="s">
        <v>41</v>
      </c>
      <c r="C15" s="4" t="s">
        <v>53</v>
      </c>
      <c r="D15" s="4" t="s">
        <v>54</v>
      </c>
      <c r="E15" s="4" t="s">
        <v>42</v>
      </c>
      <c r="F15" s="4" t="s">
        <v>43</v>
      </c>
      <c r="G15" s="5" t="s">
        <v>55</v>
      </c>
      <c r="H15" s="5" t="s">
        <v>56</v>
      </c>
      <c r="I15" s="4"/>
      <c r="J15" s="4" t="s">
        <v>104</v>
      </c>
      <c r="K15" s="4" t="s">
        <v>44</v>
      </c>
      <c r="L15" s="8" t="s">
        <v>66</v>
      </c>
      <c r="M15" s="8" t="s">
        <v>77</v>
      </c>
      <c r="N15" s="8" t="s">
        <v>78</v>
      </c>
      <c r="O15" s="8" t="s">
        <v>81</v>
      </c>
      <c r="P15" s="5" t="s">
        <v>46</v>
      </c>
      <c r="Q15" s="4" t="s">
        <v>85</v>
      </c>
      <c r="R15" s="8" t="s">
        <v>103</v>
      </c>
      <c r="S15" s="4" t="s">
        <v>47</v>
      </c>
      <c r="T15" s="9">
        <v>812</v>
      </c>
      <c r="U15" s="10">
        <f>T15/Tabla1[[#Totals],[Net weight per pallet (kg)]]*23960</f>
        <v>902.72457312546408</v>
      </c>
      <c r="V15" s="8">
        <v>4</v>
      </c>
      <c r="W15" s="10">
        <f t="shared" si="0"/>
        <v>0.44691907943578363</v>
      </c>
      <c r="X15" s="4">
        <v>203</v>
      </c>
      <c r="Y15" s="11"/>
      <c r="Z15" s="11"/>
      <c r="AA15" s="11"/>
      <c r="AB15" s="11"/>
      <c r="AC15" s="5">
        <v>45752</v>
      </c>
      <c r="AD15" s="5">
        <v>45755</v>
      </c>
      <c r="AE15" s="4" t="s">
        <v>40</v>
      </c>
      <c r="AF15" s="4" t="s">
        <v>49</v>
      </c>
      <c r="AG15" s="4" t="s">
        <v>98</v>
      </c>
      <c r="AH15" s="4" t="s">
        <v>50</v>
      </c>
      <c r="AI15" s="11"/>
      <c r="AJ15" s="4" t="s">
        <v>100</v>
      </c>
      <c r="AK15" s="11"/>
      <c r="AL15" s="13"/>
      <c r="AM15" s="12">
        <v>4059883972870</v>
      </c>
      <c r="AN15" s="4" t="s">
        <v>51</v>
      </c>
    </row>
    <row r="16" spans="1:40" x14ac:dyDescent="0.25">
      <c r="A16" s="4" t="s">
        <v>40</v>
      </c>
      <c r="B16" s="4" t="s">
        <v>41</v>
      </c>
      <c r="C16" s="4" t="s">
        <v>53</v>
      </c>
      <c r="D16" s="4" t="s">
        <v>54</v>
      </c>
      <c r="E16" s="4" t="s">
        <v>42</v>
      </c>
      <c r="F16" s="4" t="s">
        <v>43</v>
      </c>
      <c r="G16" s="5" t="s">
        <v>55</v>
      </c>
      <c r="H16" s="5" t="s">
        <v>56</v>
      </c>
      <c r="I16" s="4"/>
      <c r="J16" s="4" t="s">
        <v>104</v>
      </c>
      <c r="K16" s="4" t="s">
        <v>44</v>
      </c>
      <c r="L16" s="8" t="s">
        <v>66</v>
      </c>
      <c r="M16" s="8" t="s">
        <v>77</v>
      </c>
      <c r="N16" s="8" t="s">
        <v>78</v>
      </c>
      <c r="O16" s="8" t="s">
        <v>81</v>
      </c>
      <c r="P16" s="5" t="s">
        <v>46</v>
      </c>
      <c r="Q16" s="4" t="s">
        <v>85</v>
      </c>
      <c r="R16" s="8" t="s">
        <v>103</v>
      </c>
      <c r="S16" s="4" t="s">
        <v>47</v>
      </c>
      <c r="T16" s="9">
        <v>244</v>
      </c>
      <c r="U16" s="10">
        <f>T16/Tabla1[[#Totals],[Net weight per pallet (kg)]]*23960</f>
        <v>271.26206384558282</v>
      </c>
      <c r="V16" s="8">
        <v>4</v>
      </c>
      <c r="W16" s="10">
        <f t="shared" si="0"/>
        <v>0.44691907943578385</v>
      </c>
      <c r="X16" s="4">
        <v>61</v>
      </c>
      <c r="Y16" s="11"/>
      <c r="Z16" s="11"/>
      <c r="AA16" s="11"/>
      <c r="AB16" s="11"/>
      <c r="AC16" s="5">
        <v>45752</v>
      </c>
      <c r="AD16" s="5">
        <v>45755</v>
      </c>
      <c r="AE16" s="4" t="s">
        <v>40</v>
      </c>
      <c r="AF16" s="4" t="s">
        <v>92</v>
      </c>
      <c r="AG16" s="4" t="s">
        <v>99</v>
      </c>
      <c r="AH16" s="4" t="s">
        <v>99</v>
      </c>
      <c r="AI16" s="11"/>
      <c r="AJ16" s="4" t="s">
        <v>100</v>
      </c>
      <c r="AK16" s="11"/>
      <c r="AL16" s="13"/>
      <c r="AM16" s="12">
        <v>4059883972870</v>
      </c>
      <c r="AN16" s="4" t="s">
        <v>52</v>
      </c>
    </row>
    <row r="17" spans="1:40" x14ac:dyDescent="0.25">
      <c r="A17" s="4" t="s">
        <v>40</v>
      </c>
      <c r="B17" s="4" t="s">
        <v>41</v>
      </c>
      <c r="C17" s="4" t="s">
        <v>53</v>
      </c>
      <c r="D17" s="4" t="s">
        <v>54</v>
      </c>
      <c r="E17" s="4" t="s">
        <v>42</v>
      </c>
      <c r="F17" s="4" t="s">
        <v>43</v>
      </c>
      <c r="G17" s="5" t="s">
        <v>55</v>
      </c>
      <c r="H17" s="5" t="s">
        <v>56</v>
      </c>
      <c r="I17" s="4"/>
      <c r="J17" s="4" t="s">
        <v>104</v>
      </c>
      <c r="K17" s="4" t="s">
        <v>44</v>
      </c>
      <c r="L17" s="8" t="s">
        <v>67</v>
      </c>
      <c r="M17" s="8" t="s">
        <v>77</v>
      </c>
      <c r="N17" s="8" t="s">
        <v>79</v>
      </c>
      <c r="O17" s="8" t="s">
        <v>81</v>
      </c>
      <c r="P17" s="5" t="s">
        <v>46</v>
      </c>
      <c r="Q17" s="4" t="s">
        <v>86</v>
      </c>
      <c r="R17" s="8" t="s">
        <v>103</v>
      </c>
      <c r="S17" s="4" t="s">
        <v>47</v>
      </c>
      <c r="T17" s="9">
        <v>532</v>
      </c>
      <c r="U17" s="10">
        <f>T17/Tabla1[[#Totals],[Net weight per pallet (kg)]]*23960</f>
        <v>591.44023756495915</v>
      </c>
      <c r="V17" s="8">
        <v>4</v>
      </c>
      <c r="W17" s="10">
        <f t="shared" si="0"/>
        <v>0.44691907943578307</v>
      </c>
      <c r="X17" s="4">
        <v>133</v>
      </c>
      <c r="Y17" s="11"/>
      <c r="Z17" s="11"/>
      <c r="AA17" s="11"/>
      <c r="AB17" s="11"/>
      <c r="AC17" s="5">
        <v>45750</v>
      </c>
      <c r="AD17" s="5">
        <v>45755</v>
      </c>
      <c r="AE17" s="4" t="s">
        <v>40</v>
      </c>
      <c r="AF17" s="4" t="s">
        <v>95</v>
      </c>
      <c r="AG17" s="4" t="s">
        <v>99</v>
      </c>
      <c r="AH17" s="4" t="s">
        <v>99</v>
      </c>
      <c r="AI17" s="11"/>
      <c r="AJ17" s="4" t="s">
        <v>99</v>
      </c>
      <c r="AK17" s="11"/>
      <c r="AL17" s="13"/>
      <c r="AM17" s="12">
        <v>4059883972870</v>
      </c>
      <c r="AN17" s="4" t="s">
        <v>52</v>
      </c>
    </row>
    <row r="18" spans="1:40" x14ac:dyDescent="0.25">
      <c r="A18" s="4" t="s">
        <v>40</v>
      </c>
      <c r="B18" s="4" t="s">
        <v>41</v>
      </c>
      <c r="C18" s="4" t="s">
        <v>53</v>
      </c>
      <c r="D18" s="4" t="s">
        <v>54</v>
      </c>
      <c r="E18" s="4" t="s">
        <v>42</v>
      </c>
      <c r="F18" s="4" t="s">
        <v>43</v>
      </c>
      <c r="G18" s="5" t="s">
        <v>55</v>
      </c>
      <c r="H18" s="5" t="s">
        <v>56</v>
      </c>
      <c r="I18" s="4"/>
      <c r="J18" s="4" t="s">
        <v>104</v>
      </c>
      <c r="K18" s="4" t="s">
        <v>44</v>
      </c>
      <c r="L18" s="8" t="s">
        <v>67</v>
      </c>
      <c r="M18" s="8" t="s">
        <v>77</v>
      </c>
      <c r="N18" s="8" t="s">
        <v>79</v>
      </c>
      <c r="O18" s="8" t="s">
        <v>81</v>
      </c>
      <c r="P18" s="5" t="s">
        <v>46</v>
      </c>
      <c r="Q18" s="4" t="s">
        <v>86</v>
      </c>
      <c r="R18" s="8" t="s">
        <v>103</v>
      </c>
      <c r="S18" s="4" t="s">
        <v>47</v>
      </c>
      <c r="T18" s="9">
        <v>524</v>
      </c>
      <c r="U18" s="10">
        <f>T18/Tabla1[[#Totals],[Net weight per pallet (kg)]]*23960</f>
        <v>582.54639940608763</v>
      </c>
      <c r="V18" s="8">
        <v>4</v>
      </c>
      <c r="W18" s="10">
        <f t="shared" si="0"/>
        <v>0.44691907943578346</v>
      </c>
      <c r="X18" s="4">
        <v>131</v>
      </c>
      <c r="Y18" s="11"/>
      <c r="Z18" s="11"/>
      <c r="AA18" s="11"/>
      <c r="AB18" s="11"/>
      <c r="AC18" s="5">
        <v>45751</v>
      </c>
      <c r="AD18" s="5">
        <v>45755</v>
      </c>
      <c r="AE18" s="4" t="s">
        <v>40</v>
      </c>
      <c r="AF18" s="4" t="s">
        <v>49</v>
      </c>
      <c r="AG18" s="4" t="s">
        <v>98</v>
      </c>
      <c r="AH18" s="4" t="s">
        <v>50</v>
      </c>
      <c r="AI18" s="11"/>
      <c r="AJ18" s="4" t="s">
        <v>99</v>
      </c>
      <c r="AK18" s="11"/>
      <c r="AL18" s="13"/>
      <c r="AM18" s="12">
        <v>4059883972870</v>
      </c>
      <c r="AN18" s="4" t="s">
        <v>51</v>
      </c>
    </row>
    <row r="19" spans="1:40" x14ac:dyDescent="0.25">
      <c r="A19" s="4" t="s">
        <v>40</v>
      </c>
      <c r="B19" s="4" t="s">
        <v>41</v>
      </c>
      <c r="C19" s="4" t="s">
        <v>53</v>
      </c>
      <c r="D19" s="4" t="s">
        <v>54</v>
      </c>
      <c r="E19" s="4" t="s">
        <v>42</v>
      </c>
      <c r="F19" s="4" t="s">
        <v>43</v>
      </c>
      <c r="G19" s="5" t="s">
        <v>55</v>
      </c>
      <c r="H19" s="5" t="s">
        <v>56</v>
      </c>
      <c r="I19" s="4"/>
      <c r="J19" s="4" t="s">
        <v>104</v>
      </c>
      <c r="K19" s="4" t="s">
        <v>44</v>
      </c>
      <c r="L19" s="8" t="s">
        <v>68</v>
      </c>
      <c r="M19" s="8" t="s">
        <v>77</v>
      </c>
      <c r="N19" s="8" t="s">
        <v>79</v>
      </c>
      <c r="O19" s="8" t="s">
        <v>81</v>
      </c>
      <c r="P19" s="5" t="s">
        <v>46</v>
      </c>
      <c r="Q19" s="4" t="s">
        <v>86</v>
      </c>
      <c r="R19" s="8" t="s">
        <v>103</v>
      </c>
      <c r="S19" s="4" t="s">
        <v>47</v>
      </c>
      <c r="T19" s="9">
        <v>672</v>
      </c>
      <c r="U19" s="10">
        <f>T19/Tabla1[[#Totals],[Net weight per pallet (kg)]]*23960</f>
        <v>747.08240534521155</v>
      </c>
      <c r="V19" s="8">
        <v>4</v>
      </c>
      <c r="W19" s="10">
        <f t="shared" si="0"/>
        <v>0.44691907943578307</v>
      </c>
      <c r="X19" s="4">
        <v>168</v>
      </c>
      <c r="Y19" s="11"/>
      <c r="Z19" s="11"/>
      <c r="AA19" s="11"/>
      <c r="AB19" s="11"/>
      <c r="AC19" s="5">
        <v>45751</v>
      </c>
      <c r="AD19" s="5">
        <v>45755</v>
      </c>
      <c r="AE19" s="4" t="s">
        <v>40</v>
      </c>
      <c r="AF19" s="4" t="s">
        <v>49</v>
      </c>
      <c r="AG19" s="4" t="s">
        <v>98</v>
      </c>
      <c r="AH19" s="4" t="s">
        <v>50</v>
      </c>
      <c r="AI19" s="11"/>
      <c r="AJ19" s="4" t="s">
        <v>99</v>
      </c>
      <c r="AK19" s="11"/>
      <c r="AL19" s="13"/>
      <c r="AM19" s="12">
        <v>4059883972870</v>
      </c>
      <c r="AN19" s="4" t="s">
        <v>51</v>
      </c>
    </row>
    <row r="20" spans="1:40" x14ac:dyDescent="0.25">
      <c r="A20" s="4" t="s">
        <v>40</v>
      </c>
      <c r="B20" s="4" t="s">
        <v>41</v>
      </c>
      <c r="C20" s="4" t="s">
        <v>53</v>
      </c>
      <c r="D20" s="4" t="s">
        <v>54</v>
      </c>
      <c r="E20" s="4" t="s">
        <v>42</v>
      </c>
      <c r="F20" s="4" t="s">
        <v>43</v>
      </c>
      <c r="G20" s="5" t="s">
        <v>55</v>
      </c>
      <c r="H20" s="5" t="s">
        <v>56</v>
      </c>
      <c r="I20" s="4"/>
      <c r="J20" s="4" t="s">
        <v>104</v>
      </c>
      <c r="K20" s="4" t="s">
        <v>44</v>
      </c>
      <c r="L20" s="8" t="s">
        <v>68</v>
      </c>
      <c r="M20" s="8" t="s">
        <v>77</v>
      </c>
      <c r="N20" s="8" t="s">
        <v>79</v>
      </c>
      <c r="O20" s="8" t="s">
        <v>81</v>
      </c>
      <c r="P20" s="5" t="s">
        <v>46</v>
      </c>
      <c r="Q20" s="4" t="s">
        <v>86</v>
      </c>
      <c r="R20" s="8" t="s">
        <v>103</v>
      </c>
      <c r="S20" s="4" t="s">
        <v>47</v>
      </c>
      <c r="T20" s="9">
        <v>384</v>
      </c>
      <c r="U20" s="10">
        <f>T20/Tabla1[[#Totals],[Net weight per pallet (kg)]]*23960</f>
        <v>426.90423162583517</v>
      </c>
      <c r="V20" s="8">
        <v>4</v>
      </c>
      <c r="W20" s="10">
        <f t="shared" si="0"/>
        <v>0.44691907943578296</v>
      </c>
      <c r="X20" s="4">
        <v>96</v>
      </c>
      <c r="Y20" s="11"/>
      <c r="Z20" s="11"/>
      <c r="AA20" s="11"/>
      <c r="AB20" s="11"/>
      <c r="AC20" s="5">
        <v>45751</v>
      </c>
      <c r="AD20" s="5">
        <v>45755</v>
      </c>
      <c r="AE20" s="4" t="s">
        <v>40</v>
      </c>
      <c r="AF20" s="4" t="s">
        <v>95</v>
      </c>
      <c r="AG20" s="4" t="s">
        <v>99</v>
      </c>
      <c r="AH20" s="4" t="s">
        <v>99</v>
      </c>
      <c r="AI20" s="11"/>
      <c r="AJ20" s="4" t="s">
        <v>99</v>
      </c>
      <c r="AK20" s="11"/>
      <c r="AL20" s="13"/>
      <c r="AM20" s="12">
        <v>4059883972870</v>
      </c>
      <c r="AN20" s="4" t="s">
        <v>52</v>
      </c>
    </row>
    <row r="21" spans="1:40" x14ac:dyDescent="0.25">
      <c r="A21" s="4" t="s">
        <v>40</v>
      </c>
      <c r="B21" s="4" t="s">
        <v>41</v>
      </c>
      <c r="C21" s="4" t="s">
        <v>53</v>
      </c>
      <c r="D21" s="4" t="s">
        <v>54</v>
      </c>
      <c r="E21" s="4" t="s">
        <v>42</v>
      </c>
      <c r="F21" s="4" t="s">
        <v>43</v>
      </c>
      <c r="G21" s="5" t="s">
        <v>55</v>
      </c>
      <c r="H21" s="5" t="s">
        <v>56</v>
      </c>
      <c r="I21" s="4"/>
      <c r="J21" s="4" t="s">
        <v>104</v>
      </c>
      <c r="K21" s="4" t="s">
        <v>44</v>
      </c>
      <c r="L21" s="8" t="s">
        <v>69</v>
      </c>
      <c r="M21" s="8" t="s">
        <v>77</v>
      </c>
      <c r="N21" s="8" t="s">
        <v>79</v>
      </c>
      <c r="O21" s="8" t="s">
        <v>81</v>
      </c>
      <c r="P21" s="5" t="s">
        <v>46</v>
      </c>
      <c r="Q21" s="4" t="s">
        <v>86</v>
      </c>
      <c r="R21" s="8" t="s">
        <v>103</v>
      </c>
      <c r="S21" s="4" t="s">
        <v>47</v>
      </c>
      <c r="T21" s="9">
        <v>1056</v>
      </c>
      <c r="U21" s="10">
        <f>T21/Tabla1[[#Totals],[Net weight per pallet (kg)]]*23960</f>
        <v>1173.9866369710467</v>
      </c>
      <c r="V21" s="8">
        <v>4</v>
      </c>
      <c r="W21" s="10">
        <f t="shared" si="0"/>
        <v>0.4469190794357828</v>
      </c>
      <c r="X21" s="4">
        <v>264</v>
      </c>
      <c r="Y21" s="11"/>
      <c r="Z21" s="11"/>
      <c r="AA21" s="11"/>
      <c r="AB21" s="11"/>
      <c r="AC21" s="5">
        <v>45752</v>
      </c>
      <c r="AD21" s="5">
        <v>45755</v>
      </c>
      <c r="AE21" s="4" t="s">
        <v>40</v>
      </c>
      <c r="AF21" s="4" t="s">
        <v>49</v>
      </c>
      <c r="AG21" s="4" t="s">
        <v>98</v>
      </c>
      <c r="AH21" s="4" t="s">
        <v>50</v>
      </c>
      <c r="AI21" s="11"/>
      <c r="AJ21" s="4" t="s">
        <v>99</v>
      </c>
      <c r="AK21" s="11"/>
      <c r="AL21" s="13"/>
      <c r="AM21" s="12">
        <v>4059883972870</v>
      </c>
      <c r="AN21" s="4" t="s">
        <v>51</v>
      </c>
    </row>
    <row r="22" spans="1:40" x14ac:dyDescent="0.25">
      <c r="A22" s="4" t="s">
        <v>40</v>
      </c>
      <c r="B22" s="4" t="s">
        <v>41</v>
      </c>
      <c r="C22" s="4" t="s">
        <v>53</v>
      </c>
      <c r="D22" s="4" t="s">
        <v>54</v>
      </c>
      <c r="E22" s="4" t="s">
        <v>42</v>
      </c>
      <c r="F22" s="4" t="s">
        <v>43</v>
      </c>
      <c r="G22" s="5" t="s">
        <v>55</v>
      </c>
      <c r="H22" s="5" t="s">
        <v>56</v>
      </c>
      <c r="I22" s="4"/>
      <c r="J22" s="4" t="s">
        <v>104</v>
      </c>
      <c r="K22" s="4" t="s">
        <v>44</v>
      </c>
      <c r="L22" s="8" t="s">
        <v>70</v>
      </c>
      <c r="M22" s="8" t="s">
        <v>77</v>
      </c>
      <c r="N22" s="8" t="s">
        <v>79</v>
      </c>
      <c r="O22" s="8" t="s">
        <v>81</v>
      </c>
      <c r="P22" s="5" t="s">
        <v>46</v>
      </c>
      <c r="Q22" s="4" t="s">
        <v>86</v>
      </c>
      <c r="R22" s="8" t="s">
        <v>103</v>
      </c>
      <c r="S22" s="4" t="s">
        <v>47</v>
      </c>
      <c r="T22" s="9">
        <v>1056</v>
      </c>
      <c r="U22" s="10">
        <f>T22/Tabla1[[#Totals],[Net weight per pallet (kg)]]*23960</f>
        <v>1173.9866369710467</v>
      </c>
      <c r="V22" s="8">
        <v>4</v>
      </c>
      <c r="W22" s="10">
        <f t="shared" si="0"/>
        <v>0.4469190794357828</v>
      </c>
      <c r="X22" s="4">
        <v>264</v>
      </c>
      <c r="Y22" s="11"/>
      <c r="Z22" s="11"/>
      <c r="AA22" s="11"/>
      <c r="AB22" s="11"/>
      <c r="AC22" s="5">
        <v>45752</v>
      </c>
      <c r="AD22" s="5">
        <v>45755</v>
      </c>
      <c r="AE22" s="4" t="s">
        <v>40</v>
      </c>
      <c r="AF22" s="4" t="s">
        <v>49</v>
      </c>
      <c r="AG22" s="4" t="s">
        <v>98</v>
      </c>
      <c r="AH22" s="4" t="s">
        <v>50</v>
      </c>
      <c r="AI22" s="11"/>
      <c r="AJ22" s="4" t="s">
        <v>99</v>
      </c>
      <c r="AK22" s="11"/>
      <c r="AL22" s="13"/>
      <c r="AM22" s="12">
        <v>4059883972870</v>
      </c>
      <c r="AN22" s="4" t="s">
        <v>51</v>
      </c>
    </row>
    <row r="23" spans="1:40" x14ac:dyDescent="0.25">
      <c r="A23" s="4" t="s">
        <v>40</v>
      </c>
      <c r="B23" s="4" t="s">
        <v>41</v>
      </c>
      <c r="C23" s="4" t="s">
        <v>53</v>
      </c>
      <c r="D23" s="4" t="s">
        <v>54</v>
      </c>
      <c r="E23" s="4" t="s">
        <v>42</v>
      </c>
      <c r="F23" s="4" t="s">
        <v>43</v>
      </c>
      <c r="G23" s="5" t="s">
        <v>55</v>
      </c>
      <c r="H23" s="5" t="s">
        <v>56</v>
      </c>
      <c r="I23" s="4"/>
      <c r="J23" s="4" t="s">
        <v>104</v>
      </c>
      <c r="K23" s="4" t="s">
        <v>44</v>
      </c>
      <c r="L23" s="8" t="s">
        <v>71</v>
      </c>
      <c r="M23" s="8" t="s">
        <v>77</v>
      </c>
      <c r="N23" s="8" t="s">
        <v>79</v>
      </c>
      <c r="O23" s="8" t="s">
        <v>81</v>
      </c>
      <c r="P23" s="5" t="s">
        <v>46</v>
      </c>
      <c r="Q23" s="4" t="s">
        <v>86</v>
      </c>
      <c r="R23" s="8" t="s">
        <v>103</v>
      </c>
      <c r="S23" s="4" t="s">
        <v>47</v>
      </c>
      <c r="T23" s="9">
        <v>1056</v>
      </c>
      <c r="U23" s="10">
        <f>T23/Tabla1[[#Totals],[Net weight per pallet (kg)]]*23960</f>
        <v>1173.9866369710467</v>
      </c>
      <c r="V23" s="8">
        <v>4</v>
      </c>
      <c r="W23" s="10">
        <f t="shared" si="0"/>
        <v>0.4469190794357828</v>
      </c>
      <c r="X23" s="4">
        <v>264</v>
      </c>
      <c r="Y23" s="11"/>
      <c r="Z23" s="11"/>
      <c r="AA23" s="11"/>
      <c r="AB23" s="11"/>
      <c r="AC23" s="5">
        <v>45752</v>
      </c>
      <c r="AD23" s="5">
        <v>45755</v>
      </c>
      <c r="AE23" s="4" t="s">
        <v>40</v>
      </c>
      <c r="AF23" s="4" t="s">
        <v>49</v>
      </c>
      <c r="AG23" s="4" t="s">
        <v>98</v>
      </c>
      <c r="AH23" s="4" t="s">
        <v>50</v>
      </c>
      <c r="AI23" s="11"/>
      <c r="AJ23" s="4" t="s">
        <v>99</v>
      </c>
      <c r="AK23" s="11"/>
      <c r="AL23" s="13"/>
      <c r="AM23" s="12">
        <v>4059883972870</v>
      </c>
      <c r="AN23" s="4" t="s">
        <v>51</v>
      </c>
    </row>
    <row r="24" spans="1:40" x14ac:dyDescent="0.25">
      <c r="A24" s="4" t="s">
        <v>40</v>
      </c>
      <c r="B24" s="4" t="s">
        <v>41</v>
      </c>
      <c r="C24" s="4" t="s">
        <v>53</v>
      </c>
      <c r="D24" s="4" t="s">
        <v>54</v>
      </c>
      <c r="E24" s="4" t="s">
        <v>42</v>
      </c>
      <c r="F24" s="4" t="s">
        <v>43</v>
      </c>
      <c r="G24" s="5" t="s">
        <v>55</v>
      </c>
      <c r="H24" s="5" t="s">
        <v>56</v>
      </c>
      <c r="I24" s="4"/>
      <c r="J24" s="4" t="s">
        <v>104</v>
      </c>
      <c r="K24" s="4" t="s">
        <v>44</v>
      </c>
      <c r="L24" s="8" t="s">
        <v>72</v>
      </c>
      <c r="M24" s="8" t="s">
        <v>77</v>
      </c>
      <c r="N24" s="8" t="s">
        <v>79</v>
      </c>
      <c r="O24" s="8" t="s">
        <v>81</v>
      </c>
      <c r="P24" s="5" t="s">
        <v>46</v>
      </c>
      <c r="Q24" s="4" t="s">
        <v>87</v>
      </c>
      <c r="R24" s="8" t="s">
        <v>103</v>
      </c>
      <c r="S24" s="4" t="s">
        <v>47</v>
      </c>
      <c r="T24" s="9">
        <v>308</v>
      </c>
      <c r="U24" s="10">
        <f>T24/Tabla1[[#Totals],[Net weight per pallet (kg)]]*23960</f>
        <v>342.4127691165553</v>
      </c>
      <c r="V24" s="8">
        <v>4</v>
      </c>
      <c r="W24" s="10">
        <f t="shared" si="0"/>
        <v>0.44691907943578307</v>
      </c>
      <c r="X24" s="4">
        <v>77</v>
      </c>
      <c r="Y24" s="11"/>
      <c r="Z24" s="11"/>
      <c r="AA24" s="11"/>
      <c r="AB24" s="11"/>
      <c r="AC24" s="5">
        <v>45750</v>
      </c>
      <c r="AD24" s="5">
        <v>45755</v>
      </c>
      <c r="AE24" s="4" t="s">
        <v>40</v>
      </c>
      <c r="AF24" s="4" t="s">
        <v>95</v>
      </c>
      <c r="AG24" s="4" t="s">
        <v>99</v>
      </c>
      <c r="AH24" s="4" t="s">
        <v>99</v>
      </c>
      <c r="AI24" s="11"/>
      <c r="AJ24" s="4" t="s">
        <v>99</v>
      </c>
      <c r="AK24" s="11"/>
      <c r="AL24" s="13"/>
      <c r="AM24" s="12">
        <v>4059883972870</v>
      </c>
      <c r="AN24" s="4" t="s">
        <v>52</v>
      </c>
    </row>
    <row r="25" spans="1:40" x14ac:dyDescent="0.25">
      <c r="A25" s="4" t="s">
        <v>40</v>
      </c>
      <c r="B25" s="4" t="s">
        <v>41</v>
      </c>
      <c r="C25" s="4" t="s">
        <v>53</v>
      </c>
      <c r="D25" s="4" t="s">
        <v>54</v>
      </c>
      <c r="E25" s="4" t="s">
        <v>42</v>
      </c>
      <c r="F25" s="4" t="s">
        <v>43</v>
      </c>
      <c r="G25" s="5" t="s">
        <v>55</v>
      </c>
      <c r="H25" s="5" t="s">
        <v>56</v>
      </c>
      <c r="I25" s="4"/>
      <c r="J25" s="4" t="s">
        <v>104</v>
      </c>
      <c r="K25" s="4" t="s">
        <v>44</v>
      </c>
      <c r="L25" s="8" t="s">
        <v>72</v>
      </c>
      <c r="M25" s="8" t="s">
        <v>77</v>
      </c>
      <c r="N25" s="8" t="s">
        <v>79</v>
      </c>
      <c r="O25" s="8" t="s">
        <v>81</v>
      </c>
      <c r="P25" s="5" t="s">
        <v>46</v>
      </c>
      <c r="Q25" s="4" t="s">
        <v>87</v>
      </c>
      <c r="R25" s="8" t="s">
        <v>103</v>
      </c>
      <c r="S25" s="4" t="s">
        <v>47</v>
      </c>
      <c r="T25" s="9">
        <v>672</v>
      </c>
      <c r="U25" s="10">
        <f>T25/Tabla1[[#Totals],[Net weight per pallet (kg)]]*23960</f>
        <v>747.08240534521155</v>
      </c>
      <c r="V25" s="8">
        <v>4</v>
      </c>
      <c r="W25" s="10">
        <f t="shared" si="0"/>
        <v>0.44691907943578307</v>
      </c>
      <c r="X25" s="4">
        <v>168</v>
      </c>
      <c r="Y25" s="11"/>
      <c r="Z25" s="11"/>
      <c r="AA25" s="11"/>
      <c r="AB25" s="11"/>
      <c r="AC25" s="5">
        <v>45751</v>
      </c>
      <c r="AD25" s="5">
        <v>45755</v>
      </c>
      <c r="AE25" s="4" t="s">
        <v>40</v>
      </c>
      <c r="AF25" s="4" t="s">
        <v>49</v>
      </c>
      <c r="AG25" s="4" t="s">
        <v>98</v>
      </c>
      <c r="AH25" s="4" t="s">
        <v>50</v>
      </c>
      <c r="AI25" s="11"/>
      <c r="AJ25" s="4" t="s">
        <v>99</v>
      </c>
      <c r="AK25" s="11"/>
      <c r="AL25" s="13"/>
      <c r="AM25" s="12">
        <v>4059883972870</v>
      </c>
      <c r="AN25" s="4" t="s">
        <v>51</v>
      </c>
    </row>
    <row r="26" spans="1:40" x14ac:dyDescent="0.25">
      <c r="A26" s="4" t="s">
        <v>40</v>
      </c>
      <c r="B26" s="4" t="s">
        <v>41</v>
      </c>
      <c r="C26" s="4" t="s">
        <v>53</v>
      </c>
      <c r="D26" s="4" t="s">
        <v>54</v>
      </c>
      <c r="E26" s="4" t="s">
        <v>42</v>
      </c>
      <c r="F26" s="4" t="s">
        <v>43</v>
      </c>
      <c r="G26" s="5" t="s">
        <v>55</v>
      </c>
      <c r="H26" s="5" t="s">
        <v>56</v>
      </c>
      <c r="I26" s="4"/>
      <c r="J26" s="4" t="s">
        <v>104</v>
      </c>
      <c r="K26" s="4" t="s">
        <v>44</v>
      </c>
      <c r="L26" s="8" t="s">
        <v>72</v>
      </c>
      <c r="M26" s="8" t="s">
        <v>77</v>
      </c>
      <c r="N26" s="8" t="s">
        <v>79</v>
      </c>
      <c r="O26" s="8" t="s">
        <v>81</v>
      </c>
      <c r="P26" s="5" t="s">
        <v>46</v>
      </c>
      <c r="Q26" s="4" t="s">
        <v>87</v>
      </c>
      <c r="R26" s="8" t="s">
        <v>103</v>
      </c>
      <c r="S26" s="4" t="s">
        <v>47</v>
      </c>
      <c r="T26" s="9">
        <v>76</v>
      </c>
      <c r="U26" s="10">
        <f>T26/Tabla1[[#Totals],[Net weight per pallet (kg)]]*23960</f>
        <v>84.491462509279884</v>
      </c>
      <c r="V26" s="8">
        <v>4</v>
      </c>
      <c r="W26" s="10">
        <f t="shared" si="0"/>
        <v>0.44691907943578341</v>
      </c>
      <c r="X26" s="4">
        <v>19</v>
      </c>
      <c r="Y26" s="11"/>
      <c r="Z26" s="11"/>
      <c r="AA26" s="11"/>
      <c r="AB26" s="11"/>
      <c r="AC26" s="5">
        <v>45751</v>
      </c>
      <c r="AD26" s="5">
        <v>45755</v>
      </c>
      <c r="AE26" s="4" t="s">
        <v>40</v>
      </c>
      <c r="AF26" s="4" t="s">
        <v>95</v>
      </c>
      <c r="AG26" s="4" t="s">
        <v>99</v>
      </c>
      <c r="AH26" s="4" t="s">
        <v>99</v>
      </c>
      <c r="AI26" s="11"/>
      <c r="AJ26" s="4" t="s">
        <v>99</v>
      </c>
      <c r="AK26" s="11"/>
      <c r="AL26" s="13"/>
      <c r="AM26" s="12">
        <v>4059883972870</v>
      </c>
      <c r="AN26" s="4" t="s">
        <v>52</v>
      </c>
    </row>
    <row r="27" spans="1:40" x14ac:dyDescent="0.25">
      <c r="A27" s="4" t="s">
        <v>40</v>
      </c>
      <c r="B27" s="4" t="s">
        <v>41</v>
      </c>
      <c r="C27" s="4" t="s">
        <v>53</v>
      </c>
      <c r="D27" s="4" t="s">
        <v>54</v>
      </c>
      <c r="E27" s="4" t="s">
        <v>42</v>
      </c>
      <c r="F27" s="4" t="s">
        <v>43</v>
      </c>
      <c r="G27" s="5" t="s">
        <v>55</v>
      </c>
      <c r="H27" s="5" t="s">
        <v>56</v>
      </c>
      <c r="I27" s="4"/>
      <c r="J27" s="4" t="s">
        <v>104</v>
      </c>
      <c r="K27" s="4" t="s">
        <v>44</v>
      </c>
      <c r="L27" s="8" t="s">
        <v>73</v>
      </c>
      <c r="M27" s="8" t="s">
        <v>77</v>
      </c>
      <c r="N27" s="8" t="s">
        <v>79</v>
      </c>
      <c r="O27" s="8" t="s">
        <v>81</v>
      </c>
      <c r="P27" s="5" t="s">
        <v>46</v>
      </c>
      <c r="Q27" s="4" t="s">
        <v>88</v>
      </c>
      <c r="R27" s="8" t="s">
        <v>103</v>
      </c>
      <c r="S27" s="4" t="s">
        <v>47</v>
      </c>
      <c r="T27" s="9">
        <v>52</v>
      </c>
      <c r="U27" s="10">
        <f>T27/Tabla1[[#Totals],[Net weight per pallet (kg)]]*23960</f>
        <v>57.809948032665176</v>
      </c>
      <c r="V27" s="8">
        <v>4</v>
      </c>
      <c r="W27" s="10">
        <f t="shared" si="0"/>
        <v>0.44691907943578274</v>
      </c>
      <c r="X27" s="4">
        <v>13</v>
      </c>
      <c r="Y27" s="11"/>
      <c r="Z27" s="11"/>
      <c r="AA27" s="11"/>
      <c r="AB27" s="11"/>
      <c r="AC27" s="5">
        <v>45750</v>
      </c>
      <c r="AD27" s="5">
        <v>45755</v>
      </c>
      <c r="AE27" s="4" t="s">
        <v>40</v>
      </c>
      <c r="AF27" s="4" t="s">
        <v>95</v>
      </c>
      <c r="AG27" s="4" t="s">
        <v>99</v>
      </c>
      <c r="AH27" s="4" t="s">
        <v>99</v>
      </c>
      <c r="AI27" s="11"/>
      <c r="AJ27" s="4" t="s">
        <v>99</v>
      </c>
      <c r="AK27" s="11"/>
      <c r="AL27" s="13"/>
      <c r="AM27" s="12">
        <v>4059883972870</v>
      </c>
      <c r="AN27" s="4" t="s">
        <v>52</v>
      </c>
    </row>
    <row r="28" spans="1:40" x14ac:dyDescent="0.25">
      <c r="A28" s="4" t="s">
        <v>40</v>
      </c>
      <c r="B28" s="4" t="s">
        <v>41</v>
      </c>
      <c r="C28" s="4" t="s">
        <v>53</v>
      </c>
      <c r="D28" s="4" t="s">
        <v>54</v>
      </c>
      <c r="E28" s="4" t="s">
        <v>42</v>
      </c>
      <c r="F28" s="4" t="s">
        <v>43</v>
      </c>
      <c r="G28" s="5" t="s">
        <v>55</v>
      </c>
      <c r="H28" s="5" t="s">
        <v>56</v>
      </c>
      <c r="I28" s="4"/>
      <c r="J28" s="4" t="s">
        <v>104</v>
      </c>
      <c r="K28" s="4" t="s">
        <v>44</v>
      </c>
      <c r="L28" s="8" t="s">
        <v>73</v>
      </c>
      <c r="M28" s="8" t="s">
        <v>77</v>
      </c>
      <c r="N28" s="8" t="s">
        <v>79</v>
      </c>
      <c r="O28" s="8" t="s">
        <v>81</v>
      </c>
      <c r="P28" s="5" t="s">
        <v>46</v>
      </c>
      <c r="Q28" s="4" t="s">
        <v>88</v>
      </c>
      <c r="R28" s="8" t="s">
        <v>103</v>
      </c>
      <c r="S28" s="4" t="s">
        <v>47</v>
      </c>
      <c r="T28" s="9">
        <v>80</v>
      </c>
      <c r="U28" s="10">
        <f>T28/Tabla1[[#Totals],[Net weight per pallet (kg)]]*23960</f>
        <v>88.938381588715657</v>
      </c>
      <c r="V28" s="8">
        <v>4</v>
      </c>
      <c r="W28" s="10">
        <f t="shared" si="0"/>
        <v>0.44691907943578285</v>
      </c>
      <c r="X28" s="4">
        <v>20</v>
      </c>
      <c r="Y28" s="11"/>
      <c r="Z28" s="11"/>
      <c r="AA28" s="11"/>
      <c r="AB28" s="11"/>
      <c r="AC28" s="5">
        <v>45751</v>
      </c>
      <c r="AD28" s="5">
        <v>45755</v>
      </c>
      <c r="AE28" s="4" t="s">
        <v>40</v>
      </c>
      <c r="AF28" s="4" t="s">
        <v>95</v>
      </c>
      <c r="AG28" s="4" t="s">
        <v>99</v>
      </c>
      <c r="AH28" s="4" t="s">
        <v>99</v>
      </c>
      <c r="AI28" s="11"/>
      <c r="AJ28" s="4" t="s">
        <v>99</v>
      </c>
      <c r="AK28" s="11"/>
      <c r="AL28" s="13"/>
      <c r="AM28" s="12">
        <v>4059883972870</v>
      </c>
      <c r="AN28" s="4" t="s">
        <v>52</v>
      </c>
    </row>
    <row r="29" spans="1:40" x14ac:dyDescent="0.25">
      <c r="A29" s="4" t="s">
        <v>40</v>
      </c>
      <c r="B29" s="4" t="s">
        <v>41</v>
      </c>
      <c r="C29" s="4" t="s">
        <v>53</v>
      </c>
      <c r="D29" s="4" t="s">
        <v>54</v>
      </c>
      <c r="E29" s="4" t="s">
        <v>42</v>
      </c>
      <c r="F29" s="4" t="s">
        <v>43</v>
      </c>
      <c r="G29" s="5" t="s">
        <v>55</v>
      </c>
      <c r="H29" s="5" t="s">
        <v>56</v>
      </c>
      <c r="I29" s="4"/>
      <c r="J29" s="4" t="s">
        <v>104</v>
      </c>
      <c r="K29" s="4" t="s">
        <v>44</v>
      </c>
      <c r="L29" s="8" t="s">
        <v>73</v>
      </c>
      <c r="M29" s="8" t="s">
        <v>77</v>
      </c>
      <c r="N29" s="8" t="s">
        <v>79</v>
      </c>
      <c r="O29" s="8" t="s">
        <v>81</v>
      </c>
      <c r="P29" s="5" t="s">
        <v>46</v>
      </c>
      <c r="Q29" s="4" t="s">
        <v>88</v>
      </c>
      <c r="R29" s="8" t="s">
        <v>103</v>
      </c>
      <c r="S29" s="4" t="s">
        <v>47</v>
      </c>
      <c r="T29" s="9">
        <v>612</v>
      </c>
      <c r="U29" s="10">
        <f>T29/Tabla1[[#Totals],[Net weight per pallet (kg)]]*23960</f>
        <v>680.37861915367478</v>
      </c>
      <c r="V29" s="8">
        <v>4</v>
      </c>
      <c r="W29" s="10">
        <f t="shared" si="0"/>
        <v>0.44691907943578285</v>
      </c>
      <c r="X29" s="4">
        <v>153</v>
      </c>
      <c r="Y29" s="11"/>
      <c r="Z29" s="11"/>
      <c r="AA29" s="11"/>
      <c r="AB29" s="11"/>
      <c r="AC29" s="5">
        <v>45751</v>
      </c>
      <c r="AD29" s="5">
        <v>45755</v>
      </c>
      <c r="AE29" s="4" t="s">
        <v>40</v>
      </c>
      <c r="AF29" s="4" t="s">
        <v>96</v>
      </c>
      <c r="AG29" s="4" t="s">
        <v>99</v>
      </c>
      <c r="AH29" s="4" t="s">
        <v>99</v>
      </c>
      <c r="AI29" s="11"/>
      <c r="AJ29" s="4" t="s">
        <v>99</v>
      </c>
      <c r="AK29" s="11"/>
      <c r="AL29" s="13"/>
      <c r="AM29" s="12">
        <v>4059883972870</v>
      </c>
      <c r="AN29" s="4" t="s">
        <v>52</v>
      </c>
    </row>
    <row r="30" spans="1:40" x14ac:dyDescent="0.25">
      <c r="A30" s="4" t="s">
        <v>40</v>
      </c>
      <c r="B30" s="4" t="s">
        <v>41</v>
      </c>
      <c r="C30" s="4" t="s">
        <v>53</v>
      </c>
      <c r="D30" s="4" t="s">
        <v>54</v>
      </c>
      <c r="E30" s="4" t="s">
        <v>42</v>
      </c>
      <c r="F30" s="4" t="s">
        <v>43</v>
      </c>
      <c r="G30" s="5" t="s">
        <v>55</v>
      </c>
      <c r="H30" s="5" t="s">
        <v>56</v>
      </c>
      <c r="I30" s="4"/>
      <c r="J30" s="4" t="s">
        <v>104</v>
      </c>
      <c r="K30" s="4" t="s">
        <v>44</v>
      </c>
      <c r="L30" s="8" t="s">
        <v>73</v>
      </c>
      <c r="M30" s="8" t="s">
        <v>77</v>
      </c>
      <c r="N30" s="8" t="s">
        <v>79</v>
      </c>
      <c r="O30" s="8" t="s">
        <v>81</v>
      </c>
      <c r="P30" s="5" t="s">
        <v>46</v>
      </c>
      <c r="Q30" s="4" t="s">
        <v>88</v>
      </c>
      <c r="R30" s="8" t="s">
        <v>103</v>
      </c>
      <c r="S30" s="4" t="s">
        <v>47</v>
      </c>
      <c r="T30" s="9">
        <v>48</v>
      </c>
      <c r="U30" s="10">
        <f>T30/Tabla1[[#Totals],[Net weight per pallet (kg)]]*23960</f>
        <v>53.363028953229396</v>
      </c>
      <c r="V30" s="8">
        <v>4</v>
      </c>
      <c r="W30" s="10">
        <f t="shared" si="0"/>
        <v>0.44691907943578296</v>
      </c>
      <c r="X30" s="4">
        <v>12</v>
      </c>
      <c r="Y30" s="11"/>
      <c r="Z30" s="11"/>
      <c r="AA30" s="11"/>
      <c r="AB30" s="11"/>
      <c r="AC30" s="5">
        <v>45752</v>
      </c>
      <c r="AD30" s="5">
        <v>45755</v>
      </c>
      <c r="AE30" s="4" t="s">
        <v>40</v>
      </c>
      <c r="AF30" s="4" t="s">
        <v>49</v>
      </c>
      <c r="AG30" s="4" t="s">
        <v>98</v>
      </c>
      <c r="AH30" s="4" t="s">
        <v>50</v>
      </c>
      <c r="AI30" s="11"/>
      <c r="AJ30" s="4" t="s">
        <v>99</v>
      </c>
      <c r="AK30" s="11"/>
      <c r="AL30" s="13"/>
      <c r="AM30" s="12">
        <v>4059883972870</v>
      </c>
      <c r="AN30" s="4" t="s">
        <v>51</v>
      </c>
    </row>
    <row r="31" spans="1:40" x14ac:dyDescent="0.25">
      <c r="A31" s="4" t="s">
        <v>40</v>
      </c>
      <c r="B31" s="4" t="s">
        <v>41</v>
      </c>
      <c r="C31" s="4" t="s">
        <v>53</v>
      </c>
      <c r="D31" s="4" t="s">
        <v>54</v>
      </c>
      <c r="E31" s="4" t="s">
        <v>42</v>
      </c>
      <c r="F31" s="4" t="s">
        <v>43</v>
      </c>
      <c r="G31" s="5" t="s">
        <v>55</v>
      </c>
      <c r="H31" s="5" t="s">
        <v>56</v>
      </c>
      <c r="I31" s="4"/>
      <c r="J31" s="4" t="s">
        <v>104</v>
      </c>
      <c r="K31" s="4" t="s">
        <v>44</v>
      </c>
      <c r="L31" s="8" t="s">
        <v>73</v>
      </c>
      <c r="M31" s="8" t="s">
        <v>77</v>
      </c>
      <c r="N31" s="8" t="s">
        <v>79</v>
      </c>
      <c r="O31" s="8" t="s">
        <v>81</v>
      </c>
      <c r="P31" s="5" t="s">
        <v>46</v>
      </c>
      <c r="Q31" s="4" t="s">
        <v>88</v>
      </c>
      <c r="R31" s="8" t="s">
        <v>103</v>
      </c>
      <c r="S31" s="4" t="s">
        <v>47</v>
      </c>
      <c r="T31" s="9">
        <v>264</v>
      </c>
      <c r="U31" s="10">
        <f>T31/Tabla1[[#Totals],[Net weight per pallet (kg)]]*23960</f>
        <v>293.49665924276167</v>
      </c>
      <c r="V31" s="8">
        <v>4</v>
      </c>
      <c r="W31" s="10">
        <f t="shared" si="0"/>
        <v>0.4469190794357828</v>
      </c>
      <c r="X31" s="4">
        <v>66</v>
      </c>
      <c r="Y31" s="11"/>
      <c r="Z31" s="11"/>
      <c r="AA31" s="11"/>
      <c r="AB31" s="11"/>
      <c r="AC31" s="5">
        <v>45752</v>
      </c>
      <c r="AD31" s="5">
        <v>45755</v>
      </c>
      <c r="AE31" s="4" t="s">
        <v>40</v>
      </c>
      <c r="AF31" s="4" t="s">
        <v>92</v>
      </c>
      <c r="AG31" s="4" t="s">
        <v>99</v>
      </c>
      <c r="AH31" s="4" t="s">
        <v>99</v>
      </c>
      <c r="AI31" s="11"/>
      <c r="AJ31" s="4" t="s">
        <v>99</v>
      </c>
      <c r="AK31" s="11"/>
      <c r="AL31" s="13"/>
      <c r="AM31" s="12">
        <v>4059883972870</v>
      </c>
      <c r="AN31" s="4" t="s">
        <v>52</v>
      </c>
    </row>
    <row r="32" spans="1:40" x14ac:dyDescent="0.25">
      <c r="A32" s="4" t="s">
        <v>40</v>
      </c>
      <c r="B32" s="4" t="s">
        <v>41</v>
      </c>
      <c r="C32" s="4" t="s">
        <v>53</v>
      </c>
      <c r="D32" s="4" t="s">
        <v>54</v>
      </c>
      <c r="E32" s="4" t="s">
        <v>42</v>
      </c>
      <c r="F32" s="4" t="s">
        <v>43</v>
      </c>
      <c r="G32" s="5" t="s">
        <v>55</v>
      </c>
      <c r="H32" s="5" t="s">
        <v>56</v>
      </c>
      <c r="I32" s="4"/>
      <c r="J32" s="4" t="s">
        <v>104</v>
      </c>
      <c r="K32" s="4" t="s">
        <v>44</v>
      </c>
      <c r="L32" s="8" t="s">
        <v>74</v>
      </c>
      <c r="M32" s="8" t="s">
        <v>77</v>
      </c>
      <c r="N32" s="8" t="s">
        <v>45</v>
      </c>
      <c r="O32" s="8" t="s">
        <v>82</v>
      </c>
      <c r="P32" s="5" t="s">
        <v>46</v>
      </c>
      <c r="Q32" s="4" t="s">
        <v>89</v>
      </c>
      <c r="R32" s="8" t="s">
        <v>102</v>
      </c>
      <c r="S32" s="4" t="s">
        <v>48</v>
      </c>
      <c r="T32" s="9">
        <v>260</v>
      </c>
      <c r="U32" s="10">
        <f>T32/Tabla1[[#Totals],[Net weight per pallet (kg)]]*23960</f>
        <v>289.04974016332591</v>
      </c>
      <c r="V32" s="8">
        <v>10</v>
      </c>
      <c r="W32" s="10">
        <f t="shared" si="0"/>
        <v>1.117297698589458</v>
      </c>
      <c r="X32" s="4">
        <v>26</v>
      </c>
      <c r="Y32" s="11"/>
      <c r="Z32" s="11"/>
      <c r="AA32" s="11"/>
      <c r="AB32" s="11"/>
      <c r="AC32" s="5">
        <v>45748</v>
      </c>
      <c r="AD32" s="5">
        <v>45755</v>
      </c>
      <c r="AE32" s="4" t="s">
        <v>40</v>
      </c>
      <c r="AF32" s="4" t="s">
        <v>97</v>
      </c>
      <c r="AG32" s="12" t="s">
        <v>99</v>
      </c>
      <c r="AH32" s="4" t="s">
        <v>99</v>
      </c>
      <c r="AI32" s="11"/>
      <c r="AJ32" s="4" t="s">
        <v>99</v>
      </c>
      <c r="AK32" s="11"/>
      <c r="AL32" s="13"/>
      <c r="AM32" s="12">
        <v>4059883972870</v>
      </c>
      <c r="AN32" s="4" t="s">
        <v>52</v>
      </c>
    </row>
    <row r="33" spans="1:40" x14ac:dyDescent="0.25">
      <c r="A33" s="4" t="s">
        <v>40</v>
      </c>
      <c r="B33" s="4" t="s">
        <v>41</v>
      </c>
      <c r="C33" s="4" t="s">
        <v>53</v>
      </c>
      <c r="D33" s="4" t="s">
        <v>54</v>
      </c>
      <c r="E33" s="4" t="s">
        <v>42</v>
      </c>
      <c r="F33" s="4" t="s">
        <v>43</v>
      </c>
      <c r="G33" s="5" t="s">
        <v>55</v>
      </c>
      <c r="H33" s="5" t="s">
        <v>56</v>
      </c>
      <c r="I33" s="4"/>
      <c r="J33" s="4" t="s">
        <v>104</v>
      </c>
      <c r="K33" s="4" t="s">
        <v>44</v>
      </c>
      <c r="L33" s="8" t="s">
        <v>74</v>
      </c>
      <c r="M33" s="8" t="s">
        <v>77</v>
      </c>
      <c r="N33" s="8" t="s">
        <v>45</v>
      </c>
      <c r="O33" s="8" t="s">
        <v>82</v>
      </c>
      <c r="P33" s="5" t="s">
        <v>46</v>
      </c>
      <c r="Q33" s="4" t="s">
        <v>89</v>
      </c>
      <c r="R33" s="8" t="s">
        <v>102</v>
      </c>
      <c r="S33" s="4" t="s">
        <v>48</v>
      </c>
      <c r="T33" s="9">
        <v>510</v>
      </c>
      <c r="U33" s="10">
        <f>T33/Tabla1[[#Totals],[Net weight per pallet (kg)]]*23960</f>
        <v>566.98218262806233</v>
      </c>
      <c r="V33" s="8">
        <v>10</v>
      </c>
      <c r="W33" s="10">
        <f t="shared" si="0"/>
        <v>1.1172976985894576</v>
      </c>
      <c r="X33" s="4">
        <v>51</v>
      </c>
      <c r="Y33" s="11"/>
      <c r="Z33" s="11"/>
      <c r="AA33" s="11"/>
      <c r="AB33" s="11"/>
      <c r="AC33" s="5">
        <v>45750</v>
      </c>
      <c r="AD33" s="5">
        <v>45755</v>
      </c>
      <c r="AE33" s="4" t="s">
        <v>40</v>
      </c>
      <c r="AF33" s="4" t="s">
        <v>95</v>
      </c>
      <c r="AG33" s="12" t="s">
        <v>99</v>
      </c>
      <c r="AH33" s="4" t="s">
        <v>99</v>
      </c>
      <c r="AI33" s="11"/>
      <c r="AJ33" s="4" t="s">
        <v>99</v>
      </c>
      <c r="AK33" s="11"/>
      <c r="AL33" s="13"/>
      <c r="AM33" s="12">
        <v>4059883972870</v>
      </c>
      <c r="AN33" s="4" t="s">
        <v>52</v>
      </c>
    </row>
    <row r="34" spans="1:40" x14ac:dyDescent="0.25">
      <c r="A34" s="4" t="s">
        <v>40</v>
      </c>
      <c r="B34" s="4" t="s">
        <v>41</v>
      </c>
      <c r="C34" s="4" t="s">
        <v>53</v>
      </c>
      <c r="D34" s="4" t="s">
        <v>54</v>
      </c>
      <c r="E34" s="4" t="s">
        <v>42</v>
      </c>
      <c r="F34" s="4" t="s">
        <v>43</v>
      </c>
      <c r="G34" s="5" t="s">
        <v>55</v>
      </c>
      <c r="H34" s="5" t="s">
        <v>56</v>
      </c>
      <c r="I34" s="4"/>
      <c r="J34" s="4" t="s">
        <v>104</v>
      </c>
      <c r="K34" s="4" t="s">
        <v>44</v>
      </c>
      <c r="L34" s="8" t="s">
        <v>74</v>
      </c>
      <c r="M34" s="8" t="s">
        <v>77</v>
      </c>
      <c r="N34" s="8" t="s">
        <v>45</v>
      </c>
      <c r="O34" s="8" t="s">
        <v>82</v>
      </c>
      <c r="P34" s="5" t="s">
        <v>46</v>
      </c>
      <c r="Q34" s="4" t="s">
        <v>89</v>
      </c>
      <c r="R34" s="8" t="s">
        <v>102</v>
      </c>
      <c r="S34" s="4" t="s">
        <v>48</v>
      </c>
      <c r="T34" s="9">
        <v>430</v>
      </c>
      <c r="U34" s="10">
        <f>T34/Tabla1[[#Totals],[Net weight per pallet (kg)]]*23960</f>
        <v>478.04380103934665</v>
      </c>
      <c r="V34" s="8">
        <v>10</v>
      </c>
      <c r="W34" s="10">
        <f t="shared" si="0"/>
        <v>1.1172976985894569</v>
      </c>
      <c r="X34" s="4">
        <v>43</v>
      </c>
      <c r="Y34" s="11"/>
      <c r="Z34" s="11"/>
      <c r="AA34" s="11"/>
      <c r="AB34" s="11"/>
      <c r="AC34" s="5">
        <v>45751</v>
      </c>
      <c r="AD34" s="5">
        <v>45755</v>
      </c>
      <c r="AE34" s="4" t="s">
        <v>40</v>
      </c>
      <c r="AF34" s="4" t="s">
        <v>95</v>
      </c>
      <c r="AG34" s="12" t="s">
        <v>99</v>
      </c>
      <c r="AH34" s="4" t="s">
        <v>99</v>
      </c>
      <c r="AI34" s="11"/>
      <c r="AJ34" s="4" t="s">
        <v>99</v>
      </c>
      <c r="AK34" s="11"/>
      <c r="AL34" s="13"/>
      <c r="AM34" s="12">
        <v>4059883972870</v>
      </c>
      <c r="AN34" s="4" t="s">
        <v>52</v>
      </c>
    </row>
    <row r="35" spans="1:40" x14ac:dyDescent="0.25">
      <c r="A35" s="4" t="s">
        <v>40</v>
      </c>
      <c r="B35" s="4" t="s">
        <v>41</v>
      </c>
      <c r="C35" s="4" t="s">
        <v>53</v>
      </c>
      <c r="D35" s="4" t="s">
        <v>54</v>
      </c>
      <c r="E35" s="4" t="s">
        <v>42</v>
      </c>
      <c r="F35" s="4" t="s">
        <v>43</v>
      </c>
      <c r="G35" s="5" t="s">
        <v>55</v>
      </c>
      <c r="H35" s="5" t="s">
        <v>56</v>
      </c>
      <c r="I35" s="4"/>
      <c r="J35" s="4" t="s">
        <v>104</v>
      </c>
      <c r="K35" s="4" t="s">
        <v>44</v>
      </c>
      <c r="L35" s="8" t="s">
        <v>75</v>
      </c>
      <c r="M35" s="8" t="s">
        <v>77</v>
      </c>
      <c r="N35" s="8" t="s">
        <v>80</v>
      </c>
      <c r="O35" s="8" t="s">
        <v>82</v>
      </c>
      <c r="P35" s="5" t="s">
        <v>46</v>
      </c>
      <c r="Q35" s="4" t="s">
        <v>90</v>
      </c>
      <c r="R35" s="8" t="s">
        <v>102</v>
      </c>
      <c r="S35" s="4" t="s">
        <v>48</v>
      </c>
      <c r="T35" s="9">
        <v>570</v>
      </c>
      <c r="U35" s="10">
        <f>T35/Tabla1[[#Totals],[Net weight per pallet (kg)]]*23960</f>
        <v>633.68596881959911</v>
      </c>
      <c r="V35" s="8">
        <v>10</v>
      </c>
      <c r="W35" s="10">
        <f t="shared" si="0"/>
        <v>1.117297698589458</v>
      </c>
      <c r="X35" s="4">
        <v>57</v>
      </c>
      <c r="Y35" s="11"/>
      <c r="Z35" s="11"/>
      <c r="AA35" s="11"/>
      <c r="AB35" s="11"/>
      <c r="AC35" s="5">
        <v>45748</v>
      </c>
      <c r="AD35" s="5">
        <v>45755</v>
      </c>
      <c r="AE35" s="4" t="s">
        <v>40</v>
      </c>
      <c r="AF35" s="4" t="s">
        <v>97</v>
      </c>
      <c r="AG35" s="12" t="s">
        <v>99</v>
      </c>
      <c r="AH35" s="4" t="s">
        <v>99</v>
      </c>
      <c r="AI35" s="11"/>
      <c r="AJ35" s="4" t="s">
        <v>99</v>
      </c>
      <c r="AK35" s="11"/>
      <c r="AL35" s="13"/>
      <c r="AM35" s="12">
        <v>4059883972870</v>
      </c>
      <c r="AN35" s="4" t="s">
        <v>52</v>
      </c>
    </row>
    <row r="36" spans="1:40" x14ac:dyDescent="0.25">
      <c r="A36" s="4" t="s">
        <v>40</v>
      </c>
      <c r="B36" s="4" t="s">
        <v>41</v>
      </c>
      <c r="C36" s="4" t="s">
        <v>53</v>
      </c>
      <c r="D36" s="4" t="s">
        <v>54</v>
      </c>
      <c r="E36" s="4" t="s">
        <v>42</v>
      </c>
      <c r="F36" s="4" t="s">
        <v>43</v>
      </c>
      <c r="G36" s="5" t="s">
        <v>55</v>
      </c>
      <c r="H36" s="5" t="s">
        <v>56</v>
      </c>
      <c r="I36" s="4"/>
      <c r="J36" s="4" t="s">
        <v>104</v>
      </c>
      <c r="K36" s="4" t="s">
        <v>44</v>
      </c>
      <c r="L36" s="8" t="s">
        <v>75</v>
      </c>
      <c r="M36" s="8" t="s">
        <v>77</v>
      </c>
      <c r="N36" s="8" t="s">
        <v>80</v>
      </c>
      <c r="O36" s="8" t="s">
        <v>82</v>
      </c>
      <c r="P36" s="5" t="s">
        <v>46</v>
      </c>
      <c r="Q36" s="4" t="s">
        <v>90</v>
      </c>
      <c r="R36" s="8" t="s">
        <v>102</v>
      </c>
      <c r="S36" s="4" t="s">
        <v>48</v>
      </c>
      <c r="T36" s="9">
        <v>630</v>
      </c>
      <c r="U36" s="10">
        <f>T36/Tabla1[[#Totals],[Net weight per pallet (kg)]]*23960</f>
        <v>700.38975501113589</v>
      </c>
      <c r="V36" s="8">
        <v>10</v>
      </c>
      <c r="W36" s="10">
        <f t="shared" si="0"/>
        <v>1.1172976985894585</v>
      </c>
      <c r="X36" s="4">
        <v>63</v>
      </c>
      <c r="Y36" s="11"/>
      <c r="Z36" s="11"/>
      <c r="AA36" s="11"/>
      <c r="AB36" s="11"/>
      <c r="AC36" s="5">
        <v>45751</v>
      </c>
      <c r="AD36" s="5">
        <v>45755</v>
      </c>
      <c r="AE36" s="4" t="s">
        <v>40</v>
      </c>
      <c r="AF36" s="4" t="s">
        <v>95</v>
      </c>
      <c r="AG36" s="12" t="s">
        <v>99</v>
      </c>
      <c r="AH36" s="4" t="s">
        <v>99</v>
      </c>
      <c r="AI36" s="11"/>
      <c r="AJ36" s="4" t="s">
        <v>99</v>
      </c>
      <c r="AK36" s="11"/>
      <c r="AL36" s="13"/>
      <c r="AM36" s="12">
        <v>4059883972870</v>
      </c>
      <c r="AN36" s="4" t="s">
        <v>52</v>
      </c>
    </row>
    <row r="37" spans="1:40" x14ac:dyDescent="0.25">
      <c r="A37" s="4" t="s">
        <v>40</v>
      </c>
      <c r="B37" s="4" t="s">
        <v>41</v>
      </c>
      <c r="C37" s="4" t="s">
        <v>53</v>
      </c>
      <c r="D37" s="4" t="s">
        <v>54</v>
      </c>
      <c r="E37" s="4" t="s">
        <v>42</v>
      </c>
      <c r="F37" s="4" t="s">
        <v>43</v>
      </c>
      <c r="G37" s="5" t="s">
        <v>55</v>
      </c>
      <c r="H37" s="5" t="s">
        <v>56</v>
      </c>
      <c r="I37" s="4"/>
      <c r="J37" s="4" t="s">
        <v>104</v>
      </c>
      <c r="K37" s="4" t="s">
        <v>44</v>
      </c>
      <c r="L37" s="8" t="s">
        <v>76</v>
      </c>
      <c r="M37" s="8" t="s">
        <v>77</v>
      </c>
      <c r="N37" s="8" t="s">
        <v>80</v>
      </c>
      <c r="O37" s="8" t="s">
        <v>82</v>
      </c>
      <c r="P37" s="5" t="s">
        <v>46</v>
      </c>
      <c r="Q37" s="4" t="s">
        <v>91</v>
      </c>
      <c r="R37" s="8" t="s">
        <v>102</v>
      </c>
      <c r="S37" s="4" t="s">
        <v>48</v>
      </c>
      <c r="T37" s="9">
        <v>180</v>
      </c>
      <c r="U37" s="10">
        <f>T37/Tabla1[[#Totals],[Net weight per pallet (kg)]]*23960</f>
        <v>200.11135857461028</v>
      </c>
      <c r="V37" s="8">
        <v>10</v>
      </c>
      <c r="W37" s="10">
        <f t="shared" si="0"/>
        <v>1.1172976985894598</v>
      </c>
      <c r="X37" s="4">
        <v>18</v>
      </c>
      <c r="Y37" s="11"/>
      <c r="Z37" s="11"/>
      <c r="AA37" s="11"/>
      <c r="AB37" s="11"/>
      <c r="AC37" s="5">
        <v>45748</v>
      </c>
      <c r="AD37" s="5">
        <v>45755</v>
      </c>
      <c r="AE37" s="4" t="s">
        <v>40</v>
      </c>
      <c r="AF37" s="4" t="s">
        <v>97</v>
      </c>
      <c r="AG37" s="12" t="s">
        <v>99</v>
      </c>
      <c r="AH37" s="4" t="s">
        <v>99</v>
      </c>
      <c r="AI37" s="11"/>
      <c r="AJ37" s="4" t="s">
        <v>101</v>
      </c>
      <c r="AK37" s="11"/>
      <c r="AL37" s="13"/>
      <c r="AM37" s="12">
        <v>4059883972870</v>
      </c>
      <c r="AN37" s="4" t="s">
        <v>52</v>
      </c>
    </row>
    <row r="38" spans="1:40" x14ac:dyDescent="0.25">
      <c r="A38" s="4" t="s">
        <v>40</v>
      </c>
      <c r="B38" s="4" t="s">
        <v>41</v>
      </c>
      <c r="C38" s="4" t="s">
        <v>53</v>
      </c>
      <c r="D38" s="4" t="s">
        <v>54</v>
      </c>
      <c r="E38" s="4" t="s">
        <v>42</v>
      </c>
      <c r="F38" s="4" t="s">
        <v>43</v>
      </c>
      <c r="G38" s="5" t="s">
        <v>55</v>
      </c>
      <c r="H38" s="5" t="s">
        <v>56</v>
      </c>
      <c r="I38" s="4"/>
      <c r="J38" s="4" t="s">
        <v>104</v>
      </c>
      <c r="K38" s="4" t="s">
        <v>44</v>
      </c>
      <c r="L38" s="8" t="s">
        <v>76</v>
      </c>
      <c r="M38" s="8" t="s">
        <v>77</v>
      </c>
      <c r="N38" s="8" t="s">
        <v>80</v>
      </c>
      <c r="O38" s="8" t="s">
        <v>82</v>
      </c>
      <c r="P38" s="5" t="s">
        <v>46</v>
      </c>
      <c r="Q38" s="4" t="s">
        <v>91</v>
      </c>
      <c r="R38" s="8" t="s">
        <v>102</v>
      </c>
      <c r="S38" s="4" t="s">
        <v>48</v>
      </c>
      <c r="T38" s="9">
        <v>40</v>
      </c>
      <c r="U38" s="10">
        <f>T38/Tabla1[[#Totals],[Net weight per pallet (kg)]]*23960</f>
        <v>44.469190794357829</v>
      </c>
      <c r="V38" s="8">
        <v>10</v>
      </c>
      <c r="W38" s="10">
        <f t="shared" si="0"/>
        <v>1.1172976985894572</v>
      </c>
      <c r="X38" s="4">
        <v>4</v>
      </c>
      <c r="Y38" s="11"/>
      <c r="Z38" s="11"/>
      <c r="AA38" s="11"/>
      <c r="AB38" s="11"/>
      <c r="AC38" s="5">
        <v>45750</v>
      </c>
      <c r="AD38" s="5">
        <v>45755</v>
      </c>
      <c r="AE38" s="4" t="s">
        <v>40</v>
      </c>
      <c r="AF38" s="4" t="s">
        <v>95</v>
      </c>
      <c r="AG38" s="12" t="s">
        <v>99</v>
      </c>
      <c r="AH38" s="4" t="s">
        <v>99</v>
      </c>
      <c r="AI38" s="11"/>
      <c r="AJ38" s="4" t="s">
        <v>101</v>
      </c>
      <c r="AK38" s="11"/>
      <c r="AL38" s="13"/>
      <c r="AM38" s="12">
        <v>4059883972870</v>
      </c>
      <c r="AN38" s="4" t="s">
        <v>52</v>
      </c>
    </row>
    <row r="39" spans="1:40" x14ac:dyDescent="0.25">
      <c r="A39" s="4" t="s">
        <v>40</v>
      </c>
      <c r="B39" s="4" t="s">
        <v>41</v>
      </c>
      <c r="C39" s="4" t="s">
        <v>53</v>
      </c>
      <c r="D39" s="4" t="s">
        <v>54</v>
      </c>
      <c r="E39" s="4" t="s">
        <v>42</v>
      </c>
      <c r="F39" s="4" t="s">
        <v>43</v>
      </c>
      <c r="G39" s="5" t="s">
        <v>55</v>
      </c>
      <c r="H39" s="5" t="s">
        <v>56</v>
      </c>
      <c r="I39" s="4"/>
      <c r="J39" s="4" t="s">
        <v>104</v>
      </c>
      <c r="K39" s="4" t="s">
        <v>44</v>
      </c>
      <c r="L39" s="8" t="s">
        <v>76</v>
      </c>
      <c r="M39" s="8" t="s">
        <v>77</v>
      </c>
      <c r="N39" s="8" t="s">
        <v>80</v>
      </c>
      <c r="O39" s="8" t="s">
        <v>82</v>
      </c>
      <c r="P39" s="5" t="s">
        <v>46</v>
      </c>
      <c r="Q39" s="4" t="s">
        <v>91</v>
      </c>
      <c r="R39" s="8" t="s">
        <v>102</v>
      </c>
      <c r="S39" s="4" t="s">
        <v>48</v>
      </c>
      <c r="T39" s="9">
        <v>420</v>
      </c>
      <c r="U39" s="10">
        <f>T39/Tabla1[[#Totals],[Net weight per pallet (kg)]]*23960</f>
        <v>466.92650334075728</v>
      </c>
      <c r="V39" s="8">
        <v>10</v>
      </c>
      <c r="W39" s="10">
        <f t="shared" si="0"/>
        <v>1.1172976985894589</v>
      </c>
      <c r="X39" s="4">
        <v>42</v>
      </c>
      <c r="Y39" s="11"/>
      <c r="Z39" s="11"/>
      <c r="AA39" s="11"/>
      <c r="AB39" s="11"/>
      <c r="AC39" s="5">
        <v>45751</v>
      </c>
      <c r="AD39" s="5">
        <v>45755</v>
      </c>
      <c r="AE39" s="4" t="s">
        <v>40</v>
      </c>
      <c r="AF39" s="4" t="s">
        <v>96</v>
      </c>
      <c r="AG39" s="12" t="s">
        <v>99</v>
      </c>
      <c r="AH39" s="4" t="s">
        <v>99</v>
      </c>
      <c r="AI39" s="11"/>
      <c r="AJ39" s="4" t="s">
        <v>101</v>
      </c>
      <c r="AK39" s="11"/>
      <c r="AL39" s="13"/>
      <c r="AM39" s="12">
        <v>4059883972870</v>
      </c>
      <c r="AN39" s="4" t="s">
        <v>52</v>
      </c>
    </row>
    <row r="40" spans="1:40" x14ac:dyDescent="0.25">
      <c r="A40" s="4" t="s">
        <v>40</v>
      </c>
      <c r="B40" s="4" t="s">
        <v>41</v>
      </c>
      <c r="C40" s="4" t="s">
        <v>53</v>
      </c>
      <c r="D40" s="4" t="s">
        <v>54</v>
      </c>
      <c r="E40" s="4" t="s">
        <v>42</v>
      </c>
      <c r="F40" s="4" t="s">
        <v>43</v>
      </c>
      <c r="G40" s="5" t="s">
        <v>55</v>
      </c>
      <c r="H40" s="5" t="s">
        <v>56</v>
      </c>
      <c r="I40" s="4"/>
      <c r="J40" s="4" t="s">
        <v>104</v>
      </c>
      <c r="K40" s="4" t="s">
        <v>44</v>
      </c>
      <c r="L40" s="8" t="s">
        <v>76</v>
      </c>
      <c r="M40" s="8" t="s">
        <v>77</v>
      </c>
      <c r="N40" s="8" t="s">
        <v>80</v>
      </c>
      <c r="O40" s="8" t="s">
        <v>82</v>
      </c>
      <c r="P40" s="5" t="s">
        <v>46</v>
      </c>
      <c r="Q40" s="4" t="s">
        <v>91</v>
      </c>
      <c r="R40" s="8" t="s">
        <v>102</v>
      </c>
      <c r="S40" s="4" t="s">
        <v>48</v>
      </c>
      <c r="T40" s="9">
        <v>240</v>
      </c>
      <c r="U40" s="10">
        <f>T40/Tabla1[[#Totals],[Net weight per pallet (kg)]]*23960</f>
        <v>266.815144766147</v>
      </c>
      <c r="V40" s="8">
        <v>10</v>
      </c>
      <c r="W40" s="10">
        <f t="shared" si="0"/>
        <v>1.1172976985894583</v>
      </c>
      <c r="X40" s="4">
        <v>24</v>
      </c>
      <c r="Y40" s="11"/>
      <c r="Z40" s="11"/>
      <c r="AA40" s="11"/>
      <c r="AB40" s="11"/>
      <c r="AC40" s="5">
        <v>45752</v>
      </c>
      <c r="AD40" s="5">
        <v>45755</v>
      </c>
      <c r="AE40" s="4" t="s">
        <v>40</v>
      </c>
      <c r="AF40" s="4" t="s">
        <v>93</v>
      </c>
      <c r="AG40" s="12" t="s">
        <v>99</v>
      </c>
      <c r="AH40" s="4" t="s">
        <v>99</v>
      </c>
      <c r="AI40" s="11"/>
      <c r="AJ40" s="4" t="s">
        <v>101</v>
      </c>
      <c r="AK40" s="11"/>
      <c r="AL40" s="11"/>
      <c r="AM40" s="12">
        <v>4059883972870</v>
      </c>
      <c r="AN40" s="4" t="s">
        <v>52</v>
      </c>
    </row>
    <row r="41" spans="1:40" x14ac:dyDescent="0.25">
      <c r="A41" s="4" t="s">
        <v>40</v>
      </c>
      <c r="B41" s="4" t="s">
        <v>41</v>
      </c>
      <c r="C41" s="4" t="s">
        <v>53</v>
      </c>
      <c r="D41" s="4" t="s">
        <v>54</v>
      </c>
      <c r="E41" s="4" t="s">
        <v>42</v>
      </c>
      <c r="F41" s="4" t="s">
        <v>43</v>
      </c>
      <c r="G41" s="5" t="s">
        <v>55</v>
      </c>
      <c r="H41" s="5" t="s">
        <v>56</v>
      </c>
      <c r="I41" s="4"/>
      <c r="J41" s="4" t="s">
        <v>104</v>
      </c>
      <c r="K41" s="4" t="s">
        <v>44</v>
      </c>
      <c r="L41" s="8" t="s">
        <v>76</v>
      </c>
      <c r="M41" s="8" t="s">
        <v>77</v>
      </c>
      <c r="N41" s="8" t="s">
        <v>80</v>
      </c>
      <c r="O41" s="8" t="s">
        <v>82</v>
      </c>
      <c r="P41" s="5" t="s">
        <v>46</v>
      </c>
      <c r="Q41" s="4" t="s">
        <v>91</v>
      </c>
      <c r="R41" s="8" t="s">
        <v>102</v>
      </c>
      <c r="S41" s="4" t="s">
        <v>48</v>
      </c>
      <c r="T41" s="9">
        <v>320</v>
      </c>
      <c r="U41" s="10">
        <f>T41/Tabla1[[#Totals],[Net weight per pallet (kg)]]*23960</f>
        <v>355.75352635486263</v>
      </c>
      <c r="V41" s="8">
        <v>10</v>
      </c>
      <c r="W41" s="10">
        <f t="shared" si="0"/>
        <v>1.1172976985894572</v>
      </c>
      <c r="X41" s="4">
        <v>32</v>
      </c>
      <c r="Y41" s="11"/>
      <c r="Z41" s="11"/>
      <c r="AA41" s="11"/>
      <c r="AB41" s="11"/>
      <c r="AC41" s="5">
        <v>45752</v>
      </c>
      <c r="AD41" s="5">
        <v>45755</v>
      </c>
      <c r="AE41" s="4" t="s">
        <v>40</v>
      </c>
      <c r="AF41" s="4" t="s">
        <v>94</v>
      </c>
      <c r="AG41" s="12" t="s">
        <v>99</v>
      </c>
      <c r="AH41" s="4" t="s">
        <v>99</v>
      </c>
      <c r="AI41" s="11"/>
      <c r="AJ41" s="4" t="s">
        <v>101</v>
      </c>
      <c r="AK41" s="11"/>
      <c r="AL41" s="11"/>
      <c r="AM41" s="12">
        <v>4059883972870</v>
      </c>
      <c r="AN41" s="4" t="s">
        <v>52</v>
      </c>
    </row>
    <row r="42" spans="1:40" x14ac:dyDescent="0.25">
      <c r="A42" s="4"/>
      <c r="B42" s="4"/>
      <c r="C42" s="4"/>
      <c r="D42" s="4"/>
      <c r="E42" s="4"/>
      <c r="F42" s="4"/>
      <c r="G42" s="5"/>
      <c r="H42" s="5"/>
      <c r="I42" s="4"/>
      <c r="J42" s="4" t="s">
        <v>104</v>
      </c>
      <c r="K42" s="4"/>
      <c r="L42" s="8"/>
      <c r="M42" s="8"/>
      <c r="N42" s="8"/>
      <c r="O42" s="8"/>
      <c r="P42" s="5"/>
      <c r="Q42" s="26"/>
      <c r="R42" s="8"/>
      <c r="S42" s="4"/>
      <c r="T42" s="27"/>
      <c r="U42" s="10">
        <f>T42/Tabla1[[#Totals],[Net weight per pallet (kg)]]*23960</f>
        <v>0</v>
      </c>
      <c r="V42" s="8"/>
      <c r="W42" s="10" t="e">
        <f>(U42-T42)/X42</f>
        <v>#DIV/0!</v>
      </c>
      <c r="X42" s="4"/>
      <c r="Y42" s="11"/>
      <c r="Z42" s="11"/>
      <c r="AA42" s="11"/>
      <c r="AB42" s="11"/>
      <c r="AC42" s="5"/>
      <c r="AD42" s="5"/>
      <c r="AE42" s="4"/>
      <c r="AF42" s="4"/>
      <c r="AG42" s="4"/>
      <c r="AH42" s="14"/>
      <c r="AI42" s="15"/>
      <c r="AJ42" s="4"/>
      <c r="AK42" s="11"/>
      <c r="AL42" s="11"/>
      <c r="AM42" s="12"/>
      <c r="AN42" s="11"/>
    </row>
    <row r="43" spans="1:40" x14ac:dyDescent="0.25">
      <c r="A43" s="16"/>
      <c r="B43" s="16"/>
      <c r="C43" s="16"/>
      <c r="D43" s="17"/>
      <c r="E43" s="16"/>
      <c r="F43" s="16"/>
      <c r="G43" s="18"/>
      <c r="H43" s="18"/>
      <c r="I43" s="16"/>
      <c r="J43" s="16"/>
      <c r="K43" s="16"/>
      <c r="L43" s="19"/>
      <c r="M43" s="19"/>
      <c r="N43" s="19"/>
      <c r="O43" s="19"/>
      <c r="P43" s="18"/>
      <c r="Q43" s="16"/>
      <c r="R43" s="19"/>
      <c r="S43" s="16"/>
      <c r="T43" s="25">
        <f>SUBTOTAL(109,Tabla1[Net weight per pallet (kg)])</f>
        <v>21552</v>
      </c>
      <c r="U43" s="20"/>
      <c r="V43" s="19"/>
      <c r="W43" s="20"/>
      <c r="X43" s="16"/>
      <c r="Y43" s="21"/>
      <c r="Z43" s="21"/>
      <c r="AA43" s="21"/>
      <c r="AB43" s="21"/>
      <c r="AC43" s="18"/>
      <c r="AD43" s="18"/>
      <c r="AE43" s="16"/>
      <c r="AF43" s="16"/>
      <c r="AG43" s="16"/>
      <c r="AH43" s="22"/>
      <c r="AI43" s="23"/>
      <c r="AJ43" s="16"/>
      <c r="AK43" s="21"/>
      <c r="AL43" s="21"/>
      <c r="AM43" s="24"/>
      <c r="AN43" s="21"/>
    </row>
  </sheetData>
  <phoneticPr fontId="19" type="noConversion"/>
  <dataValidations count="1">
    <dataValidation type="list" allowBlank="1" showInputMessage="1" showErrorMessage="1" sqref="Y1:Y3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Y5APSCXJJASK-873349389-160420</_dlc_DocId>
    <_dlc_DocIdUrl xmlns="4b103cb2-fc1f-4745-8042-7762d43a0e3a">
      <Url>https://helferfrance.sharepoint.com/sites/Services/_layouts/15/DocIdRedir.aspx?ID=Y5APSCXJJASK-873349389-160420</Url>
      <Description>Y5APSCXJJASK-873349389-160420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62BFED6-128B-4F71-937F-DE3C71BB50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2E7AE0-647E-4170-ADAB-8FC0097F1CDD}"/>
</file>

<file path=customXml/itemProps3.xml><?xml version="1.0" encoding="utf-8"?>
<ds:datastoreItem xmlns:ds="http://schemas.openxmlformats.org/officeDocument/2006/customXml" ds:itemID="{7AA31F20-2D50-4A16-9910-5C21016137F8}">
  <ds:schemaRefs>
    <ds:schemaRef ds:uri="http://schemas.microsoft.com/office/2006/metadata/properties"/>
    <ds:schemaRef ds:uri="http://schemas.microsoft.com/office/infopath/2007/PartnerControls"/>
    <ds:schemaRef ds:uri="51a3413e-012d-459c-bb36-46b9e1cc7752"/>
    <ds:schemaRef ds:uri="df6a3322-671d-4693-ad06-a19c39bd1e47"/>
  </ds:schemaRefs>
</ds:datastoreItem>
</file>

<file path=customXml/itemProps4.xml><?xml version="1.0" encoding="utf-8"?>
<ds:datastoreItem xmlns:ds="http://schemas.openxmlformats.org/officeDocument/2006/customXml" ds:itemID="{E7D66A4B-0762-4E44-AE9F-C5B13FD4410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Packing Data</vt:lpstr>
      <vt:lpstr>'Packing Data'!Área_de_impresión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Paola Jurado</cp:lastModifiedBy>
  <cp:lastPrinted>2025-01-30T09:07:06Z</cp:lastPrinted>
  <dcterms:created xsi:type="dcterms:W3CDTF">2023-06-27T18:29:01Z</dcterms:created>
  <dcterms:modified xsi:type="dcterms:W3CDTF">2025-04-11T22:40:15Z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MediaServiceImageTags">
    <vt:lpwstr/>
  </property>
  <property fmtid="{D5CDD505-2E9C-101B-9397-08002B2CF9AE}" pid="4" name="_dlc_DocIdItemGuid">
    <vt:lpwstr>e82b5461-85c7-4495-9f32-87b5421a2f85</vt:lpwstr>
  </property>
</Properties>
</file>