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T16 Partition 1" sheetId="1" r:id="rId4"/>
    <sheet state="visible" name="NTFS Partition 2" sheetId="2" r:id="rId5"/>
    <sheet state="visible" name="FAT16 Partition 3" sheetId="3" r:id="rId6"/>
    <sheet state="visible" name="Located Files Overview" sheetId="4" r:id="rId7"/>
    <sheet state="visible" name="Project Result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8">
      <text>
        <t xml:space="preserve">I'm pretty sure these are correct, but I can't test them until we have the decryption Key
	-Rachel Sowada</t>
      </text>
    </comment>
  </commentList>
</comments>
</file>

<file path=xl/sharedStrings.xml><?xml version="1.0" encoding="utf-8"?>
<sst xmlns="http://schemas.openxmlformats.org/spreadsheetml/2006/main" count="415" uniqueCount="225">
  <si>
    <t>Description</t>
  </si>
  <si>
    <t>Value (hex)</t>
  </si>
  <si>
    <t>Value (Dec)</t>
  </si>
  <si>
    <t>Structure</t>
  </si>
  <si>
    <t>Start Location</t>
  </si>
  <si>
    <t>Size</t>
  </si>
  <si>
    <t>Sectors Before Partition</t>
  </si>
  <si>
    <t>0x800</t>
  </si>
  <si>
    <t>Boot Sector</t>
  </si>
  <si>
    <t>0x1C</t>
  </si>
  <si>
    <t>Bytes/Sec</t>
  </si>
  <si>
    <t>0x200</t>
  </si>
  <si>
    <t>0xB</t>
  </si>
  <si>
    <t>Sec/Cluster</t>
  </si>
  <si>
    <t>0x08</t>
  </si>
  <si>
    <t>0xD</t>
  </si>
  <si>
    <t>Reserved Sectors</t>
  </si>
  <si>
    <t>0xE</t>
  </si>
  <si>
    <t>Sec/FAT</t>
  </si>
  <si>
    <t>0x100</t>
  </si>
  <si>
    <t>0x16</t>
  </si>
  <si>
    <t>Root Directory Sectors</t>
  </si>
  <si>
    <t>0x20</t>
  </si>
  <si>
    <t>Root Directory</t>
  </si>
  <si>
    <t>Data Area Buffer</t>
  </si>
  <si>
    <t>FAT</t>
  </si>
  <si>
    <t>Filename</t>
  </si>
  <si>
    <t>Ext</t>
  </si>
  <si>
    <t>Status</t>
  </si>
  <si>
    <t>Clust Start (Hex)</t>
  </si>
  <si>
    <t>Cluster Start</t>
  </si>
  <si>
    <t># Clusters</t>
  </si>
  <si>
    <t># Sectors</t>
  </si>
  <si>
    <t>File Size (Allocated)</t>
  </si>
  <si>
    <t>File Size</t>
  </si>
  <si>
    <t>File Size (Dec)</t>
  </si>
  <si>
    <t>Email</t>
  </si>
  <si>
    <t>Doc</t>
  </si>
  <si>
    <t>0xe5 - Deleted</t>
  </si>
  <si>
    <t>0x0003</t>
  </si>
  <si>
    <t>0x2db4</t>
  </si>
  <si>
    <t>Necklace</t>
  </si>
  <si>
    <t>PDF</t>
  </si>
  <si>
    <t>0x41 - Normal File</t>
  </si>
  <si>
    <t>0x0006</t>
  </si>
  <si>
    <t>0x15131</t>
  </si>
  <si>
    <t>Dash</t>
  </si>
  <si>
    <t>JPG</t>
  </si>
  <si>
    <t>0x001c</t>
  </si>
  <si>
    <t>0xb656</t>
  </si>
  <si>
    <t>Gems</t>
  </si>
  <si>
    <t>0x0028</t>
  </si>
  <si>
    <t>0xdc037</t>
  </si>
  <si>
    <t>Trash</t>
  </si>
  <si>
    <t>0x0105</t>
  </si>
  <si>
    <t>Allocated (Sectors)</t>
  </si>
  <si>
    <t>Start (Sector)</t>
  </si>
  <si>
    <t>Start (Hex offset)</t>
  </si>
  <si>
    <t>File Length (Sectors)</t>
  </si>
  <si>
    <t>Sectors to Partition</t>
  </si>
  <si>
    <t>0x00000000</t>
  </si>
  <si>
    <t>0x00100000</t>
  </si>
  <si>
    <t>FAT #1 Length</t>
  </si>
  <si>
    <t>0x00101000</t>
  </si>
  <si>
    <t>FAT #2 Length</t>
  </si>
  <si>
    <t>0x00121000</t>
  </si>
  <si>
    <t>Root Directory Length</t>
  </si>
  <si>
    <t>0x00141000</t>
  </si>
  <si>
    <t>0x00145000</t>
  </si>
  <si>
    <t>Skip * 512</t>
  </si>
  <si>
    <t>Count</t>
  </si>
  <si>
    <t>Confirmation Command</t>
  </si>
  <si>
    <t>sudo hexdump Project1.dd -s $(( 2608*512 )) -n $(( 1*512 ))</t>
  </si>
  <si>
    <t>sudo hexdump Project.dd -s $(( 2640*512 )) -n $(( 1*512 ))</t>
  </si>
  <si>
    <t>sudo hexdump Project1.dd -s $(( 2808*512 )) -n $(( 1*512 ))</t>
  </si>
  <si>
    <t>sudo hexdump Project1.dd -s $(( 2904*512 )) -n $(( 1*512 ))</t>
  </si>
  <si>
    <t>Recovery Command</t>
  </si>
  <si>
    <t>Email.Doc</t>
  </si>
  <si>
    <t>sudo dd if=Project1.dd of=Email.doc bs=1 skip=$((2608*512)) count=11700</t>
  </si>
  <si>
    <t>skip=2608*512</t>
  </si>
  <si>
    <t>Nechlace.PDF</t>
  </si>
  <si>
    <t>sudo dd if=Project1.dd of=Necklace.pdf bs=1 skip=$((2632*512)) count=86321</t>
  </si>
  <si>
    <t>skip=2640*512</t>
  </si>
  <si>
    <t>Dash.JPG</t>
  </si>
  <si>
    <t>sudo dd if=Project1.dd of=dash.jpg bs=1 skip=$((2808 * 512)) count=46678</t>
  </si>
  <si>
    <t>skip =2808*512</t>
  </si>
  <si>
    <t>Gems.pdf</t>
  </si>
  <si>
    <t>sudo dd if=Project1.dd of=gems.pdf bs=1 skip=$((2904*512)) count=901175</t>
  </si>
  <si>
    <t>skip=2904*512</t>
  </si>
  <si>
    <t>General NTFS Values</t>
  </si>
  <si>
    <t>Value</t>
  </si>
  <si>
    <t>MBR</t>
  </si>
  <si>
    <t>0xC</t>
  </si>
  <si>
    <t>514048</t>
  </si>
  <si>
    <t>$MFT Cluster Start</t>
  </si>
  <si>
    <t>4</t>
  </si>
  <si>
    <t>0x30</t>
  </si>
  <si>
    <t>0xFB04000</t>
  </si>
  <si>
    <t>$MFTMirr Cluster Start</t>
  </si>
  <si>
    <t>63999</t>
  </si>
  <si>
    <t>0x38</t>
  </si>
  <si>
    <t>0x1F4FF000</t>
  </si>
  <si>
    <t># System $MFT Records</t>
  </si>
  <si>
    <t>MFT</t>
  </si>
  <si>
    <t>Blank $MFT Records - Windows</t>
  </si>
  <si>
    <t>$MFT Record Size</t>
  </si>
  <si>
    <t>408 (1024 Allocated)</t>
  </si>
  <si>
    <t>NTFS Data Stucture Locations</t>
  </si>
  <si>
    <t>Start (Hex)</t>
  </si>
  <si>
    <t>0xFB00000</t>
  </si>
  <si>
    <t>$MFTMirr Start</t>
  </si>
  <si>
    <t>$MFT System Records</t>
  </si>
  <si>
    <t>File #1 $MFT Record</t>
  </si>
  <si>
    <t>0xFB14000</t>
  </si>
  <si>
    <t>File #2 $MFT Record</t>
  </si>
  <si>
    <t>0xFB14400</t>
  </si>
  <si>
    <t>File #3 $MFT Record</t>
  </si>
  <si>
    <t>0xFB14800</t>
  </si>
  <si>
    <t>File #4 $MFT Record</t>
  </si>
  <si>
    <t>0xFB14C00</t>
  </si>
  <si>
    <t>NTFS $MFT Record Information</t>
  </si>
  <si>
    <t>Attributes</t>
  </si>
  <si>
    <t>Non-Resident</t>
  </si>
  <si>
    <t>File Size (Hex)</t>
  </si>
  <si>
    <t>Sectors</t>
  </si>
  <si>
    <t>1st Cluster</t>
  </si>
  <si>
    <t>1st Sector</t>
  </si>
  <si>
    <t>1st Sector + Disk Offset</t>
  </si>
  <si>
    <t>First VCN</t>
  </si>
  <si>
    <t>Last VCN</t>
  </si>
  <si>
    <t>Mystery</t>
  </si>
  <si>
    <t>.zip</t>
  </si>
  <si>
    <t>0x10, 0x30, 0x50, 0x80</t>
  </si>
  <si>
    <t>0x120</t>
  </si>
  <si>
    <t>Surveil1</t>
  </si>
  <si>
    <t>.jpg</t>
  </si>
  <si>
    <t>0x2D52</t>
  </si>
  <si>
    <t>Surveil2</t>
  </si>
  <si>
    <t>0x2BAB</t>
  </si>
  <si>
    <t>Encoding</t>
  </si>
  <si>
    <t>.pdf</t>
  </si>
  <si>
    <t>0x198b8</t>
  </si>
  <si>
    <t>dd if=Project1.dd of=Encoding.pdf bs=512 skip=708416 count=24296</t>
  </si>
  <si>
    <t>dd if=Project1.dd of=Surveil1.jpg bs=512 skip=642912 count=11602</t>
  </si>
  <si>
    <t>dd if=Project1.dd of=Surveil2.zip bs=512 skip=675648 count=11179</t>
  </si>
  <si>
    <t>dd if=Project1.dd of=Mystery.zip bs=1 skip=263274864 count=258 iflag=skip_bytes,count_bytes</t>
  </si>
  <si>
    <t>Value (HEX)</t>
  </si>
  <si>
    <t>0x177800</t>
  </si>
  <si>
    <t>0xc0</t>
  </si>
  <si>
    <t>File Size (HEX)</t>
  </si>
  <si>
    <t>File Size (DEC)</t>
  </si>
  <si>
    <t>File Size (Sectors)</t>
  </si>
  <si>
    <t>Plan</t>
  </si>
  <si>
    <t>gpg</t>
  </si>
  <si>
    <t>0x3</t>
  </si>
  <si>
    <t>0x1da0</t>
  </si>
  <si>
    <t>History</t>
  </si>
  <si>
    <t>0x4</t>
  </si>
  <si>
    <t>0x18d75a</t>
  </si>
  <si>
    <t>Goal</t>
  </si>
  <si>
    <t>0x68</t>
  </si>
  <si>
    <t>0xbe14</t>
  </si>
  <si>
    <t>Surveil</t>
  </si>
  <si>
    <t>0x6b</t>
  </si>
  <si>
    <t>0x1646</t>
  </si>
  <si>
    <t>Start</t>
  </si>
  <si>
    <t>Skip</t>
  </si>
  <si>
    <t>Plan.gpg</t>
  </si>
  <si>
    <t>sudo hexdump Filename -s $(( 1538528*512 )) -n $(( 1*512 ))</t>
  </si>
  <si>
    <t>History.gpg</t>
  </si>
  <si>
    <t>sudo hexdump Filename -s $(( 1538560*512 )) -n $(( 1*512 ))</t>
  </si>
  <si>
    <t>Goal.gpg</t>
  </si>
  <si>
    <t>sudo hexdump Filename -s $(( 1541760*512 )) -n $(( 1*512 ))</t>
  </si>
  <si>
    <t>Surveil.gpg</t>
  </si>
  <si>
    <t>sudo hexdump Filename -s $(( 1541856*512 )) -n $(( 1*512 ))</t>
  </si>
  <si>
    <t>sudo dd if=Project1.dd of=Plan.gpg bs=1 skip=$((1538528*512)) count=7584</t>
  </si>
  <si>
    <t>sudo dd if=Project1.dd of=History.gpg bs=1 skip=$((1538560*512)) count=1627994</t>
  </si>
  <si>
    <t>sudo dd if=Project1.dd of=Goal.gpg bs=1 skip=$((1541760*512)) count=48660</t>
  </si>
  <si>
    <t>sudo dd if=Project1.dd of=Surveil.gpg bs=1 skip=$((1541856*512)) count=5702</t>
  </si>
  <si>
    <t>Located Files</t>
  </si>
  <si>
    <t>Partition</t>
  </si>
  <si>
    <t>File Name &amp; Extension</t>
  </si>
  <si>
    <t>Deleted</t>
  </si>
  <si>
    <t>Password Protected</t>
  </si>
  <si>
    <t>Encrypted</t>
  </si>
  <si>
    <t>Email.doc</t>
  </si>
  <si>
    <t>Yes</t>
  </si>
  <si>
    <t>No</t>
  </si>
  <si>
    <t>Necklace.pdf</t>
  </si>
  <si>
    <t>Dash.jpg</t>
  </si>
  <si>
    <t>Mystery.zip</t>
  </si>
  <si>
    <t>Key inside: 5468652070617373776f726420666f72204750472066696c6573206973204c33747347657450406964210a</t>
  </si>
  <si>
    <t>Surveil.jpg</t>
  </si>
  <si>
    <t>Surveil2.zip</t>
  </si>
  <si>
    <t>Encoding.pdf</t>
  </si>
  <si>
    <t>Project Results</t>
  </si>
  <si>
    <t>Steps taken for partition 2:</t>
  </si>
  <si>
    <t>Extension</t>
  </si>
  <si>
    <t>Attribute</t>
  </si>
  <si>
    <t>Byte Offset</t>
  </si>
  <si>
    <t>First we checked the master boot record to find the starting sector of the partition which is where the NTFS boot sector was located</t>
  </si>
  <si>
    <t>FAT16</t>
  </si>
  <si>
    <t>doc</t>
  </si>
  <si>
    <t>Next we used the NTFS boot sector to find the information about the partition as well as the start of the MFT</t>
  </si>
  <si>
    <t>pdf</t>
  </si>
  <si>
    <t>Normal File</t>
  </si>
  <si>
    <t>sudo dd if=Project1.dd of=Necklace.pdf bs=1 skip=$((2640*512)) count=86321</t>
  </si>
  <si>
    <t>After finding the MFT we moved past the system MFT records to find the user created MFT records</t>
  </si>
  <si>
    <t>jpg</t>
  </si>
  <si>
    <t>Using the user created MFT records we were able to figure out information for each file including: filename, file extension, file size, attributes, non-resident flag, and cluster start</t>
  </si>
  <si>
    <t>We then used the file size and bytes/sector to figure out how many sectors each file had</t>
  </si>
  <si>
    <t>NTFS</t>
  </si>
  <si>
    <t>zip</t>
  </si>
  <si>
    <t>Using the starting cluster we were able to then calculate the starting sector by multiplying it by the sectors/cluster</t>
  </si>
  <si>
    <t>We then added the starting sector to the start of the partition to get the sector that the file was located at</t>
  </si>
  <si>
    <t>For the resident file we had to instead use the offset located directly after the MFT record for that file</t>
  </si>
  <si>
    <t>Fat16</t>
  </si>
  <si>
    <t>Steps taken for partition 1/3:</t>
  </si>
  <si>
    <t>First we checked the master boot record to find the starting sector of the partition which is where the FAT boot sector was located</t>
  </si>
  <si>
    <t>From the FAT boot sector we were able to find information about the fires system including: sectors before the partition, bytes/sector, sector/cluster, reserved sectors, and root directory sectors</t>
  </si>
  <si>
    <t>Using this information we were able to find the location of the root directory which contained all of the entries of the user created files</t>
  </si>
  <si>
    <t>The directory entries located in the root directory contained information on each of the user created files such as the file name, file extension, file size, and the starting cluster</t>
  </si>
  <si>
    <t>We then used the cluster start to figure out exactly how many clusters each file had, which allowed us to calculate how many sectors each file had</t>
  </si>
  <si>
    <t>From this we were then able to use the start of the partition and the location of each FAT system file to locate the starting sector of each of the user created files</t>
  </si>
  <si>
    <t>After finding the start of the files we were able to use the recovery command to retrieve the files using the starting sector and the size of each file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</si>
</sst>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6.0"/>
      <color theme="1"/>
      <name val="Arial"/>
    </font>
    <font/>
    <font>
      <color theme="1"/>
      <name val="Arial"/>
    </font>
    <font>
      <sz val="16.0"/>
      <color rgb="FF000000"/>
      <name val="Arial"/>
    </font>
    <font>
      <b/>
      <sz val="9.0"/>
      <color theme="1"/>
      <name val="Arial"/>
    </font>
    <font>
      <b/>
      <sz val="9.0"/>
    </font>
    <font>
      <b/>
      <color theme="1"/>
      <name val="Arial"/>
    </font>
    <font>
      <b/>
      <sz val="9.0"/>
      <color rgb="FF000000"/>
      <name val="Arial"/>
    </font>
  </fonts>
  <fills count="7">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000000"/>
        <bgColor rgb="FF000000"/>
      </patternFill>
    </fill>
    <fill>
      <patternFill patternType="solid">
        <fgColor rgb="FFA6A6A6"/>
        <bgColor rgb="FFA6A6A6"/>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FFFFFF"/>
      </right>
      <top style="thin">
        <color rgb="FFFFFFFF"/>
      </top>
      <bottom style="thin">
        <color rgb="FFFFFFFF"/>
      </bottom>
    </border>
    <border>
      <right style="thin">
        <color rgb="FFFFFFFF"/>
      </right>
      <bottom style="thin">
        <color rgb="FFFFFFFF"/>
      </bottom>
    </border>
    <border>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2" fontId="1" numFmtId="0" xfId="0" applyAlignment="1" applyBorder="1" applyFont="1">
      <alignment horizontal="center" readingOrder="0" shrinkToFit="0" vertical="bottom" wrapText="0"/>
    </xf>
    <xf borderId="0" fillId="0" fontId="1" numFmtId="0" xfId="0" applyAlignment="1" applyFont="1">
      <alignment horizontal="center" shrinkToFit="0" vertical="bottom" wrapText="0"/>
    </xf>
    <xf borderId="3" fillId="3" fontId="1" numFmtId="0" xfId="0" applyAlignment="1" applyBorder="1" applyFill="1" applyFont="1">
      <alignment horizontal="center" readingOrder="0" shrinkToFit="0" vertical="bottom" wrapText="0"/>
    </xf>
    <xf borderId="4" fillId="3" fontId="1" numFmtId="0" xfId="0" applyAlignment="1" applyBorder="1" applyFont="1">
      <alignment horizontal="center" readingOrder="0" shrinkToFit="0" vertical="bottom" wrapText="0"/>
    </xf>
    <xf borderId="4" fillId="0" fontId="1" numFmtId="0" xfId="0" applyAlignment="1" applyBorder="1" applyFont="1">
      <alignment horizontal="center" readingOrder="0" shrinkToFit="0" vertical="bottom" wrapText="0"/>
    </xf>
    <xf borderId="3" fillId="0" fontId="1" numFmtId="0" xfId="0" applyAlignment="1" applyBorder="1" applyFont="1">
      <alignment horizontal="center" readingOrder="0" shrinkToFit="0" vertical="bottom" wrapText="0"/>
    </xf>
    <xf borderId="1" fillId="0" fontId="1" numFmtId="0" xfId="0" applyAlignment="1" applyBorder="1" applyFont="1">
      <alignment horizontal="center" readingOrder="0"/>
    </xf>
    <xf borderId="4" fillId="4" fontId="1" numFmtId="0" xfId="0" applyAlignment="1" applyBorder="1" applyFill="1" applyFont="1">
      <alignment horizontal="center" shrinkToFit="0" vertical="bottom" wrapText="0"/>
    </xf>
    <xf borderId="1" fillId="5" fontId="1" numFmtId="0" xfId="0" applyAlignment="1" applyBorder="1" applyFill="1" applyFont="1">
      <alignment horizontal="center" readingOrder="0" shrinkToFit="0" vertical="bottom" wrapText="0"/>
    </xf>
    <xf borderId="2" fillId="5" fontId="1" numFmtId="0" xfId="0" applyAlignment="1" applyBorder="1" applyFont="1">
      <alignment horizontal="center" readingOrder="0" shrinkToFit="0" vertical="bottom" wrapText="0"/>
    </xf>
    <xf borderId="5" fillId="0" fontId="1" numFmtId="0" xfId="0" applyAlignment="1" applyBorder="1" applyFont="1">
      <alignment horizontal="center" shrinkToFit="0" vertical="bottom" wrapText="0"/>
    </xf>
    <xf borderId="4" fillId="0" fontId="1" numFmtId="0" xfId="0" applyAlignment="1" applyBorder="1" applyFont="1">
      <alignment horizontal="center" shrinkToFit="0" vertical="bottom" wrapText="0"/>
    </xf>
    <xf borderId="6" fillId="0" fontId="1" numFmtId="0" xfId="0" applyAlignment="1" applyBorder="1" applyFont="1">
      <alignment horizontal="center" shrinkToFit="0" vertical="bottom" wrapText="0"/>
    </xf>
    <xf borderId="1" fillId="0" fontId="1" numFmtId="0" xfId="0" applyAlignment="1" applyBorder="1" applyFont="1">
      <alignment horizontal="center" readingOrder="0" shrinkToFit="0" vertical="bottom" wrapText="0"/>
    </xf>
    <xf borderId="0" fillId="4" fontId="1" numFmtId="0" xfId="0" applyAlignment="1" applyFont="1">
      <alignment horizontal="center" shrinkToFit="0" vertical="bottom" wrapText="0"/>
    </xf>
    <xf borderId="1" fillId="5" fontId="1" numFmtId="0" xfId="0" applyAlignment="1" applyBorder="1" applyFont="1">
      <alignment horizontal="center" shrinkToFit="0" vertical="bottom" wrapText="0"/>
    </xf>
    <xf borderId="7" fillId="5" fontId="1" numFmtId="0" xfId="0" applyAlignment="1" applyBorder="1" applyFont="1">
      <alignment horizontal="center" readingOrder="0" shrinkToFit="0" vertical="bottom" wrapText="0"/>
    </xf>
    <xf borderId="7" fillId="0" fontId="2" numFmtId="0" xfId="0" applyBorder="1" applyFont="1"/>
    <xf borderId="2" fillId="0" fontId="2" numFmtId="0" xfId="0" applyBorder="1" applyFont="1"/>
    <xf borderId="7" fillId="0" fontId="1" numFmtId="0" xfId="0" applyAlignment="1" applyBorder="1" applyFont="1">
      <alignment horizontal="center" readingOrder="0" shrinkToFit="0" vertical="bottom" wrapText="0"/>
    </xf>
    <xf borderId="0" fillId="0" fontId="1" numFmtId="0" xfId="0" applyAlignment="1" applyFont="1">
      <alignment horizontal="center" readingOrder="0" shrinkToFit="0" vertical="bottom" wrapText="0"/>
    </xf>
    <xf borderId="8" fillId="5" fontId="1" numFmtId="0" xfId="0" applyAlignment="1" applyBorder="1" applyFont="1">
      <alignment horizontal="center" readingOrder="0" shrinkToFit="0" vertical="bottom" wrapText="0"/>
    </xf>
    <xf borderId="8" fillId="0" fontId="1" numFmtId="0" xfId="0" applyAlignment="1" applyBorder="1" applyFont="1">
      <alignment horizontal="center" readingOrder="0" shrinkToFit="0" vertical="bottom" wrapText="0"/>
    </xf>
    <xf borderId="0" fillId="0" fontId="3" numFmtId="0" xfId="0" applyAlignment="1" applyFont="1">
      <alignment readingOrder="0"/>
    </xf>
    <xf borderId="0" fillId="0" fontId="3" numFmtId="0" xfId="0" applyFont="1"/>
    <xf borderId="9" fillId="5" fontId="1" numFmtId="0" xfId="0" applyAlignment="1" applyBorder="1" applyFont="1">
      <alignment horizontal="center" readingOrder="0" shrinkToFit="0" wrapText="0"/>
    </xf>
    <xf borderId="9" fillId="0" fontId="2" numFmtId="0" xfId="0" applyBorder="1" applyFont="1"/>
    <xf borderId="0" fillId="0" fontId="1" numFmtId="0" xfId="0" applyAlignment="1" applyFont="1">
      <alignment horizontal="center" shrinkToFit="0" wrapText="0"/>
    </xf>
    <xf borderId="3" fillId="5" fontId="1" numFmtId="0" xfId="0" applyAlignment="1" applyBorder="1" applyFont="1">
      <alignment horizontal="center" readingOrder="0" shrinkToFit="0" wrapText="0"/>
    </xf>
    <xf borderId="4" fillId="5" fontId="1" numFmtId="0" xfId="0" applyAlignment="1" applyBorder="1" applyFont="1">
      <alignment horizontal="center" readingOrder="0" shrinkToFit="0" wrapText="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3" fillId="3" fontId="1" numFmtId="0" xfId="0" applyAlignment="1" applyBorder="1" applyFont="1">
      <alignment horizontal="center" readingOrder="0" shrinkToFit="0" wrapText="0"/>
    </xf>
    <xf borderId="4" fillId="3" fontId="1" numFmtId="49" xfId="0" applyAlignment="1" applyBorder="1" applyFont="1" applyNumberFormat="1">
      <alignment horizontal="center" readingOrder="0" shrinkToFit="0" wrapText="0"/>
    </xf>
    <xf borderId="4" fillId="0" fontId="1" numFmtId="49" xfId="0" applyAlignment="1" applyBorder="1" applyFont="1" applyNumberFormat="1">
      <alignment horizontal="center" readingOrder="0" shrinkToFit="0" wrapText="0"/>
    </xf>
    <xf borderId="4" fillId="3" fontId="1" numFmtId="0" xfId="0" applyAlignment="1" applyBorder="1" applyFont="1">
      <alignment horizontal="center" readingOrder="0" shrinkToFit="0" wrapText="0"/>
    </xf>
    <xf borderId="0" fillId="3" fontId="1" numFmtId="0" xfId="0" applyAlignment="1" applyFont="1">
      <alignment horizontal="center" shrinkToFit="0" wrapText="0"/>
    </xf>
    <xf borderId="0" fillId="0" fontId="4" numFmtId="0" xfId="0" applyAlignment="1" applyFont="1">
      <alignment readingOrder="0"/>
    </xf>
    <xf borderId="4" fillId="4" fontId="1" numFmtId="0" xfId="0" applyAlignment="1" applyBorder="1" applyFont="1">
      <alignment horizontal="center" shrinkToFit="0" wrapText="0"/>
    </xf>
    <xf borderId="4" fillId="0" fontId="1" numFmtId="0" xfId="0" applyAlignment="1" applyBorder="1" applyFont="1">
      <alignment horizontal="center" shrinkToFit="0" wrapText="0"/>
    </xf>
    <xf borderId="8" fillId="5" fontId="1" numFmtId="0" xfId="0" applyAlignment="1" applyBorder="1" applyFont="1">
      <alignment horizontal="center" readingOrder="0" shrinkToFit="0" wrapText="0"/>
    </xf>
    <xf borderId="3" fillId="5" fontId="1" numFmtId="0" xfId="0" applyAlignment="1" applyBorder="1" applyFont="1">
      <alignment horizontal="center" shrinkToFit="0" wrapText="0"/>
    </xf>
    <xf borderId="0" fillId="4" fontId="1" numFmtId="0" xfId="0" applyAlignment="1" applyFont="1">
      <alignment horizontal="center" shrinkToFit="0" wrapText="0"/>
    </xf>
    <xf borderId="2" fillId="0" fontId="1" numFmtId="0" xfId="0" applyAlignment="1" applyBorder="1" applyFont="1">
      <alignment horizontal="center" shrinkToFit="0" wrapText="0"/>
    </xf>
    <xf borderId="10" fillId="0" fontId="1" numFmtId="0" xfId="0" applyAlignment="1" applyBorder="1" applyFont="1">
      <alignment shrinkToFit="0" wrapText="0"/>
    </xf>
    <xf borderId="4" fillId="0" fontId="1" numFmtId="0" xfId="0" applyAlignment="1" applyBorder="1" applyFont="1">
      <alignment horizontal="center" readingOrder="0"/>
    </xf>
    <xf borderId="8" fillId="0" fontId="1" numFmtId="0" xfId="0" applyAlignment="1" applyBorder="1" applyFont="1">
      <alignment horizontal="center" readingOrder="0" shrinkToFit="0" wrapText="0"/>
    </xf>
    <xf borderId="0" fillId="0" fontId="1" numFmtId="0" xfId="0" applyAlignment="1" applyFont="1">
      <alignment horizontal="center" readingOrder="0" shrinkToFit="0" wrapText="0"/>
    </xf>
    <xf borderId="1" fillId="3" fontId="1" numFmtId="0" xfId="0" applyAlignment="1" applyBorder="1" applyFont="1">
      <alignment horizontal="center" readingOrder="0" shrinkToFit="0" vertical="bottom" wrapText="0"/>
    </xf>
    <xf borderId="2" fillId="3" fontId="1" numFmtId="0" xfId="0" applyAlignment="1" applyBorder="1" applyFont="1">
      <alignment horizontal="center" readingOrder="0" shrinkToFit="0" vertical="bottom" wrapText="0"/>
    </xf>
    <xf borderId="4" fillId="0" fontId="1" numFmtId="0" xfId="0" applyAlignment="1" applyBorder="1" applyFont="1">
      <alignment horizontal="center" shrinkToFit="0" vertical="bottom" wrapText="0"/>
    </xf>
    <xf borderId="3" fillId="0" fontId="1" numFmtId="0" xfId="0" applyAlignment="1" applyBorder="1" applyFont="1">
      <alignment horizontal="center" shrinkToFit="0" vertical="bottom" wrapText="0"/>
    </xf>
    <xf borderId="2" fillId="0" fontId="1" numFmtId="0" xfId="0" applyAlignment="1" applyBorder="1" applyFont="1">
      <alignment horizontal="center" readingOrder="0" shrinkToFit="0" vertical="bottom" wrapText="0"/>
    </xf>
    <xf borderId="1" fillId="0" fontId="4" numFmtId="0" xfId="0" applyAlignment="1" applyBorder="1" applyFont="1">
      <alignment readingOrder="0" shrinkToFit="0" vertical="bottom" wrapText="0"/>
    </xf>
    <xf borderId="3" fillId="4" fontId="1" numFmtId="0" xfId="0" applyAlignment="1" applyBorder="1" applyFont="1">
      <alignment horizontal="center" shrinkToFit="0" vertical="bottom" wrapText="0"/>
    </xf>
    <xf borderId="8" fillId="6" fontId="5" numFmtId="0" xfId="0" applyAlignment="1" applyBorder="1" applyFill="1" applyFont="1">
      <alignment horizontal="center" readingOrder="0"/>
    </xf>
    <xf borderId="1" fillId="6" fontId="5" numFmtId="0" xfId="0" applyAlignment="1" applyBorder="1" applyFont="1">
      <alignment horizontal="center" readingOrder="0"/>
    </xf>
    <xf borderId="1" fillId="6" fontId="5" numFmtId="0" xfId="0" applyAlignment="1" applyBorder="1" applyFont="1">
      <alignment readingOrder="0"/>
    </xf>
    <xf borderId="1" fillId="0" fontId="5" numFmtId="0" xfId="0" applyAlignment="1" applyBorder="1" applyFont="1">
      <alignment horizontal="center" readingOrder="0"/>
    </xf>
    <xf borderId="1" fillId="0" fontId="5" numFmtId="0" xfId="0" applyAlignment="1" applyBorder="1" applyFont="1">
      <alignment horizontal="center" readingOrder="0" shrinkToFit="0" vertical="bottom" wrapText="0"/>
    </xf>
    <xf borderId="1" fillId="0" fontId="6" numFmtId="0" xfId="0" applyAlignment="1" applyBorder="1" applyFont="1">
      <alignment readingOrder="0"/>
    </xf>
    <xf borderId="1" fillId="0" fontId="5" numFmtId="0" xfId="0" applyAlignment="1" applyBorder="1" applyFont="1">
      <alignment horizontal="center" readingOrder="0" vertical="bottom"/>
    </xf>
    <xf borderId="1" fillId="0" fontId="5" numFmtId="0" xfId="0" applyAlignment="1" applyBorder="1" applyFont="1">
      <alignment horizontal="center"/>
    </xf>
    <xf borderId="0" fillId="0" fontId="7" numFmtId="0" xfId="0" applyAlignment="1" applyFont="1">
      <alignment readingOrder="0"/>
    </xf>
    <xf borderId="4" fillId="0" fontId="5" numFmtId="0" xfId="0" applyAlignment="1" applyBorder="1" applyFont="1">
      <alignment horizontal="center" readingOrder="0" shrinkToFit="0" vertical="bottom" wrapText="0"/>
    </xf>
    <xf borderId="1" fillId="0" fontId="6" numFmtId="0" xfId="0" applyAlignment="1" applyBorder="1" applyFont="1">
      <alignment horizontal="center" readingOrder="0"/>
    </xf>
    <xf borderId="1" fillId="3" fontId="8" numFmtId="0" xfId="0" applyAlignment="1" applyBorder="1" applyFont="1">
      <alignment horizontal="center" readingOrder="0"/>
    </xf>
    <xf borderId="1" fillId="0" fontId="5" numFmtId="0" xfId="0" applyAlignment="1" applyBorder="1" applyFont="1">
      <alignment horizontal="center" readingOrder="0"/>
    </xf>
    <xf borderId="1" fillId="0" fontId="6" numFmtId="0" xfId="0" applyAlignment="1" applyBorder="1" applyFont="1">
      <alignment horizontal="center" readingOrder="0"/>
    </xf>
    <xf borderId="1" fillId="0" fontId="5" numFmtId="0" xfId="0" applyAlignment="1" applyBorder="1" applyFont="1">
      <alignment horizontal="center"/>
    </xf>
    <xf borderId="0" fillId="0" fontId="7"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3.29"/>
    <col customWidth="1" min="2" max="2" width="26.86"/>
    <col customWidth="1" min="3" max="3" width="26.0"/>
    <col customWidth="1" hidden="1" min="4" max="4" width="27.71"/>
    <col customWidth="1" hidden="1" min="5" max="5" width="30.86"/>
    <col customWidth="1" min="6" max="6" width="20.86"/>
    <col customWidth="1" min="7" max="7" width="23.14"/>
    <col customWidth="1" min="8" max="8" width="28.29"/>
    <col customWidth="1" min="9" max="9" width="26.0"/>
    <col customWidth="1" min="10" max="10" width="27.57"/>
  </cols>
  <sheetData>
    <row r="1">
      <c r="A1" s="1" t="s">
        <v>0</v>
      </c>
      <c r="B1" s="2" t="s">
        <v>1</v>
      </c>
      <c r="C1" s="2" t="s">
        <v>2</v>
      </c>
      <c r="D1" s="2" t="s">
        <v>3</v>
      </c>
      <c r="E1" s="2" t="s">
        <v>4</v>
      </c>
      <c r="F1" s="2" t="s">
        <v>5</v>
      </c>
      <c r="G1" s="3"/>
      <c r="H1" s="3"/>
      <c r="I1" s="3"/>
      <c r="J1" s="3"/>
      <c r="K1" s="3"/>
    </row>
    <row r="2">
      <c r="A2" s="4" t="s">
        <v>6</v>
      </c>
      <c r="B2" s="5" t="s">
        <v>7</v>
      </c>
      <c r="C2" s="5">
        <v>2048.0</v>
      </c>
      <c r="D2" s="6" t="s">
        <v>8</v>
      </c>
      <c r="E2" s="6" t="s">
        <v>9</v>
      </c>
      <c r="F2" s="6">
        <v>4.0</v>
      </c>
      <c r="G2" s="3"/>
      <c r="H2" s="3"/>
      <c r="I2" s="3"/>
      <c r="J2" s="3"/>
      <c r="K2" s="3"/>
    </row>
    <row r="3">
      <c r="A3" s="7" t="s">
        <v>10</v>
      </c>
      <c r="B3" s="6" t="s">
        <v>11</v>
      </c>
      <c r="C3" s="6">
        <v>512.0</v>
      </c>
      <c r="D3" s="6" t="s">
        <v>8</v>
      </c>
      <c r="E3" s="6" t="s">
        <v>12</v>
      </c>
      <c r="F3" s="6">
        <v>2.0</v>
      </c>
      <c r="G3" s="3"/>
      <c r="H3" s="3"/>
      <c r="I3" s="3"/>
      <c r="J3" s="3"/>
      <c r="K3" s="3"/>
    </row>
    <row r="4">
      <c r="A4" s="7" t="s">
        <v>13</v>
      </c>
      <c r="B4" s="6" t="s">
        <v>14</v>
      </c>
      <c r="C4" s="6">
        <v>8.0</v>
      </c>
      <c r="D4" s="6" t="s">
        <v>8</v>
      </c>
      <c r="E4" s="6" t="s">
        <v>15</v>
      </c>
      <c r="F4" s="6">
        <v>1.0</v>
      </c>
      <c r="G4" s="3"/>
      <c r="H4" s="3"/>
      <c r="I4" s="3"/>
      <c r="J4" s="3"/>
      <c r="K4" s="3"/>
    </row>
    <row r="5">
      <c r="A5" s="7" t="s">
        <v>16</v>
      </c>
      <c r="B5" s="6" t="s">
        <v>14</v>
      </c>
      <c r="C5" s="6">
        <v>8.0</v>
      </c>
      <c r="D5" s="6" t="s">
        <v>8</v>
      </c>
      <c r="E5" s="6" t="s">
        <v>17</v>
      </c>
      <c r="F5" s="6">
        <v>2.0</v>
      </c>
      <c r="G5" s="3"/>
      <c r="H5" s="3"/>
      <c r="I5" s="3"/>
      <c r="J5" s="3"/>
      <c r="K5" s="3"/>
    </row>
    <row r="6">
      <c r="A6" s="7" t="s">
        <v>18</v>
      </c>
      <c r="B6" s="6" t="s">
        <v>19</v>
      </c>
      <c r="C6" s="6">
        <v>256.0</v>
      </c>
      <c r="D6" s="6" t="s">
        <v>8</v>
      </c>
      <c r="E6" s="6" t="s">
        <v>20</v>
      </c>
      <c r="F6" s="6">
        <v>2.0</v>
      </c>
      <c r="G6" s="3"/>
      <c r="H6" s="3"/>
      <c r="I6" s="3"/>
      <c r="J6" s="3"/>
      <c r="K6" s="3"/>
    </row>
    <row r="7">
      <c r="A7" s="7" t="s">
        <v>21</v>
      </c>
      <c r="B7" s="6" t="s">
        <v>22</v>
      </c>
      <c r="C7" s="8">
        <v>32.0</v>
      </c>
      <c r="D7" s="6" t="s">
        <v>23</v>
      </c>
      <c r="E7" s="9"/>
      <c r="F7" s="9"/>
      <c r="G7" s="3"/>
      <c r="H7" s="3"/>
      <c r="I7" s="3"/>
      <c r="J7" s="3"/>
      <c r="K7" s="3"/>
    </row>
    <row r="8">
      <c r="A8" s="7" t="s">
        <v>24</v>
      </c>
      <c r="B8" s="6" t="s">
        <v>14</v>
      </c>
      <c r="C8" s="8">
        <v>8.0</v>
      </c>
      <c r="D8" s="6" t="s">
        <v>25</v>
      </c>
      <c r="E8" s="9"/>
      <c r="F8" s="9"/>
      <c r="G8" s="3"/>
      <c r="H8" s="3"/>
      <c r="I8" s="3"/>
      <c r="J8" s="3"/>
      <c r="K8" s="3"/>
    </row>
    <row r="9">
      <c r="A9" s="3"/>
      <c r="B9" s="3"/>
      <c r="C9" s="3"/>
      <c r="D9" s="3"/>
      <c r="E9" s="3"/>
      <c r="F9" s="3"/>
      <c r="G9" s="3"/>
      <c r="H9" s="3"/>
      <c r="I9" s="3"/>
      <c r="J9" s="3"/>
      <c r="K9" s="3"/>
    </row>
    <row r="10">
      <c r="A10" s="10" t="s">
        <v>26</v>
      </c>
      <c r="B10" s="11" t="s">
        <v>27</v>
      </c>
      <c r="C10" s="11" t="s">
        <v>28</v>
      </c>
      <c r="D10" s="11" t="s">
        <v>29</v>
      </c>
      <c r="E10" s="11" t="s">
        <v>30</v>
      </c>
      <c r="F10" s="11" t="s">
        <v>31</v>
      </c>
      <c r="G10" s="11" t="s">
        <v>32</v>
      </c>
      <c r="H10" s="11" t="s">
        <v>33</v>
      </c>
      <c r="I10" s="11" t="s">
        <v>34</v>
      </c>
      <c r="J10" s="11" t="s">
        <v>35</v>
      </c>
      <c r="K10" s="12"/>
    </row>
    <row r="11">
      <c r="A11" s="7" t="s">
        <v>36</v>
      </c>
      <c r="B11" s="6" t="s">
        <v>37</v>
      </c>
      <c r="C11" s="6" t="s">
        <v>38</v>
      </c>
      <c r="D11" s="6" t="s">
        <v>39</v>
      </c>
      <c r="E11" s="6">
        <v>3.0</v>
      </c>
      <c r="F11" s="6">
        <v>4.0</v>
      </c>
      <c r="G11" s="13">
        <f t="shared" ref="G11:G14" si="1">F11*$C$4</f>
        <v>32</v>
      </c>
      <c r="H11" s="13">
        <f t="shared" ref="H11:H14" si="2">G11*$C$3</f>
        <v>16384</v>
      </c>
      <c r="I11" s="6" t="s">
        <v>40</v>
      </c>
      <c r="J11" s="6">
        <v>11700.0</v>
      </c>
      <c r="K11" s="14"/>
    </row>
    <row r="12">
      <c r="A12" s="7" t="s">
        <v>41</v>
      </c>
      <c r="B12" s="6" t="s">
        <v>42</v>
      </c>
      <c r="C12" s="6" t="s">
        <v>43</v>
      </c>
      <c r="D12" s="6" t="s">
        <v>44</v>
      </c>
      <c r="E12" s="6">
        <v>6.0</v>
      </c>
      <c r="F12" s="6">
        <v>22.0</v>
      </c>
      <c r="G12" s="13">
        <f t="shared" si="1"/>
        <v>176</v>
      </c>
      <c r="H12" s="13">
        <f t="shared" si="2"/>
        <v>90112</v>
      </c>
      <c r="I12" s="6" t="s">
        <v>45</v>
      </c>
      <c r="J12" s="6">
        <v>86321.0</v>
      </c>
      <c r="K12" s="14"/>
    </row>
    <row r="13">
      <c r="A13" s="7" t="s">
        <v>46</v>
      </c>
      <c r="B13" s="6" t="s">
        <v>47</v>
      </c>
      <c r="C13" s="6" t="s">
        <v>38</v>
      </c>
      <c r="D13" s="6" t="s">
        <v>48</v>
      </c>
      <c r="E13" s="6">
        <v>28.0</v>
      </c>
      <c r="F13" s="6">
        <v>12.0</v>
      </c>
      <c r="G13" s="13">
        <f t="shared" si="1"/>
        <v>96</v>
      </c>
      <c r="H13" s="13">
        <f t="shared" si="2"/>
        <v>49152</v>
      </c>
      <c r="I13" s="6" t="s">
        <v>49</v>
      </c>
      <c r="J13" s="6">
        <v>46678.0</v>
      </c>
      <c r="K13" s="14"/>
    </row>
    <row r="14">
      <c r="A14" s="7" t="s">
        <v>50</v>
      </c>
      <c r="B14" s="6" t="s">
        <v>42</v>
      </c>
      <c r="C14" s="6" t="s">
        <v>43</v>
      </c>
      <c r="D14" s="6" t="s">
        <v>51</v>
      </c>
      <c r="E14" s="6">
        <v>40.0</v>
      </c>
      <c r="F14" s="6">
        <v>248.0</v>
      </c>
      <c r="G14" s="13">
        <f t="shared" si="1"/>
        <v>1984</v>
      </c>
      <c r="H14" s="13">
        <f t="shared" si="2"/>
        <v>1015808</v>
      </c>
      <c r="I14" s="6" t="s">
        <v>52</v>
      </c>
      <c r="J14" s="6">
        <v>901175.0</v>
      </c>
      <c r="K14" s="3"/>
    </row>
    <row r="15" hidden="1">
      <c r="A15" s="15" t="s">
        <v>53</v>
      </c>
      <c r="B15" s="15"/>
      <c r="C15" s="6" t="s">
        <v>43</v>
      </c>
      <c r="D15" s="15" t="s">
        <v>54</v>
      </c>
      <c r="E15" s="15">
        <v>261.0</v>
      </c>
      <c r="F15" s="16"/>
      <c r="G15" s="16"/>
      <c r="H15" s="3"/>
      <c r="I15" s="3"/>
      <c r="J15" s="3"/>
      <c r="K15" s="3"/>
    </row>
    <row r="16">
      <c r="A16" s="3"/>
      <c r="B16" s="3"/>
      <c r="C16" s="3"/>
      <c r="D16" s="3"/>
      <c r="E16" s="3"/>
      <c r="F16" s="3"/>
      <c r="G16" s="3"/>
      <c r="H16" s="3"/>
      <c r="I16" s="3"/>
      <c r="J16" s="3"/>
      <c r="K16" s="3"/>
    </row>
    <row r="17">
      <c r="A17" s="17"/>
      <c r="B17" s="11" t="s">
        <v>55</v>
      </c>
      <c r="C17" s="11" t="s">
        <v>56</v>
      </c>
      <c r="D17" s="11" t="s">
        <v>57</v>
      </c>
      <c r="E17" s="11" t="s">
        <v>58</v>
      </c>
      <c r="F17" s="3"/>
      <c r="G17" s="3"/>
      <c r="H17" s="3"/>
      <c r="I17" s="3"/>
      <c r="J17" s="3"/>
      <c r="K17" s="3"/>
      <c r="L17" s="3"/>
    </row>
    <row r="18">
      <c r="A18" s="7" t="s">
        <v>59</v>
      </c>
      <c r="B18" s="6">
        <v>2048.0</v>
      </c>
      <c r="C18" s="6">
        <v>0.0</v>
      </c>
      <c r="D18" s="6" t="s">
        <v>60</v>
      </c>
      <c r="E18" s="9"/>
      <c r="F18" s="3"/>
      <c r="G18" s="3"/>
      <c r="H18" s="3"/>
      <c r="I18" s="3"/>
      <c r="J18" s="3"/>
      <c r="K18" s="3"/>
      <c r="L18" s="3"/>
    </row>
    <row r="19">
      <c r="A19" s="7" t="s">
        <v>16</v>
      </c>
      <c r="B19" s="6">
        <v>8.0</v>
      </c>
      <c r="C19" s="6">
        <v>2048.0</v>
      </c>
      <c r="D19" s="6" t="s">
        <v>61</v>
      </c>
      <c r="E19" s="9"/>
      <c r="F19" s="3"/>
      <c r="G19" s="3"/>
      <c r="H19" s="3"/>
      <c r="I19" s="3"/>
      <c r="J19" s="3"/>
      <c r="K19" s="3"/>
      <c r="L19" s="3"/>
    </row>
    <row r="20">
      <c r="A20" s="7" t="s">
        <v>62</v>
      </c>
      <c r="B20" s="6">
        <v>256.0</v>
      </c>
      <c r="C20" s="6">
        <v>2056.0</v>
      </c>
      <c r="D20" s="6" t="s">
        <v>63</v>
      </c>
      <c r="E20" s="9"/>
      <c r="F20" s="3"/>
      <c r="G20" s="3"/>
      <c r="H20" s="3"/>
      <c r="I20" s="3"/>
      <c r="J20" s="3"/>
      <c r="K20" s="3"/>
      <c r="L20" s="3"/>
    </row>
    <row r="21">
      <c r="A21" s="7" t="s">
        <v>64</v>
      </c>
      <c r="B21" s="6">
        <v>256.0</v>
      </c>
      <c r="C21" s="6">
        <v>2312.0</v>
      </c>
      <c r="D21" s="6" t="s">
        <v>65</v>
      </c>
      <c r="E21" s="9"/>
      <c r="F21" s="3"/>
      <c r="G21" s="3"/>
      <c r="H21" s="3"/>
      <c r="I21" s="3"/>
      <c r="J21" s="3"/>
      <c r="K21" s="3"/>
      <c r="L21" s="3"/>
    </row>
    <row r="22">
      <c r="A22" s="7" t="s">
        <v>66</v>
      </c>
      <c r="B22" s="6">
        <v>32.0</v>
      </c>
      <c r="C22" s="6">
        <v>2568.0</v>
      </c>
      <c r="D22" s="6" t="s">
        <v>67</v>
      </c>
      <c r="E22" s="9"/>
      <c r="F22" s="3"/>
      <c r="G22" s="3"/>
      <c r="H22" s="3"/>
      <c r="I22" s="3"/>
      <c r="J22" s="3"/>
      <c r="K22" s="3"/>
      <c r="L22" s="3"/>
    </row>
    <row r="23">
      <c r="A23" s="7" t="s">
        <v>24</v>
      </c>
      <c r="B23" s="6">
        <v>32.0</v>
      </c>
      <c r="C23" s="6">
        <v>2600.0</v>
      </c>
      <c r="D23" s="6" t="s">
        <v>68</v>
      </c>
      <c r="E23" s="9"/>
      <c r="F23" s="11" t="s">
        <v>69</v>
      </c>
      <c r="G23" s="11" t="s">
        <v>70</v>
      </c>
      <c r="H23" s="18" t="s">
        <v>71</v>
      </c>
      <c r="I23" s="19"/>
      <c r="J23" s="19"/>
      <c r="K23" s="19"/>
      <c r="L23" s="20"/>
    </row>
    <row r="24">
      <c r="A24" s="7" t="s">
        <v>36</v>
      </c>
      <c r="B24" s="6">
        <v>32.0</v>
      </c>
      <c r="C24" s="6">
        <v>2608.0</v>
      </c>
      <c r="D24" s="6"/>
      <c r="E24" s="13"/>
      <c r="F24" s="6">
        <v>2608.0</v>
      </c>
      <c r="G24" s="6">
        <v>11700.0</v>
      </c>
      <c r="H24" s="21" t="s">
        <v>72</v>
      </c>
      <c r="I24" s="19"/>
      <c r="J24" s="19"/>
      <c r="K24" s="19"/>
      <c r="L24" s="20"/>
    </row>
    <row r="25">
      <c r="A25" s="7" t="s">
        <v>41</v>
      </c>
      <c r="B25" s="6">
        <v>176.0</v>
      </c>
      <c r="C25" s="6">
        <v>2640.0</v>
      </c>
      <c r="D25" s="13"/>
      <c r="E25" s="13"/>
      <c r="F25" s="6">
        <v>2640.0</v>
      </c>
      <c r="G25" s="6">
        <v>86321.0</v>
      </c>
      <c r="H25" s="21" t="s">
        <v>73</v>
      </c>
      <c r="I25" s="19"/>
      <c r="J25" s="19"/>
      <c r="K25" s="19"/>
      <c r="L25" s="20"/>
    </row>
    <row r="26">
      <c r="A26" s="7" t="s">
        <v>46</v>
      </c>
      <c r="B26" s="6">
        <v>96.0</v>
      </c>
      <c r="C26" s="6">
        <v>2808.0</v>
      </c>
      <c r="D26" s="6"/>
      <c r="E26" s="13"/>
      <c r="F26" s="6">
        <v>2808.0</v>
      </c>
      <c r="G26" s="6">
        <v>46678.0</v>
      </c>
      <c r="H26" s="21" t="s">
        <v>74</v>
      </c>
      <c r="I26" s="19"/>
      <c r="J26" s="19"/>
      <c r="K26" s="19"/>
      <c r="L26" s="20"/>
    </row>
    <row r="27">
      <c r="A27" s="7" t="s">
        <v>50</v>
      </c>
      <c r="B27" s="6">
        <v>1760.0</v>
      </c>
      <c r="C27" s="6">
        <v>2904.0</v>
      </c>
      <c r="D27" s="6"/>
      <c r="E27" s="13"/>
      <c r="F27" s="6">
        <v>2904.0</v>
      </c>
      <c r="G27" s="6">
        <v>901175.0</v>
      </c>
      <c r="H27" s="21" t="s">
        <v>75</v>
      </c>
      <c r="I27" s="19"/>
      <c r="J27" s="19"/>
      <c r="K27" s="19"/>
      <c r="L27" s="20"/>
    </row>
    <row r="28">
      <c r="A28" s="3"/>
      <c r="B28" s="3"/>
      <c r="C28" s="22"/>
      <c r="D28" s="3"/>
      <c r="E28" s="3"/>
      <c r="F28" s="3"/>
      <c r="G28" s="3"/>
      <c r="H28" s="3"/>
      <c r="I28" s="3"/>
      <c r="J28" s="3"/>
      <c r="K28" s="3"/>
    </row>
    <row r="29">
      <c r="A29" s="3"/>
      <c r="B29" s="3"/>
      <c r="C29" s="22"/>
      <c r="D29" s="3"/>
      <c r="E29" s="3"/>
      <c r="F29" s="3"/>
      <c r="G29" s="23" t="s">
        <v>76</v>
      </c>
      <c r="H29" s="19"/>
      <c r="I29" s="19"/>
      <c r="J29" s="19"/>
      <c r="K29" s="20"/>
    </row>
    <row r="30">
      <c r="A30" s="3"/>
      <c r="B30" s="3"/>
      <c r="D30" s="3"/>
      <c r="E30" s="3"/>
      <c r="F30" s="22" t="s">
        <v>77</v>
      </c>
      <c r="G30" s="24" t="s">
        <v>78</v>
      </c>
      <c r="H30" s="19"/>
      <c r="I30" s="19"/>
      <c r="J30" s="19"/>
      <c r="K30" s="20"/>
      <c r="M30" s="25" t="s">
        <v>79</v>
      </c>
    </row>
    <row r="31">
      <c r="A31" s="3"/>
      <c r="B31" s="3"/>
      <c r="C31" s="26">
        <f t="shared" ref="C31:C34" si="3">512*C24</f>
        <v>1335296</v>
      </c>
      <c r="D31" s="3"/>
      <c r="E31" s="3"/>
      <c r="F31" s="22" t="s">
        <v>80</v>
      </c>
      <c r="G31" s="24" t="s">
        <v>81</v>
      </c>
      <c r="H31" s="19"/>
      <c r="I31" s="19"/>
      <c r="J31" s="19"/>
      <c r="K31" s="20"/>
      <c r="M31" s="25" t="s">
        <v>82</v>
      </c>
    </row>
    <row r="32">
      <c r="A32" s="3"/>
      <c r="B32" s="3"/>
      <c r="C32" s="26">
        <f t="shared" si="3"/>
        <v>1351680</v>
      </c>
      <c r="D32" s="3"/>
      <c r="E32" s="3"/>
      <c r="F32" s="22" t="s">
        <v>83</v>
      </c>
      <c r="G32" s="24" t="s">
        <v>84</v>
      </c>
      <c r="H32" s="19"/>
      <c r="I32" s="19"/>
      <c r="J32" s="19"/>
      <c r="K32" s="20"/>
      <c r="M32" s="25" t="s">
        <v>85</v>
      </c>
    </row>
    <row r="33">
      <c r="A33" s="3"/>
      <c r="B33" s="3"/>
      <c r="C33" s="26">
        <f t="shared" si="3"/>
        <v>1437696</v>
      </c>
      <c r="D33" s="3"/>
      <c r="E33" s="3"/>
      <c r="F33" s="22" t="s">
        <v>86</v>
      </c>
      <c r="G33" s="24" t="s">
        <v>87</v>
      </c>
      <c r="H33" s="19"/>
      <c r="I33" s="19"/>
      <c r="J33" s="19"/>
      <c r="K33" s="20"/>
      <c r="M33" s="25" t="s">
        <v>88</v>
      </c>
    </row>
    <row r="34">
      <c r="C34" s="26">
        <f t="shared" si="3"/>
        <v>1486848</v>
      </c>
    </row>
  </sheetData>
  <mergeCells count="10">
    <mergeCell ref="G31:K31"/>
    <mergeCell ref="G32:K32"/>
    <mergeCell ref="G33:K33"/>
    <mergeCell ref="H23:L23"/>
    <mergeCell ref="H24:L24"/>
    <mergeCell ref="H25:L25"/>
    <mergeCell ref="H26:L26"/>
    <mergeCell ref="H27:L27"/>
    <mergeCell ref="G29:K29"/>
    <mergeCell ref="G30:K30"/>
  </mergeCells>
  <printOptions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29.43"/>
    <col customWidth="1" min="3" max="3" width="32.71"/>
    <col customWidth="1" min="4" max="4" width="20.0"/>
    <col customWidth="1" min="5" max="5" width="21.14"/>
    <col customWidth="1" min="6" max="6" width="12.86"/>
    <col customWidth="1" min="7" max="7" width="11.43"/>
    <col customWidth="1" min="8" max="8" width="15.71"/>
    <col customWidth="1" min="9" max="9" width="15.57"/>
    <col customWidth="1" min="10" max="10" width="32.86"/>
  </cols>
  <sheetData>
    <row r="1">
      <c r="A1" s="27" t="s">
        <v>89</v>
      </c>
      <c r="B1" s="28"/>
      <c r="C1" s="28"/>
      <c r="D1" s="28"/>
      <c r="E1" s="29"/>
      <c r="F1" s="29"/>
      <c r="G1" s="29"/>
      <c r="H1" s="29"/>
      <c r="I1" s="29"/>
      <c r="J1" s="29"/>
      <c r="K1" s="29"/>
      <c r="L1" s="29"/>
      <c r="M1" s="29"/>
      <c r="N1" s="29"/>
      <c r="O1" s="29"/>
    </row>
    <row r="2">
      <c r="A2" s="30" t="s">
        <v>0</v>
      </c>
      <c r="B2" s="31" t="s">
        <v>90</v>
      </c>
      <c r="C2" s="31" t="s">
        <v>3</v>
      </c>
      <c r="D2" s="31" t="s">
        <v>4</v>
      </c>
      <c r="E2" s="29"/>
      <c r="F2" s="29"/>
      <c r="G2" s="29"/>
      <c r="H2" s="29"/>
      <c r="I2" s="29"/>
      <c r="J2" s="29"/>
      <c r="K2" s="29"/>
      <c r="L2" s="29"/>
      <c r="M2" s="29"/>
      <c r="N2" s="29"/>
      <c r="O2" s="29"/>
    </row>
    <row r="3">
      <c r="A3" s="32" t="s">
        <v>10</v>
      </c>
      <c r="B3" s="33">
        <v>512.0</v>
      </c>
      <c r="C3" s="33" t="s">
        <v>91</v>
      </c>
      <c r="D3" s="33" t="s">
        <v>12</v>
      </c>
      <c r="E3" s="29"/>
      <c r="F3" s="29"/>
      <c r="G3" s="29"/>
      <c r="H3" s="29"/>
      <c r="I3" s="29"/>
      <c r="J3" s="29"/>
      <c r="K3" s="29"/>
      <c r="L3" s="29"/>
      <c r="M3" s="29"/>
      <c r="N3" s="29"/>
      <c r="O3" s="29"/>
    </row>
    <row r="4">
      <c r="A4" s="32" t="s">
        <v>13</v>
      </c>
      <c r="B4" s="33">
        <v>8.0</v>
      </c>
      <c r="C4" s="33" t="s">
        <v>91</v>
      </c>
      <c r="D4" s="33" t="s">
        <v>92</v>
      </c>
      <c r="E4" s="29"/>
      <c r="F4" s="29"/>
      <c r="G4" s="29"/>
      <c r="H4" s="29"/>
      <c r="I4" s="29"/>
      <c r="J4" s="29"/>
      <c r="K4" s="29"/>
      <c r="L4" s="29"/>
      <c r="M4" s="29"/>
      <c r="N4" s="29"/>
      <c r="O4" s="29"/>
    </row>
    <row r="5">
      <c r="A5" s="32" t="s">
        <v>16</v>
      </c>
      <c r="B5" s="33">
        <v>0.0</v>
      </c>
      <c r="C5" s="33" t="s">
        <v>91</v>
      </c>
      <c r="D5" s="33" t="s">
        <v>15</v>
      </c>
      <c r="E5" s="29"/>
      <c r="F5" s="29"/>
      <c r="G5" s="29"/>
      <c r="H5" s="29"/>
      <c r="I5" s="29"/>
      <c r="J5" s="29"/>
      <c r="K5" s="29"/>
      <c r="L5" s="29"/>
      <c r="M5" s="29"/>
      <c r="N5" s="29"/>
      <c r="O5" s="29"/>
    </row>
    <row r="6">
      <c r="A6" s="34" t="s">
        <v>6</v>
      </c>
      <c r="B6" s="35" t="s">
        <v>93</v>
      </c>
      <c r="C6" s="33" t="s">
        <v>91</v>
      </c>
      <c r="D6" s="33" t="s">
        <v>9</v>
      </c>
      <c r="E6" s="29"/>
      <c r="F6" s="29"/>
      <c r="G6" s="29"/>
      <c r="H6" s="29"/>
      <c r="I6" s="29"/>
      <c r="J6" s="29"/>
      <c r="K6" s="29"/>
      <c r="L6" s="29"/>
      <c r="M6" s="29"/>
      <c r="N6" s="29"/>
      <c r="O6" s="29"/>
    </row>
    <row r="7">
      <c r="A7" s="32" t="s">
        <v>94</v>
      </c>
      <c r="B7" s="36" t="s">
        <v>95</v>
      </c>
      <c r="C7" s="33" t="s">
        <v>91</v>
      </c>
      <c r="D7" s="37" t="s">
        <v>96</v>
      </c>
      <c r="E7" s="38"/>
      <c r="F7" s="39" t="s">
        <v>97</v>
      </c>
      <c r="G7" s="29"/>
      <c r="H7" s="29"/>
      <c r="I7" s="29"/>
      <c r="J7" s="29"/>
      <c r="K7" s="29"/>
      <c r="L7" s="29"/>
      <c r="M7" s="29"/>
      <c r="N7" s="29"/>
      <c r="O7" s="29"/>
    </row>
    <row r="8">
      <c r="A8" s="32" t="s">
        <v>98</v>
      </c>
      <c r="B8" s="36" t="s">
        <v>99</v>
      </c>
      <c r="C8" s="33" t="s">
        <v>91</v>
      </c>
      <c r="D8" s="37" t="s">
        <v>100</v>
      </c>
      <c r="E8" s="38"/>
      <c r="F8" s="39" t="s">
        <v>101</v>
      </c>
      <c r="G8" s="29"/>
      <c r="H8" s="29"/>
      <c r="I8" s="29"/>
      <c r="J8" s="29"/>
      <c r="K8" s="29"/>
      <c r="L8" s="29"/>
      <c r="M8" s="29"/>
      <c r="N8" s="29"/>
      <c r="O8" s="29"/>
    </row>
    <row r="9">
      <c r="A9" s="32" t="s">
        <v>102</v>
      </c>
      <c r="B9" s="33"/>
      <c r="C9" s="33" t="s">
        <v>103</v>
      </c>
      <c r="D9" s="40"/>
      <c r="E9" s="29"/>
      <c r="F9" s="29"/>
      <c r="G9" s="29"/>
      <c r="H9" s="29"/>
      <c r="I9" s="29"/>
      <c r="J9" s="29"/>
      <c r="K9" s="29"/>
      <c r="L9" s="29"/>
      <c r="M9" s="29"/>
      <c r="N9" s="29"/>
      <c r="O9" s="29"/>
    </row>
    <row r="10">
      <c r="A10" s="32" t="s">
        <v>104</v>
      </c>
      <c r="B10" s="41"/>
      <c r="C10" s="33" t="s">
        <v>103</v>
      </c>
      <c r="D10" s="40"/>
      <c r="E10" s="29"/>
      <c r="F10" s="29"/>
      <c r="G10" s="29"/>
      <c r="H10" s="29"/>
      <c r="I10" s="29"/>
      <c r="J10" s="29"/>
      <c r="K10" s="29"/>
      <c r="L10" s="29"/>
      <c r="M10" s="29"/>
      <c r="N10" s="29"/>
      <c r="O10" s="29"/>
    </row>
    <row r="11">
      <c r="A11" s="32" t="s">
        <v>105</v>
      </c>
      <c r="B11" s="33" t="s">
        <v>106</v>
      </c>
      <c r="C11" s="33" t="s">
        <v>103</v>
      </c>
      <c r="D11" s="40"/>
      <c r="E11" s="29"/>
      <c r="F11" s="29"/>
      <c r="G11" s="29"/>
      <c r="H11" s="29"/>
      <c r="I11" s="29"/>
      <c r="J11" s="29"/>
      <c r="K11" s="29"/>
      <c r="L11" s="29"/>
      <c r="M11" s="29"/>
      <c r="N11" s="29"/>
      <c r="O11" s="29"/>
    </row>
    <row r="12">
      <c r="A12" s="29"/>
      <c r="B12" s="29"/>
      <c r="C12" s="29"/>
      <c r="D12" s="29"/>
      <c r="E12" s="29"/>
      <c r="F12" s="29"/>
      <c r="G12" s="29"/>
      <c r="H12" s="29"/>
      <c r="I12" s="29"/>
      <c r="J12" s="29"/>
      <c r="K12" s="29"/>
      <c r="L12" s="29"/>
      <c r="M12" s="29"/>
      <c r="N12" s="29"/>
      <c r="O12" s="29"/>
    </row>
    <row r="13">
      <c r="A13" s="42" t="s">
        <v>107</v>
      </c>
      <c r="B13" s="19"/>
      <c r="C13" s="20"/>
      <c r="D13" s="29"/>
      <c r="E13" s="29"/>
      <c r="F13" s="29"/>
      <c r="G13" s="29"/>
      <c r="H13" s="29"/>
      <c r="I13" s="29"/>
      <c r="J13" s="29"/>
      <c r="K13" s="29"/>
      <c r="L13" s="29"/>
      <c r="M13" s="29"/>
      <c r="N13" s="29"/>
      <c r="O13" s="29"/>
    </row>
    <row r="14">
      <c r="A14" s="43"/>
      <c r="B14" s="31" t="s">
        <v>55</v>
      </c>
      <c r="C14" s="31" t="s">
        <v>108</v>
      </c>
      <c r="D14" s="29"/>
      <c r="E14" s="29"/>
      <c r="F14" s="29"/>
      <c r="G14" s="29"/>
      <c r="H14" s="29"/>
      <c r="I14" s="29"/>
      <c r="J14" s="29"/>
      <c r="K14" s="29"/>
      <c r="L14" s="29"/>
      <c r="M14" s="29"/>
      <c r="N14" s="29"/>
      <c r="O14" s="29"/>
    </row>
    <row r="15">
      <c r="A15" s="32" t="s">
        <v>59</v>
      </c>
      <c r="B15" s="36" t="s">
        <v>93</v>
      </c>
      <c r="C15" s="33" t="s">
        <v>109</v>
      </c>
      <c r="D15" s="29"/>
      <c r="E15" s="29"/>
      <c r="F15" s="29"/>
      <c r="G15" s="29"/>
      <c r="H15" s="29"/>
      <c r="I15" s="29"/>
      <c r="J15" s="29"/>
      <c r="K15" s="29"/>
      <c r="L15" s="29"/>
      <c r="M15" s="29"/>
      <c r="N15" s="29"/>
      <c r="O15" s="29"/>
    </row>
    <row r="16">
      <c r="A16" s="32" t="s">
        <v>110</v>
      </c>
      <c r="B16" s="41"/>
      <c r="C16" s="41"/>
      <c r="D16" s="29"/>
      <c r="E16" s="29"/>
      <c r="F16" s="29"/>
      <c r="G16" s="29"/>
      <c r="H16" s="29"/>
      <c r="I16" s="29"/>
      <c r="J16" s="29"/>
      <c r="K16" s="29"/>
      <c r="L16" s="29"/>
      <c r="M16" s="29"/>
      <c r="N16" s="29"/>
      <c r="O16" s="29"/>
    </row>
    <row r="17">
      <c r="A17" s="32" t="s">
        <v>94</v>
      </c>
      <c r="B17" s="33"/>
      <c r="C17" s="44"/>
      <c r="D17" s="29"/>
      <c r="E17" s="29"/>
      <c r="F17" s="29"/>
      <c r="G17" s="29"/>
      <c r="H17" s="29"/>
      <c r="I17" s="29"/>
      <c r="J17" s="29"/>
      <c r="K17" s="29"/>
      <c r="L17" s="29"/>
      <c r="M17" s="29"/>
      <c r="N17" s="29"/>
      <c r="O17" s="29"/>
    </row>
    <row r="18">
      <c r="A18" s="32" t="s">
        <v>111</v>
      </c>
      <c r="B18" s="41"/>
      <c r="C18" s="45"/>
      <c r="D18" s="29"/>
      <c r="E18" s="29"/>
      <c r="F18" s="29"/>
      <c r="G18" s="29"/>
      <c r="H18" s="29"/>
      <c r="I18" s="29"/>
      <c r="J18" s="29"/>
      <c r="K18" s="29"/>
      <c r="L18" s="29"/>
      <c r="M18" s="29"/>
      <c r="N18" s="29"/>
      <c r="O18" s="29"/>
    </row>
    <row r="19">
      <c r="A19" s="32" t="s">
        <v>112</v>
      </c>
      <c r="B19" s="33">
        <v>2.0</v>
      </c>
      <c r="C19" s="33" t="s">
        <v>113</v>
      </c>
      <c r="D19" s="29"/>
      <c r="E19" s="29"/>
      <c r="F19" s="29"/>
      <c r="G19" s="29"/>
      <c r="H19" s="29"/>
      <c r="I19" s="29"/>
      <c r="J19" s="29"/>
      <c r="K19" s="29"/>
      <c r="L19" s="29"/>
      <c r="M19" s="29"/>
      <c r="N19" s="29"/>
      <c r="O19" s="29"/>
    </row>
    <row r="20">
      <c r="A20" s="32" t="s">
        <v>114</v>
      </c>
      <c r="B20" s="33">
        <v>2.0</v>
      </c>
      <c r="C20" s="33" t="s">
        <v>115</v>
      </c>
      <c r="D20" s="29"/>
      <c r="E20" s="29"/>
      <c r="F20" s="29"/>
      <c r="G20" s="29"/>
      <c r="H20" s="29"/>
      <c r="I20" s="29"/>
      <c r="J20" s="29"/>
      <c r="K20" s="29"/>
      <c r="L20" s="29"/>
      <c r="M20" s="29"/>
      <c r="N20" s="29"/>
      <c r="O20" s="29"/>
    </row>
    <row r="21">
      <c r="A21" s="32" t="s">
        <v>116</v>
      </c>
      <c r="B21" s="33">
        <v>2.0</v>
      </c>
      <c r="C21" s="33" t="s">
        <v>117</v>
      </c>
      <c r="D21" s="29"/>
      <c r="E21" s="29"/>
      <c r="F21" s="29"/>
      <c r="G21" s="29"/>
      <c r="H21" s="29"/>
      <c r="I21" s="29"/>
      <c r="J21" s="29"/>
      <c r="K21" s="29"/>
      <c r="L21" s="29"/>
      <c r="M21" s="29"/>
      <c r="N21" s="29"/>
      <c r="O21" s="29"/>
    </row>
    <row r="22">
      <c r="A22" s="32" t="s">
        <v>118</v>
      </c>
      <c r="B22" s="33">
        <v>2.0</v>
      </c>
      <c r="C22" s="33" t="s">
        <v>119</v>
      </c>
      <c r="D22" s="29"/>
      <c r="E22" s="29"/>
      <c r="F22" s="29"/>
      <c r="G22" s="29"/>
      <c r="H22" s="29"/>
      <c r="I22" s="29"/>
      <c r="J22" s="29"/>
      <c r="K22" s="29"/>
      <c r="L22" s="29"/>
      <c r="M22" s="29"/>
      <c r="N22" s="29"/>
      <c r="O22" s="29"/>
    </row>
    <row r="23">
      <c r="A23" s="29"/>
      <c r="B23" s="29"/>
      <c r="C23" s="29"/>
      <c r="D23" s="29"/>
      <c r="E23" s="29"/>
      <c r="F23" s="29"/>
      <c r="G23" s="29"/>
      <c r="H23" s="29"/>
      <c r="I23" s="29"/>
      <c r="J23" s="29"/>
      <c r="K23" s="29"/>
      <c r="L23" s="29"/>
      <c r="M23" s="29"/>
      <c r="N23" s="29"/>
      <c r="O23" s="29"/>
    </row>
    <row r="24">
      <c r="A24" s="42" t="s">
        <v>120</v>
      </c>
      <c r="B24" s="19"/>
      <c r="C24" s="19"/>
      <c r="D24" s="19"/>
      <c r="E24" s="19"/>
      <c r="F24" s="19"/>
      <c r="G24" s="19"/>
      <c r="H24" s="19"/>
      <c r="I24" s="19"/>
      <c r="J24" s="19"/>
      <c r="K24" s="19"/>
      <c r="L24" s="19"/>
      <c r="M24" s="19"/>
      <c r="N24" s="20"/>
      <c r="O24" s="46"/>
    </row>
    <row r="25">
      <c r="A25" s="30" t="s">
        <v>26</v>
      </c>
      <c r="B25" s="31" t="s">
        <v>27</v>
      </c>
      <c r="C25" s="31" t="s">
        <v>121</v>
      </c>
      <c r="D25" s="31" t="s">
        <v>122</v>
      </c>
      <c r="E25" s="31" t="s">
        <v>123</v>
      </c>
      <c r="F25" s="31" t="s">
        <v>34</v>
      </c>
      <c r="G25" s="31" t="s">
        <v>124</v>
      </c>
      <c r="H25" s="31" t="s">
        <v>125</v>
      </c>
      <c r="I25" s="31" t="s">
        <v>126</v>
      </c>
      <c r="J25" s="31" t="s">
        <v>127</v>
      </c>
      <c r="K25" s="31" t="s">
        <v>31</v>
      </c>
      <c r="L25" s="31" t="s">
        <v>32</v>
      </c>
      <c r="M25" s="31" t="s">
        <v>128</v>
      </c>
      <c r="N25" s="31" t="s">
        <v>129</v>
      </c>
      <c r="O25" s="29"/>
    </row>
    <row r="26">
      <c r="A26" s="32" t="s">
        <v>130</v>
      </c>
      <c r="B26" s="33" t="s">
        <v>131</v>
      </c>
      <c r="C26" s="47" t="s">
        <v>132</v>
      </c>
      <c r="D26" s="33">
        <v>0.0</v>
      </c>
      <c r="E26" s="33" t="s">
        <v>133</v>
      </c>
      <c r="F26" s="33">
        <v>258.0</v>
      </c>
      <c r="G26" s="33"/>
      <c r="H26" s="41"/>
      <c r="I26" s="36"/>
      <c r="J26" s="33">
        <v>2.63274864E8</v>
      </c>
      <c r="K26" s="41"/>
      <c r="L26" s="33"/>
      <c r="M26" s="41"/>
      <c r="N26" s="41"/>
      <c r="O26" s="29"/>
    </row>
    <row r="27">
      <c r="A27" s="32" t="s">
        <v>134</v>
      </c>
      <c r="B27" s="33" t="s">
        <v>135</v>
      </c>
      <c r="C27" s="47" t="s">
        <v>132</v>
      </c>
      <c r="D27" s="33">
        <v>1.0</v>
      </c>
      <c r="E27" s="33" t="s">
        <v>136</v>
      </c>
      <c r="F27" s="33">
        <v>11602.0</v>
      </c>
      <c r="G27" s="33">
        <f t="shared" ref="G27:G29" si="1">CEILING(F27/$B$3,1)</f>
        <v>23</v>
      </c>
      <c r="H27" s="33">
        <v>16108.0</v>
      </c>
      <c r="I27" s="36">
        <f t="shared" ref="I27:I29" si="2">H27*8</f>
        <v>128864</v>
      </c>
      <c r="J27" s="36">
        <f t="shared" ref="J27:J29" si="3">514048+I27</f>
        <v>642912</v>
      </c>
      <c r="K27" s="41"/>
      <c r="L27" s="33"/>
      <c r="M27" s="33">
        <v>0.0</v>
      </c>
      <c r="N27" s="33">
        <v>2.0</v>
      </c>
      <c r="O27" s="29"/>
    </row>
    <row r="28">
      <c r="A28" s="32" t="s">
        <v>137</v>
      </c>
      <c r="B28" s="33" t="s">
        <v>131</v>
      </c>
      <c r="C28" s="47" t="s">
        <v>132</v>
      </c>
      <c r="D28" s="33">
        <v>1.0</v>
      </c>
      <c r="E28" s="33" t="s">
        <v>138</v>
      </c>
      <c r="F28" s="33">
        <v>11179.0</v>
      </c>
      <c r="G28" s="33">
        <f t="shared" si="1"/>
        <v>22</v>
      </c>
      <c r="H28" s="33">
        <v>20200.0</v>
      </c>
      <c r="I28" s="36">
        <f t="shared" si="2"/>
        <v>161600</v>
      </c>
      <c r="J28" s="36">
        <f t="shared" si="3"/>
        <v>675648</v>
      </c>
      <c r="K28" s="41"/>
      <c r="L28" s="33"/>
      <c r="M28" s="33">
        <v>0.0</v>
      </c>
      <c r="N28" s="33">
        <v>2.0</v>
      </c>
      <c r="O28" s="29"/>
    </row>
    <row r="29">
      <c r="A29" s="32" t="s">
        <v>139</v>
      </c>
      <c r="B29" s="33" t="s">
        <v>140</v>
      </c>
      <c r="C29" s="47" t="s">
        <v>132</v>
      </c>
      <c r="D29" s="33">
        <v>1.0</v>
      </c>
      <c r="E29" s="33" t="s">
        <v>141</v>
      </c>
      <c r="F29" s="33">
        <v>104632.0</v>
      </c>
      <c r="G29" s="33">
        <f t="shared" si="1"/>
        <v>205</v>
      </c>
      <c r="H29" s="33">
        <v>24296.0</v>
      </c>
      <c r="I29" s="36">
        <f t="shared" si="2"/>
        <v>194368</v>
      </c>
      <c r="J29" s="36">
        <f t="shared" si="3"/>
        <v>708416</v>
      </c>
      <c r="K29" s="41"/>
      <c r="L29" s="33"/>
      <c r="M29" s="33">
        <v>0.0</v>
      </c>
      <c r="N29" s="33">
        <v>25.0</v>
      </c>
      <c r="O29" s="29"/>
    </row>
    <row r="30">
      <c r="A30" s="29"/>
      <c r="B30" s="29"/>
      <c r="C30" s="29"/>
      <c r="D30" s="29"/>
      <c r="E30" s="29"/>
      <c r="F30" s="29"/>
      <c r="G30" s="29"/>
      <c r="H30" s="29"/>
      <c r="I30" s="29"/>
      <c r="J30" s="29"/>
      <c r="K30" s="29"/>
      <c r="L30" s="29"/>
      <c r="M30" s="29"/>
      <c r="N30" s="29"/>
      <c r="O30" s="29"/>
    </row>
    <row r="31">
      <c r="A31" s="42" t="s">
        <v>76</v>
      </c>
      <c r="B31" s="19"/>
      <c r="C31" s="19"/>
      <c r="D31" s="20"/>
      <c r="E31" s="29"/>
      <c r="F31" s="29"/>
      <c r="G31" s="29"/>
      <c r="H31" s="29"/>
      <c r="I31" s="29"/>
      <c r="J31" s="29"/>
      <c r="K31" s="29"/>
      <c r="L31" s="29"/>
      <c r="M31" s="29"/>
      <c r="N31" s="29"/>
      <c r="O31" s="29"/>
    </row>
    <row r="32">
      <c r="A32" s="48" t="s">
        <v>142</v>
      </c>
      <c r="B32" s="19"/>
      <c r="C32" s="19"/>
      <c r="D32" s="20"/>
      <c r="E32" s="29"/>
      <c r="F32" s="29"/>
      <c r="G32" s="49"/>
      <c r="H32" s="29"/>
      <c r="I32" s="29"/>
      <c r="J32" s="29"/>
      <c r="K32" s="29"/>
      <c r="L32" s="29"/>
      <c r="M32" s="29"/>
      <c r="N32" s="29"/>
      <c r="O32" s="29"/>
    </row>
    <row r="33">
      <c r="A33" s="48" t="s">
        <v>143</v>
      </c>
      <c r="B33" s="19"/>
      <c r="C33" s="19"/>
      <c r="D33" s="20"/>
      <c r="E33" s="29"/>
      <c r="F33" s="29"/>
      <c r="G33" s="29"/>
      <c r="H33" s="29"/>
      <c r="I33" s="29"/>
      <c r="J33" s="29"/>
      <c r="K33" s="29"/>
      <c r="L33" s="29"/>
      <c r="M33" s="29"/>
      <c r="N33" s="29"/>
      <c r="O33" s="29"/>
    </row>
    <row r="34">
      <c r="A34" s="48" t="s">
        <v>144</v>
      </c>
      <c r="B34" s="19"/>
      <c r="C34" s="19"/>
      <c r="D34" s="20"/>
      <c r="E34" s="29"/>
      <c r="F34" s="29"/>
      <c r="G34" s="29"/>
      <c r="H34" s="29"/>
      <c r="I34" s="29"/>
      <c r="J34" s="29"/>
      <c r="K34" s="29"/>
      <c r="L34" s="29"/>
      <c r="M34" s="29"/>
      <c r="N34" s="29"/>
      <c r="O34" s="29"/>
    </row>
    <row r="35">
      <c r="A35" s="48" t="s">
        <v>145</v>
      </c>
      <c r="B35" s="19"/>
      <c r="C35" s="19"/>
      <c r="D35" s="20"/>
      <c r="E35" s="29"/>
      <c r="F35" s="29"/>
      <c r="G35" s="29"/>
      <c r="H35" s="29"/>
      <c r="I35" s="29"/>
      <c r="J35" s="29"/>
      <c r="K35" s="29"/>
      <c r="L35" s="29"/>
      <c r="M35" s="29"/>
      <c r="N35" s="29"/>
      <c r="O35" s="29"/>
    </row>
  </sheetData>
  <mergeCells count="8">
    <mergeCell ref="A1:D1"/>
    <mergeCell ref="A13:C13"/>
    <mergeCell ref="A24:N24"/>
    <mergeCell ref="A31:D31"/>
    <mergeCell ref="A32:D32"/>
    <mergeCell ref="A33:D33"/>
    <mergeCell ref="A34:D34"/>
    <mergeCell ref="A35:D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3.29"/>
    <col customWidth="1" min="2" max="2" width="26.86"/>
    <col customWidth="1" min="3" max="3" width="26.0"/>
    <col customWidth="1" min="4" max="4" width="29.43"/>
    <col customWidth="1" min="5" max="5" width="18.14"/>
    <col customWidth="1" min="6" max="6" width="14.86"/>
    <col customWidth="1" min="7" max="7" width="48.14"/>
    <col customWidth="1" min="8" max="8" width="22.0"/>
    <col customWidth="1" min="9" max="9" width="26.0"/>
  </cols>
  <sheetData>
    <row r="1">
      <c r="A1" s="1" t="s">
        <v>0</v>
      </c>
      <c r="B1" s="2" t="s">
        <v>146</v>
      </c>
      <c r="C1" s="2" t="s">
        <v>2</v>
      </c>
      <c r="D1" s="2" t="s">
        <v>3</v>
      </c>
      <c r="E1" s="2" t="s">
        <v>4</v>
      </c>
      <c r="F1" s="2" t="s">
        <v>5</v>
      </c>
      <c r="G1" s="3"/>
      <c r="H1" s="3"/>
      <c r="I1" s="3"/>
      <c r="J1" s="3"/>
      <c r="K1" s="3"/>
      <c r="L1" s="3"/>
    </row>
    <row r="2">
      <c r="A2" s="4" t="s">
        <v>6</v>
      </c>
      <c r="B2" s="50" t="s">
        <v>147</v>
      </c>
      <c r="C2" s="51">
        <v>1538048.0</v>
      </c>
      <c r="D2" s="6" t="s">
        <v>8</v>
      </c>
      <c r="E2" s="6" t="s">
        <v>9</v>
      </c>
      <c r="F2" s="6">
        <v>4.0</v>
      </c>
      <c r="G2" s="3"/>
      <c r="H2" s="3"/>
      <c r="I2" s="3"/>
      <c r="J2" s="3"/>
      <c r="K2" s="3"/>
      <c r="L2" s="3"/>
    </row>
    <row r="3">
      <c r="A3" s="7" t="s">
        <v>10</v>
      </c>
      <c r="B3" s="7" t="s">
        <v>11</v>
      </c>
      <c r="C3" s="6">
        <v>512.0</v>
      </c>
      <c r="D3" s="6" t="s">
        <v>8</v>
      </c>
      <c r="E3" s="6" t="s">
        <v>12</v>
      </c>
      <c r="F3" s="6">
        <v>2.0</v>
      </c>
      <c r="G3" s="3"/>
      <c r="H3" s="3"/>
      <c r="I3" s="3"/>
      <c r="J3" s="3"/>
      <c r="K3" s="3"/>
      <c r="L3" s="3"/>
    </row>
    <row r="4">
      <c r="A4" s="7" t="s">
        <v>13</v>
      </c>
      <c r="B4" s="7" t="s">
        <v>22</v>
      </c>
      <c r="C4" s="6">
        <v>32.0</v>
      </c>
      <c r="D4" s="6" t="s">
        <v>8</v>
      </c>
      <c r="E4" s="6" t="s">
        <v>15</v>
      </c>
      <c r="F4" s="6">
        <v>1.0</v>
      </c>
      <c r="G4" s="3"/>
      <c r="H4" s="3"/>
      <c r="I4" s="3"/>
      <c r="J4" s="3"/>
      <c r="K4" s="3"/>
      <c r="L4" s="3"/>
    </row>
    <row r="5">
      <c r="A5" s="7" t="s">
        <v>16</v>
      </c>
      <c r="B5" s="7" t="s">
        <v>22</v>
      </c>
      <c r="C5" s="6">
        <v>32.0</v>
      </c>
      <c r="D5" s="6" t="s">
        <v>8</v>
      </c>
      <c r="E5" s="6" t="s">
        <v>17</v>
      </c>
      <c r="F5" s="6">
        <v>2.0</v>
      </c>
      <c r="G5" s="3"/>
      <c r="H5" s="3"/>
      <c r="I5" s="3"/>
      <c r="J5" s="3"/>
      <c r="K5" s="3"/>
      <c r="L5" s="3"/>
    </row>
    <row r="6">
      <c r="A6" s="7" t="s">
        <v>18</v>
      </c>
      <c r="B6" s="7" t="s">
        <v>148</v>
      </c>
      <c r="C6" s="6">
        <v>192.0</v>
      </c>
      <c r="D6" s="6" t="s">
        <v>8</v>
      </c>
      <c r="E6" s="6" t="s">
        <v>20</v>
      </c>
      <c r="F6" s="6">
        <v>2.0</v>
      </c>
      <c r="G6" s="3"/>
      <c r="H6" s="3"/>
      <c r="I6" s="3"/>
      <c r="J6" s="3"/>
      <c r="K6" s="3"/>
      <c r="L6" s="3"/>
    </row>
    <row r="7">
      <c r="A7" s="7" t="s">
        <v>21</v>
      </c>
      <c r="B7" s="7">
        <v>32.0</v>
      </c>
      <c r="C7" s="52"/>
      <c r="D7" s="6" t="s">
        <v>23</v>
      </c>
      <c r="E7" s="9"/>
      <c r="F7" s="9"/>
      <c r="G7" s="3"/>
      <c r="H7" s="3"/>
      <c r="I7" s="3"/>
      <c r="J7" s="3"/>
      <c r="K7" s="3"/>
      <c r="L7" s="3"/>
    </row>
    <row r="8">
      <c r="A8" s="7" t="s">
        <v>24</v>
      </c>
      <c r="B8" s="53"/>
      <c r="C8" s="6">
        <v>1538464.0</v>
      </c>
      <c r="D8" s="6" t="s">
        <v>25</v>
      </c>
      <c r="E8" s="9"/>
      <c r="F8" s="9"/>
      <c r="G8" s="3"/>
      <c r="H8" s="3"/>
      <c r="I8" s="3"/>
      <c r="J8" s="3"/>
      <c r="K8" s="3"/>
      <c r="L8" s="3"/>
    </row>
    <row r="9">
      <c r="A9" s="3"/>
      <c r="B9" s="3"/>
      <c r="C9" s="3"/>
      <c r="D9" s="3"/>
      <c r="E9" s="3"/>
      <c r="F9" s="3"/>
      <c r="G9" s="3"/>
      <c r="H9" s="3"/>
      <c r="I9" s="3"/>
      <c r="J9" s="3"/>
      <c r="K9" s="3"/>
    </row>
    <row r="10">
      <c r="A10" s="10" t="s">
        <v>26</v>
      </c>
      <c r="B10" s="11" t="s">
        <v>27</v>
      </c>
      <c r="C10" s="11" t="s">
        <v>28</v>
      </c>
      <c r="D10" s="11" t="s">
        <v>29</v>
      </c>
      <c r="E10" s="11" t="s">
        <v>30</v>
      </c>
      <c r="F10" s="11" t="s">
        <v>31</v>
      </c>
      <c r="G10" s="11" t="s">
        <v>32</v>
      </c>
      <c r="H10" s="11" t="s">
        <v>149</v>
      </c>
      <c r="I10" s="11" t="s">
        <v>150</v>
      </c>
      <c r="J10" s="11" t="s">
        <v>151</v>
      </c>
      <c r="K10" s="3"/>
      <c r="L10" s="12"/>
    </row>
    <row r="11">
      <c r="A11" s="15" t="s">
        <v>152</v>
      </c>
      <c r="B11" s="54" t="s">
        <v>153</v>
      </c>
      <c r="C11" s="55" t="s">
        <v>38</v>
      </c>
      <c r="D11" s="15" t="s">
        <v>154</v>
      </c>
      <c r="E11" s="54">
        <v>3.0</v>
      </c>
      <c r="F11" s="54">
        <v>1.0</v>
      </c>
      <c r="G11" s="54">
        <v>32.0</v>
      </c>
      <c r="H11" s="54" t="s">
        <v>155</v>
      </c>
      <c r="I11" s="15">
        <v>7584.0</v>
      </c>
      <c r="J11" s="13"/>
      <c r="K11" s="3"/>
      <c r="L11" s="14"/>
    </row>
    <row r="12">
      <c r="A12" s="7" t="s">
        <v>156</v>
      </c>
      <c r="B12" s="6" t="s">
        <v>153</v>
      </c>
      <c r="C12" s="55" t="s">
        <v>43</v>
      </c>
      <c r="D12" s="7" t="s">
        <v>157</v>
      </c>
      <c r="E12" s="6">
        <v>4.0</v>
      </c>
      <c r="F12" s="6">
        <v>100.0</v>
      </c>
      <c r="G12" s="6">
        <v>3200.0</v>
      </c>
      <c r="H12" s="6" t="s">
        <v>158</v>
      </c>
      <c r="I12" s="7">
        <v>1627994.0</v>
      </c>
      <c r="J12" s="13"/>
      <c r="K12" s="3"/>
      <c r="L12" s="14"/>
    </row>
    <row r="13">
      <c r="A13" s="7" t="s">
        <v>159</v>
      </c>
      <c r="B13" s="6" t="s">
        <v>153</v>
      </c>
      <c r="C13" s="55" t="s">
        <v>38</v>
      </c>
      <c r="D13" s="7" t="s">
        <v>160</v>
      </c>
      <c r="E13" s="6">
        <v>104.0</v>
      </c>
      <c r="F13" s="6">
        <v>3.0</v>
      </c>
      <c r="G13" s="6">
        <v>96.0</v>
      </c>
      <c r="H13" s="6" t="s">
        <v>161</v>
      </c>
      <c r="I13" s="7">
        <v>48660.0</v>
      </c>
      <c r="J13" s="13"/>
      <c r="K13" s="3"/>
      <c r="L13" s="14"/>
    </row>
    <row r="14">
      <c r="A14" s="7" t="s">
        <v>162</v>
      </c>
      <c r="B14" s="6" t="s">
        <v>153</v>
      </c>
      <c r="C14" s="55" t="s">
        <v>43</v>
      </c>
      <c r="D14" s="7" t="s">
        <v>163</v>
      </c>
      <c r="E14" s="6">
        <v>107.0</v>
      </c>
      <c r="F14" s="9"/>
      <c r="G14" s="9"/>
      <c r="H14" s="6" t="s">
        <v>164</v>
      </c>
      <c r="I14" s="7">
        <v>5702.0</v>
      </c>
      <c r="J14" s="13"/>
      <c r="K14" s="3"/>
      <c r="L14" s="3"/>
    </row>
    <row r="15">
      <c r="A15" s="3"/>
      <c r="B15" s="3"/>
      <c r="C15" s="3"/>
      <c r="D15" s="3"/>
      <c r="E15" s="3"/>
      <c r="F15" s="3"/>
      <c r="G15" s="3"/>
      <c r="H15" s="3"/>
      <c r="I15" s="3"/>
      <c r="J15" s="3"/>
      <c r="K15" s="3"/>
    </row>
    <row r="16">
      <c r="A16" s="17"/>
      <c r="B16" s="11" t="s">
        <v>55</v>
      </c>
      <c r="C16" s="11" t="s">
        <v>165</v>
      </c>
      <c r="D16" s="11" t="s">
        <v>58</v>
      </c>
      <c r="E16" s="3"/>
      <c r="F16" s="3"/>
      <c r="G16" s="3"/>
      <c r="H16" s="3"/>
      <c r="I16" s="3"/>
      <c r="J16" s="3"/>
      <c r="K16" s="3"/>
    </row>
    <row r="17">
      <c r="A17" s="7" t="s">
        <v>59</v>
      </c>
      <c r="B17" s="6">
        <v>1538048.0</v>
      </c>
      <c r="C17" s="13"/>
      <c r="D17" s="9"/>
      <c r="E17" s="3"/>
      <c r="F17" s="3"/>
      <c r="G17" s="3"/>
      <c r="H17" s="3"/>
      <c r="I17" s="3"/>
      <c r="J17" s="3"/>
      <c r="K17" s="3"/>
    </row>
    <row r="18">
      <c r="A18" s="7" t="s">
        <v>16</v>
      </c>
      <c r="B18" s="15">
        <v>32.0</v>
      </c>
      <c r="C18" s="54">
        <v>1538048.0</v>
      </c>
      <c r="D18" s="9"/>
      <c r="E18" s="3"/>
      <c r="F18" s="3"/>
      <c r="G18" s="3"/>
      <c r="H18" s="3"/>
      <c r="I18" s="3"/>
      <c r="J18" s="3"/>
      <c r="K18" s="3"/>
    </row>
    <row r="19">
      <c r="A19" s="7" t="s">
        <v>62</v>
      </c>
      <c r="B19" s="7">
        <v>192.0</v>
      </c>
      <c r="C19" s="6">
        <v>1538080.0</v>
      </c>
      <c r="D19" s="9"/>
      <c r="E19" s="3"/>
      <c r="F19" s="3"/>
      <c r="G19" s="3"/>
      <c r="H19" s="3"/>
      <c r="I19" s="3"/>
      <c r="J19" s="3"/>
      <c r="K19" s="3"/>
    </row>
    <row r="20">
      <c r="A20" s="7" t="s">
        <v>64</v>
      </c>
      <c r="B20" s="7">
        <v>192.0</v>
      </c>
      <c r="C20" s="6">
        <v>1538272.0</v>
      </c>
      <c r="D20" s="9"/>
      <c r="E20" s="3"/>
      <c r="F20" s="3"/>
      <c r="G20" s="3"/>
      <c r="H20" s="3"/>
      <c r="I20" s="3"/>
      <c r="J20" s="3"/>
      <c r="K20" s="3"/>
    </row>
    <row r="21">
      <c r="A21" s="7" t="s">
        <v>66</v>
      </c>
      <c r="B21" s="7">
        <v>32.0</v>
      </c>
      <c r="C21" s="6">
        <v>1538464.0</v>
      </c>
      <c r="D21" s="9"/>
      <c r="E21" s="3"/>
      <c r="F21" s="3"/>
      <c r="G21" s="3"/>
      <c r="H21" s="3"/>
      <c r="I21" s="3"/>
      <c r="J21" s="3"/>
      <c r="K21" s="3"/>
    </row>
    <row r="22">
      <c r="A22" s="7" t="s">
        <v>24</v>
      </c>
      <c r="B22" s="7">
        <v>32.0</v>
      </c>
      <c r="C22" s="6">
        <v>1538496.0</v>
      </c>
      <c r="D22" s="9"/>
      <c r="E22" s="11" t="s">
        <v>166</v>
      </c>
      <c r="F22" s="11" t="s">
        <v>70</v>
      </c>
      <c r="G22" s="18" t="s">
        <v>71</v>
      </c>
      <c r="H22" s="19"/>
      <c r="I22" s="19"/>
      <c r="J22" s="19"/>
      <c r="K22" s="20"/>
    </row>
    <row r="23">
      <c r="A23" s="15" t="s">
        <v>167</v>
      </c>
      <c r="B23" s="7">
        <f t="shared" ref="B23:B25" si="1">G11</f>
        <v>32</v>
      </c>
      <c r="C23" s="6">
        <v>1538528.0</v>
      </c>
      <c r="D23" s="13"/>
      <c r="E23" s="13">
        <f t="shared" ref="E23:E26" si="2">C23</f>
        <v>1538528</v>
      </c>
      <c r="F23" s="15">
        <f t="shared" ref="F23:F26" si="3">I11</f>
        <v>7584</v>
      </c>
      <c r="G23" s="24" t="s">
        <v>168</v>
      </c>
      <c r="H23" s="19"/>
      <c r="I23" s="19"/>
      <c r="J23" s="19"/>
      <c r="K23" s="20"/>
    </row>
    <row r="24">
      <c r="A24" s="7" t="s">
        <v>169</v>
      </c>
      <c r="B24" s="7">
        <f t="shared" si="1"/>
        <v>3200</v>
      </c>
      <c r="C24" s="6">
        <f t="shared" ref="C24:C26" si="4">C23+B23</f>
        <v>1538560</v>
      </c>
      <c r="D24" s="13"/>
      <c r="E24" s="13">
        <f t="shared" si="2"/>
        <v>1538560</v>
      </c>
      <c r="F24" s="15">
        <f t="shared" si="3"/>
        <v>1627994</v>
      </c>
      <c r="G24" s="24" t="s">
        <v>170</v>
      </c>
      <c r="H24" s="19"/>
      <c r="I24" s="19"/>
      <c r="J24" s="19"/>
      <c r="K24" s="20"/>
    </row>
    <row r="25">
      <c r="A25" s="7" t="s">
        <v>171</v>
      </c>
      <c r="B25" s="7">
        <f t="shared" si="1"/>
        <v>96</v>
      </c>
      <c r="C25" s="6">
        <f t="shared" si="4"/>
        <v>1541760</v>
      </c>
      <c r="D25" s="13"/>
      <c r="E25" s="13">
        <f t="shared" si="2"/>
        <v>1541760</v>
      </c>
      <c r="F25" s="15">
        <f t="shared" si="3"/>
        <v>48660</v>
      </c>
      <c r="G25" s="24" t="s">
        <v>172</v>
      </c>
      <c r="H25" s="19"/>
      <c r="I25" s="19"/>
      <c r="J25" s="19"/>
      <c r="K25" s="20"/>
    </row>
    <row r="26">
      <c r="A26" s="7" t="s">
        <v>173</v>
      </c>
      <c r="B26" s="56"/>
      <c r="C26" s="6">
        <f t="shared" si="4"/>
        <v>1541856</v>
      </c>
      <c r="D26" s="13"/>
      <c r="E26" s="13">
        <f t="shared" si="2"/>
        <v>1541856</v>
      </c>
      <c r="F26" s="15">
        <f t="shared" si="3"/>
        <v>5702</v>
      </c>
      <c r="G26" s="24" t="s">
        <v>174</v>
      </c>
      <c r="H26" s="19"/>
      <c r="I26" s="19"/>
      <c r="J26" s="19"/>
      <c r="K26" s="20"/>
    </row>
    <row r="27">
      <c r="A27" s="3"/>
      <c r="B27" s="3"/>
      <c r="C27" s="3"/>
      <c r="D27" s="3"/>
      <c r="E27" s="3"/>
      <c r="F27" s="3"/>
      <c r="G27" s="3"/>
      <c r="H27" s="3"/>
      <c r="I27" s="3"/>
      <c r="J27" s="3"/>
      <c r="K27" s="3"/>
    </row>
    <row r="28">
      <c r="A28" s="3"/>
      <c r="B28" s="3"/>
      <c r="C28" s="3"/>
      <c r="D28" s="3"/>
      <c r="E28" s="3"/>
      <c r="F28" s="3"/>
      <c r="G28" s="23" t="s">
        <v>76</v>
      </c>
      <c r="H28" s="19"/>
      <c r="I28" s="19"/>
      <c r="J28" s="19"/>
      <c r="K28" s="20"/>
    </row>
    <row r="29">
      <c r="A29" s="3"/>
      <c r="B29" s="3"/>
      <c r="C29" s="3">
        <f t="shared" ref="C29:C32" si="5">C23*512</f>
        <v>787726336</v>
      </c>
      <c r="D29" s="3"/>
      <c r="E29" s="3" t="str">
        <f t="shared" ref="E29:E34" si="6">A23</f>
        <v>Plan.gpg</v>
      </c>
      <c r="F29" s="3">
        <f t="shared" ref="F29:F32" si="7">E23</f>
        <v>1538528</v>
      </c>
      <c r="G29" s="24" t="s">
        <v>175</v>
      </c>
      <c r="H29" s="19"/>
      <c r="I29" s="19"/>
      <c r="J29" s="19"/>
      <c r="K29" s="20"/>
      <c r="L29" s="26">
        <f t="shared" ref="L29:L32" si="8">F23</f>
        <v>7584</v>
      </c>
    </row>
    <row r="30">
      <c r="A30" s="3"/>
      <c r="B30" s="3"/>
      <c r="C30" s="3">
        <f t="shared" si="5"/>
        <v>787742720</v>
      </c>
      <c r="D30" s="3"/>
      <c r="E30" s="3" t="str">
        <f t="shared" si="6"/>
        <v>History.gpg</v>
      </c>
      <c r="F30" s="3">
        <f t="shared" si="7"/>
        <v>1538560</v>
      </c>
      <c r="G30" s="24" t="s">
        <v>176</v>
      </c>
      <c r="H30" s="19"/>
      <c r="I30" s="19"/>
      <c r="J30" s="19"/>
      <c r="K30" s="20"/>
      <c r="L30" s="26">
        <f t="shared" si="8"/>
        <v>1627994</v>
      </c>
    </row>
    <row r="31">
      <c r="A31" s="3"/>
      <c r="B31" s="3"/>
      <c r="C31" s="3">
        <f t="shared" si="5"/>
        <v>789381120</v>
      </c>
      <c r="D31" s="22"/>
      <c r="E31" s="3" t="str">
        <f t="shared" si="6"/>
        <v>Goal.gpg</v>
      </c>
      <c r="F31" s="3">
        <f t="shared" si="7"/>
        <v>1541760</v>
      </c>
      <c r="G31" s="24" t="s">
        <v>177</v>
      </c>
      <c r="H31" s="19"/>
      <c r="I31" s="19"/>
      <c r="J31" s="19"/>
      <c r="K31" s="20"/>
      <c r="L31" s="26">
        <f t="shared" si="8"/>
        <v>48660</v>
      </c>
    </row>
    <row r="32">
      <c r="A32" s="3"/>
      <c r="B32" s="3"/>
      <c r="C32" s="3">
        <f t="shared" si="5"/>
        <v>789430272</v>
      </c>
      <c r="D32" s="3"/>
      <c r="E32" s="3" t="str">
        <f t="shared" si="6"/>
        <v>Surveil.gpg</v>
      </c>
      <c r="F32" s="3">
        <f t="shared" si="7"/>
        <v>1541856</v>
      </c>
      <c r="G32" s="24" t="s">
        <v>178</v>
      </c>
      <c r="H32" s="19"/>
      <c r="I32" s="19"/>
      <c r="J32" s="19"/>
      <c r="K32" s="20"/>
      <c r="L32" s="26">
        <f t="shared" si="8"/>
        <v>5702</v>
      </c>
    </row>
    <row r="33">
      <c r="E33" s="3" t="str">
        <f t="shared" si="6"/>
        <v/>
      </c>
    </row>
    <row r="34">
      <c r="E34" s="3" t="str">
        <f t="shared" si="6"/>
        <v/>
      </c>
    </row>
  </sheetData>
  <mergeCells count="10">
    <mergeCell ref="G30:K30"/>
    <mergeCell ref="G31:K31"/>
    <mergeCell ref="G32:K32"/>
    <mergeCell ref="G22:K22"/>
    <mergeCell ref="G23:K23"/>
    <mergeCell ref="G24:K24"/>
    <mergeCell ref="G25:K25"/>
    <mergeCell ref="G26:K26"/>
    <mergeCell ref="G28:K28"/>
    <mergeCell ref="G29:K29"/>
  </mergeCells>
  <printOptions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86"/>
    <col customWidth="1" min="3" max="3" width="19.57"/>
    <col customWidth="1" min="5" max="5" width="18.14"/>
  </cols>
  <sheetData>
    <row r="2">
      <c r="B2" s="57" t="s">
        <v>179</v>
      </c>
      <c r="C2" s="19"/>
      <c r="D2" s="19"/>
      <c r="E2" s="19"/>
      <c r="F2" s="20"/>
    </row>
    <row r="3">
      <c r="B3" s="58" t="s">
        <v>180</v>
      </c>
      <c r="C3" s="58" t="s">
        <v>181</v>
      </c>
      <c r="D3" s="58" t="s">
        <v>182</v>
      </c>
      <c r="E3" s="58" t="s">
        <v>183</v>
      </c>
      <c r="F3" s="59" t="s">
        <v>184</v>
      </c>
    </row>
    <row r="4">
      <c r="B4" s="60">
        <v>1.0</v>
      </c>
      <c r="C4" s="61" t="s">
        <v>185</v>
      </c>
      <c r="D4" s="60" t="s">
        <v>186</v>
      </c>
      <c r="E4" s="60" t="s">
        <v>187</v>
      </c>
      <c r="F4" s="62" t="s">
        <v>187</v>
      </c>
    </row>
    <row r="5">
      <c r="B5" s="60">
        <v>1.0</v>
      </c>
      <c r="C5" s="61" t="s">
        <v>188</v>
      </c>
      <c r="D5" s="60" t="s">
        <v>187</v>
      </c>
      <c r="E5" s="60" t="s">
        <v>187</v>
      </c>
      <c r="F5" s="62" t="s">
        <v>187</v>
      </c>
    </row>
    <row r="6">
      <c r="B6" s="60">
        <v>1.0</v>
      </c>
      <c r="C6" s="61" t="s">
        <v>189</v>
      </c>
      <c r="D6" s="60" t="s">
        <v>186</v>
      </c>
      <c r="E6" s="60" t="s">
        <v>187</v>
      </c>
      <c r="F6" s="62" t="s">
        <v>187</v>
      </c>
    </row>
    <row r="7">
      <c r="B7" s="60">
        <v>1.0</v>
      </c>
      <c r="C7" s="61" t="s">
        <v>86</v>
      </c>
      <c r="D7" s="60" t="s">
        <v>187</v>
      </c>
      <c r="E7" s="60" t="s">
        <v>187</v>
      </c>
      <c r="F7" s="62" t="s">
        <v>187</v>
      </c>
    </row>
    <row r="8">
      <c r="B8" s="60">
        <v>2.0</v>
      </c>
      <c r="C8" s="63" t="s">
        <v>190</v>
      </c>
      <c r="D8" s="64"/>
      <c r="E8" s="60" t="s">
        <v>186</v>
      </c>
      <c r="F8" s="62" t="s">
        <v>187</v>
      </c>
      <c r="G8" s="25" t="s">
        <v>191</v>
      </c>
    </row>
    <row r="9">
      <c r="B9" s="60">
        <v>2.0</v>
      </c>
      <c r="C9" s="63" t="s">
        <v>192</v>
      </c>
      <c r="D9" s="64"/>
      <c r="E9" s="60" t="s">
        <v>187</v>
      </c>
      <c r="F9" s="62" t="s">
        <v>187</v>
      </c>
    </row>
    <row r="10">
      <c r="B10" s="60">
        <v>2.0</v>
      </c>
      <c r="C10" s="63" t="s">
        <v>193</v>
      </c>
      <c r="D10" s="64"/>
      <c r="E10" s="60" t="s">
        <v>186</v>
      </c>
      <c r="F10" s="62" t="s">
        <v>187</v>
      </c>
    </row>
    <row r="11">
      <c r="B11" s="60">
        <v>2.0</v>
      </c>
      <c r="C11" s="63" t="s">
        <v>194</v>
      </c>
      <c r="D11" s="64"/>
      <c r="E11" s="60" t="s">
        <v>187</v>
      </c>
      <c r="F11" s="62" t="s">
        <v>187</v>
      </c>
    </row>
    <row r="12">
      <c r="B12" s="60">
        <v>3.0</v>
      </c>
      <c r="C12" s="61" t="s">
        <v>167</v>
      </c>
      <c r="D12" s="60" t="s">
        <v>186</v>
      </c>
      <c r="E12" s="60" t="s">
        <v>187</v>
      </c>
      <c r="F12" s="60" t="s">
        <v>186</v>
      </c>
    </row>
    <row r="13">
      <c r="B13" s="60">
        <v>3.0</v>
      </c>
      <c r="C13" s="61" t="s">
        <v>169</v>
      </c>
      <c r="D13" s="60" t="s">
        <v>187</v>
      </c>
      <c r="E13" s="60" t="s">
        <v>187</v>
      </c>
      <c r="F13" s="60" t="s">
        <v>186</v>
      </c>
    </row>
    <row r="14">
      <c r="B14" s="60">
        <v>3.0</v>
      </c>
      <c r="C14" s="61" t="s">
        <v>171</v>
      </c>
      <c r="D14" s="60" t="s">
        <v>186</v>
      </c>
      <c r="E14" s="60" t="s">
        <v>187</v>
      </c>
      <c r="F14" s="60" t="s">
        <v>186</v>
      </c>
    </row>
    <row r="15">
      <c r="B15" s="60">
        <v>3.0</v>
      </c>
      <c r="C15" s="61" t="s">
        <v>173</v>
      </c>
      <c r="D15" s="60" t="s">
        <v>187</v>
      </c>
      <c r="E15" s="60" t="s">
        <v>187</v>
      </c>
      <c r="F15" s="60" t="s">
        <v>186</v>
      </c>
    </row>
  </sheetData>
  <mergeCells count="1">
    <mergeCell ref="B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4" max="4" width="14.43"/>
    <col customWidth="1" min="8" max="8" width="79.86"/>
    <col customWidth="1" min="10" max="10" width="87.29"/>
  </cols>
  <sheetData>
    <row r="1">
      <c r="A1" s="57" t="s">
        <v>195</v>
      </c>
      <c r="B1" s="19"/>
      <c r="C1" s="19"/>
      <c r="D1" s="19"/>
      <c r="E1" s="19"/>
      <c r="F1" s="19"/>
      <c r="G1" s="19"/>
      <c r="H1" s="20"/>
      <c r="J1" s="65" t="s">
        <v>196</v>
      </c>
    </row>
    <row r="2">
      <c r="A2" s="58" t="s">
        <v>180</v>
      </c>
      <c r="B2" s="58" t="s">
        <v>26</v>
      </c>
      <c r="C2" s="58" t="s">
        <v>197</v>
      </c>
      <c r="D2" s="58" t="s">
        <v>198</v>
      </c>
      <c r="E2" s="59" t="s">
        <v>28</v>
      </c>
      <c r="F2" s="59" t="s">
        <v>199</v>
      </c>
      <c r="G2" s="59" t="s">
        <v>34</v>
      </c>
      <c r="H2" s="59" t="s">
        <v>76</v>
      </c>
      <c r="J2" s="25" t="s">
        <v>200</v>
      </c>
    </row>
    <row r="3">
      <c r="A3" s="60" t="s">
        <v>201</v>
      </c>
      <c r="B3" s="61" t="s">
        <v>36</v>
      </c>
      <c r="C3" s="60" t="s">
        <v>202</v>
      </c>
      <c r="D3" s="60"/>
      <c r="E3" s="60" t="s">
        <v>182</v>
      </c>
      <c r="F3" s="64">
        <v>1335296.0</v>
      </c>
      <c r="G3" s="66">
        <v>11700.0</v>
      </c>
      <c r="H3" s="67" t="s">
        <v>78</v>
      </c>
      <c r="J3" s="25" t="s">
        <v>203</v>
      </c>
    </row>
    <row r="4">
      <c r="A4" s="60" t="s">
        <v>201</v>
      </c>
      <c r="B4" s="61" t="s">
        <v>41</v>
      </c>
      <c r="C4" s="60" t="s">
        <v>204</v>
      </c>
      <c r="D4" s="60"/>
      <c r="E4" s="60" t="s">
        <v>205</v>
      </c>
      <c r="F4" s="64">
        <v>1351680.0</v>
      </c>
      <c r="G4" s="66">
        <v>86321.0</v>
      </c>
      <c r="H4" s="67" t="s">
        <v>206</v>
      </c>
      <c r="J4" s="25" t="s">
        <v>207</v>
      </c>
    </row>
    <row r="5">
      <c r="A5" s="60" t="s">
        <v>201</v>
      </c>
      <c r="B5" s="61" t="s">
        <v>46</v>
      </c>
      <c r="C5" s="60" t="s">
        <v>208</v>
      </c>
      <c r="D5" s="60"/>
      <c r="E5" s="60" t="s">
        <v>182</v>
      </c>
      <c r="F5" s="64">
        <v>1437696.0</v>
      </c>
      <c r="G5" s="66">
        <v>46678.0</v>
      </c>
      <c r="H5" s="67" t="s">
        <v>84</v>
      </c>
      <c r="J5" s="25" t="s">
        <v>209</v>
      </c>
    </row>
    <row r="6">
      <c r="A6" s="60" t="s">
        <v>201</v>
      </c>
      <c r="B6" s="61" t="s">
        <v>50</v>
      </c>
      <c r="C6" s="60" t="s">
        <v>204</v>
      </c>
      <c r="D6" s="60"/>
      <c r="E6" s="68" t="s">
        <v>205</v>
      </c>
      <c r="F6" s="64">
        <v>1486848.0</v>
      </c>
      <c r="G6" s="66">
        <v>901175.0</v>
      </c>
      <c r="H6" s="67" t="s">
        <v>87</v>
      </c>
      <c r="J6" s="25" t="s">
        <v>210</v>
      </c>
    </row>
    <row r="7">
      <c r="A7" s="60" t="s">
        <v>211</v>
      </c>
      <c r="B7" s="63" t="s">
        <v>130</v>
      </c>
      <c r="C7" s="60" t="s">
        <v>212</v>
      </c>
      <c r="D7" s="60"/>
      <c r="E7" s="68" t="s">
        <v>205</v>
      </c>
      <c r="F7" s="69">
        <v>2.63274864E8</v>
      </c>
      <c r="G7" s="69">
        <v>258.0</v>
      </c>
      <c r="H7" s="67" t="s">
        <v>142</v>
      </c>
      <c r="J7" s="25" t="s">
        <v>213</v>
      </c>
    </row>
    <row r="8">
      <c r="A8" s="60" t="s">
        <v>211</v>
      </c>
      <c r="B8" s="63" t="s">
        <v>134</v>
      </c>
      <c r="C8" s="60" t="s">
        <v>208</v>
      </c>
      <c r="D8" s="70"/>
      <c r="E8" s="68" t="s">
        <v>205</v>
      </c>
      <c r="F8" s="64">
        <v>3.29170944E8</v>
      </c>
      <c r="G8" s="69">
        <v>11602.0</v>
      </c>
      <c r="H8" s="67" t="s">
        <v>143</v>
      </c>
      <c r="J8" s="25" t="s">
        <v>214</v>
      </c>
    </row>
    <row r="9">
      <c r="A9" s="60" t="s">
        <v>211</v>
      </c>
      <c r="B9" s="63" t="s">
        <v>137</v>
      </c>
      <c r="C9" s="60" t="s">
        <v>212</v>
      </c>
      <c r="D9" s="70"/>
      <c r="E9" s="68" t="s">
        <v>205</v>
      </c>
      <c r="F9" s="64">
        <v>3.45931776E8</v>
      </c>
      <c r="G9" s="69">
        <v>11179.0</v>
      </c>
      <c r="H9" s="67" t="s">
        <v>144</v>
      </c>
      <c r="J9" s="25" t="s">
        <v>215</v>
      </c>
    </row>
    <row r="10">
      <c r="A10" s="60" t="s">
        <v>211</v>
      </c>
      <c r="B10" s="63" t="s">
        <v>139</v>
      </c>
      <c r="C10" s="60" t="s">
        <v>204</v>
      </c>
      <c r="D10" s="70"/>
      <c r="E10" s="68" t="s">
        <v>205</v>
      </c>
      <c r="F10" s="64">
        <v>3.62708992E8</v>
      </c>
      <c r="G10" s="69">
        <v>104632.0</v>
      </c>
      <c r="H10" s="67" t="s">
        <v>145</v>
      </c>
    </row>
    <row r="11">
      <c r="A11" s="60" t="s">
        <v>216</v>
      </c>
      <c r="B11" s="61" t="s">
        <v>152</v>
      </c>
      <c r="C11" s="60" t="s">
        <v>153</v>
      </c>
      <c r="D11" s="60"/>
      <c r="E11" s="60" t="s">
        <v>182</v>
      </c>
      <c r="F11" s="71">
        <v>7.87726336E8</v>
      </c>
      <c r="G11" s="60">
        <v>7584.0</v>
      </c>
      <c r="H11" s="70" t="s">
        <v>175</v>
      </c>
    </row>
    <row r="12">
      <c r="A12" s="60" t="s">
        <v>216</v>
      </c>
      <c r="B12" s="61" t="s">
        <v>156</v>
      </c>
      <c r="C12" s="60" t="s">
        <v>153</v>
      </c>
      <c r="D12" s="60"/>
      <c r="E12" s="68" t="s">
        <v>205</v>
      </c>
      <c r="F12" s="71">
        <v>7.8774272E8</v>
      </c>
      <c r="G12" s="60">
        <v>1627994.0</v>
      </c>
      <c r="H12" s="70" t="s">
        <v>176</v>
      </c>
    </row>
    <row r="13">
      <c r="A13" s="60" t="s">
        <v>216</v>
      </c>
      <c r="B13" s="61" t="s">
        <v>159</v>
      </c>
      <c r="C13" s="60" t="s">
        <v>153</v>
      </c>
      <c r="D13" s="60"/>
      <c r="E13" s="60" t="s">
        <v>182</v>
      </c>
      <c r="F13" s="71">
        <v>7.8938112E8</v>
      </c>
      <c r="G13" s="60">
        <v>48660.0</v>
      </c>
      <c r="H13" s="70" t="s">
        <v>177</v>
      </c>
    </row>
    <row r="14">
      <c r="A14" s="60" t="s">
        <v>216</v>
      </c>
      <c r="B14" s="61" t="s">
        <v>162</v>
      </c>
      <c r="C14" s="60" t="s">
        <v>153</v>
      </c>
      <c r="D14" s="60"/>
      <c r="E14" s="68" t="s">
        <v>205</v>
      </c>
      <c r="F14" s="71">
        <v>7.89430272E8</v>
      </c>
      <c r="G14" s="60">
        <v>5702.0</v>
      </c>
      <c r="H14" s="70" t="s">
        <v>178</v>
      </c>
      <c r="J14" s="65" t="s">
        <v>217</v>
      </c>
    </row>
    <row r="15">
      <c r="E15" s="72"/>
      <c r="J15" s="25" t="s">
        <v>218</v>
      </c>
    </row>
    <row r="16">
      <c r="J16" s="73" t="s">
        <v>219</v>
      </c>
    </row>
    <row r="17">
      <c r="J17" s="73" t="s">
        <v>220</v>
      </c>
    </row>
    <row r="18">
      <c r="J18" s="25" t="s">
        <v>221</v>
      </c>
    </row>
    <row r="19">
      <c r="J19" s="25" t="s">
        <v>222</v>
      </c>
    </row>
    <row r="20">
      <c r="J20" s="25" t="s">
        <v>223</v>
      </c>
    </row>
    <row r="21">
      <c r="J21" s="25" t="s">
        <v>224</v>
      </c>
    </row>
  </sheetData>
  <mergeCells count="1">
    <mergeCell ref="A1:H1"/>
  </mergeCells>
  <drawing r:id="rId1"/>
</worksheet>
</file>