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nfinity\PycharmProjects\BismarckValidator\report_processor\fixtures\"/>
    </mc:Choice>
  </mc:AlternateContent>
  <bookViews>
    <workbookView xWindow="0" yWindow="105" windowWidth="19320" windowHeight="12585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קונצרני'!$B$13:$BN$586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63" i="27" l="1"/>
  <c r="C12" i="27"/>
  <c r="C11" i="27" s="1"/>
  <c r="J36" i="26"/>
  <c r="J34" i="26"/>
  <c r="I25" i="26"/>
  <c r="I12" i="26"/>
  <c r="I11" i="26"/>
  <c r="J24" i="26" s="1"/>
  <c r="P127" i="15"/>
  <c r="N127" i="15"/>
  <c r="P116" i="15"/>
  <c r="N116" i="15"/>
  <c r="P109" i="15"/>
  <c r="N109" i="15"/>
  <c r="P13" i="15"/>
  <c r="N13" i="15"/>
  <c r="P12" i="15"/>
  <c r="P11" i="15" s="1"/>
  <c r="R128" i="15" s="1"/>
  <c r="N12" i="15"/>
  <c r="N11" i="15" s="1"/>
  <c r="R462" i="5"/>
  <c r="O462" i="5"/>
  <c r="R453" i="5"/>
  <c r="R452" i="5" s="1"/>
  <c r="Q453" i="5"/>
  <c r="O453" i="5"/>
  <c r="O452" i="5" s="1"/>
  <c r="Q452" i="5"/>
  <c r="R439" i="5"/>
  <c r="Q439" i="5"/>
  <c r="O439" i="5"/>
  <c r="R242" i="5"/>
  <c r="Q242" i="5"/>
  <c r="O242" i="5"/>
  <c r="R13" i="5"/>
  <c r="R12" i="5" s="1"/>
  <c r="R11" i="5" s="1"/>
  <c r="T403" i="5" s="1"/>
  <c r="Q13" i="5"/>
  <c r="O13" i="5"/>
  <c r="C42" i="1"/>
  <c r="J26" i="26" l="1"/>
  <c r="J28" i="26"/>
  <c r="O12" i="5"/>
  <c r="O11" i="5" s="1"/>
  <c r="Q12" i="5"/>
  <c r="Q11" i="5" s="1"/>
  <c r="J30" i="26"/>
  <c r="J32" i="26"/>
  <c r="K24" i="26"/>
  <c r="K22" i="26"/>
  <c r="K20" i="26"/>
  <c r="K18" i="26"/>
  <c r="K16" i="26"/>
  <c r="K14" i="26"/>
  <c r="S128" i="15"/>
  <c r="S125" i="15"/>
  <c r="S123" i="15"/>
  <c r="S121" i="15"/>
  <c r="S119" i="15"/>
  <c r="S117" i="15"/>
  <c r="S114" i="15"/>
  <c r="S112" i="15"/>
  <c r="S110" i="15"/>
  <c r="S107" i="15"/>
  <c r="S105" i="15"/>
  <c r="S103" i="15"/>
  <c r="S101" i="15"/>
  <c r="S99" i="15"/>
  <c r="S97" i="15"/>
  <c r="S95" i="15"/>
  <c r="S93" i="15"/>
  <c r="S91" i="15"/>
  <c r="S89" i="15"/>
  <c r="S87" i="15"/>
  <c r="S85" i="15"/>
  <c r="S83" i="15"/>
  <c r="S81" i="15"/>
  <c r="S79" i="15"/>
  <c r="S77" i="15"/>
  <c r="S75" i="15"/>
  <c r="S73" i="15"/>
  <c r="S71" i="15"/>
  <c r="S69" i="15"/>
  <c r="S67" i="15"/>
  <c r="S65" i="15"/>
  <c r="S63" i="15"/>
  <c r="S61" i="15"/>
  <c r="S59" i="15"/>
  <c r="S57" i="15"/>
  <c r="S55" i="15"/>
  <c r="S53" i="15"/>
  <c r="S51" i="15"/>
  <c r="S49" i="15"/>
  <c r="S47" i="15"/>
  <c r="S45" i="15"/>
  <c r="S43" i="15"/>
  <c r="S41" i="15"/>
  <c r="S39" i="15"/>
  <c r="S37" i="15"/>
  <c r="S35" i="15"/>
  <c r="S33" i="15"/>
  <c r="S31" i="15"/>
  <c r="S29" i="15"/>
  <c r="S27" i="15"/>
  <c r="S25" i="15"/>
  <c r="S23" i="15"/>
  <c r="S21" i="15"/>
  <c r="S19" i="15"/>
  <c r="S17" i="15"/>
  <c r="S15" i="15"/>
  <c r="P24" i="13"/>
  <c r="P20" i="13"/>
  <c r="K35" i="26"/>
  <c r="K33" i="26"/>
  <c r="K31" i="26"/>
  <c r="K29" i="26"/>
  <c r="K27" i="26"/>
  <c r="P23" i="13"/>
  <c r="U581" i="5"/>
  <c r="U579" i="5"/>
  <c r="U577" i="5"/>
  <c r="U575" i="5"/>
  <c r="U573" i="5"/>
  <c r="U571" i="5"/>
  <c r="U569" i="5"/>
  <c r="U567" i="5"/>
  <c r="U565" i="5"/>
  <c r="U563" i="5"/>
  <c r="U561" i="5"/>
  <c r="K23" i="26"/>
  <c r="K21" i="26"/>
  <c r="K19" i="26"/>
  <c r="K17" i="26"/>
  <c r="K15" i="26"/>
  <c r="K13" i="26"/>
  <c r="S129" i="15"/>
  <c r="S126" i="15"/>
  <c r="S124" i="15"/>
  <c r="S122" i="15"/>
  <c r="S120" i="15"/>
  <c r="S118" i="15"/>
  <c r="S115" i="15"/>
  <c r="S113" i="15"/>
  <c r="S111" i="15"/>
  <c r="S108" i="15"/>
  <c r="S106" i="15"/>
  <c r="S104" i="15"/>
  <c r="S102" i="15"/>
  <c r="S100" i="15"/>
  <c r="S98" i="15"/>
  <c r="S96" i="15"/>
  <c r="S94" i="15"/>
  <c r="S92" i="15"/>
  <c r="S90" i="15"/>
  <c r="S88" i="15"/>
  <c r="S86" i="15"/>
  <c r="S84" i="15"/>
  <c r="S82" i="15"/>
  <c r="S80" i="15"/>
  <c r="S78" i="15"/>
  <c r="S76" i="15"/>
  <c r="S74" i="15"/>
  <c r="S72" i="15"/>
  <c r="S70" i="15"/>
  <c r="S68" i="15"/>
  <c r="S66" i="15"/>
  <c r="S64" i="15"/>
  <c r="S62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P22" i="13"/>
  <c r="K36" i="26"/>
  <c r="K34" i="26"/>
  <c r="K32" i="26"/>
  <c r="K30" i="26"/>
  <c r="K28" i="26"/>
  <c r="K26" i="26"/>
  <c r="P21" i="13"/>
  <c r="U580" i="5"/>
  <c r="U578" i="5"/>
  <c r="U576" i="5"/>
  <c r="U574" i="5"/>
  <c r="U572" i="5"/>
  <c r="U570" i="5"/>
  <c r="U568" i="5"/>
  <c r="U566" i="5"/>
  <c r="U564" i="5"/>
  <c r="U562" i="5"/>
  <c r="U437" i="5"/>
  <c r="U435" i="5"/>
  <c r="U433" i="5"/>
  <c r="U431" i="5"/>
  <c r="U429" i="5"/>
  <c r="U427" i="5"/>
  <c r="U425" i="5"/>
  <c r="U423" i="5"/>
  <c r="U421" i="5"/>
  <c r="U419" i="5"/>
  <c r="U417" i="5"/>
  <c r="U415" i="5"/>
  <c r="U413" i="5"/>
  <c r="U411" i="5"/>
  <c r="U409" i="5"/>
  <c r="U407" i="5"/>
  <c r="U405" i="5"/>
  <c r="U403" i="5"/>
  <c r="U401" i="5"/>
  <c r="U399" i="5"/>
  <c r="U397" i="5"/>
  <c r="U560" i="5"/>
  <c r="U556" i="5"/>
  <c r="U552" i="5"/>
  <c r="U549" i="5"/>
  <c r="U546" i="5"/>
  <c r="U541" i="5"/>
  <c r="U538" i="5"/>
  <c r="U533" i="5"/>
  <c r="U530" i="5"/>
  <c r="U525" i="5"/>
  <c r="U522" i="5"/>
  <c r="U517" i="5"/>
  <c r="U514" i="5"/>
  <c r="U509" i="5"/>
  <c r="U506" i="5"/>
  <c r="U501" i="5"/>
  <c r="U498" i="5"/>
  <c r="U493" i="5"/>
  <c r="U490" i="5"/>
  <c r="U485" i="5"/>
  <c r="U482" i="5"/>
  <c r="U477" i="5"/>
  <c r="U474" i="5"/>
  <c r="U469" i="5"/>
  <c r="U466" i="5"/>
  <c r="U460" i="5"/>
  <c r="U457" i="5"/>
  <c r="U449" i="5"/>
  <c r="U444" i="5"/>
  <c r="U441" i="5"/>
  <c r="U438" i="5"/>
  <c r="U430" i="5"/>
  <c r="U422" i="5"/>
  <c r="U414" i="5"/>
  <c r="U406" i="5"/>
  <c r="U398" i="5"/>
  <c r="U558" i="5"/>
  <c r="U554" i="5"/>
  <c r="U550" i="5"/>
  <c r="U545" i="5"/>
  <c r="U542" i="5"/>
  <c r="U537" i="5"/>
  <c r="U534" i="5"/>
  <c r="U529" i="5"/>
  <c r="U526" i="5"/>
  <c r="U521" i="5"/>
  <c r="U518" i="5"/>
  <c r="U513" i="5"/>
  <c r="U510" i="5"/>
  <c r="U505" i="5"/>
  <c r="U502" i="5"/>
  <c r="U497" i="5"/>
  <c r="U494" i="5"/>
  <c r="U489" i="5"/>
  <c r="U486" i="5"/>
  <c r="U481" i="5"/>
  <c r="U478" i="5"/>
  <c r="U473" i="5"/>
  <c r="U470" i="5"/>
  <c r="U465" i="5"/>
  <c r="U461" i="5"/>
  <c r="U456" i="5"/>
  <c r="U448" i="5"/>
  <c r="U445" i="5"/>
  <c r="U440" i="5"/>
  <c r="U434" i="5"/>
  <c r="U426" i="5"/>
  <c r="U418" i="5"/>
  <c r="U410" i="5"/>
  <c r="U402" i="5"/>
  <c r="U557" i="5"/>
  <c r="U544" i="5"/>
  <c r="U539" i="5"/>
  <c r="U528" i="5"/>
  <c r="U523" i="5"/>
  <c r="U512" i="5"/>
  <c r="U507" i="5"/>
  <c r="U496" i="5"/>
  <c r="U491" i="5"/>
  <c r="U480" i="5"/>
  <c r="U475" i="5"/>
  <c r="U464" i="5"/>
  <c r="U447" i="5"/>
  <c r="U442" i="5"/>
  <c r="U555" i="5"/>
  <c r="U548" i="5"/>
  <c r="U543" i="5"/>
  <c r="U532" i="5"/>
  <c r="U527" i="5"/>
  <c r="U516" i="5"/>
  <c r="U511" i="5"/>
  <c r="U500" i="5"/>
  <c r="U495" i="5"/>
  <c r="U484" i="5"/>
  <c r="U479" i="5"/>
  <c r="U468" i="5"/>
  <c r="U463" i="5"/>
  <c r="U455" i="5"/>
  <c r="U446" i="5"/>
  <c r="U428" i="5"/>
  <c r="U412" i="5"/>
  <c r="U396" i="5"/>
  <c r="U392" i="5"/>
  <c r="U388" i="5"/>
  <c r="U384" i="5"/>
  <c r="U380" i="5"/>
  <c r="U376" i="5"/>
  <c r="U372" i="5"/>
  <c r="U368" i="5"/>
  <c r="U364" i="5"/>
  <c r="U360" i="5"/>
  <c r="U356" i="5"/>
  <c r="U352" i="5"/>
  <c r="U349" i="5"/>
  <c r="U346" i="5"/>
  <c r="U341" i="5"/>
  <c r="U338" i="5"/>
  <c r="U333" i="5"/>
  <c r="U330" i="5"/>
  <c r="U325" i="5"/>
  <c r="U322" i="5"/>
  <c r="U317" i="5"/>
  <c r="U315" i="5"/>
  <c r="U553" i="5"/>
  <c r="U547" i="5"/>
  <c r="U536" i="5"/>
  <c r="U531" i="5"/>
  <c r="U520" i="5"/>
  <c r="U515" i="5"/>
  <c r="U504" i="5"/>
  <c r="U499" i="5"/>
  <c r="U488" i="5"/>
  <c r="U483" i="5"/>
  <c r="U472" i="5"/>
  <c r="U467" i="5"/>
  <c r="U459" i="5"/>
  <c r="U454" i="5"/>
  <c r="U451" i="5"/>
  <c r="U432" i="5"/>
  <c r="U416" i="5"/>
  <c r="U400" i="5"/>
  <c r="U395" i="5"/>
  <c r="U391" i="5"/>
  <c r="U387" i="5"/>
  <c r="U383" i="5"/>
  <c r="U379" i="5"/>
  <c r="U375" i="5"/>
  <c r="U371" i="5"/>
  <c r="U367" i="5"/>
  <c r="U363" i="5"/>
  <c r="U359" i="5"/>
  <c r="U355" i="5"/>
  <c r="U351" i="5"/>
  <c r="U348" i="5"/>
  <c r="U343" i="5"/>
  <c r="U340" i="5"/>
  <c r="U335" i="5"/>
  <c r="U332" i="5"/>
  <c r="U327" i="5"/>
  <c r="U324" i="5"/>
  <c r="U319" i="5"/>
  <c r="U559" i="5"/>
  <c r="U551" i="5"/>
  <c r="U540" i="5"/>
  <c r="U535" i="5"/>
  <c r="U524" i="5"/>
  <c r="U519" i="5"/>
  <c r="U508" i="5"/>
  <c r="U503" i="5"/>
  <c r="U492" i="5"/>
  <c r="U487" i="5"/>
  <c r="U476" i="5"/>
  <c r="U471" i="5"/>
  <c r="U458" i="5"/>
  <c r="U443" i="5"/>
  <c r="U436" i="5"/>
  <c r="U420" i="5"/>
  <c r="U404" i="5"/>
  <c r="U394" i="5"/>
  <c r="U390" i="5"/>
  <c r="U386" i="5"/>
  <c r="U382" i="5"/>
  <c r="U378" i="5"/>
  <c r="U374" i="5"/>
  <c r="U370" i="5"/>
  <c r="U366" i="5"/>
  <c r="U362" i="5"/>
  <c r="U358" i="5"/>
  <c r="U354" i="5"/>
  <c r="U350" i="5"/>
  <c r="U345" i="5"/>
  <c r="U342" i="5"/>
  <c r="U337" i="5"/>
  <c r="U334" i="5"/>
  <c r="U329" i="5"/>
  <c r="U326" i="5"/>
  <c r="U321" i="5"/>
  <c r="U318" i="5"/>
  <c r="U316" i="5"/>
  <c r="U314" i="5"/>
  <c r="U312" i="5"/>
  <c r="U310" i="5"/>
  <c r="U308" i="5"/>
  <c r="U306" i="5"/>
  <c r="U304" i="5"/>
  <c r="U302" i="5"/>
  <c r="U300" i="5"/>
  <c r="U298" i="5"/>
  <c r="U296" i="5"/>
  <c r="U294" i="5"/>
  <c r="U292" i="5"/>
  <c r="U290" i="5"/>
  <c r="U288" i="5"/>
  <c r="U286" i="5"/>
  <c r="U284" i="5"/>
  <c r="U282" i="5"/>
  <c r="U280" i="5"/>
  <c r="U278" i="5"/>
  <c r="U276" i="5"/>
  <c r="U274" i="5"/>
  <c r="U272" i="5"/>
  <c r="U270" i="5"/>
  <c r="U268" i="5"/>
  <c r="U266" i="5"/>
  <c r="U264" i="5"/>
  <c r="U262" i="5"/>
  <c r="U260" i="5"/>
  <c r="U258" i="5"/>
  <c r="U256" i="5"/>
  <c r="U254" i="5"/>
  <c r="U252" i="5"/>
  <c r="U250" i="5"/>
  <c r="U248" i="5"/>
  <c r="U246" i="5"/>
  <c r="U244" i="5"/>
  <c r="D17" i="1"/>
  <c r="D26" i="1"/>
  <c r="D34" i="1"/>
  <c r="T14" i="5"/>
  <c r="T18" i="5"/>
  <c r="T22" i="5"/>
  <c r="T26" i="5"/>
  <c r="T30" i="5"/>
  <c r="T34" i="5"/>
  <c r="T38" i="5"/>
  <c r="T40" i="5"/>
  <c r="T44" i="5"/>
  <c r="T48" i="5"/>
  <c r="T52" i="5"/>
  <c r="T56" i="5"/>
  <c r="T58" i="5"/>
  <c r="T62" i="5"/>
  <c r="T64" i="5"/>
  <c r="T68" i="5"/>
  <c r="T72" i="5"/>
  <c r="T76" i="5"/>
  <c r="T78" i="5"/>
  <c r="T82" i="5"/>
  <c r="T86" i="5"/>
  <c r="T91" i="5"/>
  <c r="U93" i="5"/>
  <c r="T99" i="5"/>
  <c r="U104" i="5"/>
  <c r="U109" i="5"/>
  <c r="U112" i="5"/>
  <c r="U117" i="5"/>
  <c r="T123" i="5"/>
  <c r="U128" i="5"/>
  <c r="T131" i="5"/>
  <c r="U136" i="5"/>
  <c r="U141" i="5"/>
  <c r="T147" i="5"/>
  <c r="U149" i="5"/>
  <c r="T155" i="5"/>
  <c r="U157" i="5"/>
  <c r="T163" i="5"/>
  <c r="U168" i="5"/>
  <c r="U173" i="5"/>
  <c r="T179" i="5"/>
  <c r="U181" i="5"/>
  <c r="T187" i="5"/>
  <c r="U192" i="5"/>
  <c r="U197" i="5"/>
  <c r="T203" i="5"/>
  <c r="U208" i="5"/>
  <c r="T211" i="5"/>
  <c r="U216" i="5"/>
  <c r="U221" i="5"/>
  <c r="T227" i="5"/>
  <c r="U229" i="5"/>
  <c r="T235" i="5"/>
  <c r="U237" i="5"/>
  <c r="U240" i="5"/>
  <c r="D14" i="1"/>
  <c r="D18" i="1"/>
  <c r="D22" i="1"/>
  <c r="D27" i="1"/>
  <c r="D31" i="1"/>
  <c r="D35" i="1"/>
  <c r="D40" i="1"/>
  <c r="U14" i="5"/>
  <c r="U16" i="5"/>
  <c r="U18" i="5"/>
  <c r="U20" i="5"/>
  <c r="U22" i="5"/>
  <c r="U24" i="5"/>
  <c r="U26" i="5"/>
  <c r="U28" i="5"/>
  <c r="U30" i="5"/>
  <c r="U32" i="5"/>
  <c r="U34" i="5"/>
  <c r="U36" i="5"/>
  <c r="U38" i="5"/>
  <c r="U40" i="5"/>
  <c r="U42" i="5"/>
  <c r="U44" i="5"/>
  <c r="U46" i="5"/>
  <c r="U48" i="5"/>
  <c r="U50" i="5"/>
  <c r="U52" i="5"/>
  <c r="U54" i="5"/>
  <c r="U56" i="5"/>
  <c r="U58" i="5"/>
  <c r="U60" i="5"/>
  <c r="U62" i="5"/>
  <c r="U64" i="5"/>
  <c r="U66" i="5"/>
  <c r="U68" i="5"/>
  <c r="U70" i="5"/>
  <c r="U72" i="5"/>
  <c r="U74" i="5"/>
  <c r="U76" i="5"/>
  <c r="U78" i="5"/>
  <c r="U80" i="5"/>
  <c r="U82" i="5"/>
  <c r="U84" i="5"/>
  <c r="U86" i="5"/>
  <c r="T89" i="5"/>
  <c r="U91" i="5"/>
  <c r="U94" i="5"/>
  <c r="T97" i="5"/>
  <c r="U99" i="5"/>
  <c r="U102" i="5"/>
  <c r="T105" i="5"/>
  <c r="U107" i="5"/>
  <c r="U110" i="5"/>
  <c r="T113" i="5"/>
  <c r="U115" i="5"/>
  <c r="U118" i="5"/>
  <c r="T121" i="5"/>
  <c r="U123" i="5"/>
  <c r="U126" i="5"/>
  <c r="T129" i="5"/>
  <c r="U131" i="5"/>
  <c r="U134" i="5"/>
  <c r="T137" i="5"/>
  <c r="U139" i="5"/>
  <c r="U142" i="5"/>
  <c r="T145" i="5"/>
  <c r="U147" i="5"/>
  <c r="U150" i="5"/>
  <c r="T153" i="5"/>
  <c r="U155" i="5"/>
  <c r="U158" i="5"/>
  <c r="T161" i="5"/>
  <c r="U163" i="5"/>
  <c r="U166" i="5"/>
  <c r="T169" i="5"/>
  <c r="U171" i="5"/>
  <c r="U174" i="5"/>
  <c r="T177" i="5"/>
  <c r="U179" i="5"/>
  <c r="U182" i="5"/>
  <c r="T185" i="5"/>
  <c r="U187" i="5"/>
  <c r="U190" i="5"/>
  <c r="T193" i="5"/>
  <c r="U195" i="5"/>
  <c r="U198" i="5"/>
  <c r="T201" i="5"/>
  <c r="U203" i="5"/>
  <c r="U206" i="5"/>
  <c r="T209" i="5"/>
  <c r="U211" i="5"/>
  <c r="U214" i="5"/>
  <c r="T217" i="5"/>
  <c r="U219" i="5"/>
  <c r="U222" i="5"/>
  <c r="T225" i="5"/>
  <c r="U227" i="5"/>
  <c r="U230" i="5"/>
  <c r="T233" i="5"/>
  <c r="U235" i="5"/>
  <c r="U238" i="5"/>
  <c r="T241" i="5"/>
  <c r="T244" i="5"/>
  <c r="T247" i="5"/>
  <c r="U249" i="5"/>
  <c r="T252" i="5"/>
  <c r="T255" i="5"/>
  <c r="U257" i="5"/>
  <c r="T260" i="5"/>
  <c r="T263" i="5"/>
  <c r="U265" i="5"/>
  <c r="T268" i="5"/>
  <c r="T271" i="5"/>
  <c r="U273" i="5"/>
  <c r="T276" i="5"/>
  <c r="T279" i="5"/>
  <c r="U281" i="5"/>
  <c r="T284" i="5"/>
  <c r="T287" i="5"/>
  <c r="U289" i="5"/>
  <c r="T292" i="5"/>
  <c r="T295" i="5"/>
  <c r="U297" i="5"/>
  <c r="T300" i="5"/>
  <c r="T303" i="5"/>
  <c r="U305" i="5"/>
  <c r="T308" i="5"/>
  <c r="T311" i="5"/>
  <c r="U313" i="5"/>
  <c r="U320" i="5"/>
  <c r="U331" i="5"/>
  <c r="T342" i="5"/>
  <c r="U353" i="5"/>
  <c r="U369" i="5"/>
  <c r="U385" i="5"/>
  <c r="U424" i="5"/>
  <c r="D11" i="1"/>
  <c r="D16" i="1"/>
  <c r="D20" i="1"/>
  <c r="D25" i="1"/>
  <c r="D29" i="1"/>
  <c r="D33" i="1"/>
  <c r="D37" i="1"/>
  <c r="T581" i="5"/>
  <c r="T579" i="5"/>
  <c r="T577" i="5"/>
  <c r="T575" i="5"/>
  <c r="T573" i="5"/>
  <c r="T571" i="5"/>
  <c r="T569" i="5"/>
  <c r="T567" i="5"/>
  <c r="T565" i="5"/>
  <c r="T563" i="5"/>
  <c r="T578" i="5"/>
  <c r="T570" i="5"/>
  <c r="T560" i="5"/>
  <c r="T558" i="5"/>
  <c r="T556" i="5"/>
  <c r="T554" i="5"/>
  <c r="T552" i="5"/>
  <c r="T576" i="5"/>
  <c r="T574" i="5"/>
  <c r="T566" i="5"/>
  <c r="T561" i="5"/>
  <c r="T559" i="5"/>
  <c r="T557" i="5"/>
  <c r="T555" i="5"/>
  <c r="T553" i="5"/>
  <c r="T551" i="5"/>
  <c r="T549" i="5"/>
  <c r="T547" i="5"/>
  <c r="T545" i="5"/>
  <c r="T543" i="5"/>
  <c r="T541" i="5"/>
  <c r="T539" i="5"/>
  <c r="T537" i="5"/>
  <c r="T535" i="5"/>
  <c r="T533" i="5"/>
  <c r="T531" i="5"/>
  <c r="T529" i="5"/>
  <c r="T527" i="5"/>
  <c r="T525" i="5"/>
  <c r="T523" i="5"/>
  <c r="T521" i="5"/>
  <c r="T519" i="5"/>
  <c r="T517" i="5"/>
  <c r="T515" i="5"/>
  <c r="T513" i="5"/>
  <c r="T511" i="5"/>
  <c r="T509" i="5"/>
  <c r="T507" i="5"/>
  <c r="T505" i="5"/>
  <c r="T503" i="5"/>
  <c r="T501" i="5"/>
  <c r="T499" i="5"/>
  <c r="T497" i="5"/>
  <c r="T495" i="5"/>
  <c r="T493" i="5"/>
  <c r="T491" i="5"/>
  <c r="T489" i="5"/>
  <c r="T487" i="5"/>
  <c r="T485" i="5"/>
  <c r="T483" i="5"/>
  <c r="T481" i="5"/>
  <c r="T479" i="5"/>
  <c r="T477" i="5"/>
  <c r="T475" i="5"/>
  <c r="T473" i="5"/>
  <c r="T471" i="5"/>
  <c r="T469" i="5"/>
  <c r="T467" i="5"/>
  <c r="T465" i="5"/>
  <c r="T463" i="5"/>
  <c r="T460" i="5"/>
  <c r="T458" i="5"/>
  <c r="T456" i="5"/>
  <c r="T454" i="5"/>
  <c r="T451" i="5"/>
  <c r="T448" i="5"/>
  <c r="T446" i="5"/>
  <c r="T444" i="5"/>
  <c r="T442" i="5"/>
  <c r="T440" i="5"/>
  <c r="T572" i="5"/>
  <c r="T544" i="5"/>
  <c r="T536" i="5"/>
  <c r="T528" i="5"/>
  <c r="T520" i="5"/>
  <c r="T512" i="5"/>
  <c r="T504" i="5"/>
  <c r="T496" i="5"/>
  <c r="T488" i="5"/>
  <c r="T480" i="5"/>
  <c r="T472" i="5"/>
  <c r="T464" i="5"/>
  <c r="T455" i="5"/>
  <c r="T447" i="5"/>
  <c r="T436" i="5"/>
  <c r="T433" i="5"/>
  <c r="T428" i="5"/>
  <c r="T425" i="5"/>
  <c r="T420" i="5"/>
  <c r="T417" i="5"/>
  <c r="T412" i="5"/>
  <c r="T409" i="5"/>
  <c r="T404" i="5"/>
  <c r="T401" i="5"/>
  <c r="T396" i="5"/>
  <c r="T394" i="5"/>
  <c r="T392" i="5"/>
  <c r="T390" i="5"/>
  <c r="T388" i="5"/>
  <c r="T386" i="5"/>
  <c r="T384" i="5"/>
  <c r="T382" i="5"/>
  <c r="T380" i="5"/>
  <c r="T378" i="5"/>
  <c r="T376" i="5"/>
  <c r="T374" i="5"/>
  <c r="T372" i="5"/>
  <c r="T370" i="5"/>
  <c r="T368" i="5"/>
  <c r="T366" i="5"/>
  <c r="T364" i="5"/>
  <c r="T362" i="5"/>
  <c r="T360" i="5"/>
  <c r="T358" i="5"/>
  <c r="T356" i="5"/>
  <c r="T354" i="5"/>
  <c r="T352" i="5"/>
  <c r="T564" i="5"/>
  <c r="T548" i="5"/>
  <c r="T540" i="5"/>
  <c r="T532" i="5"/>
  <c r="T524" i="5"/>
  <c r="T516" i="5"/>
  <c r="T508" i="5"/>
  <c r="T500" i="5"/>
  <c r="T492" i="5"/>
  <c r="T484" i="5"/>
  <c r="T476" i="5"/>
  <c r="T468" i="5"/>
  <c r="T459" i="5"/>
  <c r="T443" i="5"/>
  <c r="T437" i="5"/>
  <c r="T432" i="5"/>
  <c r="T429" i="5"/>
  <c r="T424" i="5"/>
  <c r="T421" i="5"/>
  <c r="T416" i="5"/>
  <c r="T413" i="5"/>
  <c r="T408" i="5"/>
  <c r="T405" i="5"/>
  <c r="T400" i="5"/>
  <c r="T397" i="5"/>
  <c r="T395" i="5"/>
  <c r="T393" i="5"/>
  <c r="T391" i="5"/>
  <c r="T389" i="5"/>
  <c r="T387" i="5"/>
  <c r="T385" i="5"/>
  <c r="T383" i="5"/>
  <c r="T381" i="5"/>
  <c r="T379" i="5"/>
  <c r="T377" i="5"/>
  <c r="T375" i="5"/>
  <c r="T373" i="5"/>
  <c r="T371" i="5"/>
  <c r="T369" i="5"/>
  <c r="T367" i="5"/>
  <c r="T365" i="5"/>
  <c r="T363" i="5"/>
  <c r="T361" i="5"/>
  <c r="T359" i="5"/>
  <c r="T357" i="5"/>
  <c r="T355" i="5"/>
  <c r="T353" i="5"/>
  <c r="T351" i="5"/>
  <c r="T349" i="5"/>
  <c r="T347" i="5"/>
  <c r="T345" i="5"/>
  <c r="T343" i="5"/>
  <c r="T341" i="5"/>
  <c r="T339" i="5"/>
  <c r="T337" i="5"/>
  <c r="T335" i="5"/>
  <c r="T333" i="5"/>
  <c r="T331" i="5"/>
  <c r="T329" i="5"/>
  <c r="T327" i="5"/>
  <c r="T325" i="5"/>
  <c r="T323" i="5"/>
  <c r="T321" i="5"/>
  <c r="T319" i="5"/>
  <c r="T580" i="5"/>
  <c r="T550" i="5"/>
  <c r="T534" i="5"/>
  <c r="T518" i="5"/>
  <c r="T502" i="5"/>
  <c r="T486" i="5"/>
  <c r="T470" i="5"/>
  <c r="T457" i="5"/>
  <c r="T435" i="5"/>
  <c r="T568" i="5"/>
  <c r="T538" i="5"/>
  <c r="T522" i="5"/>
  <c r="T506" i="5"/>
  <c r="T490" i="5"/>
  <c r="T474" i="5"/>
  <c r="T461" i="5"/>
  <c r="T441" i="5"/>
  <c r="T434" i="5"/>
  <c r="T423" i="5"/>
  <c r="T418" i="5"/>
  <c r="T407" i="5"/>
  <c r="T402" i="5"/>
  <c r="T344" i="5"/>
  <c r="T336" i="5"/>
  <c r="T328" i="5"/>
  <c r="T320" i="5"/>
  <c r="T562" i="5"/>
  <c r="T542" i="5"/>
  <c r="T526" i="5"/>
  <c r="T510" i="5"/>
  <c r="T494" i="5"/>
  <c r="T478" i="5"/>
  <c r="T445" i="5"/>
  <c r="T438" i="5"/>
  <c r="T427" i="5"/>
  <c r="T422" i="5"/>
  <c r="T411" i="5"/>
  <c r="T406" i="5"/>
  <c r="T346" i="5"/>
  <c r="T338" i="5"/>
  <c r="T330" i="5"/>
  <c r="T322" i="5"/>
  <c r="T317" i="5"/>
  <c r="T315" i="5"/>
  <c r="T546" i="5"/>
  <c r="T530" i="5"/>
  <c r="T514" i="5"/>
  <c r="T498" i="5"/>
  <c r="T482" i="5"/>
  <c r="T466" i="5"/>
  <c r="T449" i="5"/>
  <c r="T431" i="5"/>
  <c r="T426" i="5"/>
  <c r="T415" i="5"/>
  <c r="T410" i="5"/>
  <c r="T399" i="5"/>
  <c r="T348" i="5"/>
  <c r="T340" i="5"/>
  <c r="T332" i="5"/>
  <c r="T324" i="5"/>
  <c r="T240" i="5"/>
  <c r="T238" i="5"/>
  <c r="T236" i="5"/>
  <c r="T234" i="5"/>
  <c r="T232" i="5"/>
  <c r="T230" i="5"/>
  <c r="T228" i="5"/>
  <c r="T226" i="5"/>
  <c r="T224" i="5"/>
  <c r="T222" i="5"/>
  <c r="T220" i="5"/>
  <c r="T218" i="5"/>
  <c r="T216" i="5"/>
  <c r="T214" i="5"/>
  <c r="T212" i="5"/>
  <c r="T210" i="5"/>
  <c r="T208" i="5"/>
  <c r="T206" i="5"/>
  <c r="T204" i="5"/>
  <c r="T202" i="5"/>
  <c r="T200" i="5"/>
  <c r="T198" i="5"/>
  <c r="T196" i="5"/>
  <c r="T194" i="5"/>
  <c r="T192" i="5"/>
  <c r="T190" i="5"/>
  <c r="T188" i="5"/>
  <c r="T186" i="5"/>
  <c r="T184" i="5"/>
  <c r="T182" i="5"/>
  <c r="T180" i="5"/>
  <c r="T178" i="5"/>
  <c r="T176" i="5"/>
  <c r="T174" i="5"/>
  <c r="T172" i="5"/>
  <c r="T170" i="5"/>
  <c r="T168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D13" i="1"/>
  <c r="D21" i="1"/>
  <c r="D30" i="1"/>
  <c r="D39" i="1"/>
  <c r="D42" i="1"/>
  <c r="D15" i="1"/>
  <c r="D19" i="1"/>
  <c r="D24" i="1"/>
  <c r="D28" i="1"/>
  <c r="D32" i="1"/>
  <c r="D36" i="1"/>
  <c r="D41" i="1"/>
  <c r="T15" i="5"/>
  <c r="T17" i="5"/>
  <c r="T19" i="5"/>
  <c r="T21" i="5"/>
  <c r="T23" i="5"/>
  <c r="T25" i="5"/>
  <c r="T27" i="5"/>
  <c r="T29" i="5"/>
  <c r="T31" i="5"/>
  <c r="T33" i="5"/>
  <c r="T35" i="5"/>
  <c r="T37" i="5"/>
  <c r="T39" i="5"/>
  <c r="T41" i="5"/>
  <c r="T43" i="5"/>
  <c r="T45" i="5"/>
  <c r="T47" i="5"/>
  <c r="T49" i="5"/>
  <c r="T51" i="5"/>
  <c r="T53" i="5"/>
  <c r="T55" i="5"/>
  <c r="T57" i="5"/>
  <c r="T59" i="5"/>
  <c r="T61" i="5"/>
  <c r="T63" i="5"/>
  <c r="T65" i="5"/>
  <c r="T67" i="5"/>
  <c r="T69" i="5"/>
  <c r="T71" i="5"/>
  <c r="T73" i="5"/>
  <c r="T75" i="5"/>
  <c r="T77" i="5"/>
  <c r="T79" i="5"/>
  <c r="T81" i="5"/>
  <c r="T83" i="5"/>
  <c r="T85" i="5"/>
  <c r="T87" i="5"/>
  <c r="U89" i="5"/>
  <c r="U92" i="5"/>
  <c r="T95" i="5"/>
  <c r="U97" i="5"/>
  <c r="U100" i="5"/>
  <c r="T103" i="5"/>
  <c r="U105" i="5"/>
  <c r="U108" i="5"/>
  <c r="T111" i="5"/>
  <c r="U113" i="5"/>
  <c r="U116" i="5"/>
  <c r="T119" i="5"/>
  <c r="U121" i="5"/>
  <c r="U124" i="5"/>
  <c r="T127" i="5"/>
  <c r="U129" i="5"/>
  <c r="U132" i="5"/>
  <c r="T135" i="5"/>
  <c r="U137" i="5"/>
  <c r="U140" i="5"/>
  <c r="T143" i="5"/>
  <c r="U145" i="5"/>
  <c r="U148" i="5"/>
  <c r="T151" i="5"/>
  <c r="U153" i="5"/>
  <c r="U156" i="5"/>
  <c r="T159" i="5"/>
  <c r="U161" i="5"/>
  <c r="U164" i="5"/>
  <c r="T167" i="5"/>
  <c r="U169" i="5"/>
  <c r="U172" i="5"/>
  <c r="T175" i="5"/>
  <c r="U177" i="5"/>
  <c r="U180" i="5"/>
  <c r="T183" i="5"/>
  <c r="U185" i="5"/>
  <c r="U188" i="5"/>
  <c r="T191" i="5"/>
  <c r="U193" i="5"/>
  <c r="U196" i="5"/>
  <c r="T199" i="5"/>
  <c r="U201" i="5"/>
  <c r="U204" i="5"/>
  <c r="T207" i="5"/>
  <c r="U209" i="5"/>
  <c r="U212" i="5"/>
  <c r="T215" i="5"/>
  <c r="U217" i="5"/>
  <c r="U220" i="5"/>
  <c r="T223" i="5"/>
  <c r="U225" i="5"/>
  <c r="U228" i="5"/>
  <c r="T231" i="5"/>
  <c r="U233" i="5"/>
  <c r="U236" i="5"/>
  <c r="T239" i="5"/>
  <c r="U241" i="5"/>
  <c r="T245" i="5"/>
  <c r="U247" i="5"/>
  <c r="T250" i="5"/>
  <c r="T253" i="5"/>
  <c r="U255" i="5"/>
  <c r="T258" i="5"/>
  <c r="T261" i="5"/>
  <c r="U263" i="5"/>
  <c r="T266" i="5"/>
  <c r="T269" i="5"/>
  <c r="U271" i="5"/>
  <c r="T274" i="5"/>
  <c r="T277" i="5"/>
  <c r="U279" i="5"/>
  <c r="T282" i="5"/>
  <c r="T285" i="5"/>
  <c r="U287" i="5"/>
  <c r="T290" i="5"/>
  <c r="T293" i="5"/>
  <c r="U295" i="5"/>
  <c r="T298" i="5"/>
  <c r="T301" i="5"/>
  <c r="U303" i="5"/>
  <c r="T306" i="5"/>
  <c r="T309" i="5"/>
  <c r="U311" i="5"/>
  <c r="T314" i="5"/>
  <c r="U323" i="5"/>
  <c r="T334" i="5"/>
  <c r="U344" i="5"/>
  <c r="U357" i="5"/>
  <c r="U373" i="5"/>
  <c r="U389" i="5"/>
  <c r="U408" i="5"/>
  <c r="T430" i="5"/>
  <c r="U15" i="5"/>
  <c r="U17" i="5"/>
  <c r="U19" i="5"/>
  <c r="U21" i="5"/>
  <c r="U23" i="5"/>
  <c r="U25" i="5"/>
  <c r="U27" i="5"/>
  <c r="U29" i="5"/>
  <c r="U31" i="5"/>
  <c r="U33" i="5"/>
  <c r="U35" i="5"/>
  <c r="U37" i="5"/>
  <c r="U39" i="5"/>
  <c r="U41" i="5"/>
  <c r="U43" i="5"/>
  <c r="U45" i="5"/>
  <c r="U47" i="5"/>
  <c r="U49" i="5"/>
  <c r="U51" i="5"/>
  <c r="U53" i="5"/>
  <c r="U55" i="5"/>
  <c r="U57" i="5"/>
  <c r="U59" i="5"/>
  <c r="U61" i="5"/>
  <c r="U63" i="5"/>
  <c r="U65" i="5"/>
  <c r="U67" i="5"/>
  <c r="U69" i="5"/>
  <c r="U71" i="5"/>
  <c r="U73" i="5"/>
  <c r="U75" i="5"/>
  <c r="U77" i="5"/>
  <c r="U79" i="5"/>
  <c r="U81" i="5"/>
  <c r="U83" i="5"/>
  <c r="U85" i="5"/>
  <c r="U87" i="5"/>
  <c r="U90" i="5"/>
  <c r="T93" i="5"/>
  <c r="U95" i="5"/>
  <c r="U98" i="5"/>
  <c r="T101" i="5"/>
  <c r="U103" i="5"/>
  <c r="U106" i="5"/>
  <c r="T109" i="5"/>
  <c r="U111" i="5"/>
  <c r="U114" i="5"/>
  <c r="T117" i="5"/>
  <c r="U119" i="5"/>
  <c r="U122" i="5"/>
  <c r="T125" i="5"/>
  <c r="U127" i="5"/>
  <c r="U130" i="5"/>
  <c r="T133" i="5"/>
  <c r="U135" i="5"/>
  <c r="U138" i="5"/>
  <c r="T141" i="5"/>
  <c r="U143" i="5"/>
  <c r="U146" i="5"/>
  <c r="T149" i="5"/>
  <c r="U151" i="5"/>
  <c r="U154" i="5"/>
  <c r="T157" i="5"/>
  <c r="U159" i="5"/>
  <c r="U162" i="5"/>
  <c r="T165" i="5"/>
  <c r="U167" i="5"/>
  <c r="U170" i="5"/>
  <c r="T173" i="5"/>
  <c r="U175" i="5"/>
  <c r="U178" i="5"/>
  <c r="T181" i="5"/>
  <c r="U183" i="5"/>
  <c r="U186" i="5"/>
  <c r="T189" i="5"/>
  <c r="U191" i="5"/>
  <c r="U194" i="5"/>
  <c r="T197" i="5"/>
  <c r="U199" i="5"/>
  <c r="U202" i="5"/>
  <c r="T205" i="5"/>
  <c r="U207" i="5"/>
  <c r="U210" i="5"/>
  <c r="T213" i="5"/>
  <c r="U215" i="5"/>
  <c r="U218" i="5"/>
  <c r="T221" i="5"/>
  <c r="U223" i="5"/>
  <c r="U226" i="5"/>
  <c r="T229" i="5"/>
  <c r="U231" i="5"/>
  <c r="U234" i="5"/>
  <c r="T237" i="5"/>
  <c r="U239" i="5"/>
  <c r="T243" i="5"/>
  <c r="U245" i="5"/>
  <c r="T248" i="5"/>
  <c r="T251" i="5"/>
  <c r="U253" i="5"/>
  <c r="T256" i="5"/>
  <c r="T259" i="5"/>
  <c r="U261" i="5"/>
  <c r="T264" i="5"/>
  <c r="T267" i="5"/>
  <c r="U269" i="5"/>
  <c r="T272" i="5"/>
  <c r="T275" i="5"/>
  <c r="U277" i="5"/>
  <c r="T280" i="5"/>
  <c r="T283" i="5"/>
  <c r="U285" i="5"/>
  <c r="T288" i="5"/>
  <c r="T291" i="5"/>
  <c r="U293" i="5"/>
  <c r="T296" i="5"/>
  <c r="T299" i="5"/>
  <c r="U301" i="5"/>
  <c r="T304" i="5"/>
  <c r="T307" i="5"/>
  <c r="U309" i="5"/>
  <c r="T312" i="5"/>
  <c r="T316" i="5"/>
  <c r="T326" i="5"/>
  <c r="U336" i="5"/>
  <c r="U347" i="5"/>
  <c r="U361" i="5"/>
  <c r="U377" i="5"/>
  <c r="U393" i="5"/>
  <c r="T414" i="5"/>
  <c r="T16" i="5"/>
  <c r="T20" i="5"/>
  <c r="T24" i="5"/>
  <c r="T28" i="5"/>
  <c r="T32" i="5"/>
  <c r="T36" i="5"/>
  <c r="T42" i="5"/>
  <c r="T46" i="5"/>
  <c r="T50" i="5"/>
  <c r="T54" i="5"/>
  <c r="T60" i="5"/>
  <c r="T66" i="5"/>
  <c r="T70" i="5"/>
  <c r="T74" i="5"/>
  <c r="T80" i="5"/>
  <c r="T84" i="5"/>
  <c r="U88" i="5"/>
  <c r="U96" i="5"/>
  <c r="U101" i="5"/>
  <c r="T107" i="5"/>
  <c r="T115" i="5"/>
  <c r="U120" i="5"/>
  <c r="U125" i="5"/>
  <c r="U133" i="5"/>
  <c r="T139" i="5"/>
  <c r="U144" i="5"/>
  <c r="U152" i="5"/>
  <c r="U160" i="5"/>
  <c r="U165" i="5"/>
  <c r="T171" i="5"/>
  <c r="U176" i="5"/>
  <c r="U184" i="5"/>
  <c r="U189" i="5"/>
  <c r="T195" i="5"/>
  <c r="U200" i="5"/>
  <c r="U205" i="5"/>
  <c r="U213" i="5"/>
  <c r="T219" i="5"/>
  <c r="U224" i="5"/>
  <c r="U232" i="5"/>
  <c r="U243" i="5"/>
  <c r="T246" i="5"/>
  <c r="T249" i="5"/>
  <c r="U251" i="5"/>
  <c r="T254" i="5"/>
  <c r="T257" i="5"/>
  <c r="U259" i="5"/>
  <c r="T262" i="5"/>
  <c r="T265" i="5"/>
  <c r="U267" i="5"/>
  <c r="T270" i="5"/>
  <c r="T273" i="5"/>
  <c r="U275" i="5"/>
  <c r="T278" i="5"/>
  <c r="T281" i="5"/>
  <c r="U283" i="5"/>
  <c r="T286" i="5"/>
  <c r="T289" i="5"/>
  <c r="U291" i="5"/>
  <c r="T294" i="5"/>
  <c r="T297" i="5"/>
  <c r="U299" i="5"/>
  <c r="T302" i="5"/>
  <c r="T305" i="5"/>
  <c r="U307" i="5"/>
  <c r="T310" i="5"/>
  <c r="T313" i="5"/>
  <c r="T318" i="5"/>
  <c r="U328" i="5"/>
  <c r="U339" i="5"/>
  <c r="T350" i="5"/>
  <c r="U365" i="5"/>
  <c r="U381" i="5"/>
  <c r="T398" i="5"/>
  <c r="T419" i="5"/>
  <c r="R127" i="15"/>
  <c r="R14" i="15"/>
  <c r="R16" i="15"/>
  <c r="R18" i="15"/>
  <c r="R20" i="15"/>
  <c r="R22" i="15"/>
  <c r="R24" i="15"/>
  <c r="R26" i="15"/>
  <c r="R28" i="15"/>
  <c r="R30" i="15"/>
  <c r="R32" i="15"/>
  <c r="R34" i="15"/>
  <c r="R36" i="15"/>
  <c r="R38" i="15"/>
  <c r="R40" i="15"/>
  <c r="R42" i="15"/>
  <c r="R44" i="15"/>
  <c r="R46" i="15"/>
  <c r="R48" i="15"/>
  <c r="R50" i="15"/>
  <c r="R52" i="15"/>
  <c r="R54" i="15"/>
  <c r="R56" i="15"/>
  <c r="R58" i="15"/>
  <c r="R60" i="15"/>
  <c r="R62" i="15"/>
  <c r="R64" i="15"/>
  <c r="R66" i="15"/>
  <c r="R68" i="15"/>
  <c r="R70" i="15"/>
  <c r="R72" i="15"/>
  <c r="R74" i="15"/>
  <c r="R76" i="15"/>
  <c r="R78" i="15"/>
  <c r="R80" i="15"/>
  <c r="R82" i="15"/>
  <c r="R84" i="15"/>
  <c r="R86" i="15"/>
  <c r="R88" i="15"/>
  <c r="R90" i="15"/>
  <c r="R92" i="15"/>
  <c r="R94" i="15"/>
  <c r="R96" i="15"/>
  <c r="R98" i="15"/>
  <c r="R100" i="15"/>
  <c r="R102" i="15"/>
  <c r="R104" i="15"/>
  <c r="R106" i="15"/>
  <c r="R108" i="15"/>
  <c r="R111" i="15"/>
  <c r="R113" i="15"/>
  <c r="R115" i="15"/>
  <c r="R118" i="15"/>
  <c r="R120" i="15"/>
  <c r="R122" i="15"/>
  <c r="R124" i="15"/>
  <c r="R126" i="15"/>
  <c r="R129" i="15"/>
  <c r="J13" i="26"/>
  <c r="J15" i="26"/>
  <c r="J17" i="26"/>
  <c r="J19" i="26"/>
  <c r="J21" i="26"/>
  <c r="J23" i="26"/>
  <c r="J27" i="26"/>
  <c r="J29" i="26"/>
  <c r="J31" i="26"/>
  <c r="J33" i="26"/>
  <c r="J35" i="26"/>
  <c r="R15" i="15"/>
  <c r="R17" i="15"/>
  <c r="R19" i="15"/>
  <c r="R21" i="15"/>
  <c r="R23" i="15"/>
  <c r="R25" i="15"/>
  <c r="R27" i="15"/>
  <c r="R29" i="15"/>
  <c r="R31" i="15"/>
  <c r="R33" i="15"/>
  <c r="R35" i="15"/>
  <c r="R37" i="15"/>
  <c r="R39" i="15"/>
  <c r="R41" i="15"/>
  <c r="R43" i="15"/>
  <c r="R45" i="15"/>
  <c r="R47" i="15"/>
  <c r="R49" i="15"/>
  <c r="R51" i="15"/>
  <c r="R53" i="15"/>
  <c r="R55" i="15"/>
  <c r="R57" i="15"/>
  <c r="R59" i="15"/>
  <c r="R61" i="15"/>
  <c r="R63" i="15"/>
  <c r="R65" i="15"/>
  <c r="R67" i="15"/>
  <c r="R69" i="15"/>
  <c r="R71" i="15"/>
  <c r="R73" i="15"/>
  <c r="R75" i="15"/>
  <c r="R77" i="15"/>
  <c r="R79" i="15"/>
  <c r="R81" i="15"/>
  <c r="R83" i="15"/>
  <c r="R85" i="15"/>
  <c r="R87" i="15"/>
  <c r="R89" i="15"/>
  <c r="R91" i="15"/>
  <c r="R93" i="15"/>
  <c r="R95" i="15"/>
  <c r="R97" i="15"/>
  <c r="R99" i="15"/>
  <c r="R101" i="15"/>
  <c r="R103" i="15"/>
  <c r="R105" i="15"/>
  <c r="R107" i="15"/>
  <c r="R110" i="15"/>
  <c r="R112" i="15"/>
  <c r="R114" i="15"/>
  <c r="R117" i="15"/>
  <c r="R119" i="15"/>
  <c r="R121" i="15"/>
  <c r="R123" i="15"/>
  <c r="R125" i="15"/>
  <c r="J14" i="26"/>
  <c r="J16" i="26"/>
  <c r="J18" i="26"/>
  <c r="J20" i="26"/>
  <c r="J22" i="26"/>
  <c r="R109" i="15" l="1"/>
  <c r="K25" i="26"/>
  <c r="K12" i="26"/>
  <c r="K11" i="26" s="1"/>
  <c r="S127" i="15"/>
  <c r="J25" i="26"/>
  <c r="R13" i="15"/>
  <c r="T242" i="5"/>
  <c r="U13" i="5"/>
  <c r="U453" i="5"/>
  <c r="U462" i="5"/>
  <c r="U439" i="5"/>
  <c r="S13" i="15"/>
  <c r="S12" i="15" s="1"/>
  <c r="S11" i="15" s="1"/>
  <c r="P19" i="13"/>
  <c r="P12" i="13" s="1"/>
  <c r="P11" i="13" s="1"/>
  <c r="S116" i="15"/>
  <c r="U242" i="5"/>
  <c r="T439" i="5"/>
  <c r="S109" i="15"/>
  <c r="R116" i="15"/>
  <c r="T13" i="5"/>
  <c r="J12" i="26"/>
  <c r="J11" i="26" s="1"/>
  <c r="T453" i="5"/>
  <c r="T462" i="5"/>
  <c r="U12" i="5" l="1"/>
  <c r="U11" i="5" s="1"/>
  <c r="T12" i="5"/>
  <c r="U452" i="5"/>
  <c r="T11" i="5"/>
  <c r="T452" i="5"/>
  <c r="R12" i="15"/>
  <c r="R11" i="15" s="1"/>
</calcChain>
</file>

<file path=xl/sharedStrings.xml><?xml version="1.0" encoding="utf-8"?>
<sst xmlns="http://schemas.openxmlformats.org/spreadsheetml/2006/main" count="17123" uniqueCount="5325">
  <si>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</si>
  <si>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</si>
  <si>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</si>
  <si>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</si>
  <si>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</si>
  <si>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</si>
  <si>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</si>
  <si>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</si>
  <si>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</si>
  <si>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</si>
  <si>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</si>
  <si>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</si>
  <si>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</si>
  <si>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</si>
  <si>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</si>
  <si>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</si>
  <si>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</si>
  <si>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</si>
  <si>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</si>
  <si>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</si>
  <si>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</si>
  <si>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</si>
  <si>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</si>
  <si>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</si>
  <si>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</si>
  <si>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</si>
  <si>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</si>
  <si>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</si>
  <si>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</si>
  <si>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</si>
  <si>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</si>
  <si>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</si>
  <si>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</si>
  <si>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</si>
  <si>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</si>
  <si>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</si>
  <si>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</si>
  <si>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</si>
  <si>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</si>
  <si>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</si>
  <si>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</si>
  <si>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</si>
  <si>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</si>
  <si>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</si>
  <si>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</si>
  <si>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</si>
  <si>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</si>
  <si>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</si>
  <si>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</si>
  <si>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</si>
  <si>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</si>
  <si>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</si>
  <si>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</si>
  <si>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</si>
  <si>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</si>
  <si>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</si>
  <si>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</si>
  <si>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</si>
  <si>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</si>
  <si>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</si>
  <si>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</si>
  <si>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</si>
  <si>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</si>
  <si>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</si>
  <si>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</si>
  <si>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</si>
  <si>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</si>
  <si>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</si>
  <si>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</si>
  <si>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</si>
  <si>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</si>
  <si>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</si>
  <si>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</si>
  <si>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</si>
  <si>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</si>
  <si>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</si>
  <si>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</si>
  <si>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</si>
  <si>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</si>
  <si>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</si>
  <si>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</si>
  <si>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</si>
  <si>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</si>
  <si>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</si>
  <si>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</si>
  <si>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</si>
  <si>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</si>
  <si>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</si>
  <si>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</si>
  <si>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</si>
  <si>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</si>
  <si>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</si>
  <si>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</si>
  <si>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</si>
  <si>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</si>
  <si>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</si>
  <si>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</si>
  <si>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</si>
  <si>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</si>
  <si>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</si>
  <si>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</si>
  <si>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</si>
  <si>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</si>
  <si>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</si>
  <si>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</si>
  <si>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</si>
  <si>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</si>
  <si>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</si>
  <si>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</si>
  <si>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</si>
  <si>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</si>
  <si>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</si>
  <si>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</si>
  <si>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</si>
  <si>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</si>
  <si>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</si>
  <si>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</si>
  <si>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</si>
  <si>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</si>
  <si>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</si>
  <si>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</si>
  <si>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</si>
  <si>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</si>
  <si>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</si>
  <si>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</si>
  <si>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</si>
  <si>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</si>
  <si>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</si>
  <si>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</si>
  <si>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</si>
  <si>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</si>
  <si>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</si>
  <si>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</si>
  <si>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</si>
  <si>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</si>
  <si>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</si>
  <si>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</si>
  <si>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</si>
  <si>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</si>
  <si>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</si>
  <si>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</si>
  <si>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</si>
  <si>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</si>
  <si>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</si>
  <si>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</si>
  <si>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</si>
  <si>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</si>
  <si>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</si>
  <si>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</si>
  <si>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</si>
  <si>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</si>
  <si>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</si>
  <si>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</si>
  <si>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</si>
  <si>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</si>
  <si>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</si>
  <si>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</si>
  <si>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</si>
  <si>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</si>
  <si>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</si>
  <si>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</si>
  <si>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</si>
  <si>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</si>
  <si>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</si>
  <si>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</si>
  <si>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</si>
  <si>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</si>
  <si>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</si>
  <si>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</si>
  <si>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</si>
  <si>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</si>
  <si>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</si>
  <si>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</si>
  <si>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</si>
  <si>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</si>
  <si>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</si>
  <si>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</si>
  <si>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</si>
  <si>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</si>
  <si>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</si>
  <si>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</si>
  <si>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</si>
  <si>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</si>
  <si>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</si>
  <si>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</si>
  <si>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</si>
  <si>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</si>
  <si>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</si>
  <si>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</si>
  <si>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</si>
  <si>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</si>
  <si>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</si>
  <si>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</si>
  <si>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</si>
  <si>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</si>
  <si>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</si>
  <si>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</si>
  <si>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בהתאם לשיטה שיושמה בדוח הכספי *</t>
  </si>
  <si>
    <t>פרנק שווצרי</t>
  </si>
  <si>
    <t>כתר דני</t>
  </si>
  <si>
    <t>דולר ניו-זילנד</t>
  </si>
  <si>
    <t>ראנד דרום אפריקאי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</si>
  <si>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</si>
  <si>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</si>
  <si>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</si>
  <si>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</si>
  <si>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</si>
  <si>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</si>
  <si>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</si>
  <si>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</si>
  <si>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</si>
  <si>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</si>
  <si>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</si>
  <si>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</si>
  <si>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הבינלאומי</t>
  </si>
  <si>
    <t>1111111111- 31- בנק הבינלאומי</t>
  </si>
  <si>
    <t>31</t>
  </si>
  <si>
    <t>AA</t>
  </si>
  <si>
    <t>עו'ש- בנק הפועלים</t>
  </si>
  <si>
    <t>1111111111- 12- בנק הפועלים</t>
  </si>
  <si>
    <t>12</t>
  </si>
  <si>
    <t>AA+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</si>
  <si>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</si>
  <si>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</si>
  <si>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</si>
  <si>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</si>
  <si>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</si>
  <si>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</si>
  <si>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310</t>
  </si>
  <si>
    <t>סה"כ יתרת מזומנים ועו"ש נקובים במט"ח</t>
  </si>
  <si>
    <t>נייר במעבר דולרי- בנק מזרחי</t>
  </si>
  <si>
    <t>91919191- 20- בנק מזרחי</t>
  </si>
  <si>
    <t>NR3</t>
  </si>
  <si>
    <t>נייר במעבר סחיר- בנק מזרחי</t>
  </si>
  <si>
    <t>98989898- 20- בנק מזרחי</t>
  </si>
  <si>
    <t>רנד דראפ- בנק מזרחי</t>
  </si>
  <si>
    <t>ZAR</t>
  </si>
  <si>
    <t>אירו 1- בנק לאומי</t>
  </si>
  <si>
    <t>EUR</t>
  </si>
  <si>
    <t>אירו 1- בנק מזרחי</t>
  </si>
  <si>
    <t>דולר אוסטרלי- בנק מזרחי</t>
  </si>
  <si>
    <t>AUD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</si>
  <si>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</si>
  <si>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</si>
  <si>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</si>
  <si>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</si>
  <si>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</si>
  <si>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</si>
  <si>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</si>
  <si>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</si>
  <si>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</si>
  <si>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</si>
  <si>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כתר דני- בנק מזרחי</t>
  </si>
  <si>
    <t>כתר שבדי- בנק מזרחי</t>
  </si>
  <si>
    <t>330000003- 20- בנק מזרחי</t>
  </si>
  <si>
    <t>לי"שט- בנק לאומי</t>
  </si>
  <si>
    <t>GBP</t>
  </si>
  <si>
    <t>לי"שט- בנק מזרחי</t>
  </si>
  <si>
    <t>פרנק שוויצרי- בנק לאומי</t>
  </si>
  <si>
    <t>FRF</t>
  </si>
  <si>
    <t>פרנק שוויצרי- בנק מזרחי</t>
  </si>
  <si>
    <t>סה"כ פח"ק/פר"י</t>
  </si>
  <si>
    <t>פ.ח.ק.- בנק לאומי</t>
  </si>
  <si>
    <t>1111111110- 10- בנק לאומי</t>
  </si>
  <si>
    <t>פ.ח.ק.- בנק מזרחי</t>
  </si>
  <si>
    <t>1111111110- 20- בנק מזרחי</t>
  </si>
  <si>
    <t>1111111111</t>
  </si>
  <si>
    <t>1111111110</t>
  </si>
  <si>
    <t>סה"כ פק"מ לתקופה של עד שלושה חודשים</t>
  </si>
  <si>
    <t>פקדון חודשי פדיון קבוע- בנק לאומי</t>
  </si>
  <si>
    <t>50668- 10- בנק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</si>
  <si>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</si>
  <si>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</si>
  <si>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</si>
  <si>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SEK</t>
  </si>
  <si>
    <t>CAD</t>
  </si>
  <si>
    <t>NOK</t>
  </si>
  <si>
    <t>MXN</t>
  </si>
  <si>
    <t>RUB</t>
  </si>
  <si>
    <t>BRL</t>
  </si>
  <si>
    <t>דולר הונג קונג יציג- בנק מזרחי</t>
  </si>
  <si>
    <t>HKD</t>
  </si>
  <si>
    <t>355018195</t>
  </si>
  <si>
    <t>HSBC USD- בנק מזרחי</t>
  </si>
  <si>
    <t>MONEY EUR HSBC- בנק מזרחי</t>
  </si>
  <si>
    <t>327064- 20- בנק מזרחי</t>
  </si>
  <si>
    <t>MONEY JPY HSBC-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</si>
  <si>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</si>
  <si>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</si>
  <si>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</si>
  <si>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</si>
  <si>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</si>
  <si>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</si>
  <si>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</si>
  <si>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</si>
  <si>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24/11/16</t>
  </si>
  <si>
    <t>גליל 5903- ממשלת ישראל</t>
  </si>
  <si>
    <t>9590332</t>
  </si>
  <si>
    <t>31/05/04</t>
  </si>
  <si>
    <t>גליל 5904- ממשלת ישראל</t>
  </si>
  <si>
    <t>9590431</t>
  </si>
  <si>
    <t>07/03/05</t>
  </si>
  <si>
    <t>גליל 923- ממשלת ישראל</t>
  </si>
  <si>
    <t>1128081</t>
  </si>
  <si>
    <t>30/09/13</t>
  </si>
  <si>
    <t>ממשל צמוד 1019- ממשלת ישראל</t>
  </si>
  <si>
    <t>1114750</t>
  </si>
  <si>
    <t>31/12/12</t>
  </si>
  <si>
    <t>ממשל צמודה 922- ממשלת ישראל</t>
  </si>
  <si>
    <t>1124056</t>
  </si>
  <si>
    <t>ממשלתי צמוד 0527- ממשלת ישראל</t>
  </si>
  <si>
    <t>1140847</t>
  </si>
  <si>
    <t>11/05/17</t>
  </si>
  <si>
    <t>ממשלתי צמוד 0545- ממשלת ישראל</t>
  </si>
  <si>
    <t>1134865</t>
  </si>
  <si>
    <t>30/09/15</t>
  </si>
  <si>
    <t>ממשלתי צמוד 1020- ממשלת ישראל</t>
  </si>
  <si>
    <t>1137181</t>
  </si>
  <si>
    <t>31/01/16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</si>
  <si>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</si>
  <si>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</si>
  <si>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</si>
  <si>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</si>
  <si>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</si>
  <si>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</si>
  <si>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25/09/08</t>
  </si>
  <si>
    <t>סה"כ לא צמודות</t>
  </si>
  <si>
    <t>סה"כ מלווה קצר מועד</t>
  </si>
  <si>
    <t>מ.ק.מ 518- ממשלת ישראל</t>
  </si>
  <si>
    <t>8180515</t>
  </si>
  <si>
    <t>29/05/17</t>
  </si>
  <si>
    <t>מ.ק.מ 718- ממשלת ישראל</t>
  </si>
  <si>
    <t>8180713</t>
  </si>
  <si>
    <t>31/07/17</t>
  </si>
  <si>
    <t>מ.ק.מ 824- ממשלת ישראל</t>
  </si>
  <si>
    <t>8180424</t>
  </si>
  <si>
    <t>06/04/17</t>
  </si>
  <si>
    <t>מ.ק.מ. 1217- ממשלת ישראל</t>
  </si>
  <si>
    <t>8171217</t>
  </si>
  <si>
    <t>08/12/16</t>
  </si>
  <si>
    <t>מק''מ 1017- ממשלת ישראל</t>
  </si>
  <si>
    <t>8171019</t>
  </si>
  <si>
    <t>31/10/16</t>
  </si>
  <si>
    <t>מק''מ 1127- ממשלת ישראל</t>
  </si>
  <si>
    <t>8171126</t>
  </si>
  <si>
    <t>30/11/16</t>
  </si>
  <si>
    <t>מק''מ 118- ממשלת ישראל</t>
  </si>
  <si>
    <t>8180119</t>
  </si>
  <si>
    <t>31/01/17</t>
  </si>
  <si>
    <t>מק''מ 218- ממשלת ישראל</t>
  </si>
  <si>
    <t>8180218</t>
  </si>
  <si>
    <t>28/02/17</t>
  </si>
  <si>
    <t>מק''מ 318- ממשלת ישראל</t>
  </si>
  <si>
    <t>8180317</t>
  </si>
  <si>
    <t>30/03/17</t>
  </si>
  <si>
    <t>מק''מ 618- ממשלת ישראל</t>
  </si>
  <si>
    <t>8180614</t>
  </si>
  <si>
    <t>29/06/17</t>
  </si>
  <si>
    <t>מק''מ 819- ממשלת ישראל</t>
  </si>
  <si>
    <t>8180911</t>
  </si>
  <si>
    <t>06/09/17</t>
  </si>
  <si>
    <t>מק''מ 828- ממשלת ישראל</t>
  </si>
  <si>
    <t>8180820</t>
  </si>
  <si>
    <t>31/08/17</t>
  </si>
  <si>
    <t>סה"כ שחר</t>
  </si>
  <si>
    <t>ממש"ק 122- ממשלת ישראל</t>
  </si>
  <si>
    <t>1123272</t>
  </si>
  <si>
    <t>09/01/12</t>
  </si>
  <si>
    <t>ממשל שיקלי1026- ממשלת ישראל</t>
  </si>
  <si>
    <t>1099456</t>
  </si>
  <si>
    <t>01/11/12</t>
  </si>
  <si>
    <t>ממשל שקלי 7430- ממשלת ישראל</t>
  </si>
  <si>
    <t>1140193</t>
  </si>
  <si>
    <t>09/03/17</t>
  </si>
  <si>
    <t>ממשל שקלית 0142- ממשלת ישראל</t>
  </si>
  <si>
    <t>1125400</t>
  </si>
  <si>
    <t>29/11/12</t>
  </si>
  <si>
    <t>ממשל שקלית 021- ממשלת ישראל</t>
  </si>
  <si>
    <t>1115773</t>
  </si>
  <si>
    <t>24/05/10</t>
  </si>
  <si>
    <t>ממשל שקלית 0519- ממשלת ישראל</t>
  </si>
  <si>
    <t>1131770</t>
  </si>
  <si>
    <t>30/04/14</t>
  </si>
  <si>
    <t>ממשל שקלית 1018- ממשלת ישראל</t>
  </si>
  <si>
    <t>1136548</t>
  </si>
  <si>
    <t>29/10/15</t>
  </si>
  <si>
    <t>ממשל שקלית 1122- ממשלת ישראל</t>
  </si>
  <si>
    <t>1141225</t>
  </si>
  <si>
    <t>12/07/17</t>
  </si>
  <si>
    <t>ממשל שקלית 327- ממשלת ישראל</t>
  </si>
  <si>
    <t>1139344</t>
  </si>
  <si>
    <t>ממשלי שקלי 1017- ממשלת ישראל</t>
  </si>
  <si>
    <t>1132786</t>
  </si>
  <si>
    <t>31/07/14</t>
  </si>
  <si>
    <t>ממשלתי שקלי  0219- ממשלת ישראל</t>
  </si>
  <si>
    <t>1110907</t>
  </si>
  <si>
    <t>10/11/08</t>
  </si>
  <si>
    <t>ממשלתי שקלי 0118- ממשלת ישראל</t>
  </si>
  <si>
    <t>1126218</t>
  </si>
  <si>
    <t>15/08/12</t>
  </si>
  <si>
    <t>ממשלתי שקלי 0323- ממשלת ישראל</t>
  </si>
  <si>
    <t>1126747</t>
  </si>
  <si>
    <t>ממשלתי שקלי 0421- ממשלת ישראל</t>
  </si>
  <si>
    <t>1138130</t>
  </si>
  <si>
    <t>27/04/16</t>
  </si>
  <si>
    <t>ממשלתי שקלי 0825- ממשלת ישראל</t>
  </si>
  <si>
    <t>1135557</t>
  </si>
  <si>
    <t>31/05/15</t>
  </si>
  <si>
    <t>ממשלתי שקלי 324- ממשלת ישראל</t>
  </si>
  <si>
    <t>1130848</t>
  </si>
  <si>
    <t>30/01/14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</si>
  <si>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</si>
  <si>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</si>
  <si>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</si>
  <si>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</si>
  <si>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</si>
  <si>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13/09/17</t>
  </si>
  <si>
    <t>ממשלתי משתנה 520- ממשלת ישראל</t>
  </si>
  <si>
    <t>1116193</t>
  </si>
  <si>
    <t>11/07/11</t>
  </si>
  <si>
    <t>סה"כ צמודות לדולר</t>
  </si>
  <si>
    <t>סה"כ אג"ח של ממשלת ישראל שהונפקו בחו"ל</t>
  </si>
  <si>
    <t>.ISRAEL 5.125% 26.03- STATE OF ISRAEL</t>
  </si>
  <si>
    <t>US46513E5Y48</t>
  </si>
  <si>
    <t>NYSE</t>
  </si>
  <si>
    <t>A+</t>
  </si>
  <si>
    <t>S&amp;P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</si>
  <si>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</si>
  <si>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</si>
  <si>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</si>
  <si>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</si>
  <si>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</si>
  <si>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IFC 6.3 11/25/24- INTL FINANCE CORP</t>
  </si>
  <si>
    <t>US45950VEM46</t>
  </si>
  <si>
    <t>AAA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</si>
  <si>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</si>
  <si>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</si>
  <si>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</si>
  <si>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</si>
  <si>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</si>
  <si>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</si>
  <si>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</si>
  <si>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</si>
  <si>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26/02/15</t>
  </si>
  <si>
    <t>BRAZIL 6 04/07/26- FED REPUBLIC OF BRAZIL</t>
  </si>
  <si>
    <t>US105756BX78</t>
  </si>
  <si>
    <t>Note 1 on BNTNF 10 01/01/18- NOTA DO TESOURO NACIONAL</t>
  </si>
  <si>
    <t>XS1061520125</t>
  </si>
  <si>
    <t>31/08/14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</si>
  <si>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</si>
  <si>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</si>
  <si>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</si>
  <si>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</si>
  <si>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</si>
  <si>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</si>
  <si>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</si>
  <si>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</si>
  <si>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</si>
  <si>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</si>
  <si>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</si>
  <si>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22/07/15</t>
  </si>
  <si>
    <t>מז טפ הנפק   44- בנק מזרחי טפחות</t>
  </si>
  <si>
    <t>2310209</t>
  </si>
  <si>
    <t>520032046</t>
  </si>
  <si>
    <t>29/09/16</t>
  </si>
  <si>
    <t>מז טפ הנפק 35- בנק מזרחי טפחות</t>
  </si>
  <si>
    <t>2310118</t>
  </si>
  <si>
    <t>24/01/13</t>
  </si>
  <si>
    <t>מז טפ הנפק 39- בנק מזרחי טפחות</t>
  </si>
  <si>
    <t>2310159</t>
  </si>
  <si>
    <t>02/02/15</t>
  </si>
  <si>
    <t>מז טפ הנפק 43- בנק מזרחי טפחות</t>
  </si>
  <si>
    <t>2310191</t>
  </si>
  <si>
    <t>31/03/16</t>
  </si>
  <si>
    <t>מזרחי הנפקות 42- בנק מזרחי טפחות</t>
  </si>
  <si>
    <t>2310183</t>
  </si>
  <si>
    <t>09/06/15</t>
  </si>
  <si>
    <t>מזרחי טפ הנפק 38- בנק מזרחי טפחות</t>
  </si>
  <si>
    <t>2310142</t>
  </si>
  <si>
    <t>14/09/14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</si>
  <si>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</si>
  <si>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</si>
  <si>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</si>
  <si>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</si>
  <si>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</si>
  <si>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</si>
  <si>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</si>
  <si>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</si>
  <si>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30/03/15</t>
  </si>
  <si>
    <t>פועלים הנפק 31- בנק הפועלים</t>
  </si>
  <si>
    <t>1940527</t>
  </si>
  <si>
    <t>11/08/11</t>
  </si>
  <si>
    <t>פועלים הנפקות 32- בנק הפועלים</t>
  </si>
  <si>
    <t>1940535</t>
  </si>
  <si>
    <t>16/12/14</t>
  </si>
  <si>
    <t>פועלים הנפקות 33- בנק הפועלים</t>
  </si>
  <si>
    <t>1940568</t>
  </si>
  <si>
    <t>18/09/14</t>
  </si>
  <si>
    <t>בינל הנפקה אגח ט- בנק הבינלאומי</t>
  </si>
  <si>
    <t>1135177</t>
  </si>
  <si>
    <t>520029083</t>
  </si>
  <si>
    <t>31/03/15</t>
  </si>
  <si>
    <t>בינלאומי אגח ג'- בנק הבינלאומי</t>
  </si>
  <si>
    <t>1093681</t>
  </si>
  <si>
    <t>20/06/10</t>
  </si>
  <si>
    <t>לאומי התח נד  ח- בנק לאומי</t>
  </si>
  <si>
    <t>6040232</t>
  </si>
  <si>
    <t>05/01/15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</si>
  <si>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</si>
  <si>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</si>
  <si>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</si>
  <si>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</si>
  <si>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</si>
  <si>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</si>
  <si>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</si>
  <si>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</si>
  <si>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25/06/15</t>
  </si>
  <si>
    <t>עזריאלי אגח ג- עזריאלי</t>
  </si>
  <si>
    <t>1136324</t>
  </si>
  <si>
    <t>08/09/15</t>
  </si>
  <si>
    <t>עזריאלי אגח ד- עזריאלי</t>
  </si>
  <si>
    <t>1138650</t>
  </si>
  <si>
    <t>31/07/16</t>
  </si>
  <si>
    <t>פועלים הנ הת טו- בנק הפועלים</t>
  </si>
  <si>
    <t>1940543</t>
  </si>
  <si>
    <t>Aa1</t>
  </si>
  <si>
    <t>פועלים הנפ' אג' 10- בנק הפועלים</t>
  </si>
  <si>
    <t>1940402</t>
  </si>
  <si>
    <t>23/07/07</t>
  </si>
  <si>
    <t>פועלים הנפ הת יד- בנק הפועלים</t>
  </si>
  <si>
    <t>1940501</t>
  </si>
  <si>
    <t>24/02/11</t>
  </si>
  <si>
    <t>פועלים הנפקות התחייבות 9- בנק הפועלים</t>
  </si>
  <si>
    <t>1940386</t>
  </si>
  <si>
    <t>04/07/07</t>
  </si>
  <si>
    <t>*אג"ח ריט 1- ריט 1</t>
  </si>
  <si>
    <t>1120021</t>
  </si>
  <si>
    <t>513762864</t>
  </si>
  <si>
    <t>25/07/10</t>
  </si>
  <si>
    <t>*ריט 1     אגח ה- ריט 1</t>
  </si>
  <si>
    <t>1136753</t>
  </si>
  <si>
    <t>10/01/17</t>
  </si>
  <si>
    <t>*ריט 1 אגח ד- ריט 1</t>
  </si>
  <si>
    <t>1129899</t>
  </si>
  <si>
    <t>27/02/17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</si>
  <si>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</si>
  <si>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</si>
  <si>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</si>
  <si>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</si>
  <si>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</si>
  <si>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</si>
  <si>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29/05/13</t>
  </si>
  <si>
    <t>אמות אג"ח ג'- אמות</t>
  </si>
  <si>
    <t>1117357</t>
  </si>
  <si>
    <t>04/06/12</t>
  </si>
  <si>
    <t>אמות השקעות אג"ח ד- אמות</t>
  </si>
  <si>
    <t>1133149</t>
  </si>
  <si>
    <t>Aa2</t>
  </si>
  <si>
    <t>27/01/15</t>
  </si>
  <si>
    <t>אמות השקעות ק.1- אמות</t>
  </si>
  <si>
    <t>1097385</t>
  </si>
  <si>
    <t>20/11/06</t>
  </si>
  <si>
    <t>ארפורט אגח ד- איירפורט סיטי</t>
  </si>
  <si>
    <t>1130426</t>
  </si>
  <si>
    <t>ארפורט אגח ה- איירפורט סיטי</t>
  </si>
  <si>
    <t>1133487</t>
  </si>
  <si>
    <t>בזק      אגח 10- בזק</t>
  </si>
  <si>
    <t>2300184</t>
  </si>
  <si>
    <t>520031931</t>
  </si>
  <si>
    <t>בזק אג"ח 6- בזק</t>
  </si>
  <si>
    <t>2300143</t>
  </si>
  <si>
    <t>05/07/11</t>
  </si>
  <si>
    <t>בינל הנפק ב- בנק הבינלאומי</t>
  </si>
  <si>
    <t>1091164</t>
  </si>
  <si>
    <t>בינל הנפק התח כ- בנק הבינלאומי</t>
  </si>
  <si>
    <t>1121953</t>
  </si>
  <si>
    <t>29/02/16</t>
  </si>
  <si>
    <t>בינל הנפק התח כא- בנק הבינלאומי</t>
  </si>
  <si>
    <t>1126598</t>
  </si>
  <si>
    <t>בינלאומי הנפ' אג' 4- בנק הבינלאומי</t>
  </si>
  <si>
    <t>1103126</t>
  </si>
  <si>
    <t>27/03/17</t>
  </si>
  <si>
    <t>בל"ל ש"ה נד 200- בנק לאומי</t>
  </si>
  <si>
    <t>6040141</t>
  </si>
  <si>
    <t>29/06/15</t>
  </si>
  <si>
    <t>דיסקונט מנפיקים הת' 4- בנק דיסקונט</t>
  </si>
  <si>
    <t>7480049</t>
  </si>
  <si>
    <t>520007030</t>
  </si>
  <si>
    <t>29/06/10</t>
  </si>
  <si>
    <t>דיסקונט מנפק ק1- בנק דיסקונט</t>
  </si>
  <si>
    <t>7480015</t>
  </si>
  <si>
    <t>01/09/05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</si>
  <si>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</si>
  <si>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</si>
  <si>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</si>
  <si>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</si>
  <si>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</si>
  <si>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</si>
  <si>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</si>
  <si>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</si>
  <si>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</si>
  <si>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</si>
  <si>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04/03/10</t>
  </si>
  <si>
    <t>וילאר אג"ח ד'- וילאר</t>
  </si>
  <si>
    <t>4160099</t>
  </si>
  <si>
    <t>10/06/07</t>
  </si>
  <si>
    <t>חשמל     אגח 27- חברת החשמל</t>
  </si>
  <si>
    <t>6000210</t>
  </si>
  <si>
    <t>520000472</t>
  </si>
  <si>
    <t>חשמל     אגח 29- חברת החשמל</t>
  </si>
  <si>
    <t>6000236</t>
  </si>
  <si>
    <t>13/04/17</t>
  </si>
  <si>
    <t>כללביט    אגח- כלל החזקות עסקי ביטוח</t>
  </si>
  <si>
    <t>1097138</t>
  </si>
  <si>
    <t>520036120</t>
  </si>
  <si>
    <t>ביטוח</t>
  </si>
  <si>
    <t>22/09/08</t>
  </si>
  <si>
    <t>לאומי מימון שה נד 300- בנק לאומי</t>
  </si>
  <si>
    <t>6040257</t>
  </si>
  <si>
    <t>30/11/15</t>
  </si>
  <si>
    <t>מנפיקים   ב- בנק דיסקונט</t>
  </si>
  <si>
    <t>7480023</t>
  </si>
  <si>
    <t>04/05/08</t>
  </si>
  <si>
    <t>פועלים הנפקות ש.הון משני עליון- בנק הפועלים</t>
  </si>
  <si>
    <t>1940444</t>
  </si>
  <si>
    <t>30/06/09</t>
  </si>
  <si>
    <t>שטראוס סד' ב'19196- שטראוס גרופ</t>
  </si>
  <si>
    <t>7460140</t>
  </si>
  <si>
    <t>520003781</t>
  </si>
  <si>
    <t>מזון</t>
  </si>
  <si>
    <t>20/05/07</t>
  </si>
  <si>
    <t>שלטון ק' 2- בנק אוצר השלטון המקומי-דקסיה</t>
  </si>
  <si>
    <t>1095066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</si>
  <si>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</si>
  <si>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</si>
  <si>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</si>
  <si>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</si>
  <si>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</si>
  <si>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</si>
  <si>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</si>
  <si>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</si>
  <si>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18/03/13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</si>
  <si>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</si>
  <si>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</si>
  <si>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</si>
  <si>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</si>
  <si>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</si>
  <si>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</si>
  <si>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04/06/08</t>
  </si>
  <si>
    <t>אלוני חץ אג 6- אלוני חץ</t>
  </si>
  <si>
    <t>3900206</t>
  </si>
  <si>
    <t>520038506</t>
  </si>
  <si>
    <t>28/02/07</t>
  </si>
  <si>
    <t>אלוני חץ אגח ח'- אלוני חץ</t>
  </si>
  <si>
    <t>3900271</t>
  </si>
  <si>
    <t>גב - ים אג"ח 5- גב ים</t>
  </si>
  <si>
    <t>7590110</t>
  </si>
  <si>
    <t>520001736</t>
  </si>
  <si>
    <t>21/10/07</t>
  </si>
  <si>
    <t>גב ים אג"ח ו'- גב ים</t>
  </si>
  <si>
    <t>7590128</t>
  </si>
  <si>
    <t>24/07/13</t>
  </si>
  <si>
    <t>גזית גלוב אג"ח 10- גזית גלוב 1982</t>
  </si>
  <si>
    <t>1260488</t>
  </si>
  <si>
    <t>520033234</t>
  </si>
  <si>
    <t>26/04/10</t>
  </si>
  <si>
    <t>גזית גלוב אג"ח יא- גזית גלוב 1982</t>
  </si>
  <si>
    <t>1260546</t>
  </si>
  <si>
    <t>07/09/11</t>
  </si>
  <si>
    <t>גזית גלוב אג''ח 12- גזית גלוב 1982</t>
  </si>
  <si>
    <t>1260603</t>
  </si>
  <si>
    <t>25/01/15</t>
  </si>
  <si>
    <t>גזית גלוב אגח ד- גזית גלוב 1982</t>
  </si>
  <si>
    <t>1260397</t>
  </si>
  <si>
    <t>26/09/07</t>
  </si>
  <si>
    <t>גזית גלוב אגח ט- גזית גלוב 1982</t>
  </si>
  <si>
    <t>1260462</t>
  </si>
  <si>
    <t>03/01/08</t>
  </si>
  <si>
    <t>גזית גלוב ג- גזית גלוב 1982</t>
  </si>
  <si>
    <t>1260306</t>
  </si>
  <si>
    <t>07/08/07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</si>
  <si>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</si>
  <si>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</si>
  <si>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</si>
  <si>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</si>
  <si>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</si>
  <si>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</si>
  <si>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01/01/17</t>
  </si>
  <si>
    <t>הראל הנפ אגח ט- הראל השקעות</t>
  </si>
  <si>
    <t>1134030</t>
  </si>
  <si>
    <t>הראל הנפ אגח י- הראל השקעות</t>
  </si>
  <si>
    <t>1134048</t>
  </si>
  <si>
    <t>הראל הנפקות אג''ח 8- הראל השקעות</t>
  </si>
  <si>
    <t>1128875</t>
  </si>
  <si>
    <t>14/04/15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</si>
  <si>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</si>
  <si>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</si>
  <si>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</si>
  <si>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</si>
  <si>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</si>
  <si>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</si>
  <si>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</si>
  <si>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</si>
  <si>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29/12/16</t>
  </si>
  <si>
    <t>כללביט  אגח ט- כלל החזקות עסקי ביטוח</t>
  </si>
  <si>
    <t>1136050</t>
  </si>
  <si>
    <t>23/07/15</t>
  </si>
  <si>
    <t>מליסרון   אגח ו- מליסרון</t>
  </si>
  <si>
    <t>3230125</t>
  </si>
  <si>
    <t>520037789</t>
  </si>
  <si>
    <t>18/01/12</t>
  </si>
  <si>
    <t>מליסרון   אגח י- מליסרון</t>
  </si>
  <si>
    <t>3230190</t>
  </si>
  <si>
    <t>21/07/15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</si>
  <si>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</si>
  <si>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</si>
  <si>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</si>
  <si>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</si>
  <si>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</si>
  <si>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</si>
  <si>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29/06/09</t>
  </si>
  <si>
    <t>מליסרון אגח 9- מליסרון</t>
  </si>
  <si>
    <t>3230174</t>
  </si>
  <si>
    <t>01/09/13</t>
  </si>
  <si>
    <t>מליסרון אג''ח ח- מליסרון</t>
  </si>
  <si>
    <t>3230166</t>
  </si>
  <si>
    <t>16/06/14</t>
  </si>
  <si>
    <t>מליסרון אגח יא- מליסרון</t>
  </si>
  <si>
    <t>3230208</t>
  </si>
  <si>
    <t>13/04/15</t>
  </si>
  <si>
    <t>מליסרון אגח יג- מליסרון</t>
  </si>
  <si>
    <t>3230224</t>
  </si>
  <si>
    <t>31/05/16</t>
  </si>
  <si>
    <t>מליסרון ז'- מליסרון</t>
  </si>
  <si>
    <t>3230141</t>
  </si>
  <si>
    <t>07/07/14</t>
  </si>
  <si>
    <t>מנורה מב- מנורה מבטחים החזקות</t>
  </si>
  <si>
    <t>1103670</t>
  </si>
  <si>
    <t>520007469</t>
  </si>
  <si>
    <t>14/05/07</t>
  </si>
  <si>
    <t>מנורה ק.1- מנורה מבטחים החזקות</t>
  </si>
  <si>
    <t>5660048</t>
  </si>
  <si>
    <t>09/03/08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</si>
  <si>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</si>
  <si>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</si>
  <si>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</si>
  <si>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</si>
  <si>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</si>
  <si>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11/01/15</t>
  </si>
  <si>
    <t>סלע נדלן אגח ג- סלע קפיטל נדלן בע"מ</t>
  </si>
  <si>
    <t>1138973</t>
  </si>
  <si>
    <t>31/08/16</t>
  </si>
  <si>
    <t>פז נפט אגח ו- פז נפט</t>
  </si>
  <si>
    <t>1139542</t>
  </si>
  <si>
    <t>510216054</t>
  </si>
  <si>
    <t>*פניקס     אגח 2- פניקס</t>
  </si>
  <si>
    <t>7670177</t>
  </si>
  <si>
    <t>520017450</t>
  </si>
  <si>
    <t>*פניקס אג"ח 1- פניקס</t>
  </si>
  <si>
    <t>7670102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</si>
  <si>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</si>
  <si>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</si>
  <si>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</si>
  <si>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</si>
  <si>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</si>
  <si>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</si>
  <si>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01/06/14</t>
  </si>
  <si>
    <t>ביג       אגח ח- ביג</t>
  </si>
  <si>
    <t>1138924</t>
  </si>
  <si>
    <t>513623314</t>
  </si>
  <si>
    <t>ביג       ד- ביג</t>
  </si>
  <si>
    <t>1118033</t>
  </si>
  <si>
    <t>14/04/10</t>
  </si>
  <si>
    <t>ביג אג"ח ז- ביג</t>
  </si>
  <si>
    <t>1136084</t>
  </si>
  <si>
    <t>29/07/15</t>
  </si>
  <si>
    <t>ביג אגח ה'- ביג</t>
  </si>
  <si>
    <t>1129279</t>
  </si>
  <si>
    <t>04/02/15</t>
  </si>
  <si>
    <t>ביג ג' 4.85%- ביג</t>
  </si>
  <si>
    <t>1106947</t>
  </si>
  <si>
    <t>28/08/07</t>
  </si>
  <si>
    <t>דיסקונט מנפיקים שה 1- בנק דיסקונט</t>
  </si>
  <si>
    <t>7480098</t>
  </si>
  <si>
    <t>31/10/13</t>
  </si>
  <si>
    <t>הוט אג"ח  1- הוט</t>
  </si>
  <si>
    <t>1123256</t>
  </si>
  <si>
    <t>520040072</t>
  </si>
  <si>
    <t>24/04/12</t>
  </si>
  <si>
    <t>חדרה אג"ח 3- נייר חדרה</t>
  </si>
  <si>
    <t>6320071</t>
  </si>
  <si>
    <t>520018383</t>
  </si>
  <si>
    <t>01/01/09</t>
  </si>
  <si>
    <t>ירושליםהנפ אגחט- בנק ירושלים מימון והנפקות</t>
  </si>
  <si>
    <t>1127422</t>
  </si>
  <si>
    <t>513682146</t>
  </si>
  <si>
    <t>08/10/15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</si>
  <si>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</si>
  <si>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</si>
  <si>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</si>
  <si>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</si>
  <si>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</si>
  <si>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</si>
  <si>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</si>
  <si>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</si>
  <si>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511512295</t>
  </si>
  <si>
    <t>נורסטאר אגח י- נורסטאר</t>
  </si>
  <si>
    <t>7230345</t>
  </si>
  <si>
    <t>05/08/13</t>
  </si>
  <si>
    <t>נכסים ובנייו קבוצה 6- נכסים ובניין</t>
  </si>
  <si>
    <t>6990188</t>
  </si>
  <si>
    <t>520025438</t>
  </si>
  <si>
    <t>511930125</t>
  </si>
  <si>
    <t>סלקום אגח ו- סלקום</t>
  </si>
  <si>
    <t>1125996</t>
  </si>
  <si>
    <t>26/06/13</t>
  </si>
  <si>
    <t>סלקום אגח ח- סלקום</t>
  </si>
  <si>
    <t>1132828</t>
  </si>
  <si>
    <t>05/02/15</t>
  </si>
  <si>
    <t>פרטנר     אגח ג- פרטנר</t>
  </si>
  <si>
    <t>1118827</t>
  </si>
  <si>
    <t>520044314</t>
  </si>
  <si>
    <t>04/07/12</t>
  </si>
  <si>
    <t>רבוע נדל"ן אג"ח 3- רבוע כחול נדל"ן</t>
  </si>
  <si>
    <t>1115724</t>
  </si>
  <si>
    <t>513765859</t>
  </si>
  <si>
    <t>03/09/12</t>
  </si>
  <si>
    <t>רבוע נדלן אגח ד- רבוע כחול נדל"ן</t>
  </si>
  <si>
    <t>1119999</t>
  </si>
  <si>
    <t>ריבוע נדלן אגח ה- רבוע כחול נדל"ן</t>
  </si>
  <si>
    <t>1130467</t>
  </si>
  <si>
    <t>29/01/14</t>
  </si>
  <si>
    <t>ש"ה שלישוני המזרחי- בנק מזרחי טפחות</t>
  </si>
  <si>
    <t>6950083</t>
  </si>
  <si>
    <t>31/05/07</t>
  </si>
  <si>
    <t>שופרסל    ב- שופרסל</t>
  </si>
  <si>
    <t>7770142</t>
  </si>
  <si>
    <t>520022732</t>
  </si>
  <si>
    <t>מסחר</t>
  </si>
  <si>
    <t>שופרסל אגח ד- שופרסל</t>
  </si>
  <si>
    <t>7770191</t>
  </si>
  <si>
    <t>17/12/14</t>
  </si>
  <si>
    <t>שופרסל אגח ו- שופרסל</t>
  </si>
  <si>
    <t>7770217</t>
  </si>
  <si>
    <t>שלמה החז אגח טז- ש.שלמה החזקות בע"מ</t>
  </si>
  <si>
    <t>1410281</t>
  </si>
  <si>
    <t>520034372</t>
  </si>
  <si>
    <t>16/01/17</t>
  </si>
  <si>
    <t>*דלק קב אגח יט- קבוצת דלק בע"מ</t>
  </si>
  <si>
    <t>1121326</t>
  </si>
  <si>
    <t>520044322</t>
  </si>
  <si>
    <t>A2</t>
  </si>
  <si>
    <t>*קב' דלק אג"ח 18- קבוצת דלק בע"מ</t>
  </si>
  <si>
    <t>1115823</t>
  </si>
  <si>
    <t>30/04/15</t>
  </si>
  <si>
    <t>*קב' דלק אג"ח י"ג- קבוצת דלק בע"מ</t>
  </si>
  <si>
    <t>1105543</t>
  </si>
  <si>
    <t>*קב' דלק אג"ח כ"ב- קבוצת דלק בע"מ</t>
  </si>
  <si>
    <t>1106046</t>
  </si>
  <si>
    <t>A</t>
  </si>
  <si>
    <t>אגוד הנפק 1 שה- בנק איגוד</t>
  </si>
  <si>
    <t>1115278</t>
  </si>
  <si>
    <t>אזורים אגח 9- אזורים</t>
  </si>
  <si>
    <t>7150337</t>
  </si>
  <si>
    <t>520025990</t>
  </si>
  <si>
    <t>26/02/13</t>
  </si>
  <si>
    <t>איידיאו   אגח ח- איידיאו גרופ</t>
  </si>
  <si>
    <t>5050265</t>
  </si>
  <si>
    <t>520039066</t>
  </si>
  <si>
    <t>איידיאו אגח ז- איידיאו גרופ</t>
  </si>
  <si>
    <t>5050240</t>
  </si>
  <si>
    <t>15/01/15</t>
  </si>
  <si>
    <t>אלרוב נד אגח ב- אלרוב נדלן</t>
  </si>
  <si>
    <t>3870094</t>
  </si>
  <si>
    <t>520038894</t>
  </si>
  <si>
    <t>26/12/13</t>
  </si>
  <si>
    <t>אלרוב נד אגח ד- אלרוב נדלן</t>
  </si>
  <si>
    <t>3870128</t>
  </si>
  <si>
    <t>18/05/17</t>
  </si>
  <si>
    <t>אלרוב נדל"ן א'- אלרוב נדלן</t>
  </si>
  <si>
    <t>3870078</t>
  </si>
  <si>
    <t>28/05/08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</si>
  <si>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</si>
  <si>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</si>
  <si>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</si>
  <si>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</si>
  <si>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</si>
  <si>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</si>
  <si>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</si>
  <si>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</si>
  <si>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30/04/12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</si>
  <si>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</si>
  <si>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</si>
  <si>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</si>
  <si>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</si>
  <si>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</si>
  <si>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</si>
  <si>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</si>
  <si>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</si>
  <si>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29/12/13</t>
  </si>
  <si>
    <t>גירון אגח ו- גירון פיתוח</t>
  </si>
  <si>
    <t>1139849</t>
  </si>
  <si>
    <t>דיסקונט לישראל- בנק דיסקונט</t>
  </si>
  <si>
    <t>6910095</t>
  </si>
  <si>
    <t>31/12/06</t>
  </si>
  <si>
    <t>חברה לישראל 7- חברה לישראל</t>
  </si>
  <si>
    <t>5760160</t>
  </si>
  <si>
    <t>520028010</t>
  </si>
  <si>
    <t>04/09/07</t>
  </si>
  <si>
    <t>יוניברסל  מוטורס אגח א- יוניברסל מוטורס ישראל בע"מ</t>
  </si>
  <si>
    <t>1141639</t>
  </si>
  <si>
    <t>511809071</t>
  </si>
  <si>
    <t>21/08/17</t>
  </si>
  <si>
    <t>ישפרו     אגח ב- ישפרו</t>
  </si>
  <si>
    <t>7430069</t>
  </si>
  <si>
    <t>520029208</t>
  </si>
  <si>
    <t>27/03/07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</si>
  <si>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</si>
  <si>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</si>
  <si>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</si>
  <si>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</si>
  <si>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</si>
  <si>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</si>
  <si>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</si>
  <si>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</si>
  <si>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</si>
  <si>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22/12/14</t>
  </si>
  <si>
    <t>מגה אור   אגח ו- מגה אור</t>
  </si>
  <si>
    <t>1138668</t>
  </si>
  <si>
    <t>513257873</t>
  </si>
  <si>
    <t>מגה אור אג"ח ג- מגה אור</t>
  </si>
  <si>
    <t>1127323</t>
  </si>
  <si>
    <t>29/10/13</t>
  </si>
  <si>
    <t>מגה אור אגח ד- מגה אור</t>
  </si>
  <si>
    <t>1130632</t>
  </si>
  <si>
    <t>05/12/13</t>
  </si>
  <si>
    <t>מגה אור אגח ו - הפחתה- מגה אור</t>
  </si>
  <si>
    <t>11386689</t>
  </si>
  <si>
    <t>נכסים     ג- נכסים ובניין</t>
  </si>
  <si>
    <t>6990139</t>
  </si>
  <si>
    <t>22/08/07</t>
  </si>
  <si>
    <t>נכסים  ובנין סד' ד'(18925)- נכסים ובניין</t>
  </si>
  <si>
    <t>6990154</t>
  </si>
  <si>
    <t>24/05/07</t>
  </si>
  <si>
    <t>שיכון ובי אגח  6- שיכון ובינוי</t>
  </si>
  <si>
    <t>1129733</t>
  </si>
  <si>
    <t>520036104</t>
  </si>
  <si>
    <t>03/11/13</t>
  </si>
  <si>
    <t>שכון ובי אגח 8- שיכון ובינוי</t>
  </si>
  <si>
    <t>1135888</t>
  </si>
  <si>
    <t>שלמה החז אגח יא- ש.שלמה החזקות בע"מ</t>
  </si>
  <si>
    <t>1410224</t>
  </si>
  <si>
    <t>שלמה החז אגח יד- ש.שלמה החזקות בע"מ</t>
  </si>
  <si>
    <t>1410265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</si>
  <si>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</si>
  <si>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</si>
  <si>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</si>
  <si>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</si>
  <si>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</si>
  <si>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</si>
  <si>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</si>
  <si>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12/01/11</t>
  </si>
  <si>
    <t>אדגר אגח ט- אדגר</t>
  </si>
  <si>
    <t>1820190</t>
  </si>
  <si>
    <t>28/06/15</t>
  </si>
  <si>
    <t>אזורים אג"ח 8- אזורים</t>
  </si>
  <si>
    <t>7150246</t>
  </si>
  <si>
    <t>A-</t>
  </si>
  <si>
    <t>11/08/08</t>
  </si>
  <si>
    <t>אינטרנט זהב אגח 4- אינטרנט זהב</t>
  </si>
  <si>
    <t>1131614</t>
  </si>
  <si>
    <t>520044264</t>
  </si>
  <si>
    <t>אלבר     אגח יג- אלבר</t>
  </si>
  <si>
    <t>1127588</t>
  </si>
  <si>
    <t>512025891</t>
  </si>
  <si>
    <t>אלבר אגח טז- אלבר</t>
  </si>
  <si>
    <t>1139823</t>
  </si>
  <si>
    <t>אספן גרופ אגח ו- אספן גרופ בע"מ</t>
  </si>
  <si>
    <t>3130291</t>
  </si>
  <si>
    <t>520037540</t>
  </si>
  <si>
    <t>אפריקה נכס אגח ה- אפריקה נכסים</t>
  </si>
  <si>
    <t>1122233</t>
  </si>
  <si>
    <t>510560188</t>
  </si>
  <si>
    <t>12/05/11</t>
  </si>
  <si>
    <t>אפריקה נכסים אגח ו- אפריקה נכסים</t>
  </si>
  <si>
    <t>1129550</t>
  </si>
  <si>
    <t>אפריקה נכסים אגח ז- אפריקה נכסים</t>
  </si>
  <si>
    <t>1132232</t>
  </si>
  <si>
    <t>12/02/15</t>
  </si>
  <si>
    <t>אשדר      אגח ג- אשדר</t>
  </si>
  <si>
    <t>1123884</t>
  </si>
  <si>
    <t>510609761</t>
  </si>
  <si>
    <t>אשדר אג' 1- אשדר</t>
  </si>
  <si>
    <t>1104330</t>
  </si>
  <si>
    <t>06/06/07</t>
  </si>
  <si>
    <t>בזן אג"ח 1- בתי זיקוק לנפט</t>
  </si>
  <si>
    <t>2590255</t>
  </si>
  <si>
    <t>520036658</t>
  </si>
  <si>
    <t>05/03/08</t>
  </si>
  <si>
    <t>בזן אגח ז- בתי זיקוק לנפט</t>
  </si>
  <si>
    <t>2590438</t>
  </si>
  <si>
    <t>31/12/15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</si>
  <si>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</si>
  <si>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</si>
  <si>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</si>
  <si>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</si>
  <si>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</si>
  <si>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אןוי אגחב- בראק קפיטל פרופרטיז אן וי</t>
  </si>
  <si>
    <t>1128347</t>
  </si>
  <si>
    <t>דה לסר    אגח ג- דה לסר גרופ</t>
  </si>
  <si>
    <t>1127299</t>
  </si>
  <si>
    <t>1427980</t>
  </si>
  <si>
    <t>דה לסר    אגח ד- דה לסר גרופ</t>
  </si>
  <si>
    <t>1132059</t>
  </si>
  <si>
    <t>דה לסר אגח ב- דה לסר גרופ</t>
  </si>
  <si>
    <t>1118587</t>
  </si>
  <si>
    <t>09/01/17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</si>
  <si>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</si>
  <si>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</si>
  <si>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</si>
  <si>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</si>
  <si>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</si>
  <si>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</si>
  <si>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</si>
  <si>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</si>
  <si>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</si>
  <si>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</si>
  <si>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</si>
  <si>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</si>
  <si>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26/02/06</t>
  </si>
  <si>
    <t>מבני תעשיה אג"ח 9- מבני תעשיה</t>
  </si>
  <si>
    <t>2260180</t>
  </si>
  <si>
    <t>15/07/08</t>
  </si>
  <si>
    <t>שלמה נדלן- ש.שלמה החזקות בע"מ</t>
  </si>
  <si>
    <t>1129436</t>
  </si>
  <si>
    <t>אינטרנט זהב אגח ג- אינטרנט זהב</t>
  </si>
  <si>
    <t>1120880</t>
  </si>
  <si>
    <t>BBB+</t>
  </si>
  <si>
    <t>15/08/11</t>
  </si>
  <si>
    <t>הכשרת הישוב אג"ח 13- הכשרת היישוב לישראל</t>
  </si>
  <si>
    <t>6120125</t>
  </si>
  <si>
    <t>Baa1</t>
  </si>
  <si>
    <t>10/07/12</t>
  </si>
  <si>
    <t>הכשרת ישוב אג20- הכשרת היישוב לישראל</t>
  </si>
  <si>
    <t>6120216</t>
  </si>
  <si>
    <t>הכשרת ישוב אג6- הכשרת היישוב לישראל</t>
  </si>
  <si>
    <t>6120166</t>
  </si>
  <si>
    <t>09/03/15</t>
  </si>
  <si>
    <t>חבס אג4 - אקסלנס- חבס</t>
  </si>
  <si>
    <t>415012418</t>
  </si>
  <si>
    <t>520039017</t>
  </si>
  <si>
    <t>07/12/16</t>
  </si>
  <si>
    <t>חבס.ק12 - אקסלנס- חבס</t>
  </si>
  <si>
    <t>415009018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</si>
  <si>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</si>
  <si>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</si>
  <si>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</si>
  <si>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</si>
  <si>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</si>
  <si>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</si>
  <si>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11/08/14</t>
  </si>
  <si>
    <t>ירושלים הנפ נד 11- בנק ירושלים מימון והנפקות</t>
  </si>
  <si>
    <t>1138551</t>
  </si>
  <si>
    <t>30/06/16</t>
  </si>
  <si>
    <t>מישורים   אגח ג- מישורים חברה לפיתוח</t>
  </si>
  <si>
    <t>1127513</t>
  </si>
  <si>
    <t>511491839</t>
  </si>
  <si>
    <t>מישורים אג''ח 4- מישורים חברה לפיתוח</t>
  </si>
  <si>
    <t>1132729</t>
  </si>
  <si>
    <t>נובל      אגח- נובל אסטס(בי.וי.איי)לימיטד</t>
  </si>
  <si>
    <t>1141860</t>
  </si>
  <si>
    <t>1699</t>
  </si>
  <si>
    <t>11/09/17</t>
  </si>
  <si>
    <t>צ'וזן נכס אג א- צ'וזן נכסים לימיטד</t>
  </si>
  <si>
    <t>1141894</t>
  </si>
  <si>
    <t>1698</t>
  </si>
  <si>
    <t>14/09/17</t>
  </si>
  <si>
    <t>שניב אגח ב- שניב</t>
  </si>
  <si>
    <t>1128271</t>
  </si>
  <si>
    <t>520041732</t>
  </si>
  <si>
    <t>אולימפיה אג2 - אקסלנ- אולימפיה נדלן</t>
  </si>
  <si>
    <t>17900549</t>
  </si>
  <si>
    <t>520035155</t>
  </si>
  <si>
    <t>BBB</t>
  </si>
  <si>
    <t>אלקטרה נדלןאגחד- אלקטרה נדל"ן בע''מ</t>
  </si>
  <si>
    <t>1121227</t>
  </si>
  <si>
    <t>510607328</t>
  </si>
  <si>
    <t>26/11/13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</si>
  <si>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</si>
  <si>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</si>
  <si>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</si>
  <si>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</si>
  <si>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</si>
  <si>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</si>
  <si>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</si>
  <si>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</si>
  <si>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28/11/07</t>
  </si>
  <si>
    <t>כלכלית  אג 6- כלכלית לירושלים</t>
  </si>
  <si>
    <t>1980192</t>
  </si>
  <si>
    <t>כלכלית ים אגח יב- כלכלית לירושלים</t>
  </si>
  <si>
    <t>1980358</t>
  </si>
  <si>
    <t>08/12/14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</si>
  <si>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</si>
  <si>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</si>
  <si>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</si>
  <si>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</si>
  <si>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</si>
  <si>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</si>
  <si>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</si>
  <si>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</si>
  <si>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</si>
  <si>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</si>
  <si>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16/05/10</t>
  </si>
  <si>
    <t>אלעזרא אג''ח ב- אלעזרא</t>
  </si>
  <si>
    <t>1128289</t>
  </si>
  <si>
    <t>513785634</t>
  </si>
  <si>
    <t>05/05/13</t>
  </si>
  <si>
    <t>צור אגח ז- צור שמיר</t>
  </si>
  <si>
    <t>7300114</t>
  </si>
  <si>
    <t>520025586</t>
  </si>
  <si>
    <t>13/02/13</t>
  </si>
  <si>
    <t>גמול השקעות אג"ח ב'- גמול השקעות</t>
  </si>
  <si>
    <t>1116755</t>
  </si>
  <si>
    <t>520018136</t>
  </si>
  <si>
    <t>21/12/09</t>
  </si>
  <si>
    <t>משביר לצרכן אגח ב- משביר לצרכן</t>
  </si>
  <si>
    <t>513389270</t>
  </si>
  <si>
    <t>קרדן אן וי אג"ח ב'- קרדן נ.ו</t>
  </si>
  <si>
    <t>1113034</t>
  </si>
  <si>
    <t>1239114</t>
  </si>
  <si>
    <t>B</t>
  </si>
  <si>
    <t>16/12/08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</si>
  <si>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</si>
  <si>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</si>
  <si>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</si>
  <si>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</si>
  <si>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</si>
  <si>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</si>
  <si>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24/08/08</t>
  </si>
  <si>
    <t>פלאזה סנטרס- פלאזה סנטר</t>
  </si>
  <si>
    <t>1109503</t>
  </si>
  <si>
    <t>13/01/10</t>
  </si>
  <si>
    <t>אפריקה אגח כז- אפריקה ישראל השקעות</t>
  </si>
  <si>
    <t>6110431</t>
  </si>
  <si>
    <t>520005067</t>
  </si>
  <si>
    <t>Ca</t>
  </si>
  <si>
    <t>10/09/14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</si>
  <si>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</si>
  <si>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</si>
  <si>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</si>
  <si>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</si>
  <si>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</si>
  <si>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</si>
  <si>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</si>
  <si>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06/09/07</t>
  </si>
  <si>
    <t>520043035</t>
  </si>
  <si>
    <t>D</t>
  </si>
  <si>
    <t>21/02/14</t>
  </si>
  <si>
    <t>אלביט הדמיה אגח ט- אלביט הדמיה</t>
  </si>
  <si>
    <t>1131275</t>
  </si>
  <si>
    <t>סינרג'י כב אגח ג- סינרג'י כבלים</t>
  </si>
  <si>
    <t>7780281</t>
  </si>
  <si>
    <t>520025271</t>
  </si>
  <si>
    <t>מתכת ומוצרי בניה</t>
  </si>
  <si>
    <t>מגוריט אג''ח א- מגוריט ישראל בע"מ</t>
  </si>
  <si>
    <t>1141712</t>
  </si>
  <si>
    <t>515434074</t>
  </si>
  <si>
    <t>פאסיפיקה אגח א- פסיפיקה</t>
  </si>
  <si>
    <t>4380044</t>
  </si>
  <si>
    <t>520039215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</si>
  <si>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</si>
  <si>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</si>
  <si>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</si>
  <si>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</si>
  <si>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</si>
  <si>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</si>
  <si>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</si>
  <si>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</si>
  <si>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30/10/14</t>
  </si>
  <si>
    <t>פועלים הנפק 30- בנק הפועלים</t>
  </si>
  <si>
    <t>1940493</t>
  </si>
  <si>
    <t>פועלים הנפקות 29- בנק הפועלים</t>
  </si>
  <si>
    <t>1940485</t>
  </si>
  <si>
    <t>02/01/11</t>
  </si>
  <si>
    <t>אלביט מע' אג"ח א'- אלביט מערכות</t>
  </si>
  <si>
    <t>1119635</t>
  </si>
  <si>
    <t>520043027</t>
  </si>
  <si>
    <t>אלקטרוניקה ואופטיקה</t>
  </si>
  <si>
    <t>07/08/11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</si>
  <si>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</si>
  <si>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</si>
  <si>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</si>
  <si>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</si>
  <si>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</si>
  <si>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</si>
  <si>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</si>
  <si>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</si>
  <si>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</si>
  <si>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01/11/11</t>
  </si>
  <si>
    <t>רכבת ישראל  אגח א- רכבת ישראל</t>
  </si>
  <si>
    <t>1134980</t>
  </si>
  <si>
    <t>520043613</t>
  </si>
  <si>
    <t>22/03/15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</si>
  <si>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</si>
  <si>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</si>
  <si>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</si>
  <si>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</si>
  <si>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</si>
  <si>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</si>
  <si>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</si>
  <si>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</si>
  <si>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</si>
  <si>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</si>
  <si>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</si>
  <si>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</si>
  <si>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</si>
  <si>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</si>
  <si>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20/08/07</t>
  </si>
  <si>
    <t>דקסיה הנ אגח יא- בנק אוצר השלטון המקומי-דקסיה</t>
  </si>
  <si>
    <t>1134154</t>
  </si>
  <si>
    <t>וילאר     אגח ז- וילאר</t>
  </si>
  <si>
    <t>4160149</t>
  </si>
  <si>
    <t>17/11/14</t>
  </si>
  <si>
    <t>וילאר אגח ח- וילאר</t>
  </si>
  <si>
    <t>4160156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</si>
  <si>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</si>
  <si>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</si>
  <si>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</si>
  <si>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</si>
  <si>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</si>
  <si>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</si>
  <si>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</si>
  <si>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</si>
  <si>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לאומי שה נד103- בנק לאומי</t>
  </si>
  <si>
    <t>6040265</t>
  </si>
  <si>
    <t>מגדל הון אגח ד- מגדל</t>
  </si>
  <si>
    <t>1137033</t>
  </si>
  <si>
    <t>520029984</t>
  </si>
  <si>
    <t>שטראוס    אגח ד- שטראוס גרופ</t>
  </si>
  <si>
    <t>7460363</t>
  </si>
  <si>
    <t>28/02/13</t>
  </si>
  <si>
    <t>'תעשיה אוירית סדרה ג- תעשיה אווירית</t>
  </si>
  <si>
    <t>1127547</t>
  </si>
  <si>
    <t>520027194</t>
  </si>
  <si>
    <t>10/01/13</t>
  </si>
  <si>
    <t>תעשייה אווירית אג"ח ד- תעשיה אווירית</t>
  </si>
  <si>
    <t>1133131</t>
  </si>
  <si>
    <t>30/07/14</t>
  </si>
  <si>
    <t>*פניקס הון אגח ד- פניקס</t>
  </si>
  <si>
    <t>1133529</t>
  </si>
  <si>
    <t>*פניקס הון אגח ו- פניקס</t>
  </si>
  <si>
    <t>1136696</t>
  </si>
  <si>
    <t>אגוד הנפ אגח ז- בנק איגוד</t>
  </si>
  <si>
    <t>1131762</t>
  </si>
  <si>
    <t>אגוד הנפ אגח ח- בנק איגוד</t>
  </si>
  <si>
    <t>1133503</t>
  </si>
  <si>
    <t>19/04/15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</si>
  <si>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</si>
  <si>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</si>
  <si>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</si>
  <si>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</si>
  <si>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</si>
  <si>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</si>
  <si>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16/03/11</t>
  </si>
  <si>
    <t>גזית גלוב ה'- גזית גלוב 1982</t>
  </si>
  <si>
    <t>1260421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</si>
  <si>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</si>
  <si>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</si>
  <si>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</si>
  <si>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</si>
  <si>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</si>
  <si>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</si>
  <si>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06/09/15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</si>
  <si>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</si>
  <si>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</si>
  <si>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</si>
  <si>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</si>
  <si>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</si>
  <si>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</si>
  <si>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</si>
  <si>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</si>
  <si>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</si>
  <si>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</si>
  <si>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</si>
  <si>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</si>
  <si>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</si>
  <si>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</si>
  <si>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</si>
  <si>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17/06/15</t>
  </si>
  <si>
    <t>מליסרון אגח טו- מליסרון</t>
  </si>
  <si>
    <t>3230240</t>
  </si>
  <si>
    <t>מנורה הון הת ד- מנורה מבטחים החזקות</t>
  </si>
  <si>
    <t>1135920</t>
  </si>
  <si>
    <t>30/06/15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</si>
  <si>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</si>
  <si>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</si>
  <si>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</si>
  <si>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</si>
  <si>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</si>
  <si>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07/10/14</t>
  </si>
  <si>
    <t>סאמיט אגח ח- סאמיט</t>
  </si>
  <si>
    <t>1138940</t>
  </si>
  <si>
    <t>פז נפט    ג- פז נפט</t>
  </si>
  <si>
    <t>1114073</t>
  </si>
  <si>
    <t>פז נפט אגח ד- פז נפט</t>
  </si>
  <si>
    <t>1132505</t>
  </si>
  <si>
    <t>08/02/15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</si>
  <si>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</si>
  <si>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</si>
  <si>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</si>
  <si>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</si>
  <si>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</si>
  <si>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</si>
  <si>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</si>
  <si>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</si>
  <si>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</si>
  <si>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</si>
  <si>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</si>
  <si>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</si>
  <si>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</si>
  <si>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</si>
  <si>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</si>
  <si>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</si>
  <si>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</si>
  <si>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23/06/14</t>
  </si>
  <si>
    <t>בי קומיונק אגח ב- בי.קומיוניקיישנס</t>
  </si>
  <si>
    <t>1120872</t>
  </si>
  <si>
    <t>512832742</t>
  </si>
  <si>
    <t>09/06/11</t>
  </si>
  <si>
    <t>בי קומיונק אגח- בי.קומיוניקיישנס</t>
  </si>
  <si>
    <t>1139203</t>
  </si>
  <si>
    <t>גזית אג' 8- נורסטאר</t>
  </si>
  <si>
    <t>7230295</t>
  </si>
  <si>
    <t>דלתא אג"ח א- דלתא גליל</t>
  </si>
  <si>
    <t>6270144</t>
  </si>
  <si>
    <t>520025602</t>
  </si>
  <si>
    <t>24/07/14</t>
  </si>
  <si>
    <t>דלתא אג'ח ב'024- דלתא גליל</t>
  </si>
  <si>
    <t>6270151</t>
  </si>
  <si>
    <t>22/09/14</t>
  </si>
  <si>
    <t>דלתא ה- דלתא גליל</t>
  </si>
  <si>
    <t>6270136</t>
  </si>
  <si>
    <t>10/04/12</t>
  </si>
  <si>
    <t>הוט       אגח ב- הוט</t>
  </si>
  <si>
    <t>1123264</t>
  </si>
  <si>
    <t>25/12/11</t>
  </si>
  <si>
    <t>התחייבות עתידית של פרטנר ו- פרטנר</t>
  </si>
  <si>
    <t>11414151</t>
  </si>
  <si>
    <t>חדרה אגח 6- נייר חדרה</t>
  </si>
  <si>
    <t>6320105</t>
  </si>
  <si>
    <t>14/11/13</t>
  </si>
  <si>
    <t>חדרה סד' 5- נייר חדרה</t>
  </si>
  <si>
    <t>6320097</t>
  </si>
  <si>
    <t>25/05/10</t>
  </si>
  <si>
    <t>טאואר אגח ז- טאואר</t>
  </si>
  <si>
    <t>1138494</t>
  </si>
  <si>
    <t>520041997</t>
  </si>
  <si>
    <t>ירושלים הנ אגח ח- בנק ירושלים מימון והנפקות</t>
  </si>
  <si>
    <t>1121201</t>
  </si>
  <si>
    <t>ישרוטל  אגח א- ישרוטל</t>
  </si>
  <si>
    <t>1139419</t>
  </si>
  <si>
    <t>520042482</t>
  </si>
  <si>
    <t>ישרס     אגח יא- ישרס</t>
  </si>
  <si>
    <t>6130165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</si>
  <si>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</si>
  <si>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</si>
  <si>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</si>
  <si>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</si>
  <si>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</si>
  <si>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14/12/14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</si>
  <si>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</si>
  <si>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</si>
  <si>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</si>
  <si>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</si>
  <si>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</si>
  <si>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</si>
  <si>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</si>
  <si>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</si>
  <si>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</si>
  <si>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</si>
  <si>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</si>
  <si>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</si>
  <si>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</si>
  <si>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</si>
  <si>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</si>
  <si>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</si>
  <si>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</si>
  <si>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 הכרה ברווח 1.7.18- סלקום</t>
  </si>
  <si>
    <t>113925219</t>
  </si>
  <si>
    <t>סלקום אגח יא- סלקום</t>
  </si>
  <si>
    <t>1139252</t>
  </si>
  <si>
    <t>פורמולה א- פורמולה</t>
  </si>
  <si>
    <t>2560142</t>
  </si>
  <si>
    <t>520036690</t>
  </si>
  <si>
    <t>פרטנר אגח ה- פרטנר</t>
  </si>
  <si>
    <t>1118843</t>
  </si>
  <si>
    <t>27/06/12</t>
  </si>
  <si>
    <t>פרטנר ק.4- פרטנר</t>
  </si>
  <si>
    <t>1118835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</si>
  <si>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</si>
  <si>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</si>
  <si>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</si>
  <si>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</si>
  <si>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</si>
  <si>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</si>
  <si>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</si>
  <si>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</si>
  <si>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</si>
  <si>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</si>
  <si>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</si>
  <si>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</si>
  <si>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</si>
  <si>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</si>
  <si>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</si>
  <si>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</si>
  <si>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*דלק קב   אגח לא- קבוצת דלק בע"מ</t>
  </si>
  <si>
    <t>1134790</t>
  </si>
  <si>
    <t>*דלק קבוצה טו- קבוצת דלק בע"מ</t>
  </si>
  <si>
    <t>1115070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</si>
  <si>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</si>
  <si>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</si>
  <si>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</si>
  <si>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</si>
  <si>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</si>
  <si>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</si>
  <si>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</si>
  <si>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</si>
  <si>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</si>
  <si>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</si>
  <si>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</si>
  <si>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</si>
  <si>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</si>
  <si>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</si>
  <si>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</si>
  <si>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</si>
  <si>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</si>
  <si>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</si>
  <si>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28/05/15</t>
  </si>
  <si>
    <t>אשטרום נכ אגח 9- אשטרום נכסים בע''מ</t>
  </si>
  <si>
    <t>2510170</t>
  </si>
  <si>
    <t>03/08/15</t>
  </si>
  <si>
    <t>אשטרום קב אגח ב- קבוצת אשטרום בע''מ</t>
  </si>
  <si>
    <t>1132331</t>
  </si>
  <si>
    <t>09/07/14</t>
  </si>
  <si>
    <t>אשטרום קב אגח ג- קבוצת אשטרום בע''מ</t>
  </si>
  <si>
    <t>1140102</t>
  </si>
  <si>
    <t>גירון פיתוח ובנ- גירון פיתוח</t>
  </si>
  <si>
    <t>1133784</t>
  </si>
  <si>
    <t>25/11/14</t>
  </si>
  <si>
    <t>דימרי אג"ח ד- דמרי</t>
  </si>
  <si>
    <t>1129667</t>
  </si>
  <si>
    <t>511399388</t>
  </si>
  <si>
    <t>דמרי      אגח ו- דמרי</t>
  </si>
  <si>
    <t>1136936</t>
  </si>
  <si>
    <t>דמרי אגח ה- דמרי</t>
  </si>
  <si>
    <t>1134261</t>
  </si>
  <si>
    <t>ויתניה אגח ד- ויתניה</t>
  </si>
  <si>
    <t>1139476</t>
  </si>
  <si>
    <t>512096793</t>
  </si>
  <si>
    <t>חברה לישר אג10- חברה לישראל</t>
  </si>
  <si>
    <t>5760236</t>
  </si>
  <si>
    <t>חברה לישראל אגח 9- חברה לישראל</t>
  </si>
  <si>
    <t>5760202</t>
  </si>
  <si>
    <t>24/06/12</t>
  </si>
  <si>
    <t>יוניברסל מוטורס אגח ב- יוניברסל מוטורס ישראל בע"מ</t>
  </si>
  <si>
    <t>1141647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</si>
  <si>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</si>
  <si>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</si>
  <si>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</si>
  <si>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</si>
  <si>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</si>
  <si>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</si>
  <si>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</si>
  <si>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15/12/14</t>
  </si>
  <si>
    <t>מבני תעשיה- מבני תעשיה</t>
  </si>
  <si>
    <t>2260420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</si>
  <si>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</si>
  <si>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</si>
  <si>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</si>
  <si>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</si>
  <si>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</si>
  <si>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29/06/14</t>
  </si>
  <si>
    <t>מנרב אגח א- מנרב</t>
  </si>
  <si>
    <t>1550037</t>
  </si>
  <si>
    <t>520034505</t>
  </si>
  <si>
    <t>09/12/14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</si>
  <si>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</si>
  <si>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</si>
  <si>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</si>
  <si>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</si>
  <si>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</si>
  <si>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</si>
  <si>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13/12/12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</si>
  <si>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</si>
  <si>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</si>
  <si>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</si>
  <si>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</si>
  <si>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</si>
  <si>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</si>
  <si>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</si>
  <si>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</si>
  <si>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פנינסולה אגח א- קבוצת פנינסולה בע"מ</t>
  </si>
  <si>
    <t>3330073</t>
  </si>
  <si>
    <t>520033713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</si>
  <si>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</si>
  <si>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</si>
  <si>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</si>
  <si>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</si>
  <si>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</si>
  <si>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18/10/15</t>
  </si>
  <si>
    <t>שיכון ובינוי אגח ז- שיכון ובינוי</t>
  </si>
  <si>
    <t>1129741</t>
  </si>
  <si>
    <t>שלמה החז אגח טו- ש.שלמה החזקות בע"מ</t>
  </si>
  <si>
    <t>1410273</t>
  </si>
  <si>
    <t>שלמה החז אגח יב- ש.שלמה החזקות בע"מ</t>
  </si>
  <si>
    <t>1410232</t>
  </si>
  <si>
    <t>אלבר אגח טו- אלבר</t>
  </si>
  <si>
    <t>1138536</t>
  </si>
  <si>
    <t>אלבר אג''ח י''ד- אלבר</t>
  </si>
  <si>
    <t>1132562</t>
  </si>
  <si>
    <t>אלומיי אגח א- אלומיי קפיטל</t>
  </si>
  <si>
    <t>1130947</t>
  </si>
  <si>
    <t>514497221</t>
  </si>
  <si>
    <t>19/11/14</t>
  </si>
  <si>
    <t>אמ.די.ג'י אג ב- אמ.די.ג'י</t>
  </si>
  <si>
    <t>1140557</t>
  </si>
  <si>
    <t>1840550</t>
  </si>
  <si>
    <t>אמ.די.ג'י. אגח א- אמ.די.ג'י</t>
  </si>
  <si>
    <t>1136415</t>
  </si>
  <si>
    <t>אקסטל אגח א- EXTELL LIMITED</t>
  </si>
  <si>
    <t>1132299</t>
  </si>
  <si>
    <t>1811308</t>
  </si>
  <si>
    <t>אקסטל אגח ב- EXTELL LIMITED</t>
  </si>
  <si>
    <t>1135367</t>
  </si>
  <si>
    <t>אשדר אג"ח ד - הפחתה- אשדר</t>
  </si>
  <si>
    <t>11356079</t>
  </si>
  <si>
    <t>אשדר אג"ח ד- אשדר</t>
  </si>
  <si>
    <t>1135607</t>
  </si>
  <si>
    <t>25/05/15</t>
  </si>
  <si>
    <t>בזן אגח ד- בתי זיקוק לנפט</t>
  </si>
  <si>
    <t>2590362</t>
  </si>
  <si>
    <t>31/12/14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</si>
  <si>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</si>
  <si>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</si>
  <si>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</si>
  <si>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</si>
  <si>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</si>
  <si>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</si>
  <si>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</si>
  <si>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גלובל כנפיים אגח א- גלובל כנפיים ליסינג</t>
  </si>
  <si>
    <t>1121482</t>
  </si>
  <si>
    <t>513342444</t>
  </si>
  <si>
    <t>מלונאות ותיירות</t>
  </si>
  <si>
    <t>03/07/14</t>
  </si>
  <si>
    <t>דה לסר    אגח ה- דה לסר גרופ</t>
  </si>
  <si>
    <t>1135664</t>
  </si>
  <si>
    <t>26/05/15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</si>
  <si>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</si>
  <si>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</si>
  <si>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</si>
  <si>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</si>
  <si>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</si>
  <si>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</si>
  <si>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</si>
  <si>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</si>
  <si>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</si>
  <si>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</si>
  <si>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</si>
  <si>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</si>
  <si>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</si>
  <si>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</si>
  <si>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</si>
  <si>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</si>
  <si>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</si>
  <si>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</si>
  <si>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</si>
  <si>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</si>
  <si>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</si>
  <si>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</si>
  <si>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</si>
  <si>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</si>
  <si>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</si>
  <si>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</si>
  <si>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</si>
  <si>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30/04/17</t>
  </si>
  <si>
    <t>אנקור פרופרטיס א- אנקור פרופרטיס,לימיטד</t>
  </si>
  <si>
    <t>1141118</t>
  </si>
  <si>
    <t>1683</t>
  </si>
  <si>
    <t>28/06/17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</si>
  <si>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</si>
  <si>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</si>
  <si>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</si>
  <si>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</si>
  <si>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05/04/12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</si>
  <si>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</si>
  <si>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</si>
  <si>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</si>
  <si>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</si>
  <si>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ווסיג'י אגח א- וו.סי.ג'י נכסים לימיטד</t>
  </si>
  <si>
    <t>1141209</t>
  </si>
  <si>
    <t>1685</t>
  </si>
  <si>
    <t>02/07/17</t>
  </si>
  <si>
    <t>חלל תקש   אגח ט- חלל תקשורת</t>
  </si>
  <si>
    <t>1131424</t>
  </si>
  <si>
    <t>חלל תקש אגח ו- חלל תקשורת</t>
  </si>
  <si>
    <t>1135151</t>
  </si>
  <si>
    <t>סאות'רן   אגח א- סאות'רן פרופרטיס קפיטל לטד</t>
  </si>
  <si>
    <t>1140094</t>
  </si>
  <si>
    <t>1670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</si>
  <si>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</si>
  <si>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</si>
  <si>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</si>
  <si>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</si>
  <si>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</si>
  <si>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</si>
  <si>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</si>
  <si>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22/07/09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</si>
  <si>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</si>
  <si>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</si>
  <si>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</si>
  <si>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</si>
  <si>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</si>
  <si>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</si>
  <si>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</si>
  <si>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</si>
  <si>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</si>
  <si>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</si>
  <si>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</si>
  <si>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</si>
  <si>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</si>
  <si>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</si>
  <si>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</si>
  <si>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</si>
  <si>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</si>
  <si>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05/08/09</t>
  </si>
  <si>
    <t>אלעזרא  אגח ד- אלעזרא</t>
  </si>
  <si>
    <t>1139260</t>
  </si>
  <si>
    <t>צור אגח ט- צור שמיר</t>
  </si>
  <si>
    <t>7300163</t>
  </si>
  <si>
    <t>מצלאוי אגח ד- מצלאוי חב' לבניה</t>
  </si>
  <si>
    <t>1130566</t>
  </si>
  <si>
    <t>512726712</t>
  </si>
  <si>
    <t>Ba1</t>
  </si>
  <si>
    <t>20/11/13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</si>
  <si>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</si>
  <si>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</si>
  <si>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</si>
  <si>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</si>
  <si>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</si>
  <si>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</si>
  <si>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</si>
  <si>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</si>
  <si>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</si>
  <si>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</si>
  <si>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</si>
  <si>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</si>
  <si>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20/08/14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</si>
  <si>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</si>
  <si>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</si>
  <si>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</si>
  <si>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</si>
  <si>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</si>
  <si>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</si>
  <si>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</si>
  <si>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</si>
  <si>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</si>
  <si>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</si>
  <si>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</si>
  <si>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</si>
  <si>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</si>
  <si>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</si>
  <si>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</si>
  <si>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</si>
  <si>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</si>
  <si>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</si>
  <si>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</si>
  <si>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</si>
  <si>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</si>
  <si>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05/10/14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</si>
  <si>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</si>
  <si>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</si>
  <si>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</si>
  <si>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</si>
  <si>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</si>
  <si>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גזית גלוב ק1- גזית גלוב 1982</t>
  </si>
  <si>
    <t>1260165</t>
  </si>
  <si>
    <t>02/06/08</t>
  </si>
  <si>
    <t>גזית גלוב ק2- גזית גלוב 1982</t>
  </si>
  <si>
    <t>1260272</t>
  </si>
  <si>
    <t>30/10/15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</si>
  <si>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</si>
  <si>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</si>
  <si>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</si>
  <si>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</si>
  <si>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</si>
  <si>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</si>
  <si>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חברה לישר אג11- חברה לישראל</t>
  </si>
  <si>
    <t>5760244</t>
  </si>
  <si>
    <t>בזן       אגח ו- בתי זיקוק לנפט</t>
  </si>
  <si>
    <t>2590396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</si>
  <si>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</si>
  <si>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</si>
  <si>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</si>
  <si>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</si>
  <si>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</si>
  <si>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</si>
  <si>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</si>
  <si>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</si>
  <si>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</si>
  <si>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</si>
  <si>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</si>
  <si>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</si>
  <si>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</si>
  <si>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Baa3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</si>
  <si>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</si>
  <si>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</si>
  <si>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</si>
  <si>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</si>
  <si>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20/05/14</t>
  </si>
  <si>
    <t>*DEVTAM 5.412 12/30/25- דלק ואבנר(תמר בונד)בע"מ</t>
  </si>
  <si>
    <t>IL0011321820</t>
  </si>
  <si>
    <t>ICL 4 1/2 12/02/24</t>
  </si>
  <si>
    <t>IL0028102734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</si>
  <si>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</si>
  <si>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</si>
  <si>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</si>
  <si>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</si>
  <si>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</si>
  <si>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</si>
  <si>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</si>
  <si>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</si>
  <si>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</si>
  <si>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</si>
  <si>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</si>
  <si>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</si>
  <si>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</si>
  <si>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</si>
  <si>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</si>
  <si>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30/09/14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</si>
  <si>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</si>
  <si>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</si>
  <si>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</si>
  <si>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</si>
  <si>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</si>
  <si>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</si>
  <si>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</si>
  <si>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</si>
  <si>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</si>
  <si>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</si>
  <si>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</si>
  <si>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</si>
  <si>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</si>
  <si>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</si>
  <si>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</si>
  <si>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</si>
  <si>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</si>
  <si>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</si>
  <si>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</si>
  <si>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</si>
  <si>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31/08/15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</si>
  <si>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</si>
  <si>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</si>
  <si>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</si>
  <si>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</si>
  <si>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</si>
  <si>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</si>
  <si>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</si>
  <si>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29/01/15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</si>
  <si>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</si>
  <si>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</si>
  <si>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</si>
  <si>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</si>
  <si>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</si>
  <si>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</si>
  <si>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</si>
  <si>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</si>
  <si>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</si>
  <si>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</si>
  <si>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</si>
  <si>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</si>
  <si>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</si>
  <si>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</si>
  <si>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</si>
  <si>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</si>
  <si>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</si>
  <si>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</si>
  <si>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</si>
  <si>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</si>
  <si>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</si>
  <si>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</si>
  <si>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</si>
  <si>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</si>
  <si>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</si>
  <si>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</si>
  <si>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</si>
  <si>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</si>
  <si>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</si>
  <si>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</si>
  <si>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30/07/15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</si>
  <si>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</si>
  <si>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</si>
  <si>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</si>
  <si>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</si>
  <si>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</si>
  <si>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</si>
  <si>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</si>
  <si>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</si>
  <si>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</si>
  <si>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</si>
  <si>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</si>
  <si>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</si>
  <si>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</si>
  <si>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</si>
  <si>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</si>
  <si>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</si>
  <si>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</si>
  <si>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</si>
  <si>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</si>
  <si>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</si>
  <si>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</si>
  <si>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</si>
  <si>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</si>
  <si>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</si>
  <si>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</si>
  <si>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14/12/16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</si>
  <si>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</si>
  <si>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</si>
  <si>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</si>
  <si>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</si>
  <si>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</si>
  <si>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</si>
  <si>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</si>
  <si>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</si>
  <si>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</si>
  <si>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</si>
  <si>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</si>
  <si>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</si>
  <si>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</si>
  <si>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</si>
  <si>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</si>
  <si>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</si>
  <si>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</si>
  <si>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</si>
  <si>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</si>
  <si>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</si>
  <si>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</si>
  <si>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30/11/14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</si>
  <si>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</si>
  <si>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</si>
  <si>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</si>
  <si>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</si>
  <si>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</si>
  <si>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</si>
  <si>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</si>
  <si>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</si>
  <si>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</si>
  <si>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</si>
  <si>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30/06/14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</si>
  <si>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</si>
  <si>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</si>
  <si>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</si>
  <si>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</si>
  <si>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</si>
  <si>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</si>
  <si>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</si>
  <si>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</si>
  <si>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</si>
  <si>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</si>
  <si>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</si>
  <si>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</si>
  <si>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</si>
  <si>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</si>
  <si>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</si>
  <si>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</si>
  <si>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</si>
  <si>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</si>
  <si>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</si>
  <si>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</si>
  <si>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</si>
  <si>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</si>
  <si>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</si>
  <si>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</si>
  <si>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</si>
  <si>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</si>
  <si>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</si>
  <si>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</si>
  <si>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</si>
  <si>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</si>
  <si>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</si>
  <si>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</si>
  <si>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</si>
  <si>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</si>
  <si>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31/10/15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</si>
  <si>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</si>
  <si>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</si>
  <si>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</si>
  <si>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</si>
  <si>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</si>
  <si>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</si>
  <si>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</si>
  <si>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</si>
  <si>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</si>
  <si>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</si>
  <si>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</si>
  <si>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</si>
  <si>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</si>
  <si>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</si>
  <si>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</si>
  <si>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</si>
  <si>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</si>
  <si>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</si>
  <si>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</si>
  <si>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</si>
  <si>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</si>
  <si>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</si>
  <si>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</si>
  <si>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</si>
  <si>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</si>
  <si>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</si>
  <si>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</si>
  <si>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</si>
  <si>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</si>
  <si>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</si>
  <si>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</si>
  <si>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</si>
  <si>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</si>
  <si>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</si>
  <si>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</si>
  <si>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</si>
  <si>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</si>
  <si>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</si>
  <si>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</si>
  <si>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</si>
  <si>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</si>
  <si>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</si>
  <si>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</si>
  <si>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</si>
  <si>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</si>
  <si>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</si>
  <si>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</si>
  <si>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</si>
  <si>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</si>
  <si>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</si>
  <si>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</si>
  <si>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</si>
  <si>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</si>
  <si>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</si>
  <si>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</si>
  <si>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</si>
  <si>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</si>
  <si>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</si>
  <si>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</si>
  <si>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</si>
  <si>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</si>
  <si>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</si>
  <si>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</si>
  <si>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</si>
  <si>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</si>
  <si>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</si>
  <si>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</si>
  <si>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</si>
  <si>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</si>
  <si>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</si>
  <si>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</si>
  <si>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</si>
  <si>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</si>
  <si>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</si>
  <si>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</si>
  <si>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</si>
  <si>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</si>
  <si>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</si>
  <si>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</si>
  <si>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</si>
  <si>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</si>
  <si>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</si>
  <si>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</si>
  <si>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</si>
  <si>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</si>
  <si>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</si>
  <si>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</si>
  <si>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</si>
  <si>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</si>
  <si>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</si>
  <si>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</si>
  <si>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</si>
  <si>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</si>
  <si>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</si>
  <si>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</si>
  <si>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</si>
  <si>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</si>
  <si>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</si>
  <si>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</si>
  <si>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</si>
  <si>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</si>
  <si>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</si>
  <si>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</si>
  <si>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</si>
  <si>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</si>
  <si>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</si>
  <si>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</si>
  <si>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</si>
  <si>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</si>
  <si>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</si>
  <si>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</si>
  <si>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</si>
  <si>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</si>
  <si>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</si>
  <si>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</si>
  <si>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</si>
  <si>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</si>
  <si>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</si>
  <si>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</si>
  <si>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</si>
  <si>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</si>
  <si>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</si>
  <si>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</si>
  <si>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</si>
  <si>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</si>
  <si>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</si>
  <si>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</si>
  <si>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</si>
  <si>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</si>
  <si>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</si>
  <si>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</si>
  <si>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</si>
  <si>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</si>
  <si>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</si>
  <si>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</si>
  <si>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</si>
  <si>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</si>
  <si>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</si>
  <si>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</si>
  <si>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</si>
  <si>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</si>
  <si>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</si>
  <si>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</si>
  <si>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</si>
  <si>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</si>
  <si>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</si>
  <si>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</si>
  <si>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</si>
  <si>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</si>
  <si>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</si>
  <si>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</si>
  <si>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</si>
  <si>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</si>
  <si>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</si>
  <si>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</si>
  <si>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</si>
  <si>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</si>
  <si>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</si>
  <si>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</si>
  <si>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</si>
  <si>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</si>
  <si>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</si>
  <si>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</si>
  <si>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</si>
  <si>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</si>
  <si>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</si>
  <si>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</si>
  <si>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</si>
  <si>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</si>
  <si>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</si>
  <si>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</si>
  <si>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</si>
  <si>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</si>
  <si>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</si>
  <si>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</t>
  </si>
  <si>
    <t>10834840</t>
  </si>
  <si>
    <t>1083484</t>
  </si>
  <si>
    <t>פרטנר בכספת U בנק- פרטנר</t>
  </si>
  <si>
    <t>פרטנר- פרטנר</t>
  </si>
  <si>
    <t>סה"כ תל אביב 90</t>
  </si>
  <si>
    <t>אבגול- אבגול</t>
  </si>
  <si>
    <t>1100957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</si>
  <si>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</si>
  <si>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</si>
  <si>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</si>
  <si>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</si>
  <si>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</si>
  <si>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</si>
  <si>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</si>
  <si>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ביוטיים- ביוטיים, אינק</t>
  </si>
  <si>
    <t>1136365</t>
  </si>
  <si>
    <t>1651</t>
  </si>
  <si>
    <t>דור אלון- דור אלון</t>
  </si>
  <si>
    <t>1093202</t>
  </si>
  <si>
    <t>דלתא גליל- דלתא גליל</t>
  </si>
  <si>
    <t>627034</t>
  </si>
  <si>
    <t>מזור רובוטיקה- מזור רובוטיקה</t>
  </si>
  <si>
    <t>1106855</t>
  </si>
  <si>
    <t>513009043</t>
  </si>
  <si>
    <t>מנקיינד- מנקיינד</t>
  </si>
  <si>
    <t>1136639</t>
  </si>
  <si>
    <t>1652</t>
  </si>
  <si>
    <t>מפעלי נייר- נייר חדרה</t>
  </si>
  <si>
    <t>632018</t>
  </si>
  <si>
    <t>נפטא- נפטא</t>
  </si>
  <si>
    <t>643015</t>
  </si>
  <si>
    <t>ספאנטק- ספאנטק</t>
  </si>
  <si>
    <t>1090117</t>
  </si>
  <si>
    <t>512288713</t>
  </si>
  <si>
    <t>פמס- פמס</t>
  </si>
  <si>
    <t>315010</t>
  </si>
  <si>
    <t>520037284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</si>
  <si>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</si>
  <si>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</si>
  <si>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</si>
  <si>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</si>
  <si>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</si>
  <si>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</si>
  <si>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1 אפקון תעשיות- אפקון תעשיות</t>
  </si>
  <si>
    <t>578013</t>
  </si>
  <si>
    <t>520033473</t>
  </si>
  <si>
    <t>ארד- ארד בע"מ</t>
  </si>
  <si>
    <t>1091651</t>
  </si>
  <si>
    <t>510007800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</si>
  <si>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</si>
  <si>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</si>
  <si>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</si>
  <si>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</si>
  <si>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</si>
  <si>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</si>
  <si>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</si>
  <si>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</si>
  <si>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</si>
  <si>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</si>
  <si>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</si>
  <si>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</si>
  <si>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</si>
  <si>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</si>
  <si>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</si>
  <si>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*פניקס    1- פניקס</t>
  </si>
  <si>
    <t>767012</t>
  </si>
  <si>
    <t>דקסיה ישראל- בנק אוצר השלטון המקומי-דקסיה</t>
  </si>
  <si>
    <t>711010</t>
  </si>
  <si>
    <t>אגוד- בנק איגוד</t>
  </si>
  <si>
    <t>722314</t>
  </si>
  <si>
    <t>פיבי- פיבי</t>
  </si>
  <si>
    <t>763011</t>
  </si>
  <si>
    <t>520029026</t>
  </si>
  <si>
    <t>אודיוקודס- אודיוקודס</t>
  </si>
  <si>
    <t>1082965</t>
  </si>
  <si>
    <t>520044132</t>
  </si>
  <si>
    <t>גילת- גילת</t>
  </si>
  <si>
    <t>1082510</t>
  </si>
  <si>
    <t>520038936</t>
  </si>
  <si>
    <t>מג'יק- מג'יק</t>
  </si>
  <si>
    <t>1082312</t>
  </si>
  <si>
    <t>520036740</t>
  </si>
  <si>
    <t>סרגון- סרגון</t>
  </si>
  <si>
    <t>1085166</t>
  </si>
  <si>
    <t>512352444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</si>
  <si>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</si>
  <si>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</si>
  <si>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</si>
  <si>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</si>
  <si>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</si>
  <si>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</si>
  <si>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</si>
  <si>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</si>
  <si>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</si>
  <si>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</si>
  <si>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</si>
  <si>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</si>
  <si>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</si>
  <si>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</si>
  <si>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</si>
  <si>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</si>
  <si>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</si>
  <si>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</si>
  <si>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</si>
  <si>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</si>
  <si>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</si>
  <si>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</si>
  <si>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</si>
  <si>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</si>
  <si>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</si>
  <si>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</si>
  <si>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</si>
  <si>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</si>
  <si>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</si>
  <si>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</si>
  <si>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</si>
  <si>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</si>
  <si>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</si>
  <si>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</si>
  <si>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</si>
  <si>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</si>
  <si>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</si>
  <si>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</si>
  <si>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</si>
  <si>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</si>
  <si>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</si>
  <si>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</si>
  <si>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סקופ- סקופ סחר מתכות</t>
  </si>
  <si>
    <t>288019</t>
  </si>
  <si>
    <t>520037425</t>
  </si>
  <si>
    <t>פוקס- פוקס</t>
  </si>
  <si>
    <t>1087022</t>
  </si>
  <si>
    <t>512157603</t>
  </si>
  <si>
    <t>קרסו - הפחתה- קרסו</t>
  </si>
  <si>
    <t>11238509</t>
  </si>
  <si>
    <t>קרסו- קרסו</t>
  </si>
  <si>
    <t>1123850</t>
  </si>
  <si>
    <t>רמי לוי- רמי לוי בע"מ</t>
  </si>
  <si>
    <t>1104249</t>
  </si>
  <si>
    <t>513770669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</si>
  <si>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</si>
  <si>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</si>
  <si>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</si>
  <si>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</si>
  <si>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</si>
  <si>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</si>
  <si>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</si>
  <si>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</si>
  <si>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</si>
  <si>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</si>
  <si>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</si>
  <si>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</si>
  <si>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</si>
  <si>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</si>
  <si>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</si>
  <si>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</si>
  <si>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</si>
  <si>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</si>
  <si>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ארקו החזקות- ארקו החזקות</t>
  </si>
  <si>
    <t>310011</t>
  </si>
  <si>
    <t>520037367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</si>
  <si>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</si>
  <si>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</si>
  <si>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</si>
  <si>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</si>
  <si>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</si>
  <si>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</si>
  <si>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</si>
  <si>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</si>
  <si>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וילאר- וילאר</t>
  </si>
  <si>
    <t>416016</t>
  </si>
  <si>
    <t>ישרס- ישרס</t>
  </si>
  <si>
    <t>613034</t>
  </si>
  <si>
    <t>כלכלית- כלכלית לירושלים</t>
  </si>
  <si>
    <t>198010</t>
  </si>
  <si>
    <t>לוינשטין נכסים- לוינשטיין נכסים בע''מ</t>
  </si>
  <si>
    <t>1119080</t>
  </si>
  <si>
    <t>511134298</t>
  </si>
  <si>
    <t>226019</t>
  </si>
  <si>
    <t>מגדלי ים התיכון- מגדלי הים התיכון</t>
  </si>
  <si>
    <t>1131523</t>
  </si>
  <si>
    <t>מגה אור- מגה אור</t>
  </si>
  <si>
    <t>1104488</t>
  </si>
  <si>
    <t>נורסטאר- נורסטאר</t>
  </si>
  <si>
    <t>723007</t>
  </si>
  <si>
    <t>נכסים בנין- נכסים ובניין</t>
  </si>
  <si>
    <t>699017</t>
  </si>
  <si>
    <t>סאמיט- סאמיט</t>
  </si>
  <si>
    <t>1081686</t>
  </si>
  <si>
    <t>סלע נדלן- סלע קפיטל נדלן בע"מ</t>
  </si>
  <si>
    <t>1109644</t>
  </si>
  <si>
    <t>אשטרום קבוצה- קבוצת אשטרום בע''מ</t>
  </si>
  <si>
    <t>1132315</t>
  </si>
  <si>
    <t>קליל- קליל</t>
  </si>
  <si>
    <t>797035</t>
  </si>
  <si>
    <t>520032442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</si>
  <si>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</si>
  <si>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</si>
  <si>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</si>
  <si>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</si>
  <si>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</si>
  <si>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</si>
  <si>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</si>
  <si>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</si>
  <si>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איסתא- איסתא</t>
  </si>
  <si>
    <t>1081074</t>
  </si>
  <si>
    <t>520042763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</si>
  <si>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</si>
  <si>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</si>
  <si>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</si>
  <si>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</si>
  <si>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</si>
  <si>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</si>
  <si>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</si>
  <si>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</si>
  <si>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</si>
  <si>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</si>
  <si>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</si>
  <si>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</si>
  <si>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</si>
  <si>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צור שמיר- צור שמיר</t>
  </si>
  <si>
    <t>730010</t>
  </si>
  <si>
    <t>סאפיינס- SAPIENS</t>
  </si>
  <si>
    <t>1087659</t>
  </si>
  <si>
    <t>510859333</t>
  </si>
  <si>
    <t>אינטרנט זהב- אינטרנט זהב</t>
  </si>
  <si>
    <t>1083443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</si>
  <si>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</si>
  <si>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</si>
  <si>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</si>
  <si>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</si>
  <si>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</si>
  <si>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1123017</t>
  </si>
  <si>
    <t>512796756</t>
  </si>
  <si>
    <t>מטריקס- מטריקס</t>
  </si>
  <si>
    <t>445015</t>
  </si>
  <si>
    <t>520039413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</si>
  <si>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</si>
  <si>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</si>
  <si>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</si>
  <si>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</si>
  <si>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</si>
  <si>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</si>
  <si>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</si>
  <si>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</si>
  <si>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</si>
  <si>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</si>
  <si>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</si>
  <si>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</si>
  <si>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</si>
  <si>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</si>
  <si>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</si>
  <si>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</si>
  <si>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</si>
  <si>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</si>
  <si>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מודיעין- מודיעין יהש</t>
  </si>
  <si>
    <t>345017</t>
  </si>
  <si>
    <t>550012405</t>
  </si>
  <si>
    <t>על בד- על בד</t>
  </si>
  <si>
    <t>625012</t>
  </si>
  <si>
    <t>520040205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</si>
  <si>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</si>
  <si>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</si>
  <si>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</si>
  <si>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</si>
  <si>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</si>
  <si>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</si>
  <si>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751032</t>
  </si>
  <si>
    <t>520029109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</si>
  <si>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</si>
  <si>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</si>
  <si>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</si>
  <si>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</si>
  <si>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</si>
  <si>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</si>
  <si>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</si>
  <si>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</si>
  <si>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</si>
  <si>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</si>
  <si>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</si>
  <si>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</si>
  <si>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</si>
  <si>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</si>
  <si>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</si>
  <si>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</si>
  <si>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</si>
  <si>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</si>
  <si>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</si>
  <si>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</si>
  <si>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</si>
  <si>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</si>
  <si>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</si>
  <si>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</si>
  <si>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</si>
  <si>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</si>
  <si>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</si>
  <si>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</si>
  <si>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</si>
  <si>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</si>
  <si>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</si>
  <si>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</si>
  <si>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</si>
  <si>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</si>
  <si>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</si>
  <si>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</si>
  <si>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</si>
  <si>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</si>
  <si>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</si>
  <si>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</si>
  <si>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</si>
  <si>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</si>
  <si>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</si>
  <si>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</si>
  <si>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</si>
  <si>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</si>
  <si>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</si>
  <si>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</si>
  <si>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</si>
  <si>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</si>
  <si>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</si>
  <si>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</si>
  <si>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</si>
  <si>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</si>
  <si>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</si>
  <si>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</si>
  <si>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</si>
  <si>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</si>
  <si>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</si>
  <si>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אייאיאס תעש- איי.אי.אס החזקות בע"מ</t>
  </si>
  <si>
    <t>431015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</si>
  <si>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</si>
  <si>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</si>
  <si>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</si>
  <si>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</si>
  <si>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</si>
  <si>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</si>
  <si>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</si>
  <si>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</si>
  <si>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</si>
  <si>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</si>
  <si>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</si>
  <si>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</si>
  <si>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</si>
  <si>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</si>
  <si>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</si>
  <si>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</si>
  <si>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</si>
  <si>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</si>
  <si>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</si>
  <si>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</si>
  <si>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</si>
  <si>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</si>
  <si>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</si>
  <si>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</si>
  <si>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</si>
  <si>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</si>
  <si>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</si>
  <si>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</si>
  <si>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</si>
  <si>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</si>
  <si>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</si>
  <si>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</si>
  <si>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</si>
  <si>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</si>
  <si>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</si>
  <si>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</si>
  <si>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</si>
  <si>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</si>
  <si>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</si>
  <si>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</si>
  <si>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</si>
  <si>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</si>
  <si>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</si>
  <si>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</si>
  <si>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</si>
  <si>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</si>
  <si>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</si>
  <si>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</si>
  <si>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</si>
  <si>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</si>
  <si>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</si>
  <si>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</si>
  <si>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</si>
  <si>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</si>
  <si>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</si>
  <si>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</si>
  <si>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</si>
  <si>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</si>
  <si>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</si>
  <si>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</si>
  <si>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</si>
  <si>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</si>
  <si>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</si>
  <si>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</si>
  <si>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</si>
  <si>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</si>
  <si>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</si>
  <si>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</si>
  <si>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</si>
  <si>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</si>
  <si>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</si>
  <si>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</si>
  <si>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</si>
  <si>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</si>
  <si>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</si>
  <si>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</si>
  <si>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אלקטרה נדלן- אלקטרה נדל"ן בע''מ</t>
  </si>
  <si>
    <t>1094044</t>
  </si>
  <si>
    <t>אנגל משאבים- אנגל משאבים</t>
  </si>
  <si>
    <t>771014</t>
  </si>
  <si>
    <t>אפריקה- אפריקה ישראל השקעות</t>
  </si>
  <si>
    <t>611012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</si>
  <si>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</si>
  <si>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</si>
  <si>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</si>
  <si>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</si>
  <si>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</si>
  <si>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</si>
  <si>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</si>
  <si>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מגוריט זכויות-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</si>
  <si>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</si>
  <si>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</si>
  <si>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</si>
  <si>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</si>
  <si>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</si>
  <si>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</si>
  <si>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</si>
  <si>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</si>
  <si>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</si>
  <si>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</si>
  <si>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</si>
  <si>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</si>
  <si>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</si>
  <si>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</si>
  <si>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</si>
  <si>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</si>
  <si>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</si>
  <si>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</si>
  <si>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</si>
  <si>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</si>
  <si>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</si>
  <si>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אטראו שוקי הון בע''מ - אטראו שוקי הון בע"מ</t>
  </si>
  <si>
    <t>1096106</t>
  </si>
  <si>
    <t>513773564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</si>
  <si>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</si>
  <si>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</si>
  <si>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</si>
  <si>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</si>
  <si>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</si>
  <si>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</si>
  <si>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</si>
  <si>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</si>
  <si>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</si>
  <si>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</si>
  <si>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</si>
  <si>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</si>
  <si>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</si>
  <si>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</si>
  <si>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</si>
  <si>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</si>
  <si>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</si>
  <si>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</si>
  <si>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</si>
  <si>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</si>
  <si>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</si>
  <si>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</si>
  <si>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</si>
  <si>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</si>
  <si>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</si>
  <si>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</si>
  <si>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</si>
  <si>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</si>
  <si>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</si>
  <si>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</si>
  <si>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</si>
  <si>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</si>
  <si>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</si>
  <si>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</si>
  <si>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</si>
  <si>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</si>
  <si>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</si>
  <si>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</si>
  <si>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</si>
  <si>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</si>
  <si>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</si>
  <si>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</si>
  <si>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</si>
  <si>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</si>
  <si>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</si>
  <si>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</si>
  <si>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</si>
  <si>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</si>
  <si>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</si>
  <si>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</si>
  <si>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</si>
  <si>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</si>
  <si>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</si>
  <si>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</si>
  <si>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</si>
  <si>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</si>
  <si>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</si>
  <si>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</si>
  <si>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</si>
  <si>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</si>
  <si>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</si>
  <si>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</si>
  <si>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</si>
  <si>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</si>
  <si>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</si>
  <si>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</si>
  <si>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</si>
  <si>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</si>
  <si>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</si>
  <si>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</si>
  <si>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</si>
  <si>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</si>
  <si>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</si>
  <si>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</si>
  <si>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</si>
  <si>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</si>
  <si>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</si>
  <si>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</si>
  <si>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</si>
  <si>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</si>
  <si>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</si>
  <si>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</si>
  <si>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</si>
  <si>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</si>
  <si>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</si>
  <si>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</si>
  <si>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</si>
  <si>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</si>
  <si>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</si>
  <si>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</si>
  <si>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</si>
  <si>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</si>
  <si>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</si>
  <si>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</si>
  <si>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</si>
  <si>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</si>
  <si>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</si>
  <si>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</si>
  <si>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</si>
  <si>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</si>
  <si>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</si>
  <si>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</si>
  <si>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</si>
  <si>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</si>
  <si>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</si>
  <si>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</si>
  <si>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</si>
  <si>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</si>
  <si>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</si>
  <si>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</si>
  <si>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</si>
  <si>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</si>
  <si>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</si>
  <si>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</si>
  <si>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</si>
  <si>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</si>
  <si>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</si>
  <si>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</si>
  <si>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</si>
  <si>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</si>
  <si>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</si>
  <si>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</si>
  <si>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</si>
  <si>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</si>
  <si>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</si>
  <si>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</si>
  <si>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</si>
  <si>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</si>
  <si>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</si>
  <si>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</si>
  <si>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</si>
  <si>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</si>
  <si>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</si>
  <si>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</si>
  <si>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</si>
  <si>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</si>
  <si>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</si>
  <si>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</si>
  <si>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</si>
  <si>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</si>
  <si>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</si>
  <si>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</si>
  <si>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</si>
  <si>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</si>
  <si>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</si>
  <si>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</si>
  <si>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</si>
  <si>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</si>
  <si>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</si>
  <si>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</si>
  <si>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</si>
  <si>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</si>
  <si>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</si>
  <si>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</si>
  <si>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</si>
  <si>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</si>
  <si>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</si>
  <si>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</si>
  <si>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</si>
  <si>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</si>
  <si>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</si>
  <si>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</si>
  <si>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</si>
  <si>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</si>
  <si>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</si>
  <si>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</si>
  <si>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</si>
  <si>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</si>
  <si>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</si>
  <si>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</si>
  <si>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</si>
  <si>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</si>
  <si>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</si>
  <si>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</si>
  <si>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</si>
  <si>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</si>
  <si>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</si>
  <si>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</si>
  <si>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</si>
  <si>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</si>
  <si>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</si>
  <si>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</si>
  <si>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</si>
  <si>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</si>
  <si>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</si>
  <si>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</si>
  <si>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</si>
  <si>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</si>
  <si>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</si>
  <si>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</si>
  <si>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</si>
  <si>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</si>
  <si>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</si>
  <si>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</si>
  <si>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</si>
  <si>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</si>
  <si>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</si>
  <si>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</si>
  <si>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</si>
  <si>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</si>
  <si>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</si>
  <si>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</si>
  <si>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</si>
  <si>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</si>
  <si>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</si>
  <si>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</si>
  <si>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</si>
  <si>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</si>
  <si>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</si>
  <si>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</si>
  <si>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</si>
  <si>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</si>
  <si>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</si>
  <si>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</si>
  <si>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</si>
  <si>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</si>
  <si>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</si>
  <si>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</si>
  <si>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</si>
  <si>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</si>
  <si>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</si>
  <si>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</si>
  <si>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</si>
  <si>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</si>
  <si>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</si>
  <si>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</si>
  <si>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</si>
  <si>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</si>
  <si>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</si>
  <si>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</si>
  <si>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</si>
  <si>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</si>
  <si>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</si>
  <si>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</si>
  <si>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</si>
  <si>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</si>
  <si>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</si>
  <si>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</si>
  <si>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</si>
  <si>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</si>
  <si>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</si>
  <si>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</si>
  <si>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</si>
  <si>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</si>
  <si>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</si>
  <si>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</si>
  <si>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</si>
  <si>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</si>
  <si>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</si>
  <si>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</si>
  <si>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</si>
  <si>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</si>
  <si>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</si>
  <si>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</si>
  <si>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</si>
  <si>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</si>
  <si>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</si>
  <si>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</si>
  <si>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</si>
  <si>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</si>
  <si>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</si>
  <si>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</si>
  <si>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</si>
  <si>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</si>
  <si>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</si>
  <si>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</si>
  <si>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</si>
  <si>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</si>
  <si>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</si>
  <si>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</si>
  <si>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</si>
  <si>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</si>
  <si>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</si>
  <si>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</si>
  <si>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</si>
  <si>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</si>
  <si>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</si>
  <si>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</si>
  <si>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</si>
  <si>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</si>
  <si>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</si>
  <si>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</si>
  <si>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</si>
  <si>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</si>
  <si>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</si>
  <si>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</si>
  <si>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</si>
  <si>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</si>
  <si>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</si>
  <si>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</si>
  <si>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</si>
  <si>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</si>
  <si>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</si>
  <si>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</si>
  <si>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</si>
  <si>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</si>
  <si>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</si>
  <si>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</si>
  <si>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</si>
  <si>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</si>
  <si>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</si>
  <si>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</si>
  <si>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</si>
  <si>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</si>
  <si>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</si>
  <si>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</si>
  <si>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</si>
  <si>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</si>
  <si>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</si>
  <si>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</si>
  <si>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</si>
  <si>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</si>
  <si>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</si>
  <si>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</si>
  <si>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</si>
  <si>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</si>
  <si>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</si>
  <si>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</si>
  <si>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</si>
  <si>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</si>
  <si>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</si>
  <si>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</si>
  <si>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</si>
  <si>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</si>
  <si>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</si>
  <si>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</si>
  <si>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</si>
  <si>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</si>
  <si>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</si>
  <si>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</si>
  <si>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</si>
  <si>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</si>
  <si>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</si>
  <si>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</si>
  <si>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</si>
  <si>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</si>
  <si>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</si>
  <si>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</si>
  <si>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</si>
  <si>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</si>
  <si>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</si>
  <si>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</si>
  <si>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</si>
  <si>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</si>
  <si>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</si>
  <si>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</si>
  <si>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</si>
  <si>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</si>
  <si>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</si>
  <si>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</si>
  <si>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</si>
  <si>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</si>
  <si>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</si>
  <si>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</si>
  <si>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</si>
  <si>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</si>
  <si>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</si>
  <si>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</si>
  <si>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</si>
  <si>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</si>
  <si>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</si>
  <si>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</si>
  <si>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</si>
  <si>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</si>
  <si>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</si>
  <si>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</si>
  <si>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</si>
  <si>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</si>
  <si>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</si>
  <si>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</si>
  <si>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</si>
  <si>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</si>
  <si>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</si>
  <si>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</si>
  <si>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</si>
  <si>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</si>
  <si>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</si>
  <si>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</si>
  <si>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</si>
  <si>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</si>
  <si>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</si>
  <si>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</si>
  <si>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</si>
  <si>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</si>
  <si>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</si>
  <si>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</si>
  <si>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</si>
  <si>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</si>
  <si>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</si>
  <si>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</si>
  <si>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</si>
  <si>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</si>
  <si>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</si>
  <si>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</si>
  <si>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</si>
  <si>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</si>
  <si>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</si>
  <si>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</si>
  <si>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</si>
  <si>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</si>
  <si>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</si>
  <si>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</si>
  <si>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</si>
  <si>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</si>
  <si>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</si>
  <si>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125- הראל סל</t>
  </si>
  <si>
    <t>1113232</t>
  </si>
  <si>
    <t>514103811</t>
  </si>
  <si>
    <t>מניות</t>
  </si>
  <si>
    <t>הראל סל ת"א SME60- הראל סל</t>
  </si>
  <si>
    <t>1116383</t>
  </si>
  <si>
    <t>פסגות סל ת"א 125- פסגות סל</t>
  </si>
  <si>
    <t>1125327</t>
  </si>
  <si>
    <t>512894510</t>
  </si>
  <si>
    <t>פסגות סל ת"א 35 סד 1- פסגות סל</t>
  </si>
  <si>
    <t>1084656</t>
  </si>
  <si>
    <t>פסגות סל ת"א 35 סד 2- פסגות סל</t>
  </si>
  <si>
    <t>1125319</t>
  </si>
  <si>
    <t>פסגות סל ת"א SME60 - פסגות סל</t>
  </si>
  <si>
    <t>1125368</t>
  </si>
  <si>
    <t>*קסם ת"א 125- קסם תעודות סל</t>
  </si>
  <si>
    <t>1117266</t>
  </si>
  <si>
    <t>*קסם ת"א 35- קסם תעודות סל</t>
  </si>
  <si>
    <t>1116979</t>
  </si>
  <si>
    <t>*קסם ת"א SME60 - קסם תעודות סל</t>
  </si>
  <si>
    <t>1116938</t>
  </si>
  <si>
    <t>תכלית ת"א 125 - תכלית תעודות סל</t>
  </si>
  <si>
    <t>1091818</t>
  </si>
  <si>
    <t>513594101</t>
  </si>
  <si>
    <t>תכלית ת"א SME60 - תכלית תעודות סל</t>
  </si>
  <si>
    <t>1109305</t>
  </si>
  <si>
    <t>הראל סל ת"א פיננסים- הראל סל</t>
  </si>
  <si>
    <t>1116391</t>
  </si>
  <si>
    <t>תכלית יתר 120- תכלית תעודות סל</t>
  </si>
  <si>
    <t>1108679</t>
  </si>
  <si>
    <t>תעודות סל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</si>
  <si>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</si>
  <si>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</si>
  <si>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</si>
  <si>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</si>
  <si>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</si>
  <si>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</si>
  <si>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</si>
  <si>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</si>
  <si>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</si>
  <si>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מאגר- הראל סל</t>
  </si>
  <si>
    <t>1132638</t>
  </si>
  <si>
    <t>הראל סל תל בונד צמודות יתר- הראל סל</t>
  </si>
  <si>
    <t>1127786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</si>
  <si>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</si>
  <si>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</si>
  <si>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</si>
  <si>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</si>
  <si>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</si>
  <si>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</si>
  <si>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</si>
  <si>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</si>
  <si>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</si>
  <si>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</si>
  <si>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</si>
  <si>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</si>
  <si>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פסגות סל בונד 40- פסגות סל</t>
  </si>
  <si>
    <t>1109412</t>
  </si>
  <si>
    <t>פסגות סל בונד 60- פסגות סל</t>
  </si>
  <si>
    <t>1109420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</si>
  <si>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</si>
  <si>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</si>
  <si>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</si>
  <si>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</si>
  <si>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</si>
  <si>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</si>
  <si>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פסגות סל תל בונד-תשואות שקלי- פסגות סל</t>
  </si>
  <si>
    <t>1138080</t>
  </si>
  <si>
    <t>1134550</t>
  </si>
  <si>
    <t>*קסם בונד צמוד יתר- קסם תעודות סל</t>
  </si>
  <si>
    <t>1127836</t>
  </si>
  <si>
    <t>*קסם תל בונד 40- קסם תעודות סל</t>
  </si>
  <si>
    <t>1109230</t>
  </si>
  <si>
    <t>*קסם תל בונד 60- קסם תעודות סל</t>
  </si>
  <si>
    <t>1109248</t>
  </si>
  <si>
    <t>*קסם תל בונד מאגר- קסם תעודות סל</t>
  </si>
  <si>
    <t>1132554</t>
  </si>
  <si>
    <t>*קסם תל בונד שקל- קסם תעודות סל</t>
  </si>
  <si>
    <t>1116334</t>
  </si>
  <si>
    <t>*קסם תל בונד תשואות- קסם תעודות סל</t>
  </si>
  <si>
    <t>1128545</t>
  </si>
  <si>
    <t>*קסם תלבונד- קסם תעודות סל</t>
  </si>
  <si>
    <t>1101633</t>
  </si>
  <si>
    <t>תכלית (אינדקס) תל בונד 40- תכלית תעודות סל</t>
  </si>
  <si>
    <t>1109214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</si>
  <si>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</si>
  <si>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</si>
  <si>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</si>
  <si>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</si>
  <si>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</si>
  <si>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</si>
  <si>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 יתר- תכלית תעודות סל</t>
  </si>
  <si>
    <t>1127802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</si>
  <si>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</si>
  <si>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</si>
  <si>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</si>
  <si>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</si>
  <si>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</si>
  <si>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</si>
  <si>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הראל סל גליל 0-2- הראל השקעות</t>
  </si>
  <si>
    <t>1113737</t>
  </si>
  <si>
    <t>פסגות סל מק"מ סד 2- פסגות סל</t>
  </si>
  <si>
    <t>1121771</t>
  </si>
  <si>
    <t>*קסם אג"ח שחר 2-5</t>
  </si>
  <si>
    <t>1108109</t>
  </si>
  <si>
    <t>*קסם גליל 0-2- קסם תעודות סל</t>
  </si>
  <si>
    <t>1108059</t>
  </si>
  <si>
    <t>*קסם גליל 2-5- קסם תעודות סל</t>
  </si>
  <si>
    <t>1108067</t>
  </si>
  <si>
    <t>1117001</t>
  </si>
  <si>
    <t>*קסם מק"מ- קסם תעודות סל</t>
  </si>
  <si>
    <t>1111665</t>
  </si>
  <si>
    <t>*קסם שחר 5 פלוס- קסם תעודות סל</t>
  </si>
  <si>
    <t>1108091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</si>
  <si>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</si>
  <si>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</si>
  <si>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</si>
  <si>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</si>
  <si>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פסגות סל תל בונד מאגר- פסגות סל</t>
  </si>
  <si>
    <t>1132588</t>
  </si>
  <si>
    <t>*קסם אג"ח ממשלתי כללי- קסם תעודות סל</t>
  </si>
  <si>
    <t>1118231</t>
  </si>
  <si>
    <t>סה"כ שמחקות מדדים אחרים בחו"ל</t>
  </si>
  <si>
    <t>הראל סל דאו ג'ונס- הראל סל</t>
  </si>
  <si>
    <t>1128172</t>
  </si>
  <si>
    <t>הראל סל FTSE 250 MIDCAP שקלי - הראל סל</t>
  </si>
  <si>
    <t>1131812</t>
  </si>
  <si>
    <t>הראל סל S&amp;P 500- הראל סל</t>
  </si>
  <si>
    <t>1116441</t>
  </si>
  <si>
    <t>הראל סל נאסד"ק 100 שקלי - הראל סל</t>
  </si>
  <si>
    <t>1123231</t>
  </si>
  <si>
    <t>הראל סל נאסדק 100- הראל סל</t>
  </si>
  <si>
    <t>1116458</t>
  </si>
  <si>
    <t>מיטב סל sap 500- מיטב דש השקעות בע''מ</t>
  </si>
  <si>
    <t>1125343</t>
  </si>
  <si>
    <t>פסגות סל NASDAQ 100- פסגות סל</t>
  </si>
  <si>
    <t>1118801</t>
  </si>
  <si>
    <t>פסגות סל NIKKEI מנוטרלת מטבע- פסגות סל</t>
  </si>
  <si>
    <t>1101393</t>
  </si>
  <si>
    <t>פסגות סל s&amp;p 500- פסגות סל</t>
  </si>
  <si>
    <t>1117399</t>
  </si>
  <si>
    <t>פסגות סל גרמניה MIDCAP MDAX שקלי- פסגות סל</t>
  </si>
  <si>
    <t>1131325</t>
  </si>
  <si>
    <t>פסגות סל נאסד''ק 100- שקלי- פסגות סל</t>
  </si>
  <si>
    <t>1120195</t>
  </si>
  <si>
    <t>פסגות סל שקלי 500 S&amp;P- פסגות סל</t>
  </si>
  <si>
    <t>1116060</t>
  </si>
  <si>
    <t>*50 קסם אירו- קסם תעודות סל</t>
  </si>
  <si>
    <t>1117282</t>
  </si>
  <si>
    <t>*S&amp;P500 קסם- קסם תעודות סל</t>
  </si>
  <si>
    <t>1117324</t>
  </si>
  <si>
    <t>1130194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</si>
  <si>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</si>
  <si>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</si>
  <si>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</si>
  <si>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</si>
  <si>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</si>
  <si>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</si>
  <si>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</si>
  <si>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</si>
  <si>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</si>
  <si>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</si>
  <si>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דאו ג'ונס- קסם תעודות סל</t>
  </si>
  <si>
    <t>1117308</t>
  </si>
  <si>
    <t>*קסם יורוסטוק 600- קסם תעודות סל</t>
  </si>
  <si>
    <t>1130202</t>
  </si>
  <si>
    <t>*קסם נסדאק- קסם תעודות סל</t>
  </si>
  <si>
    <t>1116904</t>
  </si>
  <si>
    <t>500 S&amp;P - תכלית- תכלית תעודות סל</t>
  </si>
  <si>
    <t>1095710</t>
  </si>
  <si>
    <t>תכלית FTSE 250 MIDCAP שקלי- תכלית תעודות סל</t>
  </si>
  <si>
    <t>1130954</t>
  </si>
  <si>
    <t>תכלית בנקים אזוריים ארהב- תכלית תעודות סל</t>
  </si>
  <si>
    <t>1130442</t>
  </si>
  <si>
    <t>תכלית גרמניה MIDCAP MDAX מנוטרלת מטבע- תכלית תעודות סל</t>
  </si>
  <si>
    <t>1130624</t>
  </si>
  <si>
    <t>תכלית גרמניה- תכלית תעודות סל</t>
  </si>
  <si>
    <t>1130459</t>
  </si>
  <si>
    <t>תכלית דאקס- תכלית תעודות סל</t>
  </si>
  <si>
    <t>1115542</t>
  </si>
  <si>
    <t>תכלית נאסדק 100 שקלי- תכלית תעודות סל</t>
  </si>
  <si>
    <t>1118777</t>
  </si>
  <si>
    <t>תכלית שקלי S&amp;P 500- תכלית תעודות סל</t>
  </si>
  <si>
    <t>1118785</t>
  </si>
  <si>
    <t>*קסם ארה"ב S&amp;P 600- קסם תעודות סל</t>
  </si>
  <si>
    <t>1129832</t>
  </si>
  <si>
    <t>*קסם פקדון דולר חצי שנתי- קסם תעודות סל</t>
  </si>
  <si>
    <t>1129071</t>
  </si>
  <si>
    <t>סה"כ short</t>
  </si>
  <si>
    <t>סה"כ שמחקות מדדי מניות</t>
  </si>
  <si>
    <t>XLE US- SPDR</t>
  </si>
  <si>
    <t>US81369Y5069</t>
  </si>
  <si>
    <t>DIA US- SPDR</t>
  </si>
  <si>
    <t>US78467X1090</t>
  </si>
  <si>
    <t>C5E FP- AMUNDI</t>
  </si>
  <si>
    <t>FR0010790980</t>
  </si>
  <si>
    <t>CMU FP- AMUNDI</t>
  </si>
  <si>
    <t>FR0010655688</t>
  </si>
  <si>
    <t>JPHU FP- AMUNDI</t>
  </si>
  <si>
    <t>FR0012688281</t>
  </si>
  <si>
    <t>JPNK FP- AMUNDI</t>
  </si>
  <si>
    <t>FR0012205631</t>
  </si>
  <si>
    <t>AGT US- BLACK ROCK</t>
  </si>
  <si>
    <t>US46435G2764</t>
  </si>
  <si>
    <t>XLF US- Financial Select Sector SPDR</t>
  </si>
  <si>
    <t>US81369Y6059</t>
  </si>
  <si>
    <t>FDN US- FIRST TRUST DOW JONES STOXX</t>
  </si>
  <si>
    <t>US33733E3027</t>
  </si>
  <si>
    <t>XLV US- HEALTH CARE</t>
  </si>
  <si>
    <t>US81369Y2090</t>
  </si>
  <si>
    <t>HMWD LN- HSBC FIN</t>
  </si>
  <si>
    <t>IE00B4X9L533</t>
  </si>
  <si>
    <t>DAXEX GY- iShares</t>
  </si>
  <si>
    <t>DE0005933931</t>
  </si>
  <si>
    <t>EEM US- iShares</t>
  </si>
  <si>
    <t>US4642872349</t>
  </si>
  <si>
    <t>IGV US- iShares</t>
  </si>
  <si>
    <t>US4642875151</t>
  </si>
  <si>
    <t>IJR US- iShares</t>
  </si>
  <si>
    <t>US4642878049</t>
  </si>
  <si>
    <t>ISF LN- iShares</t>
  </si>
  <si>
    <t>IE0005042456</t>
  </si>
  <si>
    <t>IYT US- iShares</t>
  </si>
  <si>
    <t>US4642871929</t>
  </si>
  <si>
    <t>OEF US- iShares</t>
  </si>
  <si>
    <t>US4642871010</t>
  </si>
  <si>
    <t>PPA US- POWERSHARES</t>
  </si>
  <si>
    <t>US73935X6904</t>
  </si>
  <si>
    <t>XPH US- SPDR</t>
  </si>
  <si>
    <t>US78464A7220</t>
  </si>
  <si>
    <t>VOO US- VANGUARD</t>
  </si>
  <si>
    <t>US9229083632</t>
  </si>
  <si>
    <t>VOX US- VANGUARD</t>
  </si>
  <si>
    <t>US92204A8844</t>
  </si>
  <si>
    <t>DXJ US- WISDOMTREE</t>
  </si>
  <si>
    <t>US97717W8516</t>
  </si>
  <si>
    <t>XSX6 GY- Deutsche Bank</t>
  </si>
  <si>
    <t>LU0328475792</t>
  </si>
  <si>
    <t>XSX6 IM- Deutsche Bank</t>
  </si>
  <si>
    <t>IVV US- iShares</t>
  </si>
  <si>
    <t>US4642872000</t>
  </si>
  <si>
    <t>MDAXEX GR- iShares</t>
  </si>
  <si>
    <t>DE0005933923</t>
  </si>
  <si>
    <t>MDAXEX GY- iShares</t>
  </si>
  <si>
    <t>MIDD LN- iShares</t>
  </si>
  <si>
    <t>IE00B00FV128</t>
  </si>
  <si>
    <t>MD4X GR- LYXOR</t>
  </si>
  <si>
    <t>FR0011857234</t>
  </si>
  <si>
    <t>QQQ US- POWERSHARES</t>
  </si>
  <si>
    <t>US73935A1043</t>
  </si>
  <si>
    <t>QQQ US(ריבית לקבל)- POWERSHARES</t>
  </si>
  <si>
    <t>JPX4 LN- SOCIETE GENERALE</t>
  </si>
  <si>
    <t>FR0012144582</t>
  </si>
  <si>
    <t>MXFS LN- SOURCE INVESTMENT</t>
  </si>
  <si>
    <t>IE00B3DWVS88</t>
  </si>
  <si>
    <t>RDXS LN- SOURCE INVESTMENT</t>
  </si>
  <si>
    <t>IE00B5NDLN01</t>
  </si>
  <si>
    <t>SDJE50 GR- Source Markets</t>
  </si>
  <si>
    <t>IE00B60SWX25</t>
  </si>
  <si>
    <t>SDJE50 IM- Source Markets</t>
  </si>
  <si>
    <t>SPXS LN- SOURCE S&amp;P 500 UCITS</t>
  </si>
  <si>
    <t>IE00B3YCGJ38</t>
  </si>
  <si>
    <t>SLY US- SPDR</t>
  </si>
  <si>
    <t>US78464A8137</t>
  </si>
  <si>
    <t>SPY US- SPDR</t>
  </si>
  <si>
    <t>US78462F1030</t>
  </si>
  <si>
    <t>SPY5 LN- state street</t>
  </si>
  <si>
    <t>IE00B6YX5C33</t>
  </si>
  <si>
    <t>VGK US- VANGUARD</t>
  </si>
  <si>
    <t>US9220428745</t>
  </si>
  <si>
    <t>סה"כ שמחקות מדדים אחרים</t>
  </si>
  <si>
    <t>*קסם IBOXX $ LIQUID TOP 30- קסם תעודות סל</t>
  </si>
  <si>
    <t>IL0011267056</t>
  </si>
  <si>
    <t>HYG US- BLACK ROCK</t>
  </si>
  <si>
    <t>US4642885135</t>
  </si>
  <si>
    <t>IHYU LN- BLACK ROCK</t>
  </si>
  <si>
    <t>ie00b4py7y77</t>
  </si>
  <si>
    <t>JNK US- SPDR</t>
  </si>
  <si>
    <t>US78464A4177</t>
  </si>
  <si>
    <t>AGG US- BLACK ROCK</t>
  </si>
  <si>
    <t>US4642872265</t>
  </si>
  <si>
    <t>SCHZ US</t>
  </si>
  <si>
    <t>US8085248396</t>
  </si>
  <si>
    <t>EMB US- iShares</t>
  </si>
  <si>
    <t>US4642882819</t>
  </si>
  <si>
    <t>IEI US- iShares</t>
  </si>
  <si>
    <t>US4642886612</t>
  </si>
  <si>
    <t>LQD US- iShares</t>
  </si>
  <si>
    <t>US4642872422</t>
  </si>
  <si>
    <t>LQDE LN- iShares</t>
  </si>
  <si>
    <t>IE0032895942</t>
  </si>
  <si>
    <t>PCY US- POWERSHARES</t>
  </si>
  <si>
    <t>US73936T5737</t>
  </si>
  <si>
    <t>SCHO US- SCHWAB</t>
  </si>
  <si>
    <t>US8085248628</t>
  </si>
  <si>
    <t>SPAB US- state street</t>
  </si>
  <si>
    <t>US78464A6495</t>
  </si>
  <si>
    <t>EMLC US- VanEck Vectors J.P Morgan</t>
  </si>
  <si>
    <t>US57060U5222</t>
  </si>
  <si>
    <t>BND US</t>
  </si>
  <si>
    <t>US9219378356</t>
  </si>
  <si>
    <t>VGSH US- VANGUARD</t>
  </si>
  <si>
    <t>US92206C1027</t>
  </si>
  <si>
    <t>*קסם HIGH BOND- קסם תעודות סל</t>
  </si>
  <si>
    <t>IL0011029126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</si>
  <si>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</si>
  <si>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</si>
  <si>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</si>
  <si>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</si>
  <si>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</si>
  <si>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</si>
  <si>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</si>
  <si>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</si>
  <si>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</si>
  <si>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</si>
  <si>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</si>
  <si>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</si>
  <si>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</si>
  <si>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</si>
  <si>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</si>
  <si>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</si>
  <si>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</si>
  <si>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</si>
  <si>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</si>
  <si>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</si>
  <si>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</si>
  <si>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</si>
  <si>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</si>
  <si>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</si>
  <si>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</si>
  <si>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</si>
  <si>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</si>
  <si>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</si>
  <si>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</si>
  <si>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</si>
  <si>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</si>
  <si>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</si>
  <si>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</si>
  <si>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</si>
  <si>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</si>
  <si>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</si>
  <si>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</si>
  <si>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</si>
  <si>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</si>
  <si>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</si>
  <si>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</si>
  <si>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</si>
  <si>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</si>
  <si>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</si>
  <si>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</si>
  <si>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</si>
  <si>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</si>
  <si>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</si>
  <si>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</si>
  <si>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</si>
  <si>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</si>
  <si>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</si>
  <si>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</si>
  <si>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</si>
  <si>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</si>
  <si>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</si>
  <si>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</si>
  <si>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</si>
  <si>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</si>
  <si>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</si>
  <si>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</si>
  <si>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</si>
  <si>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</si>
  <si>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</si>
  <si>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</si>
  <si>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</si>
  <si>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</si>
  <si>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</si>
  <si>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</si>
  <si>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</si>
  <si>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</si>
  <si>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</si>
  <si>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</si>
  <si>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</si>
  <si>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</si>
  <si>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</si>
  <si>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</si>
  <si>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</si>
  <si>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</si>
  <si>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קרן SPHERA HEALTH CARE G - sphera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</si>
  <si>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</si>
  <si>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</si>
  <si>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</si>
  <si>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</si>
  <si>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</si>
  <si>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</si>
  <si>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</si>
  <si>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</si>
  <si>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</si>
  <si>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</si>
  <si>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</si>
  <si>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</si>
  <si>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</si>
  <si>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</si>
  <si>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</si>
  <si>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</si>
  <si>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</si>
  <si>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</si>
  <si>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</si>
  <si>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</si>
  <si>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</si>
  <si>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</si>
  <si>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</si>
  <si>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</si>
  <si>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</si>
  <si>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</si>
  <si>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</si>
  <si>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</si>
  <si>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</si>
  <si>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</si>
  <si>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</si>
  <si>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</si>
  <si>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</si>
  <si>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</si>
  <si>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</si>
  <si>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</si>
  <si>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</si>
  <si>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C 1420 OCT- מסלקת הבורסה</t>
  </si>
  <si>
    <t>82055450</t>
  </si>
  <si>
    <t>C 1490 JAN</t>
  </si>
  <si>
    <t>81465676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</si>
  <si>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</si>
  <si>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</si>
  <si>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</si>
  <si>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</si>
  <si>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</si>
  <si>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</si>
  <si>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</si>
  <si>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</si>
  <si>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</si>
  <si>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</si>
  <si>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</si>
  <si>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</si>
  <si>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</si>
  <si>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</si>
  <si>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</si>
  <si>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</si>
  <si>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</si>
  <si>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</si>
  <si>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</si>
  <si>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</si>
  <si>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</si>
  <si>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</si>
  <si>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</si>
  <si>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</si>
  <si>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</si>
  <si>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</si>
  <si>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</si>
  <si>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</si>
  <si>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</si>
  <si>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</si>
  <si>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</si>
  <si>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</si>
  <si>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</si>
  <si>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</si>
  <si>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</si>
  <si>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</si>
  <si>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</si>
  <si>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</si>
  <si>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</si>
  <si>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</si>
  <si>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</si>
  <si>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</si>
  <si>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</si>
  <si>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</si>
  <si>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</si>
  <si>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</si>
  <si>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</si>
  <si>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</si>
  <si>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</si>
  <si>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</si>
  <si>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</si>
  <si>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</si>
  <si>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</si>
  <si>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</si>
  <si>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</si>
  <si>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</si>
  <si>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</si>
  <si>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</si>
  <si>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</si>
  <si>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</si>
  <si>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</si>
  <si>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</si>
  <si>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</si>
  <si>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</si>
  <si>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</si>
  <si>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</si>
  <si>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</si>
  <si>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</si>
  <si>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</si>
  <si>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</si>
  <si>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</si>
  <si>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</si>
  <si>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</si>
  <si>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</si>
  <si>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</si>
  <si>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</si>
  <si>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</si>
  <si>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</si>
  <si>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</si>
  <si>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</si>
  <si>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</si>
  <si>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</si>
  <si>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</si>
  <si>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</si>
  <si>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</si>
  <si>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</si>
  <si>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</si>
  <si>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</si>
  <si>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</si>
  <si>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</si>
  <si>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</si>
  <si>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</si>
  <si>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</si>
  <si>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</si>
  <si>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</si>
  <si>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</si>
  <si>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</si>
  <si>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</si>
  <si>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</si>
  <si>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</si>
  <si>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</si>
  <si>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</si>
  <si>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</si>
  <si>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</si>
  <si>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</si>
  <si>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</si>
  <si>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</si>
  <si>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</si>
  <si>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</si>
  <si>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</si>
  <si>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</si>
  <si>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</si>
  <si>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</si>
  <si>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</si>
  <si>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</si>
  <si>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</si>
  <si>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</si>
  <si>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</si>
  <si>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</si>
  <si>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</si>
  <si>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</si>
  <si>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</si>
  <si>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</si>
  <si>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</si>
  <si>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</si>
  <si>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</si>
  <si>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</si>
  <si>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</si>
  <si>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</si>
  <si>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</si>
  <si>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</si>
  <si>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</si>
  <si>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</si>
  <si>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</si>
  <si>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</si>
  <si>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</si>
  <si>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</si>
  <si>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</si>
  <si>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</si>
  <si>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</si>
  <si>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</si>
  <si>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</si>
  <si>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</si>
  <si>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</si>
  <si>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</si>
  <si>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</si>
  <si>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</si>
  <si>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</si>
  <si>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</si>
  <si>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</si>
  <si>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</si>
  <si>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</si>
  <si>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</si>
  <si>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</si>
  <si>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</si>
  <si>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</si>
  <si>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</si>
  <si>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MDAX FUT 12/2017- בנק מזרחי טפחות</t>
  </si>
  <si>
    <t>31007370</t>
  </si>
  <si>
    <t>MINI DOW FUT 12/2017- בנק מזרחי טפחות</t>
  </si>
  <si>
    <t>31014129</t>
  </si>
  <si>
    <t>Nikkei 225 (ose) sep14</t>
  </si>
  <si>
    <t>706087819</t>
  </si>
  <si>
    <t>KOSPI2 INDEX FUT 12/2017</t>
  </si>
  <si>
    <t>31021041</t>
  </si>
  <si>
    <t>MINI S&amp;P500 FUT 12/2017- בנק מזרחי טפחות</t>
  </si>
  <si>
    <t>31007727</t>
  </si>
  <si>
    <t>NASDAQ 100 E-MINI 12/2017- בנק מזרחי טפחות</t>
  </si>
  <si>
    <t>874024</t>
  </si>
  <si>
    <t>EMBI JP MORGAN</t>
  </si>
  <si>
    <t>8000019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</si>
  <si>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</si>
  <si>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</si>
  <si>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</si>
  <si>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</si>
  <si>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</si>
  <si>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</si>
  <si>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</si>
  <si>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</si>
  <si>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</si>
  <si>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</si>
  <si>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</si>
  <si>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פיקדון חשכ"ל ב' 4.9%- ממשלת ישראל</t>
  </si>
  <si>
    <t>999000094</t>
  </si>
  <si>
    <t>פיקדון חשכ"ל ד' 5.9%- ממשלת ישראל</t>
  </si>
  <si>
    <t>999000144</t>
  </si>
  <si>
    <t>פיקדון חשכ"ל ה' 4.9%- ממשלת ישראל</t>
  </si>
  <si>
    <t>999000235</t>
  </si>
  <si>
    <t>פיקדון חשכ"ל ו' 5.4%- ממשלת ישראל</t>
  </si>
  <si>
    <t>999000128</t>
  </si>
  <si>
    <t>פיקדון חשכ"ל ז' 4.4%- ממשלת ישראל</t>
  </si>
  <si>
    <t>999000102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</si>
  <si>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</si>
  <si>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</si>
  <si>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</si>
  <si>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</si>
  <si>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</si>
  <si>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24/06/14</t>
  </si>
  <si>
    <t>נ.ע.מ עזריאלי- עזריאלי</t>
  </si>
  <si>
    <t>99103459</t>
  </si>
  <si>
    <t>אמות השקעות נעמ- אמות</t>
  </si>
  <si>
    <t>90145126</t>
  </si>
  <si>
    <t>ביג נע"ם- ביג</t>
  </si>
  <si>
    <t>20701431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</si>
  <si>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</si>
  <si>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</si>
  <si>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</si>
  <si>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</si>
  <si>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</si>
  <si>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הפועלים ש-ה מדד- בנק הפועלים</t>
  </si>
  <si>
    <t>830662014</t>
  </si>
  <si>
    <t>בנק הפועלים ש-ה- בנק הפועלים</t>
  </si>
  <si>
    <t>306620147</t>
  </si>
  <si>
    <t>306620279</t>
  </si>
  <si>
    <t>306620394</t>
  </si>
  <si>
    <t>בנק לאומי למשכנ-הוני נדחה- בנק לאומי</t>
  </si>
  <si>
    <t>306020215</t>
  </si>
  <si>
    <t>בנק לאומי שה מ- בנק לאומי</t>
  </si>
  <si>
    <t>306040114</t>
  </si>
  <si>
    <t>דורגז החדשה סד' א- דורגז</t>
  </si>
  <si>
    <t>1093491</t>
  </si>
  <si>
    <t>512293200</t>
  </si>
  <si>
    <t>די.בי. אס סד' א'- די בי אס שרותי לווין</t>
  </si>
  <si>
    <t>1106988</t>
  </si>
  <si>
    <t>512705138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</si>
  <si>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</si>
  <si>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</si>
  <si>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</si>
  <si>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</si>
  <si>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</si>
  <si>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</si>
  <si>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</si>
  <si>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6 4.9%- מקורות</t>
  </si>
  <si>
    <t>1100908</t>
  </si>
  <si>
    <t>520010869</t>
  </si>
  <si>
    <t>07/02/17</t>
  </si>
  <si>
    <t>מקורות אג"ח 5- מקורות</t>
  </si>
  <si>
    <t>1095538</t>
  </si>
  <si>
    <t>26/02/09</t>
  </si>
  <si>
    <t>מקורות אגח 8-רמ- מקורות</t>
  </si>
  <si>
    <t>1124346</t>
  </si>
  <si>
    <t>22/04/13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</si>
  <si>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</si>
  <si>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</si>
  <si>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</si>
  <si>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</si>
  <si>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</si>
  <si>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09/12/12</t>
  </si>
  <si>
    <t>נתיביגז אגח ד- נתיבי הגז הטבעי לישראל</t>
  </si>
  <si>
    <t>1131994</t>
  </si>
  <si>
    <t>עזריאלי אג"ח א' עמיתים- עזריאלי</t>
  </si>
  <si>
    <t>1103159</t>
  </si>
  <si>
    <t>01/01/13</t>
  </si>
  <si>
    <t>שה בנק הפועלים- בנק הפועלים</t>
  </si>
  <si>
    <t>306620485</t>
  </si>
  <si>
    <t>הבנק הבינלאומי- בנק הבינלאומי</t>
  </si>
  <si>
    <t>305930265</t>
  </si>
  <si>
    <t>התפלת מי אשקלון אגח0103 -ל- אחר</t>
  </si>
  <si>
    <t>1087683</t>
  </si>
  <si>
    <t>חברת החשמל סדרה  2020- חברת החשמל</t>
  </si>
  <si>
    <t>906009106</t>
  </si>
  <si>
    <t>חברת חשמל סדרה 2022- חברת החשמל</t>
  </si>
  <si>
    <t>6000129</t>
  </si>
  <si>
    <t>20/01/11</t>
  </si>
  <si>
    <t>חשמל 2020 4.6%- חברת החשמל</t>
  </si>
  <si>
    <t>חשמל סד' 2029- חברת החשמל</t>
  </si>
  <si>
    <t>6000186</t>
  </si>
  <si>
    <t>07/05/14</t>
  </si>
  <si>
    <t>מגדל הון א שה- מגדל</t>
  </si>
  <si>
    <t>1125483</t>
  </si>
  <si>
    <t>מגדל הון אגב-ר- מגדל</t>
  </si>
  <si>
    <t>1127562</t>
  </si>
  <si>
    <t>04/11/14</t>
  </si>
  <si>
    <t>מזרחי טפחות -קוקו- בנק מזרחי טפחות</t>
  </si>
  <si>
    <t>90150079</t>
  </si>
  <si>
    <t>30/12/15</t>
  </si>
  <si>
    <t>מנורה מבטחים החזקות סד' ב'- מנורה מבטחים החזקות</t>
  </si>
  <si>
    <t>5660055</t>
  </si>
  <si>
    <t>13/11/12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</si>
  <si>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</si>
  <si>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</si>
  <si>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</si>
  <si>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</si>
  <si>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</si>
  <si>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</si>
  <si>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04/11/07</t>
  </si>
  <si>
    <t>בנק דיסקונט ש-ה- בנק דיסקונט</t>
  </si>
  <si>
    <t>306910241</t>
  </si>
  <si>
    <t>גלובל 8ד חש 11/09- דש איפקס</t>
  </si>
  <si>
    <t>1116037</t>
  </si>
  <si>
    <t>פתאל אגח א- פתאל החזקות (1998)</t>
  </si>
  <si>
    <t>1132208</t>
  </si>
  <si>
    <t>512607888</t>
  </si>
  <si>
    <t>קוקו בנק יהב-גמולה- בנק יהב לעובדי המדינה בע''מ</t>
  </si>
  <si>
    <t>9120014</t>
  </si>
  <si>
    <t>520020421</t>
  </si>
  <si>
    <t>03/08/17</t>
  </si>
  <si>
    <t>קוקו יהב 03.08.17- בנק יהב לעובדי המדינה בע''מ</t>
  </si>
  <si>
    <t>קוקו-בנק יהב- בנק יהב לעובדי המדינה בע''מ</t>
  </si>
  <si>
    <t>9120012</t>
  </si>
  <si>
    <t>03/07/16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</si>
  <si>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</si>
  <si>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</si>
  <si>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</si>
  <si>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שה פועלים ג 5.75%- בנק הפועלים</t>
  </si>
  <si>
    <t>08/02/17</t>
  </si>
  <si>
    <t>שטר הון בנק הפועלים  מורכב2019- בנק הפועלים</t>
  </si>
  <si>
    <t>שטר הון ג בנק הפועלים- בנק הפועלים</t>
  </si>
  <si>
    <t>26/11/07</t>
  </si>
  <si>
    <t>בנה"פ ש"ה ראשוני מורכב ג'- בנק הפועלים</t>
  </si>
  <si>
    <t>דרך ארץ -מזנין 2- דרך ארץ</t>
  </si>
  <si>
    <t>90150200</t>
  </si>
  <si>
    <t>512475000</t>
  </si>
  <si>
    <t>29/12/11</t>
  </si>
  <si>
    <t>לאומי ש-ה       6.6%- בנק לאומי</t>
  </si>
  <si>
    <t>306040338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</si>
  <si>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</si>
  <si>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</si>
  <si>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</si>
  <si>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</si>
  <si>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</si>
  <si>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</si>
  <si>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סידיאו ריפק 051- ריפק</t>
  </si>
  <si>
    <t>119115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</si>
  <si>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</si>
  <si>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</si>
  <si>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</si>
  <si>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</si>
  <si>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</si>
  <si>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</si>
  <si>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</si>
  <si>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</si>
  <si>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</si>
  <si>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</si>
  <si>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</si>
  <si>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</si>
  <si>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23/11/11</t>
  </si>
  <si>
    <t>דרך ארץ חוב נחות חדש מזרחי- דרך ארץ</t>
  </si>
  <si>
    <t>דרך ארץ חוב נחות מזרחי- דרך ארץ</t>
  </si>
  <si>
    <t>90150100</t>
  </si>
  <si>
    <t>סויטלנד  ס.י.ד בע"מ</t>
  </si>
  <si>
    <t>1131234</t>
  </si>
  <si>
    <t>04/02/14</t>
  </si>
  <si>
    <t>סויטלנד אגח ג- סויטלנד (דניר היליה )</t>
  </si>
  <si>
    <t>1133867</t>
  </si>
  <si>
    <t>03/12/14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</si>
  <si>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</si>
  <si>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</si>
  <si>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</si>
  <si>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</si>
  <si>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</si>
  <si>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</si>
  <si>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</si>
  <si>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10/05/10</t>
  </si>
  <si>
    <t>*אס פי סי אלעד קנדה אג"ח 3- אס.פי.סי.  אלעד איבו 2004</t>
  </si>
  <si>
    <t>1093939</t>
  </si>
  <si>
    <t>510929177</t>
  </si>
  <si>
    <t>*אס.פי.סיאל-עד  2- אס.פי.סי.  אלעד איבו 2004</t>
  </si>
  <si>
    <t>1092774</t>
  </si>
  <si>
    <t>26/05/05</t>
  </si>
  <si>
    <t>אלקטרה נדל"ן אג"ח ב'- אלקטרה נדל"ן בע''מ</t>
  </si>
  <si>
    <t>1099126</t>
  </si>
  <si>
    <t>גמול אגא חש2/9- גמול השקעות</t>
  </si>
  <si>
    <t>1116649</t>
  </si>
  <si>
    <t>31/12/09</t>
  </si>
  <si>
    <t>הפרשי שווי-פרופיט הסדר חוב- פרופיט</t>
  </si>
  <si>
    <t>54901233</t>
  </si>
  <si>
    <t>520040650</t>
  </si>
  <si>
    <t>31/12/16</t>
  </si>
  <si>
    <t>פרופיט ד-הסדר חוב- פרופיט</t>
  </si>
  <si>
    <t>הום סנטר אג"ח א'- הום סנטר</t>
  </si>
  <si>
    <t>3780038</t>
  </si>
  <si>
    <t>520038480</t>
  </si>
  <si>
    <t>02/07/07</t>
  </si>
  <si>
    <t>חוב מסופק הום סנטר אג"ח א'- הום סנטר</t>
  </si>
  <si>
    <t>אגרקסקו אגח א- אגרקסקו</t>
  </si>
  <si>
    <t>1109180</t>
  </si>
  <si>
    <t>510155625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</si>
  <si>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</si>
  <si>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</si>
  <si>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</si>
  <si>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</si>
  <si>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</si>
  <si>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דלק חש 1/17-גמולה- אלון חברת הדלק לישראל</t>
  </si>
  <si>
    <t>אלון חברת הדלק 06.17- אלון חברת הדלק לישראל</t>
  </si>
  <si>
    <t>גמולה-אלון דלק חדש- אלון חברת הדלק לישראל</t>
  </si>
  <si>
    <t>חוב מסופק -אלון דלק סד' 1- אלון חברת הדלק לישראל</t>
  </si>
  <si>
    <t>1101567</t>
  </si>
  <si>
    <t>סקורפיו-הסדר חוב- סקורפיו</t>
  </si>
  <si>
    <t>11133981</t>
  </si>
  <si>
    <t>513886317</t>
  </si>
  <si>
    <t>קאר אנד גו א'- אחר</t>
  </si>
  <si>
    <t>1088202</t>
  </si>
  <si>
    <t>חוב מסופק לגנא הולדינג- לגנא הולדינגס</t>
  </si>
  <si>
    <t>25217176</t>
  </si>
  <si>
    <t>520038043</t>
  </si>
  <si>
    <t>29/04/10</t>
  </si>
  <si>
    <t>לגנא הולדינג- לגנא הולדינגס</t>
  </si>
  <si>
    <t>3520046</t>
  </si>
  <si>
    <t>18/05/06</t>
  </si>
  <si>
    <t>סי בי או-פימקו- פימקו</t>
  </si>
  <si>
    <t>200113884</t>
  </si>
  <si>
    <t>רפאל ד</t>
  </si>
  <si>
    <t>1140284</t>
  </si>
  <si>
    <t>520042185</t>
  </si>
  <si>
    <t>25/04/17</t>
  </si>
  <si>
    <t>אליהו אגח</t>
  </si>
  <si>
    <t>1142009</t>
  </si>
  <si>
    <t>515703528</t>
  </si>
  <si>
    <t>19/09/17</t>
  </si>
  <si>
    <t>ביטוח ישיר סד' יא</t>
  </si>
  <si>
    <t>1138825</t>
  </si>
  <si>
    <t>21/07/16</t>
  </si>
  <si>
    <t>אמקור אגח א - רמ- אמקור בע"מ</t>
  </si>
  <si>
    <t>1133545</t>
  </si>
  <si>
    <t>510064603</t>
  </si>
  <si>
    <t>21/09/14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</si>
  <si>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</si>
  <si>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</si>
  <si>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</si>
  <si>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</si>
  <si>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</si>
  <si>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צים אגח A1 דולרי- צים</t>
  </si>
  <si>
    <t>6510044</t>
  </si>
  <si>
    <t>520015041</t>
  </si>
  <si>
    <t>22/07/14</t>
  </si>
  <si>
    <t>65100441</t>
  </si>
  <si>
    <t>צים אגח ד-דולרי- צים</t>
  </si>
  <si>
    <t>6510069</t>
  </si>
  <si>
    <t>65100691</t>
  </si>
  <si>
    <t>צים בע"מ</t>
  </si>
  <si>
    <t>אלקטרוכימיים אגח סד 5- תעשיות אלקטרוכימיות</t>
  </si>
  <si>
    <t>7500010</t>
  </si>
  <si>
    <t>וורלד ספנות אג ב'- וורלד גרופ קפיטל</t>
  </si>
  <si>
    <t>1350107</t>
  </si>
  <si>
    <t>520033614</t>
  </si>
  <si>
    <t>אריה ש ה</t>
  </si>
  <si>
    <t>6460018</t>
  </si>
  <si>
    <t>זכויות כת"ש הלוואה C</t>
  </si>
  <si>
    <t>888223427</t>
  </si>
  <si>
    <t>ellomay capital- ELLOMAY CAPITAL</t>
  </si>
  <si>
    <t>222100398</t>
  </si>
  <si>
    <t>5% בטוח משנה א- אחר</t>
  </si>
  <si>
    <t>7749997</t>
  </si>
  <si>
    <t>אדאקום- אחר</t>
  </si>
  <si>
    <t>239012</t>
  </si>
  <si>
    <t>אידיבי תקבול עתידי- אי די בי אחזקות</t>
  </si>
  <si>
    <t>99102881</t>
  </si>
  <si>
    <t>520028283</t>
  </si>
  <si>
    <t>בלס תייר מפ30/5- בולוס שיש</t>
  </si>
  <si>
    <t>1087816</t>
  </si>
  <si>
    <t>ז'ניס מ ר 1- ז'ניס</t>
  </si>
  <si>
    <t>432013</t>
  </si>
  <si>
    <t>טן פישמן- מניה ל"ס א- טן חברה לדלק</t>
  </si>
  <si>
    <t>222100307</t>
  </si>
  <si>
    <t>511540809</t>
  </si>
  <si>
    <t>סנטר   אג1- סנטר</t>
  </si>
  <si>
    <t>3590015</t>
  </si>
  <si>
    <t>צים כתב אופציה אקסלנס- צים</t>
  </si>
  <si>
    <t>888222965</t>
  </si>
  <si>
    <t>קיוביטל לס- קיוביטל</t>
  </si>
  <si>
    <t>200209096</t>
  </si>
  <si>
    <t>פויכטוונגר השק- אפקון תעשיות</t>
  </si>
  <si>
    <t>1085323</t>
  </si>
  <si>
    <t>מגנ"א בי.אס.פי מניה- מגנ''א</t>
  </si>
  <si>
    <t>222100513</t>
  </si>
  <si>
    <t>513066639</t>
  </si>
  <si>
    <t>הסנה מ ר 1 ש ח- אחר</t>
  </si>
  <si>
    <t>697011</t>
  </si>
  <si>
    <t>ריסקיפייד  בע"מ   D - ריסקיפייד בע"מ</t>
  </si>
  <si>
    <t>1263</t>
  </si>
  <si>
    <t>514844117</t>
  </si>
  <si>
    <t>ריסקיפייד בע"מ- ריסקיפייד בע"מ</t>
  </si>
  <si>
    <t>1261</t>
  </si>
  <si>
    <t>softwheel- Softwheel</t>
  </si>
  <si>
    <t>33219</t>
  </si>
  <si>
    <t>514557339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</si>
  <si>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</si>
  <si>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</si>
  <si>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</si>
  <si>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</si>
  <si>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</si>
  <si>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</si>
  <si>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וורלד ספנות אג2 - אק- וורלד גרופ קפיטל</t>
  </si>
  <si>
    <t>13501077</t>
  </si>
  <si>
    <t>וורלד קפיטל - ש- וורלד גרופ קפיטל</t>
  </si>
  <si>
    <t>135012</t>
  </si>
  <si>
    <t>לבידי  אג2- לבידי</t>
  </si>
  <si>
    <t>1760016</t>
  </si>
  <si>
    <t>510864002</t>
  </si>
  <si>
    <t>אלכמ- אחר</t>
  </si>
  <si>
    <t>750034</t>
  </si>
  <si>
    <t>אייס דיפו- אייס אוטו דיפו</t>
  </si>
  <si>
    <t>1107523</t>
  </si>
  <si>
    <t>511739294</t>
  </si>
  <si>
    <t>צים מניות לקבל</t>
  </si>
  <si>
    <t>222100471</t>
  </si>
  <si>
    <t>45500011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</si>
  <si>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</si>
  <si>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</si>
  <si>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</si>
  <si>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</si>
  <si>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</si>
  <si>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</si>
  <si>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</si>
  <si>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ב.ס.ר לאס וגאס פרויקטים- ב.ס.ר וגאס פרויקטים</t>
  </si>
  <si>
    <t>99101180</t>
  </si>
  <si>
    <t>5.6בולוסתירא- בולוס שיש</t>
  </si>
  <si>
    <t>1085117</t>
  </si>
  <si>
    <t>גול פרטנרס- פולאר בינלאומי</t>
  </si>
  <si>
    <t>1093046</t>
  </si>
  <si>
    <t>512483629</t>
  </si>
  <si>
    <t>צמנטכל אגא- צמנטכל</t>
  </si>
  <si>
    <t>5570015</t>
  </si>
  <si>
    <t>513207118</t>
  </si>
  <si>
    <t>גלובל פיננס 8 אגח ה- גלובל פיננסי ג'י אר</t>
  </si>
  <si>
    <t>99100117</t>
  </si>
  <si>
    <t>513739466</t>
  </si>
  <si>
    <t>סה"כ קרנות הון סיכון</t>
  </si>
  <si>
    <t>FIRST TIME- FIRST TIME</t>
  </si>
  <si>
    <t>33161</t>
  </si>
  <si>
    <t>first time II- FIRST TIME</t>
  </si>
  <si>
    <t>33221</t>
  </si>
  <si>
    <t>23/02/17</t>
  </si>
  <si>
    <t>Infinity- Infinity</t>
  </si>
  <si>
    <t>33191</t>
  </si>
  <si>
    <t>אוורגרין 3- אוורגרין</t>
  </si>
  <si>
    <t>33197</t>
  </si>
  <si>
    <t>גיזה- גיזה</t>
  </si>
  <si>
    <t>33199</t>
  </si>
  <si>
    <t>גנסיס 2- גנסיס</t>
  </si>
  <si>
    <t>33214</t>
  </si>
  <si>
    <t>הרווסט 2- הרווסט</t>
  </si>
  <si>
    <t>33203</t>
  </si>
  <si>
    <t>ורטקס 3- וורטקס</t>
  </si>
  <si>
    <t>33207</t>
  </si>
  <si>
    <t>VINTAGE VI- וינטאג</t>
  </si>
  <si>
    <t>33172</t>
  </si>
  <si>
    <t>וינטג' 6- וינטאג</t>
  </si>
  <si>
    <t>33075</t>
  </si>
  <si>
    <t>12/08/13</t>
  </si>
  <si>
    <t>כרמל- כרמל</t>
  </si>
  <si>
    <t>33200</t>
  </si>
  <si>
    <t>מגמה     3    קרן הון- מגמה</t>
  </si>
  <si>
    <t>33070</t>
  </si>
  <si>
    <t>25/10/12</t>
  </si>
  <si>
    <t>מדיקה  3- מדיקה</t>
  </si>
  <si>
    <t>33205</t>
  </si>
  <si>
    <t>מדיקה 2 ישראל- מדיקה</t>
  </si>
  <si>
    <t>33212</t>
  </si>
  <si>
    <t>ניורון- ניורון</t>
  </si>
  <si>
    <t>33209</t>
  </si>
  <si>
    <t>פנטין (אביב וונצ'רס)- פנטין</t>
  </si>
  <si>
    <t>33206</t>
  </si>
  <si>
    <t>ק מנוף 2 אוריגו השקעות- אוריגו</t>
  </si>
  <si>
    <t>33501</t>
  </si>
  <si>
    <t>26/10/09</t>
  </si>
  <si>
    <t>קרן מנוף 1ב' ש מוגבלת-בראשית- קרן בראשית</t>
  </si>
  <si>
    <t>33500</t>
  </si>
  <si>
    <t>13/05/09</t>
  </si>
  <si>
    <t>סה"כ קרנות גידור</t>
  </si>
  <si>
    <t>נוקד אקוויטי (נייר זמני)- נוקד</t>
  </si>
  <si>
    <t>9749749</t>
  </si>
  <si>
    <t>קרן אלפא- קרן אלפא</t>
  </si>
  <si>
    <t>33193</t>
  </si>
  <si>
    <t>סה"כ קרנות נדל"ן</t>
  </si>
  <si>
    <t>בית וגג - קרן השקעה- בית וגג</t>
  </si>
  <si>
    <t>33167</t>
  </si>
  <si>
    <t>סה"כ קרנות השקעה אחרות</t>
  </si>
  <si>
    <t>קרן שקד- קרן שקד</t>
  </si>
  <si>
    <t>33217</t>
  </si>
  <si>
    <t>17/01/17</t>
  </si>
  <si>
    <t>קרן נוי (חוצה ישראל) - קרן נוי- נוי חוצה ישראל מרובה</t>
  </si>
  <si>
    <t>33056</t>
  </si>
  <si>
    <t>04/09/11</t>
  </si>
  <si>
    <t>קרן סקיי 1- סקיי</t>
  </si>
  <si>
    <t>33170</t>
  </si>
  <si>
    <t>פורטיסימו 1- פורטיסימו</t>
  </si>
  <si>
    <t>33204</t>
  </si>
  <si>
    <t>Fimi 2- פימי</t>
  </si>
  <si>
    <t>33190</t>
  </si>
  <si>
    <t>Fimi 4- פימי</t>
  </si>
  <si>
    <t>33196</t>
  </si>
  <si>
    <t>FIMI 5 Israel Op- פימי</t>
  </si>
  <si>
    <t>33175</t>
  </si>
  <si>
    <t>Valens D - Genesis- מגמה</t>
  </si>
  <si>
    <t>33335</t>
  </si>
  <si>
    <t>Valens D - Magma- מגמה</t>
  </si>
  <si>
    <t>33334</t>
  </si>
  <si>
    <t>18/04/17</t>
  </si>
  <si>
    <t>VALENS- מגמה</t>
  </si>
  <si>
    <t>33128</t>
  </si>
  <si>
    <t>06/10/15</t>
  </si>
  <si>
    <t>מגמה הולה קרן  הון- מגמה</t>
  </si>
  <si>
    <t>33122</t>
  </si>
  <si>
    <t>13/05/15</t>
  </si>
  <si>
    <t>קלירמארק II- כלירמארק</t>
  </si>
  <si>
    <t>33163</t>
  </si>
  <si>
    <t>קרן נוי - בתשתיות ואנרגיה- קרן נוי</t>
  </si>
  <si>
    <t>33177</t>
  </si>
  <si>
    <t>קרן נוי  מגלים- קרן נוי</t>
  </si>
  <si>
    <t>33074</t>
  </si>
  <si>
    <t>10/11/14</t>
  </si>
  <si>
    <t>קרן נוי 1 - קרן נוי- קרן נוי</t>
  </si>
  <si>
    <t>33102</t>
  </si>
  <si>
    <t>16/10/12</t>
  </si>
  <si>
    <t>קרן נוי נגב אנרגיה אשלים - קרן נוי</t>
  </si>
  <si>
    <t>33154</t>
  </si>
  <si>
    <t>04/08/16</t>
  </si>
  <si>
    <t>קרן תשתיות ישראל- ת.ש.י דרכים</t>
  </si>
  <si>
    <t>33189</t>
  </si>
  <si>
    <t>תשי 431 קרן השקעה- ת.ש.י דרכים</t>
  </si>
  <si>
    <t>33178</t>
  </si>
  <si>
    <t>אנרקון- אנרקון</t>
  </si>
  <si>
    <t>33080</t>
  </si>
  <si>
    <t>28/01/15</t>
  </si>
  <si>
    <t>AUTOTALKS    קרן השקעה- גרוב סטריט</t>
  </si>
  <si>
    <t>33227</t>
  </si>
  <si>
    <t>TUTTAURER  קרן השקעה- גרוב סטריט</t>
  </si>
  <si>
    <t>33250</t>
  </si>
  <si>
    <t>*טנא קיונרגי קרן השקעה- טנא קרן להשקעות</t>
  </si>
  <si>
    <t>33081</t>
  </si>
  <si>
    <t>*קרן טנא 3- טנא קרן להשקעות</t>
  </si>
  <si>
    <t>33079</t>
  </si>
  <si>
    <t>קוגיטו קפיטל  קרן השקעה- כלירמארק</t>
  </si>
  <si>
    <t>33223</t>
  </si>
  <si>
    <t>10/09/17</t>
  </si>
  <si>
    <t>סקיי 2- סקיי</t>
  </si>
  <si>
    <t>33053</t>
  </si>
  <si>
    <t>27/06/11</t>
  </si>
  <si>
    <t>פורטיסמו  3- פורטיסימו</t>
  </si>
  <si>
    <t>33057</t>
  </si>
  <si>
    <t>פימי 5- פימי</t>
  </si>
  <si>
    <t>33101</t>
  </si>
  <si>
    <t>24/05/12</t>
  </si>
  <si>
    <t>קרן אתמבה אבגול קרן השקעה- קרן אתמבה</t>
  </si>
  <si>
    <t>33106</t>
  </si>
  <si>
    <t>29/04/13</t>
  </si>
  <si>
    <t>סה"כ קרנות הון סיכון בחו"ל</t>
  </si>
  <si>
    <t>סה"כ קרנות גידור בחו"ל</t>
  </si>
  <si>
    <t>קרן פאי סידרה  01/17- קרן פאי</t>
  </si>
  <si>
    <t>33160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</si>
  <si>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</si>
  <si>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</si>
  <si>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</si>
  <si>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</si>
  <si>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</si>
  <si>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</si>
  <si>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</si>
  <si>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</si>
  <si>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סיני - קרן השקעה- סיני</t>
  </si>
  <si>
    <t>33168</t>
  </si>
  <si>
    <t>דאלאס ריבית לקבל- Colonnade Dallas</t>
  </si>
  <si>
    <t>330721</t>
  </si>
  <si>
    <t>הלואה קרן דאלאס עמיתים- Colonnade Dallas</t>
  </si>
  <si>
    <t>33072</t>
  </si>
  <si>
    <t>20/03/13</t>
  </si>
  <si>
    <t>קרן דאלאס קרן השקעה- Colonnade Dallas</t>
  </si>
  <si>
    <t>33071</t>
  </si>
  <si>
    <t>הלואה קרן טקסס GFI עמיתים- GFI טקסס</t>
  </si>
  <si>
    <t>33073</t>
  </si>
  <si>
    <t>28/03/13</t>
  </si>
  <si>
    <t>קרן טקסס   GFI- GFI טקסס</t>
  </si>
  <si>
    <t>33069</t>
  </si>
  <si>
    <t>18/10/12</t>
  </si>
  <si>
    <t>הלואה PLAZA DRIVE עמיתים- PLAZA DRIVE</t>
  </si>
  <si>
    <t>33107</t>
  </si>
  <si>
    <t>05/06/13</t>
  </si>
  <si>
    <t>קרן נדלן  PLAZA DRIVE- PLAZA DRIVE</t>
  </si>
  <si>
    <t>33108</t>
  </si>
  <si>
    <t>הלואה קרן סקוטלנד- אידנבורו סקוטלנד</t>
  </si>
  <si>
    <t>33111</t>
  </si>
  <si>
    <t>31/03/14</t>
  </si>
  <si>
    <t>השקעה בסקוטלנד- אידנבורו סקוטלנד</t>
  </si>
  <si>
    <t>33110</t>
  </si>
  <si>
    <t>קולומבוס אוהיו קרן נדלן- קולומבוס</t>
  </si>
  <si>
    <t>33063</t>
  </si>
  <si>
    <t>25/05/12</t>
  </si>
  <si>
    <t>קולומבוס פנסיה וגמל הלואה עמיתים- קולומבוס</t>
  </si>
  <si>
    <t>33064</t>
  </si>
  <si>
    <t>31/07/12</t>
  </si>
  <si>
    <t>קורטלנד פנסיה וגמל הלואות- קורטלנד</t>
  </si>
  <si>
    <t>33068</t>
  </si>
  <si>
    <t>24/09/12</t>
  </si>
  <si>
    <t>קורטלנד קרן השקעה- קורטלנד</t>
  </si>
  <si>
    <t>33066</t>
  </si>
  <si>
    <t>20/09/12</t>
  </si>
  <si>
    <t>סה"כ קרנות השקעה אחרות בחו"ל</t>
  </si>
  <si>
    <t>GSO קרן השקעה- BLACKSTONE GROUP</t>
  </si>
  <si>
    <t>33166</t>
  </si>
  <si>
    <t>קרן   EIG Energy XVI- EIG</t>
  </si>
  <si>
    <t>33169</t>
  </si>
  <si>
    <t>Energy Capital Partners II- Energy Capital</t>
  </si>
  <si>
    <t>33181</t>
  </si>
  <si>
    <t>קרן  HELIOS קרן תשתיות- Helios UK</t>
  </si>
  <si>
    <t>33129</t>
  </si>
  <si>
    <t>American Securities Partners V - Atlas- American Securities</t>
  </si>
  <si>
    <t>33184</t>
  </si>
  <si>
    <t>American Securities Partners V - Las Olas- American Securities</t>
  </si>
  <si>
    <t>33187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</si>
  <si>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</si>
  <si>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</si>
  <si>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</si>
  <si>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</si>
  <si>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</si>
  <si>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</si>
  <si>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</si>
  <si>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</si>
  <si>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</si>
  <si>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</si>
  <si>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</si>
  <si>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</si>
  <si>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</si>
  <si>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</si>
  <si>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</si>
  <si>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</si>
  <si>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</si>
  <si>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DOVER 8- HARBOURVEST</t>
  </si>
  <si>
    <t>33105</t>
  </si>
  <si>
    <t>18/12/12</t>
  </si>
  <si>
    <t>DOVER IX  קרן השקעה- HARBOURVEST</t>
  </si>
  <si>
    <t>33153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</si>
  <si>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</si>
  <si>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</si>
  <si>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</si>
  <si>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</si>
  <si>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</si>
  <si>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</si>
  <si>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</si>
  <si>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</si>
  <si>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Lone Star X- Lone Star</t>
  </si>
  <si>
    <t>33222</t>
  </si>
  <si>
    <t>Providence TMT Debt Opportunity- Providence</t>
  </si>
  <si>
    <t>33179</t>
  </si>
  <si>
    <t>Apollo European Principal Financing- אפולו</t>
  </si>
  <si>
    <t>33180</t>
  </si>
  <si>
    <t>Clareant European Direct Lending Fund II SCSp- Alcentra</t>
  </si>
  <si>
    <t>33156</t>
  </si>
  <si>
    <t>18/08/16</t>
  </si>
  <si>
    <t>MDF IV - Alcentra</t>
  </si>
  <si>
    <t>33257</t>
  </si>
  <si>
    <t>24/08/17</t>
  </si>
  <si>
    <t>MDF IV הלואה - Alcentra</t>
  </si>
  <si>
    <t>33258</t>
  </si>
  <si>
    <t>26/09/17</t>
  </si>
  <si>
    <t>HAYFIN DIRECT LENDING FUND II IP- Hayfin</t>
  </si>
  <si>
    <t>33155</t>
  </si>
  <si>
    <t>19/08/16</t>
  </si>
  <si>
    <t>AIG Highstar II- AIG Highstar</t>
  </si>
  <si>
    <t>33213</t>
  </si>
  <si>
    <t>Ascribe Opportunities Fund  III- American Securities</t>
  </si>
  <si>
    <t>33112</t>
  </si>
  <si>
    <t>24/12/14</t>
  </si>
  <si>
    <t>APE  III OTIS   קרן השקעה- Argonaut</t>
  </si>
  <si>
    <t>33149</t>
  </si>
  <si>
    <t>26/07/16</t>
  </si>
  <si>
    <t>EIG Swift Co-Investment- Centerbridge</t>
  </si>
  <si>
    <t>33251</t>
  </si>
  <si>
    <t>GoldenTree- GoldenTree</t>
  </si>
  <si>
    <t>33165</t>
  </si>
  <si>
    <t>אנלייט מובילים שותפות מוגבלת- אנלייט</t>
  </si>
  <si>
    <t>33225</t>
  </si>
  <si>
    <t>סה"כ כתבי אופציה בישראל</t>
  </si>
  <si>
    <t>אופצייה CALL טן לס</t>
  </si>
  <si>
    <t>888223203</t>
  </si>
  <si>
    <t>אופציה PUT טן פישמן- טן פישמן</t>
  </si>
  <si>
    <t>888223195</t>
  </si>
  <si>
    <t>מגנ"א אופ.ל.ס.- מגנ''א</t>
  </si>
  <si>
    <t>888223393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</si>
  <si>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</si>
  <si>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</si>
  <si>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</si>
  <si>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</si>
  <si>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</si>
  <si>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</si>
  <si>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GMM -  אופציה על מניות דלתא 22.10.19- GMM CAPITAL LLC</t>
  </si>
  <si>
    <t>1253</t>
  </si>
  <si>
    <t>30/10/13</t>
  </si>
  <si>
    <t>פומיקס אופציה ל"ס- FOAMIX</t>
  </si>
  <si>
    <t>888223385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</si>
  <si>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</si>
  <si>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</si>
  <si>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</si>
  <si>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</si>
  <si>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</si>
  <si>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</si>
  <si>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</si>
  <si>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</si>
  <si>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</si>
  <si>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</si>
  <si>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</si>
  <si>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</si>
  <si>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</si>
  <si>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</si>
  <si>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</si>
  <si>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</si>
  <si>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</si>
  <si>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</si>
  <si>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</si>
  <si>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05/09/17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</si>
  <si>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</si>
  <si>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</si>
  <si>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</si>
  <si>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</si>
  <si>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</si>
  <si>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</si>
  <si>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</si>
  <si>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</si>
  <si>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</si>
  <si>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</si>
  <si>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</si>
  <si>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</si>
  <si>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</si>
  <si>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</si>
  <si>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</si>
  <si>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</si>
  <si>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מדד שקל 138.31327 9.7.18- בנק הפועלים</t>
  </si>
  <si>
    <t>9071808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</si>
  <si>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</si>
  <si>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</si>
  <si>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</si>
  <si>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</si>
  <si>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</si>
  <si>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</si>
  <si>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</si>
  <si>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</si>
  <si>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01/04/10</t>
  </si>
  <si>
    <t>שקל לירה שטרלינג 26.10.2017 4.6509- בנק הפועלים</t>
  </si>
  <si>
    <t>100046314</t>
  </si>
  <si>
    <t>שקל מדד 138.31327 9.7.18- בנק הפועלים</t>
  </si>
  <si>
    <t>9071809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</si>
  <si>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</si>
  <si>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</si>
  <si>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</si>
  <si>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</si>
  <si>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</si>
  <si>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</si>
  <si>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</si>
  <si>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</si>
  <si>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דולר שקל 26.10.2017 3.5178- בנק לאומי</t>
  </si>
  <si>
    <t>100046325</t>
  </si>
  <si>
    <t>18/09/17</t>
  </si>
  <si>
    <t>דולר שקל 26.10.2017 3.5281- בנק לאומי</t>
  </si>
  <si>
    <t>100046350</t>
  </si>
  <si>
    <t>דולר שקל 26.10.2017 3.5437- בנק לאומי</t>
  </si>
  <si>
    <t>100046307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</si>
  <si>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</si>
  <si>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</si>
  <si>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</si>
  <si>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</si>
  <si>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</si>
  <si>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</si>
  <si>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26.10.2017 3.5178- בנק לאומי</t>
  </si>
  <si>
    <t>100046321</t>
  </si>
  <si>
    <t>שקל דולר 26.10.2017 3.5281- בנק לאומי</t>
  </si>
  <si>
    <t>100046352</t>
  </si>
  <si>
    <t>שקל דולר 26.10.2017 3.5437- בנק לאומי</t>
  </si>
  <si>
    <t>100046300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</si>
  <si>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</si>
  <si>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</si>
  <si>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</si>
  <si>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</si>
  <si>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</si>
  <si>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</si>
  <si>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</si>
  <si>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</si>
  <si>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</si>
  <si>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</si>
  <si>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הונג קונג שקל 25.10.2017 .4574- בנק מזרחי טפחות</t>
  </si>
  <si>
    <t>100046245</t>
  </si>
  <si>
    <t>04/09/17</t>
  </si>
  <si>
    <t>דולר קנדי שקל 25.10.2017 2.8812- בנק מזרחי טפחות</t>
  </si>
  <si>
    <t>100046226</t>
  </si>
  <si>
    <t>דולר שקל 25.10.2017 3.5186- בנק מזרחי טפחות</t>
  </si>
  <si>
    <t>100046323</t>
  </si>
  <si>
    <t>דולר שקל 25.10.2017 3.5189- בנק מזרחי טפחות</t>
  </si>
  <si>
    <t>100046319</t>
  </si>
  <si>
    <t>דולר שקל 25.10.2017 3.52- בנק מזרחי טפחות</t>
  </si>
  <si>
    <t>100046315</t>
  </si>
  <si>
    <t>דולר שקל 25.10.2017 3.5252- בנק מזרחי טפחות</t>
  </si>
  <si>
    <t>100046329</t>
  </si>
  <si>
    <t>דולר שקל 25.10.2017 3.5435- בנק מזרחי טפחות</t>
  </si>
  <si>
    <t>100046303</t>
  </si>
  <si>
    <t>דולר שקל 25.10.2017 3.57- בנק מזרחי טפחות</t>
  </si>
  <si>
    <t>100046251</t>
  </si>
  <si>
    <t>דולר שקל 25.10.2017 3.57335- בנק מזרחי טפחות</t>
  </si>
  <si>
    <t>100046218</t>
  </si>
  <si>
    <t>דולר שקל 3.518 2.10.17- בנק מזרחי טפחות</t>
  </si>
  <si>
    <t>2493599</t>
  </si>
  <si>
    <t>דולר שקל 3.523 24.10.17- בנק מזרחי טפחות</t>
  </si>
  <si>
    <t>2493583</t>
  </si>
  <si>
    <t>דולר שקל 3.5235 24.10.17- בנק מזרחי טפחות</t>
  </si>
  <si>
    <t>2487998</t>
  </si>
  <si>
    <t>דולר שקל 3.57 3.4.18- בנק מזרחי טפחות</t>
  </si>
  <si>
    <t>2166287</t>
  </si>
  <si>
    <t>31/03/17</t>
  </si>
  <si>
    <t>הפרשי עסקאות מדד מחירים לצרכן- בנק מזרחי טפחות</t>
  </si>
  <si>
    <t>45031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</si>
  <si>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</si>
  <si>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</si>
  <si>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</si>
  <si>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</si>
  <si>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</si>
  <si>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</si>
  <si>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</si>
  <si>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</si>
  <si>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לירה שטרלינג שקל 25.10.2017 4.639- בנק מזרחי טפחות</t>
  </si>
  <si>
    <t>100046233</t>
  </si>
  <si>
    <t>לירה שטרלינג שקל 25.10.2017 4.7784- בנק מזרחי טפחות</t>
  </si>
  <si>
    <t>100046322</t>
  </si>
  <si>
    <t>לישט שקל 4.748 27.12.17- בנק מזרחי טפחות</t>
  </si>
  <si>
    <t>2487324</t>
  </si>
  <si>
    <t>לישט שקל 4.756 27.12.17- בנק מזרחי טפחות</t>
  </si>
  <si>
    <t>2490516</t>
  </si>
  <si>
    <t>27/09/17</t>
  </si>
  <si>
    <t>שקל דולר 25.10.2017 3.5186- בנק מזרחי טפחות</t>
  </si>
  <si>
    <t>100046327</t>
  </si>
  <si>
    <t>שקל דולר 25.10.2017 3.5189- בנק מזרחי טפחות</t>
  </si>
  <si>
    <t>100046324</t>
  </si>
  <si>
    <t>שקל דולר 25.10.2017 3.52- בנק מזרחי טפחות</t>
  </si>
  <si>
    <t>100046312</t>
  </si>
  <si>
    <t>שקל דולר 25.10.2017 3.5252- בנק מזרחי טפחות</t>
  </si>
  <si>
    <t>100046328</t>
  </si>
  <si>
    <t>שקל דולר 25.10.2017 3.5435- בנק מזרחי טפחות</t>
  </si>
  <si>
    <t>100046298</t>
  </si>
  <si>
    <t>שקל דולר 25.10.2017 3.57- בנק מזרחי טפחות</t>
  </si>
  <si>
    <t>100046274</t>
  </si>
  <si>
    <t>שקל דולר 25.10.2017 3.57335- בנק מזרחי טפחות</t>
  </si>
  <si>
    <t>100046220</t>
  </si>
  <si>
    <t>שקל דולר 3.518 2.10.17- בנק מזרחי טפחות</t>
  </si>
  <si>
    <t>24935990</t>
  </si>
  <si>
    <t>שקל דולר 3.523 24.10.17- בנק מזרחי טפחות</t>
  </si>
  <si>
    <t>24935831</t>
  </si>
  <si>
    <t>שקל דולר 3.5235 24.10.17- בנק מזרחי טפחות</t>
  </si>
  <si>
    <t>24879980</t>
  </si>
  <si>
    <t>שקל דולר 3.57 3.4.18- בנק מזרחי טפחות</t>
  </si>
  <si>
    <t>2166286</t>
  </si>
  <si>
    <t>שקל דולר הונג קונג 25.10.2017 .4574- בנק מזרחי טפחות</t>
  </si>
  <si>
    <t>100046240</t>
  </si>
  <si>
    <t>שקל דולר קנדי 25.10.2017 2.8812- בנק מזרחי טפחות</t>
  </si>
  <si>
    <t>100046234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</si>
  <si>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</si>
  <si>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</si>
  <si>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</si>
  <si>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</si>
  <si>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</si>
  <si>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</si>
  <si>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</si>
  <si>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</si>
  <si>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שקל לירה שטרלינג 25.10.2017 4.639- בנק מזרחי טפחות</t>
  </si>
  <si>
    <t>100046230</t>
  </si>
  <si>
    <t>שקל לירה שטרלינג 25.10.2017 4.7784- בנק מזרחי טפחות</t>
  </si>
  <si>
    <t>100046326</t>
  </si>
  <si>
    <t>שקל לישט 4.748 27.12.17- בנק מזרחי טפחות</t>
  </si>
  <si>
    <t>24873240</t>
  </si>
  <si>
    <t>שקל לישט 4.756 27.12.17- בנק מזרחי טפחות</t>
  </si>
  <si>
    <t>24905161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</si>
  <si>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</si>
  <si>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</si>
  <si>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</si>
  <si>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</si>
  <si>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</si>
  <si>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</si>
  <si>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</si>
  <si>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</si>
  <si>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</si>
  <si>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</si>
  <si>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</si>
  <si>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</si>
  <si>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</si>
  <si>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</si>
  <si>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</si>
  <si>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</si>
  <si>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</si>
  <si>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</si>
  <si>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</si>
  <si>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</si>
  <si>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</si>
  <si>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</si>
  <si>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</si>
  <si>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</si>
  <si>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</si>
  <si>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</si>
  <si>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</si>
  <si>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</si>
  <si>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</si>
  <si>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</si>
  <si>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</si>
  <si>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</si>
  <si>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</si>
  <si>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</si>
  <si>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</si>
  <si>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</si>
  <si>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</si>
  <si>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</si>
  <si>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</si>
  <si>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</si>
  <si>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</si>
  <si>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</si>
  <si>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</si>
  <si>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</si>
  <si>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</si>
  <si>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</si>
  <si>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</si>
  <si>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</si>
  <si>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</si>
  <si>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</si>
  <si>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</si>
  <si>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</si>
  <si>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דולר קנדי 25.10.2017 1.2415- בנק מזרחי טפחות</t>
  </si>
  <si>
    <t>100046294</t>
  </si>
  <si>
    <t>דולר יורו 25.10.2017 1.1931- בנק מזרחי טפחות</t>
  </si>
  <si>
    <t>100046228</t>
  </si>
  <si>
    <t>דולר ין יפני 25.10.2017 109.35- בנק מזרחי טפחות</t>
  </si>
  <si>
    <t>100046225</t>
  </si>
  <si>
    <t>דולר לירה שטרלינג 25.10.2017 1.29715- בנק מזרחי טפחות</t>
  </si>
  <si>
    <t>100046215</t>
  </si>
  <si>
    <t>דולר לירה שטרלינג 25.10.2017 1.35145- בנק מזרחי טפחות</t>
  </si>
  <si>
    <t>100046340</t>
  </si>
  <si>
    <t>דולר קנדי דולר 25.10.2017 1.2415- בנק מזרחי טפחות</t>
  </si>
  <si>
    <t>100046277</t>
  </si>
  <si>
    <t>יורו דולר 25.10.2017 1.1931- בנק מזרחי טפחות</t>
  </si>
  <si>
    <t>100046229</t>
  </si>
  <si>
    <t>יורו ין יפני 25.10.2017 130.446- בנק מזרחי טפחות</t>
  </si>
  <si>
    <t>100046243</t>
  </si>
  <si>
    <t>יורו פרנק שווצרי 25.10.2017 1.13828- בנק מזרחי טפחות</t>
  </si>
  <si>
    <t>100046224</t>
  </si>
  <si>
    <t>ין יפני דולר 25.10.2017 109.35- בנק מזרחי טפחות</t>
  </si>
  <si>
    <t>100046223</t>
  </si>
  <si>
    <t>ין יפני יורו 25.10.2017 130.446- בנק מזרחי טפחות</t>
  </si>
  <si>
    <t>100046241</t>
  </si>
  <si>
    <t>לירה שטרלינג דולר 25.10.2017 1.29715- בנק מזרחי טפחות</t>
  </si>
  <si>
    <t>100046242</t>
  </si>
  <si>
    <t>לירה שטרלינג דולר 25.10.2017 1.35145- בנק מזרחי טפחות</t>
  </si>
  <si>
    <t>100046339</t>
  </si>
  <si>
    <t>פרנק שווצרי יורו 25.10.2017 1.13828- בנק מזרחי טפחות</t>
  </si>
  <si>
    <t>100046238</t>
  </si>
  <si>
    <t>18.9.19 IRS 1.375%</t>
  </si>
  <si>
    <t>101185</t>
  </si>
  <si>
    <t>31/03/11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</si>
  <si>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</si>
  <si>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</si>
  <si>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</si>
  <si>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</si>
  <si>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</si>
  <si>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</si>
  <si>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</si>
  <si>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</si>
  <si>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</si>
  <si>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</si>
  <si>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</si>
  <si>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</si>
  <si>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</si>
  <si>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</si>
  <si>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</si>
  <si>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</si>
  <si>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</si>
  <si>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</si>
  <si>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</si>
  <si>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</si>
  <si>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</si>
  <si>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</si>
  <si>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</si>
  <si>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</si>
  <si>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</si>
  <si>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</si>
  <si>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</si>
  <si>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</si>
  <si>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</si>
  <si>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</si>
  <si>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</si>
  <si>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</si>
  <si>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</si>
  <si>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</si>
  <si>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</si>
  <si>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</si>
  <si>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 0.145%  19.1.18- בנק מזרחי טפחות</t>
  </si>
  <si>
    <t>197028</t>
  </si>
  <si>
    <t>IRS 0.145% 19.1.18- בנק מזרחי טפחות</t>
  </si>
  <si>
    <t>1970281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</si>
  <si>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</si>
  <si>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</si>
  <si>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</si>
  <si>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</si>
  <si>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</si>
  <si>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</si>
  <si>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</si>
  <si>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</si>
  <si>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</si>
  <si>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</si>
  <si>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</si>
  <si>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</si>
  <si>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</si>
  <si>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</si>
  <si>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NDUEACWF 27/02/18- בנק הפועלים</t>
  </si>
  <si>
    <t>80203045</t>
  </si>
  <si>
    <t>01/03/17</t>
  </si>
  <si>
    <t>NDUEEGF 08/12/2017- בנק הפועלים</t>
  </si>
  <si>
    <t>80196251</t>
  </si>
  <si>
    <t>NDUEEGF 24/10/2017- בנק הפועלים</t>
  </si>
  <si>
    <t>80403091</t>
  </si>
  <si>
    <t>01/11/16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</si>
  <si>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</si>
  <si>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</si>
  <si>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</si>
  <si>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</si>
  <si>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</si>
  <si>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</si>
  <si>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</si>
  <si>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</si>
  <si>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</si>
  <si>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</si>
  <si>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</si>
  <si>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</si>
  <si>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</si>
  <si>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</si>
  <si>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NDUEEGF-MSCI 16/02/2018 LEUMI SWAP- בנק לאומי</t>
  </si>
  <si>
    <t>813418499</t>
  </si>
  <si>
    <t>SX5T 16/02/2018 Leumi SWAP- בנק לאומי</t>
  </si>
  <si>
    <t>8082017</t>
  </si>
  <si>
    <t>ES Mizrahi TMCXG 14266.99 22/06/2018- בנק מזרחי טפחות</t>
  </si>
  <si>
    <t>401860680</t>
  </si>
  <si>
    <t>26/06/17</t>
  </si>
  <si>
    <t>401860681</t>
  </si>
  <si>
    <t>401860682</t>
  </si>
  <si>
    <t>401860683</t>
  </si>
  <si>
    <t>401860684</t>
  </si>
  <si>
    <t>401860685</t>
  </si>
  <si>
    <t>401860686</t>
  </si>
  <si>
    <t>401860687</t>
  </si>
  <si>
    <t>401860688</t>
  </si>
  <si>
    <t>401860689</t>
  </si>
  <si>
    <t>Excellence Mizrahi SPSIBKT 10/11/2017- בנק מזרחי טפחות</t>
  </si>
  <si>
    <t>401925979</t>
  </si>
  <si>
    <t>06/12/16</t>
  </si>
  <si>
    <t>401925980</t>
  </si>
  <si>
    <t>SPTR 14/02/2018 MIZRAHI SWAP- בנק מזרחי טפחות</t>
  </si>
  <si>
    <t>80210231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</si>
  <si>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</si>
  <si>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</si>
  <si>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</si>
  <si>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</si>
  <si>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</si>
  <si>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</si>
  <si>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 IBOXIG 264 20/12/2017- בנק מזרחי טפחות</t>
  </si>
  <si>
    <t>401860666</t>
  </si>
  <si>
    <t>30/01/17</t>
  </si>
  <si>
    <t>401860667</t>
  </si>
  <si>
    <t>ES Mizrahi IBOXIG 265.5 20/12/2017- בנק מזרחי טפחות</t>
  </si>
  <si>
    <t>401860670</t>
  </si>
  <si>
    <t>15/02/17</t>
  </si>
  <si>
    <t>ES Mizrahi IBOXIG 267.125 20/12/2017- בנק מזרחי טפחות</t>
  </si>
  <si>
    <t>401860671</t>
  </si>
  <si>
    <t>ES Mizrahi IBOXIG 270.0625 20/12/2017- בנק מזרחי טפחות</t>
  </si>
  <si>
    <t>401860673</t>
  </si>
  <si>
    <t>401860674</t>
  </si>
  <si>
    <t>ES Mizrahi IBOXIG 279.375 20/09/2018- בנק מזרחי טפחות</t>
  </si>
  <si>
    <t>401860676</t>
  </si>
  <si>
    <t>07/09/17</t>
  </si>
  <si>
    <t>ES Mizrahi IBOXXMJA 185.4 20/12/2017- בנק מזרחי טפחות</t>
  </si>
  <si>
    <t>401859567</t>
  </si>
  <si>
    <t>17/11/17 מדד לאומי LT13TRUU- בנק לאומי</t>
  </si>
  <si>
    <t>813418045</t>
  </si>
  <si>
    <t>LQD 14/02/2018 לאומי- בנק לאומי</t>
  </si>
  <si>
    <t>813799951</t>
  </si>
  <si>
    <t>מזרחי זנבות משכנתאות-CLN</t>
  </si>
  <si>
    <t>93145102</t>
  </si>
  <si>
    <t>אשראי</t>
  </si>
  <si>
    <t>28/06/16</t>
  </si>
  <si>
    <t>יהלומים סיכון הלוואה- בנק מזרחי טפחות</t>
  </si>
  <si>
    <t>99104168</t>
  </si>
  <si>
    <t>NR1</t>
  </si>
  <si>
    <t>מזרחי טפחות-תיק היהלומים</t>
  </si>
  <si>
    <t>1003844</t>
  </si>
  <si>
    <t>15/11/15</t>
  </si>
  <si>
    <t>07/12/15</t>
  </si>
  <si>
    <t>22/02/16</t>
  </si>
  <si>
    <t>24/05/16</t>
  </si>
  <si>
    <t>22/12/16</t>
  </si>
  <si>
    <t>28/03/17</t>
  </si>
  <si>
    <t>CLN- מזרחי משכנתאות- בנק מזרחי טפחות</t>
  </si>
  <si>
    <t>10039466</t>
  </si>
  <si>
    <t>21/01/16</t>
  </si>
  <si>
    <t>בנק ירושלים-CLN -משכנתאות- בנק ירושלים בע''מ</t>
  </si>
  <si>
    <t>93145103</t>
  </si>
  <si>
    <t>30/12/16</t>
  </si>
  <si>
    <t>יהלומים אירוע כשל ד- בנק מזרחי טפחות</t>
  </si>
  <si>
    <t>991031454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</si>
  <si>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</si>
  <si>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</si>
  <si>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</si>
  <si>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</si>
  <si>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ג- בנק מזרחי טפחות</t>
  </si>
  <si>
    <t>991031453</t>
  </si>
  <si>
    <t>עסקת יהלומים אירוע מימוש ה- בנק מזרחי טפחות</t>
  </si>
  <si>
    <t>991031455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</si>
  <si>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</si>
  <si>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</si>
  <si>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</si>
  <si>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</si>
  <si>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</si>
  <si>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</si>
  <si>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TRINI .0 03/40- Centre Pacific</t>
  </si>
  <si>
    <t>USG90600AG58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</si>
  <si>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</si>
  <si>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</si>
  <si>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</si>
  <si>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</si>
  <si>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</si>
  <si>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</si>
  <si>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BK Opportunity 3- BK OPPORTUNITIES</t>
  </si>
  <si>
    <t>KYG131021431</t>
  </si>
  <si>
    <t>11/11/15</t>
  </si>
  <si>
    <t>BK Opportunity 3 class k- BK OPPORTUNITIES</t>
  </si>
  <si>
    <t>30/05/16</t>
  </si>
  <si>
    <t>סה"כ כנגד חסכון עמיתים/מבוטחים</t>
  </si>
  <si>
    <t>הלוואות עמיתים ל.צ FX</t>
  </si>
  <si>
    <t>לא</t>
  </si>
  <si>
    <t>300202084</t>
  </si>
  <si>
    <t>הלוואות פוליסות גמל</t>
  </si>
  <si>
    <t>45300050</t>
  </si>
  <si>
    <t>31/05/12</t>
  </si>
  <si>
    <t>45300051</t>
  </si>
  <si>
    <t>45300054</t>
  </si>
  <si>
    <t>14/06/12</t>
  </si>
  <si>
    <t>45300057</t>
  </si>
  <si>
    <t>26/07/12</t>
  </si>
  <si>
    <t>הלואות עמ. צמוד FX</t>
  </si>
  <si>
    <t>300208088</t>
  </si>
  <si>
    <t>03/11/14</t>
  </si>
  <si>
    <t>הלוואה עמיתים לא צמו</t>
  </si>
  <si>
    <t>300080082</t>
  </si>
  <si>
    <t>הלוואות עמיתים לא צמוד</t>
  </si>
  <si>
    <t>300726080</t>
  </si>
  <si>
    <t>הלוואות עמיתים צ.מ.</t>
  </si>
  <si>
    <t>300130713</t>
  </si>
  <si>
    <t>הלוואות עמיתים צמוד</t>
  </si>
  <si>
    <t>300142080</t>
  </si>
  <si>
    <t>הלוואות עמיתים שיקלי</t>
  </si>
  <si>
    <t>300186087</t>
  </si>
  <si>
    <t>הלוואות עמיתים שקלי</t>
  </si>
  <si>
    <t>300006087</t>
  </si>
  <si>
    <t>300030087</t>
  </si>
  <si>
    <t>300099082</t>
  </si>
  <si>
    <t>300100088</t>
  </si>
  <si>
    <t>300101086</t>
  </si>
  <si>
    <t>300102084</t>
  </si>
  <si>
    <t>300103082</t>
  </si>
  <si>
    <t>300121084</t>
  </si>
  <si>
    <t>300122082</t>
  </si>
  <si>
    <t>300125085</t>
  </si>
  <si>
    <t>300737087</t>
  </si>
  <si>
    <t>300827086</t>
  </si>
  <si>
    <t>הלוואות עמיתים. ל.צ.</t>
  </si>
  <si>
    <t>300130937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</si>
  <si>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</si>
  <si>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</si>
  <si>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</si>
  <si>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נא'</t>
  </si>
  <si>
    <t>1003456</t>
  </si>
  <si>
    <t>530209147</t>
  </si>
  <si>
    <t>09/05/13</t>
  </si>
  <si>
    <t>פיקדון-מזרחי עסקים קטנים</t>
  </si>
  <si>
    <t>642000</t>
  </si>
  <si>
    <t>06/05/16</t>
  </si>
  <si>
    <t>פרוטארום בע"מ</t>
  </si>
  <si>
    <t>1003886</t>
  </si>
  <si>
    <t>510132939</t>
  </si>
  <si>
    <t>13/10/15</t>
  </si>
  <si>
    <t>פרוטרום</t>
  </si>
  <si>
    <t>10038862</t>
  </si>
  <si>
    <t>איירפוט סיטי בע"מ</t>
  </si>
  <si>
    <t>1003873</t>
  </si>
  <si>
    <t>24/08/15</t>
  </si>
  <si>
    <t>גורם ב'</t>
  </si>
  <si>
    <t>כן</t>
  </si>
  <si>
    <t>150521</t>
  </si>
  <si>
    <t>17/11/13</t>
  </si>
  <si>
    <t>גורם כז'</t>
  </si>
  <si>
    <t>10031110</t>
  </si>
  <si>
    <t>22/05/13</t>
  </si>
  <si>
    <t>גורם כח'</t>
  </si>
  <si>
    <t>92321015</t>
  </si>
  <si>
    <t>28/08/12</t>
  </si>
  <si>
    <t>92321016</t>
  </si>
  <si>
    <t>29/10/12</t>
  </si>
  <si>
    <t>92321017</t>
  </si>
  <si>
    <t>92321018</t>
  </si>
  <si>
    <t>30/01/13</t>
  </si>
  <si>
    <t>92321019</t>
  </si>
  <si>
    <t>14/03/13</t>
  </si>
  <si>
    <t>גורם שא</t>
  </si>
  <si>
    <t>1003922</t>
  </si>
  <si>
    <t>512172651</t>
  </si>
  <si>
    <t>גורם תב</t>
  </si>
  <si>
    <t>10036913</t>
  </si>
  <si>
    <t>501400014</t>
  </si>
  <si>
    <t>10036914</t>
  </si>
  <si>
    <t>10036915</t>
  </si>
  <si>
    <t>10036916</t>
  </si>
  <si>
    <t>90150520</t>
  </si>
  <si>
    <t>גורם יד'</t>
  </si>
  <si>
    <t>94063101</t>
  </si>
  <si>
    <t>513245225</t>
  </si>
  <si>
    <t>23/12/13</t>
  </si>
  <si>
    <t>94063102</t>
  </si>
  <si>
    <t>94063103</t>
  </si>
  <si>
    <t>94063104</t>
  </si>
  <si>
    <t>94063105</t>
  </si>
  <si>
    <t>94063106</t>
  </si>
  <si>
    <t>94063107</t>
  </si>
  <si>
    <t>94063108</t>
  </si>
  <si>
    <t>גורם כב'</t>
  </si>
  <si>
    <t>10030581</t>
  </si>
  <si>
    <t>510160781</t>
  </si>
  <si>
    <t>גורם לד'</t>
  </si>
  <si>
    <t>1003828</t>
  </si>
  <si>
    <t>510535420</t>
  </si>
  <si>
    <t>14/05/15</t>
  </si>
  <si>
    <t>24/06/15</t>
  </si>
  <si>
    <t>גורם נב'</t>
  </si>
  <si>
    <t>97204801</t>
  </si>
  <si>
    <t>550241574</t>
  </si>
  <si>
    <t>17/06/13</t>
  </si>
  <si>
    <t>97204802</t>
  </si>
  <si>
    <t>97204803</t>
  </si>
  <si>
    <t>97204804</t>
  </si>
  <si>
    <t>11/06/15</t>
  </si>
  <si>
    <t>97204805</t>
  </si>
  <si>
    <t>10/09/15</t>
  </si>
  <si>
    <t>97204806</t>
  </si>
  <si>
    <t>24/12/15</t>
  </si>
  <si>
    <t>דרך ארץ קטע 18</t>
  </si>
  <si>
    <t>90150300</t>
  </si>
  <si>
    <t>הראל השקעות בע"מ</t>
  </si>
  <si>
    <t>1003435</t>
  </si>
  <si>
    <t>07/03/13</t>
  </si>
  <si>
    <t>איסתא נכסים בע"מ</t>
  </si>
  <si>
    <t>1004178</t>
  </si>
  <si>
    <t>512553058</t>
  </si>
  <si>
    <t>אנרג'יקס נאות חובב בע"מ</t>
  </si>
  <si>
    <t>91116001</t>
  </si>
  <si>
    <t>91116003</t>
  </si>
  <si>
    <t>17/09/17</t>
  </si>
  <si>
    <t>אנרג'יקס נאות חובב בע"מ-2</t>
  </si>
  <si>
    <t>91116002</t>
  </si>
  <si>
    <t>גורם מב'</t>
  </si>
  <si>
    <t>1003405</t>
  </si>
  <si>
    <t>07/01/13</t>
  </si>
  <si>
    <t>גורם מג'</t>
  </si>
  <si>
    <t>91102798</t>
  </si>
  <si>
    <t>512705153</t>
  </si>
  <si>
    <t>06/03/13</t>
  </si>
  <si>
    <t>91102799</t>
  </si>
  <si>
    <t>גורם מה'</t>
  </si>
  <si>
    <t>90145675</t>
  </si>
  <si>
    <t>520025818</t>
  </si>
  <si>
    <t>גורם סא</t>
  </si>
  <si>
    <t>1003547</t>
  </si>
  <si>
    <t>22/10/13</t>
  </si>
  <si>
    <t>גורם צב</t>
  </si>
  <si>
    <t>1004139</t>
  </si>
  <si>
    <t>510597842</t>
  </si>
  <si>
    <t>05/01/17</t>
  </si>
  <si>
    <t>דור אד אנרגיה 11</t>
  </si>
  <si>
    <t>11898230</t>
  </si>
  <si>
    <t>דור אד אנרגיה 21</t>
  </si>
  <si>
    <t>11898310</t>
  </si>
  <si>
    <t>דור אד אנרגיה 22</t>
  </si>
  <si>
    <t>11898320</t>
  </si>
  <si>
    <t>דור אד אנרגיה 23</t>
  </si>
  <si>
    <t>11898330</t>
  </si>
  <si>
    <t>דור אד אנרגיה 24</t>
  </si>
  <si>
    <t>11898340</t>
  </si>
  <si>
    <t>דור אד אנרגיה 31</t>
  </si>
  <si>
    <t>11898410</t>
  </si>
  <si>
    <t>דור אד אנרגיה 32</t>
  </si>
  <si>
    <t>11898420</t>
  </si>
  <si>
    <t>דור אד אנרגיה 33</t>
  </si>
  <si>
    <t>11898421</t>
  </si>
  <si>
    <t>דור אד אנרגיה 4</t>
  </si>
  <si>
    <t>11896140</t>
  </si>
  <si>
    <t>דור אד אנרגיה 6</t>
  </si>
  <si>
    <t>11896160</t>
  </si>
  <si>
    <t>דור אד אנרגיה 9</t>
  </si>
  <si>
    <t>11898190</t>
  </si>
  <si>
    <t>דוראד  3 מזרחי</t>
  </si>
  <si>
    <t>11896130</t>
  </si>
  <si>
    <t>דוראד אנרגיה 10</t>
  </si>
  <si>
    <t>11898200</t>
  </si>
  <si>
    <t>דוראד אנרגיה 13</t>
  </si>
  <si>
    <t>11898130</t>
  </si>
  <si>
    <t>דוראד אנרגיה 14</t>
  </si>
  <si>
    <t>11898140</t>
  </si>
  <si>
    <t>דוראד אנרגיה 16</t>
  </si>
  <si>
    <t>11898160</t>
  </si>
  <si>
    <t>דוראד אנרגיה 17</t>
  </si>
  <si>
    <t>11898270</t>
  </si>
  <si>
    <t>דוראד אנרגיה 18</t>
  </si>
  <si>
    <t>11898280</t>
  </si>
  <si>
    <t>דוראד אנרגיה 19</t>
  </si>
  <si>
    <t>11898290</t>
  </si>
  <si>
    <t>דוראד אנרגיה 2 מזרחי</t>
  </si>
  <si>
    <t>919961201</t>
  </si>
  <si>
    <t>דוראד אנרגיה 20</t>
  </si>
  <si>
    <t>11898300</t>
  </si>
  <si>
    <t>דוראד אנרגיה 25</t>
  </si>
  <si>
    <t>11898350</t>
  </si>
  <si>
    <t>דוראד אנרגיה 30</t>
  </si>
  <si>
    <t>11898400</t>
  </si>
  <si>
    <t>דוראד אנרגיה 5 מזרחי ובינל</t>
  </si>
  <si>
    <t>11896150</t>
  </si>
  <si>
    <t>דוראד אנרגיה 7 מזרחי ובינל</t>
  </si>
  <si>
    <t>11898170</t>
  </si>
  <si>
    <t>דוראד אנרגיה 8</t>
  </si>
  <si>
    <t>11898180</t>
  </si>
  <si>
    <t>דוראד אנרגיה12-הלואה</t>
  </si>
  <si>
    <t>11898120</t>
  </si>
  <si>
    <t>דוראד אנרגיה15-הלואה</t>
  </si>
  <si>
    <t>11898150</t>
  </si>
  <si>
    <t>דוראד אנרגיה26-הלואה</t>
  </si>
  <si>
    <t>11898360</t>
  </si>
  <si>
    <t>דוראד אנרגיה28-הלואה</t>
  </si>
  <si>
    <t>11898380</t>
  </si>
  <si>
    <t>דוראד אנרגיה29</t>
  </si>
  <si>
    <t>11898390</t>
  </si>
  <si>
    <t>דוראד אנרגיה34</t>
  </si>
  <si>
    <t>11898422</t>
  </si>
  <si>
    <t>דוראד הלוואה 1 מזרחי</t>
  </si>
  <si>
    <t>918961101</t>
  </si>
  <si>
    <t>מלונות פתאל בע"מ</t>
  </si>
  <si>
    <t>1004177</t>
  </si>
  <si>
    <t>510678816</t>
  </si>
  <si>
    <t>נגב אנרגיה אשליםמימון</t>
  </si>
  <si>
    <t>90242690</t>
  </si>
  <si>
    <t>515140432</t>
  </si>
  <si>
    <t>04/05/16</t>
  </si>
  <si>
    <t>עוגן נדל"ן מניב 1</t>
  </si>
  <si>
    <t>1003077</t>
  </si>
  <si>
    <t>520033093</t>
  </si>
  <si>
    <t>28/09/16</t>
  </si>
  <si>
    <t>עוגן נדל"ן מניב בע"מ-3</t>
  </si>
  <si>
    <t>10030772</t>
  </si>
  <si>
    <t>עוגן נדל"ן מניב בע"מ-4</t>
  </si>
  <si>
    <t>10030773</t>
  </si>
  <si>
    <t>עוגן נדל"ן מניבבע"מ-2</t>
  </si>
  <si>
    <t>10030771</t>
  </si>
  <si>
    <t>שווי התחייבות פרטנר</t>
  </si>
  <si>
    <t>1520761</t>
  </si>
  <si>
    <t>שווי התחייבות שפיר כביש 6</t>
  </si>
  <si>
    <t>1520801</t>
  </si>
  <si>
    <t>514874155</t>
  </si>
  <si>
    <t>שפיר הנדסה חוצה ישראל</t>
  </si>
  <si>
    <t>90302002</t>
  </si>
  <si>
    <t>27/07/16</t>
  </si>
  <si>
    <t>90302003</t>
  </si>
  <si>
    <t>28/12/16</t>
  </si>
  <si>
    <t>שפיר הנדסה חוצה ישראל  צפ</t>
  </si>
  <si>
    <t>90302000</t>
  </si>
  <si>
    <t>27/06/16</t>
  </si>
  <si>
    <t>90302004</t>
  </si>
  <si>
    <t>29/03/17</t>
  </si>
  <si>
    <t>90302007</t>
  </si>
  <si>
    <t>28/08/17</t>
  </si>
  <si>
    <t>שפיר הנדסה חוצה ישראל צפו</t>
  </si>
  <si>
    <t>90300005</t>
  </si>
  <si>
    <t>90300006</t>
  </si>
  <si>
    <t>90300007</t>
  </si>
  <si>
    <t>25/05/17</t>
  </si>
  <si>
    <t>שפיר הנדסה חוצה ישראל6</t>
  </si>
  <si>
    <t>90300001</t>
  </si>
  <si>
    <t>05/01/16</t>
  </si>
  <si>
    <t>90300002</t>
  </si>
  <si>
    <t>90300003</t>
  </si>
  <si>
    <t>26/01/17</t>
  </si>
  <si>
    <t>90300004</t>
  </si>
  <si>
    <t>שפיר כביש 6 קצר 8</t>
  </si>
  <si>
    <t>90300008</t>
  </si>
  <si>
    <t>27/06/17</t>
  </si>
  <si>
    <t>שפיר כביש 6-חוב בכיר קצר</t>
  </si>
  <si>
    <t>90300009</t>
  </si>
  <si>
    <t>90300010</t>
  </si>
  <si>
    <t>90300011</t>
  </si>
  <si>
    <t>שפיר כביש 6-מנהור 5</t>
  </si>
  <si>
    <t>90302005</t>
  </si>
  <si>
    <t>90302006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</si>
  <si>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</si>
  <si>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</si>
  <si>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</si>
  <si>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</si>
  <si>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</si>
  <si>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</si>
  <si>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</si>
  <si>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</si>
  <si>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גורם לה</t>
  </si>
  <si>
    <t>1003911</t>
  </si>
  <si>
    <t>514566009</t>
  </si>
  <si>
    <t>18/11/15</t>
  </si>
  <si>
    <t>90240792</t>
  </si>
  <si>
    <t>24/08/16</t>
  </si>
  <si>
    <t>90240793</t>
  </si>
  <si>
    <t>05/10/16</t>
  </si>
  <si>
    <t>10039114</t>
  </si>
  <si>
    <t>90240695</t>
  </si>
  <si>
    <t>14/06/17</t>
  </si>
  <si>
    <t>1003912</t>
  </si>
  <si>
    <t>10039124</t>
  </si>
  <si>
    <t>גורם נג</t>
  </si>
  <si>
    <t>1003705</t>
  </si>
  <si>
    <t>514371368</t>
  </si>
  <si>
    <t>01/09/14</t>
  </si>
  <si>
    <t>1003836</t>
  </si>
  <si>
    <t>גורם נג'</t>
  </si>
  <si>
    <t>1003468</t>
  </si>
  <si>
    <t>514371384</t>
  </si>
  <si>
    <t>10/09/13</t>
  </si>
  <si>
    <t>1003553</t>
  </si>
  <si>
    <t>28/10/13</t>
  </si>
  <si>
    <t>1003554</t>
  </si>
  <si>
    <t>1003575</t>
  </si>
  <si>
    <t>27/11/13</t>
  </si>
  <si>
    <t>1003627</t>
  </si>
  <si>
    <t>11/03/14</t>
  </si>
  <si>
    <t>1003661</t>
  </si>
  <si>
    <t>1003662</t>
  </si>
  <si>
    <t>1003706</t>
  </si>
  <si>
    <t>1003707</t>
  </si>
  <si>
    <t>גורם נג''</t>
  </si>
  <si>
    <t>1003576</t>
  </si>
  <si>
    <t>1003650</t>
  </si>
  <si>
    <t>12/05/14</t>
  </si>
  <si>
    <t>1003957</t>
  </si>
  <si>
    <t>19/01/16</t>
  </si>
  <si>
    <t>10039571</t>
  </si>
  <si>
    <t>1004113</t>
  </si>
  <si>
    <t>10041131</t>
  </si>
  <si>
    <t>גורם סב</t>
  </si>
  <si>
    <t>90231013</t>
  </si>
  <si>
    <t>514584929</t>
  </si>
  <si>
    <t>22/06/17</t>
  </si>
  <si>
    <t>90231014</t>
  </si>
  <si>
    <t>90231012</t>
  </si>
  <si>
    <t>1004145</t>
  </si>
  <si>
    <t>כלל תעשיות A-צמודת מדד פדיון לשיעורין</t>
  </si>
  <si>
    <t>92229112</t>
  </si>
  <si>
    <t>520021874</t>
  </si>
  <si>
    <t>כלל תעשיות הלוואה צמודת מדד בולט</t>
  </si>
  <si>
    <t>92229115</t>
  </si>
  <si>
    <t>כלל תעשיות-בע"מ-הרחבה-D</t>
  </si>
  <si>
    <t>92229119</t>
  </si>
  <si>
    <t>קרדן ישראל 06.2017</t>
  </si>
  <si>
    <t>10036511</t>
  </si>
  <si>
    <t>520033457</t>
  </si>
  <si>
    <t>12/06/17</t>
  </si>
  <si>
    <t>שווי התחייבות נגב אנרגיה אשלים</t>
  </si>
  <si>
    <t>1520751</t>
  </si>
  <si>
    <t>בתי זיקוק לנפט בע"מ</t>
  </si>
  <si>
    <t>1004096</t>
  </si>
  <si>
    <t>15/11/16</t>
  </si>
  <si>
    <t>גורם יא'</t>
  </si>
  <si>
    <t>10028251</t>
  </si>
  <si>
    <t>512751116</t>
  </si>
  <si>
    <t>21/03/17</t>
  </si>
  <si>
    <t>גורם כה</t>
  </si>
  <si>
    <t>1003110</t>
  </si>
  <si>
    <t>510842750</t>
  </si>
  <si>
    <t>15/01/17</t>
  </si>
  <si>
    <t>חברת הכשרת הישוב בישראל</t>
  </si>
  <si>
    <t>1003838</t>
  </si>
  <si>
    <t>10/06/15</t>
  </si>
  <si>
    <t>קל אוטו שירותי מימון בע"מ</t>
  </si>
  <si>
    <t>1004053</t>
  </si>
  <si>
    <t>512699000</t>
  </si>
  <si>
    <t>25/07/16</t>
  </si>
  <si>
    <t>קל-אוטו שירותי מימון</t>
  </si>
  <si>
    <t>קרדן רכב בע"מ</t>
  </si>
  <si>
    <t>1003689</t>
  </si>
  <si>
    <t>520039249</t>
  </si>
  <si>
    <t>28/07/14</t>
  </si>
  <si>
    <t>10036891</t>
  </si>
  <si>
    <t>20/01/15</t>
  </si>
  <si>
    <t>02/08/17</t>
  </si>
  <si>
    <t>איילון 2- 4.9%</t>
  </si>
  <si>
    <t>99102790</t>
  </si>
  <si>
    <t>איילון הלוואה 4.9</t>
  </si>
  <si>
    <t>899102790</t>
  </si>
  <si>
    <t>אלדן הלוואה     3% 22/01/18</t>
  </si>
  <si>
    <t>99103319</t>
  </si>
  <si>
    <t>אספן עונות 4.75%</t>
  </si>
  <si>
    <t>899103335</t>
  </si>
  <si>
    <t>אספן עונות -הלוואת עונות חטיבת הפנאי בע"מ 4.75%</t>
  </si>
  <si>
    <t>99103335</t>
  </si>
  <si>
    <t>אפ.מש.תנ.אחזקות בע"מ</t>
  </si>
  <si>
    <t>90142558</t>
  </si>
  <si>
    <t>5140495192</t>
  </si>
  <si>
    <t>28/11/16</t>
  </si>
  <si>
    <t>90142559</t>
  </si>
  <si>
    <t>תדהר 5.75% 9/21</t>
  </si>
  <si>
    <t>899104044</t>
  </si>
  <si>
    <t>512728932</t>
  </si>
  <si>
    <t>גורם נד'</t>
  </si>
  <si>
    <t>1003559</t>
  </si>
  <si>
    <t>514946458</t>
  </si>
  <si>
    <t>10035591</t>
  </si>
  <si>
    <t>05/01/14</t>
  </si>
  <si>
    <t>גורם צג</t>
  </si>
  <si>
    <t>1004141</t>
  </si>
  <si>
    <t>515311165</t>
  </si>
  <si>
    <t>גורם קא</t>
  </si>
  <si>
    <t>1004134</t>
  </si>
  <si>
    <t>511322364</t>
  </si>
  <si>
    <t>21/12/16</t>
  </si>
  <si>
    <t>91050004</t>
  </si>
  <si>
    <t>NR2</t>
  </si>
  <si>
    <t>91050005</t>
  </si>
  <si>
    <t>08/09/17</t>
  </si>
  <si>
    <t>91050006</t>
  </si>
  <si>
    <t>Pagaya P2P SPC 1-בע"מ-גמולה</t>
  </si>
  <si>
    <t>899104523</t>
  </si>
  <si>
    <t>515555621</t>
  </si>
  <si>
    <t>02/03/17</t>
  </si>
  <si>
    <t>Pagaya P2P SPC -גמולה 2</t>
  </si>
  <si>
    <t>899104524</t>
  </si>
  <si>
    <t>Pagaya P2P SPC-1</t>
  </si>
  <si>
    <t>99104523</t>
  </si>
  <si>
    <t>Pagaya P2P SPC-2</t>
  </si>
  <si>
    <t>99104524</t>
  </si>
  <si>
    <t>גורם מא</t>
  </si>
  <si>
    <t>1003354</t>
  </si>
  <si>
    <t>514818707</t>
  </si>
  <si>
    <t>20/11/12</t>
  </si>
  <si>
    <t>גורם סג</t>
  </si>
  <si>
    <t>1003785</t>
  </si>
  <si>
    <t>514570043</t>
  </si>
  <si>
    <t>גורם קב</t>
  </si>
  <si>
    <t>1004138</t>
  </si>
  <si>
    <t>550259212</t>
  </si>
  <si>
    <t>10041381</t>
  </si>
  <si>
    <t>גמולה-כוכב נוי שותפות</t>
  </si>
  <si>
    <t>1004225</t>
  </si>
  <si>
    <t>כוכב אגירה שואבה קצר</t>
  </si>
  <si>
    <t>90840001</t>
  </si>
  <si>
    <t>513869347</t>
  </si>
  <si>
    <t>כוכב אגירה שואבה-ארוך</t>
  </si>
  <si>
    <t>90840000</t>
  </si>
  <si>
    <t>כוכב נוי -2 גמולה</t>
  </si>
  <si>
    <t>10052251</t>
  </si>
  <si>
    <t>550273080</t>
  </si>
  <si>
    <t>11/07/17</t>
  </si>
  <si>
    <t>כוכב נוי שותפות מוגבלת</t>
  </si>
  <si>
    <t>כוכב נוי שותפות מוגבלת-2</t>
  </si>
  <si>
    <t>10042251</t>
  </si>
  <si>
    <t>מזרחי- הלוואות עסקים קטנים</t>
  </si>
  <si>
    <t>640004</t>
  </si>
  <si>
    <t>שווי הוגן מזרחי עסקים קטנים</t>
  </si>
  <si>
    <t>640005</t>
  </si>
  <si>
    <t>12/12/16</t>
  </si>
  <si>
    <t>שפיר הנדסה חוצה ישראל  צפון 2</t>
  </si>
  <si>
    <t>10041971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</si>
  <si>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</si>
  <si>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</si>
  <si>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</si>
  <si>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</si>
  <si>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</si>
  <si>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</si>
  <si>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</si>
  <si>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</si>
  <si>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</si>
  <si>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</si>
  <si>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</si>
  <si>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</si>
  <si>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</si>
  <si>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</si>
  <si>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</si>
  <si>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</si>
  <si>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שפיר כביש 6 דולרי-משיכה 10</t>
  </si>
  <si>
    <t>10041980</t>
  </si>
  <si>
    <t>שפיר כביש 6 דולרי-משיכה 11</t>
  </si>
  <si>
    <t>10041981</t>
  </si>
  <si>
    <t>שפיר כביש 6 דולרי-משיכה 9</t>
  </si>
  <si>
    <t>10041979</t>
  </si>
  <si>
    <t>שפיר כביש 6-דולרי -משיכה 8</t>
  </si>
  <si>
    <t>10041978</t>
  </si>
  <si>
    <t>סה"כ מובטחות בשיעבוד כלי רכב</t>
  </si>
  <si>
    <t>ש.שלמה רכב בע"מ</t>
  </si>
  <si>
    <t>1004117</t>
  </si>
  <si>
    <t>513763219</t>
  </si>
  <si>
    <t>01/12/16</t>
  </si>
  <si>
    <t>1004118</t>
  </si>
  <si>
    <t>גורם יב</t>
  </si>
  <si>
    <t>1002845</t>
  </si>
  <si>
    <t>22/05/16</t>
  </si>
  <si>
    <t>10028451</t>
  </si>
  <si>
    <t>גורם כא'</t>
  </si>
  <si>
    <t>10019743</t>
  </si>
  <si>
    <t>07/03/16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</si>
  <si>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</si>
  <si>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</si>
  <si>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</si>
  <si>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</si>
  <si>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</si>
  <si>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איגודן-אופציה ללווה</t>
  </si>
  <si>
    <t>3691</t>
  </si>
  <si>
    <t>בזק-החברה הישראלית לתקשור</t>
  </si>
  <si>
    <t>1004214</t>
  </si>
  <si>
    <t>01/06/17</t>
  </si>
  <si>
    <t>גורם כט'</t>
  </si>
  <si>
    <t>1004087</t>
  </si>
  <si>
    <t>510242670</t>
  </si>
  <si>
    <t>03/11/16</t>
  </si>
  <si>
    <t>הפועלים-כלל ביטוח CDS</t>
  </si>
  <si>
    <t>1003690</t>
  </si>
  <si>
    <t>גורם כח</t>
  </si>
  <si>
    <t>1004014</t>
  </si>
  <si>
    <t>512869777</t>
  </si>
  <si>
    <t>1004015</t>
  </si>
  <si>
    <t>פרטנר-אופציה-להלוואה</t>
  </si>
  <si>
    <t>52076</t>
  </si>
  <si>
    <t>גורם שב</t>
  </si>
  <si>
    <t>1003977</t>
  </si>
  <si>
    <t>512536210</t>
  </si>
  <si>
    <t>21/02/16</t>
  </si>
  <si>
    <t>סקופ מתכות בע"מ</t>
  </si>
  <si>
    <t>1003699</t>
  </si>
  <si>
    <t>21/08/14</t>
  </si>
  <si>
    <t>1004051</t>
  </si>
  <si>
    <t>19/07/16</t>
  </si>
  <si>
    <t>1004052</t>
  </si>
  <si>
    <t>קבוצת תדהר בע"מ</t>
  </si>
  <si>
    <t>1003928</t>
  </si>
  <si>
    <t>20/12/15</t>
  </si>
  <si>
    <t>גורם שג</t>
  </si>
  <si>
    <t>1004063</t>
  </si>
  <si>
    <t>510488190</t>
  </si>
  <si>
    <t>1004064</t>
  </si>
  <si>
    <t>קרסו  5.25%</t>
  </si>
  <si>
    <t>899102675</t>
  </si>
  <si>
    <t>קרסו הלוואה 5.25</t>
  </si>
  <si>
    <t>99102675</t>
  </si>
  <si>
    <t>גורם פו</t>
  </si>
  <si>
    <t>1004067</t>
  </si>
  <si>
    <t>512466723</t>
  </si>
  <si>
    <t>08/09/16</t>
  </si>
  <si>
    <t>99104044</t>
  </si>
  <si>
    <t>סה"כ מובטחות במשכנתא או תיקי משכנתאות</t>
  </si>
  <si>
    <t>דלק US</t>
  </si>
  <si>
    <t>90161001</t>
  </si>
  <si>
    <t>16/12/15</t>
  </si>
  <si>
    <t>דלק US-עסקת אשראי</t>
  </si>
  <si>
    <t>דלק US-עסקת אשראי (גמולה)</t>
  </si>
  <si>
    <t>IDB GROUP USA INVESTMENTS INC</t>
  </si>
  <si>
    <t>1004144</t>
  </si>
  <si>
    <t>גורם פא</t>
  </si>
  <si>
    <t>1003755</t>
  </si>
  <si>
    <t>56122233</t>
  </si>
  <si>
    <t>10037551</t>
  </si>
  <si>
    <t>06/01/15</t>
  </si>
  <si>
    <t>10037552</t>
  </si>
  <si>
    <t>01/04/15</t>
  </si>
  <si>
    <t>10037553</t>
  </si>
  <si>
    <t>20/04/15</t>
  </si>
  <si>
    <t>16/06/15</t>
  </si>
  <si>
    <t>10037555</t>
  </si>
  <si>
    <t>03/09/15</t>
  </si>
  <si>
    <t>גורם פב</t>
  </si>
  <si>
    <t>1003713</t>
  </si>
  <si>
    <t>34218161</t>
  </si>
  <si>
    <t>הרבור גרופ ארה"ב</t>
  </si>
  <si>
    <t>1004142</t>
  </si>
  <si>
    <t>פיקדון בנק הפועלים 2923- בנק הפועלים</t>
  </si>
  <si>
    <t>808084</t>
  </si>
  <si>
    <t>פקדון קוקוס מזרחי מדד 5 שנים- בנק מזרחי טפחות</t>
  </si>
  <si>
    <t>150611</t>
  </si>
  <si>
    <t>טפחות פק מדד    6.1%- בנק מזרחי טפחות</t>
  </si>
  <si>
    <t>506682012</t>
  </si>
  <si>
    <t>טפחות פק מדד   6.05%- בנק מזרחי טפחות</t>
  </si>
  <si>
    <t>506682020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</si>
  <si>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</si>
  <si>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</si>
  <si>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</si>
  <si>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</si>
  <si>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</si>
  <si>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</si>
  <si>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</si>
  <si>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</si>
  <si>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רימונים - פיקדון צמוד פריים- בנק מזרחי טפחות</t>
  </si>
  <si>
    <t>171781</t>
  </si>
  <si>
    <t>רימונים צ.פ לשנתיים- בנק מזרחי טפחות</t>
  </si>
  <si>
    <t>רימונים צמוד פריים 22.06- בנק מזרחי טפחות</t>
  </si>
  <si>
    <t>פקדון בנק דסקונט- 3- בנק דיסקונט</t>
  </si>
  <si>
    <t>506910322</t>
  </si>
  <si>
    <t>סה"כ נקוב במט"ח</t>
  </si>
  <si>
    <t>סה"כ צמודי מט"ח</t>
  </si>
  <si>
    <t>סה"כ מניב</t>
  </si>
  <si>
    <t>גן גלרם- גן גלרם</t>
  </si>
  <si>
    <t>שכד לקבל גן גלרם- גן גלרם</t>
  </si>
  <si>
    <t>פטרה- פטרה</t>
  </si>
  <si>
    <t>סה"כ לא מניב</t>
  </si>
  <si>
    <t>עו'ש(לקבל)</t>
  </si>
  <si>
    <t>עו'ש(לשלם)</t>
  </si>
  <si>
    <t>חדרה סד' 5(ריבית לקבל)</t>
  </si>
  <si>
    <t>63200970</t>
  </si>
  <si>
    <t>פמס(דיבידנד לקבל)</t>
  </si>
  <si>
    <t>5 בינלאומי(ריבית לקבל)</t>
  </si>
  <si>
    <t>5930380</t>
  </si>
  <si>
    <t>גלילה     ב(ריבית לקבל)</t>
  </si>
  <si>
    <t>10921210</t>
  </si>
  <si>
    <t>גזית גלוב אגח ט(ריבית לקבל)</t>
  </si>
  <si>
    <t>12604620</t>
  </si>
  <si>
    <t>מליסרון אג"ח 5(ריבית לקבל)</t>
  </si>
  <si>
    <t>32300910</t>
  </si>
  <si>
    <t>שכד מראש פטרה</t>
  </si>
  <si>
    <t>207973</t>
  </si>
  <si>
    <t>שכד פטרה לקבל</t>
  </si>
  <si>
    <t>207974</t>
  </si>
  <si>
    <t>תכן      3(ריבית לקבל)</t>
  </si>
  <si>
    <t>20700500</t>
  </si>
  <si>
    <t>MIDD LN(דיבידנד לקבל)</t>
  </si>
  <si>
    <t>313361</t>
  </si>
  <si>
    <t>QQQ US(דיבידנד לקבל)</t>
  </si>
  <si>
    <t>51516</t>
  </si>
  <si>
    <t>RDXS LN(דיבידנד לקבל)</t>
  </si>
  <si>
    <t>70138904</t>
  </si>
  <si>
    <t>SPY US(דיבידנד לקבל)</t>
  </si>
  <si>
    <t>47373</t>
  </si>
  <si>
    <t>SPY5 LN(דיבידנד לקבל)</t>
  </si>
  <si>
    <t>74699620</t>
  </si>
  <si>
    <t>אירו 1(לקבל)</t>
  </si>
  <si>
    <t>27</t>
  </si>
  <si>
    <t>אירו 1(לשלם)</t>
  </si>
  <si>
    <t>דולר ארה"ב(לקבל)</t>
  </si>
  <si>
    <t>19</t>
  </si>
  <si>
    <t>דולר ארה"ב(לשלם)</t>
  </si>
  <si>
    <t>לי"שט(לקבל)</t>
  </si>
  <si>
    <t>2</t>
  </si>
  <si>
    <t>לי"שט(לשלם)</t>
  </si>
  <si>
    <t>התחיבות עתידית APE III</t>
  </si>
  <si>
    <t>התחייבות עתידית -LONESTAR</t>
  </si>
  <si>
    <t>התחייבות עתידית קרן Mideal</t>
  </si>
  <si>
    <t>ננו דיימנשן בע"מ- הפחתה</t>
  </si>
  <si>
    <t>אקסלנס נשואה גמל בע"מ</t>
  </si>
  <si>
    <t>גרעון/עודף</t>
  </si>
  <si>
    <t>Ascribe Opportunities Fund  III  התחיבות</t>
  </si>
  <si>
    <t>Clareant European Direct Lending Fund II SCSp</t>
  </si>
  <si>
    <t>DOVER IX    התחיבות עתידית</t>
  </si>
  <si>
    <t>YFIN DIRECT LENDING FUND II IP  התחיבות עתידית</t>
  </si>
  <si>
    <t>אנלייט מובילים התחיבות עתידית</t>
  </si>
  <si>
    <t>אנרקון התחיבות עתידית</t>
  </si>
  <si>
    <t>דובר 8 התחיבות עתידית קרן הון</t>
  </si>
  <si>
    <t>התחיבות TUTTNAURE</t>
  </si>
  <si>
    <t>התחיבות עתידית EIG</t>
  </si>
  <si>
    <t>התחיבות עתידית HELIOS</t>
  </si>
  <si>
    <t>התחיבות עתידית MDF</t>
  </si>
  <si>
    <t>התחיבות עתידית וינטאג 6</t>
  </si>
  <si>
    <t>התחיבות עתידית ק'מנוף אוריגו 2</t>
  </si>
  <si>
    <t>התחיבות עתידית קרן נוי נגב אנרגיה אשלים</t>
  </si>
  <si>
    <t>התחיבות עתידית-קרן מנוף בראשית</t>
  </si>
  <si>
    <t>התחיבות קרן טנא 3</t>
  </si>
  <si>
    <t>התחיבות קרן טנא קיונרגי</t>
  </si>
  <si>
    <t>התחיבות קרן נוי חוצה ישראל</t>
  </si>
  <si>
    <t>התחיבות קרן נוי מגלים</t>
  </si>
  <si>
    <t>התחיבות קרן סקיי 2</t>
  </si>
  <si>
    <t>התחיבות קרן פורטיסמו 3</t>
  </si>
  <si>
    <t>התחיבות קרן פימי 5</t>
  </si>
  <si>
    <t>התחייבות עתידית Fimi 2 PE</t>
  </si>
  <si>
    <t>התחייבות עתידית Fimi 4 PE</t>
  </si>
  <si>
    <t>התחייבות עתידית FIMI 5 Israel Op</t>
  </si>
  <si>
    <t>התחייבות עתידית FIRST TIME</t>
  </si>
  <si>
    <t>התחייבות עתידית gatewood</t>
  </si>
  <si>
    <t>התחייבות עתידית VINTAGE V</t>
  </si>
  <si>
    <t>התחייבות עתידית איאיגי הייסטר VC</t>
  </si>
  <si>
    <t>התחייבות עתידית בית וגג - קרן השקעה</t>
  </si>
  <si>
    <t>התחייבות עתידית הרווסט 2 VC</t>
  </si>
  <si>
    <t>התחייבות עתידית ניורון VC</t>
  </si>
  <si>
    <t>התחייבות עתידית פורטיסימו PE</t>
  </si>
  <si>
    <t>התחייבות עתידית קלירמארק קרן השקעה</t>
  </si>
  <si>
    <t>התחייבות עתידית קרן נוי - בתשתיות ואנרגיה</t>
  </si>
  <si>
    <t>התחייבות עתידית קרן סקיי PE</t>
  </si>
  <si>
    <t>התחייבות עתידית קרן שקד</t>
  </si>
  <si>
    <t>התחייבות עתידית קרן תשתיות PE</t>
  </si>
  <si>
    <t>מגמה 3 התחיבות עתידית</t>
  </si>
  <si>
    <t>עמק הבכא התחיבות עתידית</t>
  </si>
  <si>
    <t>קרו נוי 1 התחיבות עתידית</t>
  </si>
  <si>
    <t>התחייבות פטרה</t>
  </si>
  <si>
    <t>אגירה שואבה-כוכב הירדן</t>
  </si>
  <si>
    <t>מגלים אנרגיה סולארית בע"מ</t>
  </si>
  <si>
    <t>נגב אנרגיה אשלים-תרמו סולאר</t>
  </si>
  <si>
    <t>פרטנר בע"מ</t>
  </si>
  <si>
    <t>שפיר  כביש 6-דולרי</t>
  </si>
  <si>
    <t>שפיר הנדסה חוצה ישראל צפון בע"מ</t>
  </si>
  <si>
    <t>first time 2</t>
  </si>
  <si>
    <t>התחיבות עתידית Blackstone Real Estate Partners VII</t>
  </si>
  <si>
    <t>התחייבות עתידית american sec v atlas PE</t>
  </si>
  <si>
    <t>התחייבות עתידית APAX VII SIDECAR  PE</t>
  </si>
  <si>
    <t>התחייבות עתידית Apollo European Principal Financin</t>
  </si>
  <si>
    <t>התחייבות עתידית Dover Street V</t>
  </si>
  <si>
    <t>התחייבות עתידית Energy Capital II PE</t>
  </si>
  <si>
    <t>התחייבות עתידית GSO קרן השקעה</t>
  </si>
  <si>
    <t>התחייבות עתידית Hamilton  Secondary PE</t>
  </si>
  <si>
    <t>התחייבות עתידית HEMILTON LINE SECOND 3</t>
  </si>
  <si>
    <t>התחייבות עתידית HIG Bayside PE</t>
  </si>
  <si>
    <t>התחייבות עתידית ICG Recovery PE</t>
  </si>
  <si>
    <t>התחייבות עתידית Infinity PE</t>
  </si>
  <si>
    <t>התחייבות עתידית MILESTONE</t>
  </si>
  <si>
    <t>התחייבות עתידית OHA Strategic PE</t>
  </si>
  <si>
    <t>התחייבות עתידית Partners GROUP</t>
  </si>
  <si>
    <t>התחייבות עתידית PROVIDENCE MTM  PE</t>
  </si>
  <si>
    <t>התחייבות עתידית סיני - קרן השקעה</t>
  </si>
  <si>
    <t>התחייבות עתידית קרן   EIG Energy XVI</t>
  </si>
  <si>
    <t>דלק קידוחים בע"מ-לוויתן</t>
  </si>
  <si>
    <t>ארפורט סיטי</t>
  </si>
  <si>
    <t>לייבפרסון</t>
  </si>
  <si>
    <t>ננו דיימנשן בע''מ</t>
  </si>
  <si>
    <t>קרדן אן.וי</t>
  </si>
  <si>
    <t>פסגות תלבונד 60- פסגות סל</t>
  </si>
  <si>
    <t>*קסם גלילים 5-10-- קסם תעודות סל</t>
  </si>
  <si>
    <t>*קסם  euro stoxx 600- קסם תעודות סל</t>
  </si>
  <si>
    <t>שקל יורו 4.1454 2.10.17 - בנק מזרחי</t>
  </si>
  <si>
    <t>יורו שקל 4.1454 2.10.17 - בנק מזרחי</t>
  </si>
  <si>
    <t>שקל דולר 3.5255 2.10.17 - בנק מזרחי</t>
  </si>
  <si>
    <t>דולר שקל 3.5255 2.10.17 - בנק מזרחי</t>
  </si>
  <si>
    <t>דולר שקל 3.523 24.10.17 - בנק מזרחי</t>
  </si>
  <si>
    <t>שקל דולר 3.523 24.10.17 - בנק מזרחי</t>
  </si>
  <si>
    <t>עו'ש</t>
  </si>
  <si>
    <t>1111111111- 310</t>
  </si>
  <si>
    <t>עו"ש שקלי-אחר</t>
  </si>
  <si>
    <t>פח''ק</t>
  </si>
  <si>
    <t>פקדון פועלים לא צמוד - 0.35% שקלי 30.3.2018</t>
  </si>
  <si>
    <t>90100005- 310</t>
  </si>
  <si>
    <t>פקדון לאומי 0.25% לא צמוד 13.7.2018</t>
  </si>
  <si>
    <t>90100008- 310</t>
  </si>
  <si>
    <t>פקדון מזרחי לא צמוד 0.2% 29.6.2018</t>
  </si>
  <si>
    <t>90100007- 310</t>
  </si>
  <si>
    <t>פקדון מזרחי לא צמוד 0.35%</t>
  </si>
  <si>
    <t>90100006- 310</t>
  </si>
  <si>
    <t>פקדון ירושלים צמוד +0.55 עד 10.2.2018</t>
  </si>
  <si>
    <t>2055052- 310</t>
  </si>
  <si>
    <t>פקדון שנתי 0.31 27.2.2018 צמוד מדד</t>
  </si>
  <si>
    <t>90100003- 310</t>
  </si>
  <si>
    <t>ביטחונות CSA במטבע 19</t>
  </si>
  <si>
    <t>88800019- 310</t>
  </si>
  <si>
    <t>כתר שוודי</t>
  </si>
  <si>
    <t>שיקוף לירה טורקית חד</t>
  </si>
  <si>
    <t>387000000- 310</t>
  </si>
  <si>
    <t>דולר ניו זילנד</t>
  </si>
  <si>
    <t>900000009- 310</t>
  </si>
  <si>
    <t>כתר נורבגי</t>
  </si>
  <si>
    <t>פזו מכסיקני</t>
  </si>
  <si>
    <t>פרנק שוויצרי</t>
  </si>
  <si>
    <t>רובל רוסי שיקוף</t>
  </si>
  <si>
    <t>ריאל ברזילאי-אחר</t>
  </si>
  <si>
    <t>דולר ארה"ב</t>
  </si>
  <si>
    <t>דולר הונג קונג יציג</t>
  </si>
  <si>
    <t>לי"שט</t>
  </si>
  <si>
    <t>פקדון $ הפועלים 25.09 עד 26.12</t>
  </si>
  <si>
    <t>2105438- 310</t>
  </si>
  <si>
    <t>פקדון $ לאומי 31.08 עד 30.11</t>
  </si>
  <si>
    <t>2105430- 310</t>
  </si>
  <si>
    <t>פקדון &amp; הפועלים 01.03 עד</t>
  </si>
  <si>
    <t>פקדון פמ"ח</t>
  </si>
  <si>
    <t>17155484- 310</t>
  </si>
  <si>
    <t>פקדון $ לאומי 07.09 עד 03.10</t>
  </si>
  <si>
    <t>2105431- 310</t>
  </si>
  <si>
    <t>פקדון $ לאומי 11.09 עד 10.10</t>
  </si>
  <si>
    <t>2105433- 310</t>
  </si>
  <si>
    <t>פקדון $ לאומי 18.09 עד 18.10</t>
  </si>
  <si>
    <t>2105435- 310</t>
  </si>
  <si>
    <t>פקדון $ לאומי 25.09 עד 18.10</t>
  </si>
  <si>
    <t>2105437- 310</t>
  </si>
  <si>
    <t>פקדון $ לאומי 25.09 עד 26.12</t>
  </si>
  <si>
    <t>2105436- 310</t>
  </si>
  <si>
    <t>פקדון $ לאומי 27.09 עד 10.10</t>
  </si>
  <si>
    <t>2105440- 310</t>
  </si>
  <si>
    <t>HSBC USD</t>
  </si>
  <si>
    <t>KRW HSBC</t>
  </si>
  <si>
    <t>445189- 310</t>
  </si>
  <si>
    <t>פקדון $ מזרחי 14.09 עד 14.12</t>
  </si>
  <si>
    <t>2105434- 310</t>
  </si>
  <si>
    <t>פקדון $ מזרחי 25.09 עד 26.12</t>
  </si>
  <si>
    <t>2105439- 310</t>
  </si>
  <si>
    <t>פקדון $ מזרחי 26.07 עד 26.10</t>
  </si>
  <si>
    <t>2105425- 310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</si>
</sst>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3">
    <font>
      <sz val="10"/>
      <name val="Arial"/>
      <family val="2"/>
      <charset val="177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el"/>
      <family val="2"/>
    </font>
    <font>
      <sz val="10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2" fillId="0" borderId="0"/>
    <xf numFmtId="0" fontId="11" fillId="0" borderId="0" applyNumberFormat="0" applyFill="0" applyBorder="0">
      <protection locked="0"/>
    </xf>
    <xf numFmtId="43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2" fillId="0" borderId="0"/>
    <xf numFmtId="0" fontId="22" fillId="0" borderId="0"/>
    <xf numFmtId="0" fontId="2" fillId="0" borderId="0"/>
    <xf numFmtId="9" fontId="2" fillId="0" borderId="0" applyFont="0" applyFill="0" applyBorder="0" applyAlignment="0" applyProtection="0"/>
    <xf numFmtId="165" fontId="16" fillId="0" borderId="0" applyFill="0" applyBorder="0" applyProtection="0">
      <alignment horizontal="right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49">
    <xf numFmtId="0" fontId="0" fillId="0" borderId="0" xfId="0"/>
    <xf numFmtId="0" fontId="3" fillId="0" borderId="0" xfId="6" applyFont="1" applyAlignment="1">
      <alignment horizontal="center"/>
    </xf>
    <xf numFmtId="0" fontId="4" fillId="0" borderId="0" xfId="6" applyFont="1" applyAlignment="1">
      <alignment horizontal="right"/>
    </xf>
    <xf numFmtId="0" fontId="6" fillId="0" borderId="0" xfId="6" applyFont="1" applyAlignment="1">
      <alignment horizontal="center" vertical="center" wrapText="1"/>
    </xf>
    <xf numFmtId="49" fontId="7" fillId="2" borderId="1" xfId="6" applyNumberFormat="1" applyFont="1" applyFill="1" applyBorder="1" applyAlignment="1">
      <alignment horizontal="center" vertical="center" wrapText="1" readingOrder="2"/>
    </xf>
    <xf numFmtId="0" fontId="9" fillId="0" borderId="2" xfId="6" applyFont="1" applyBorder="1" applyAlignment="1">
      <alignment horizontal="center"/>
    </xf>
    <xf numFmtId="0" fontId="10" fillId="0" borderId="0" xfId="6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6" applyFont="1" applyBorder="1" applyAlignment="1">
      <alignment horizontal="center"/>
    </xf>
    <xf numFmtId="0" fontId="11" fillId="0" borderId="0" xfId="7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3" fillId="0" borderId="0" xfId="6" applyFont="1" applyAlignment="1">
      <alignment horizontal="right"/>
    </xf>
    <xf numFmtId="0" fontId="8" fillId="2" borderId="4" xfId="6" applyFont="1" applyFill="1" applyBorder="1" applyAlignment="1">
      <alignment horizontal="center" vertical="center" wrapText="1"/>
    </xf>
    <xf numFmtId="0" fontId="8" fillId="2" borderId="5" xfId="6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6" xfId="0" applyFont="1" applyFill="1" applyBorder="1" applyAlignment="1">
      <alignment horizontal="right" wrapText="1"/>
    </xf>
    <xf numFmtId="49" fontId="8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7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49" fontId="7" fillId="2" borderId="8" xfId="6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wrapText="1"/>
    </xf>
    <xf numFmtId="49" fontId="8" fillId="2" borderId="11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right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vertical="center" wrapText="1"/>
    </xf>
    <xf numFmtId="49" fontId="7" fillId="2" borderId="16" xfId="6" applyNumberFormat="1" applyFont="1" applyFill="1" applyBorder="1" applyAlignment="1">
      <alignment horizontal="center" vertical="center" wrapText="1" readingOrder="2"/>
    </xf>
    <xf numFmtId="3" fontId="8" fillId="2" borderId="17" xfId="0" applyNumberFormat="1" applyFont="1" applyFill="1" applyBorder="1" applyAlignment="1">
      <alignment horizontal="center" vertical="center" wrapText="1"/>
    </xf>
    <xf numFmtId="3" fontId="8" fillId="2" borderId="18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0" fontId="9" fillId="2" borderId="3" xfId="6" applyFont="1" applyFill="1" applyBorder="1" applyAlignment="1">
      <alignment horizontal="center" vertical="center" wrapText="1"/>
    </xf>
    <xf numFmtId="0" fontId="9" fillId="2" borderId="7" xfId="6" applyFont="1" applyFill="1" applyBorder="1" applyAlignment="1">
      <alignment horizontal="center" vertical="center" wrapText="1"/>
    </xf>
    <xf numFmtId="49" fontId="8" fillId="2" borderId="7" xfId="6" applyNumberFormat="1" applyFont="1" applyFill="1" applyBorder="1" applyAlignment="1">
      <alignment horizontal="center" wrapText="1"/>
    </xf>
    <xf numFmtId="49" fontId="8" fillId="2" borderId="15" xfId="0" applyNumberFormat="1" applyFont="1" applyFill="1" applyBorder="1" applyAlignment="1">
      <alignment horizontal="center" wrapText="1"/>
    </xf>
    <xf numFmtId="49" fontId="7" fillId="2" borderId="3" xfId="6" applyNumberFormat="1" applyFont="1" applyFill="1" applyBorder="1" applyAlignment="1">
      <alignment horizontal="center" vertical="center" wrapText="1" readingOrder="2"/>
    </xf>
    <xf numFmtId="49" fontId="7" fillId="2" borderId="3" xfId="6" applyNumberFormat="1" applyFont="1" applyFill="1" applyBorder="1" applyAlignment="1">
      <alignment horizontal="right" vertical="center" wrapText="1" readingOrder="2"/>
    </xf>
    <xf numFmtId="0" fontId="7" fillId="2" borderId="3" xfId="6" applyNumberFormat="1" applyFont="1" applyFill="1" applyBorder="1" applyAlignment="1">
      <alignment horizontal="right" vertical="center" wrapText="1" indent="1"/>
    </xf>
    <xf numFmtId="49" fontId="7" fillId="2" borderId="3" xfId="6" applyNumberFormat="1" applyFont="1" applyFill="1" applyBorder="1" applyAlignment="1">
      <alignment horizontal="right" vertical="center" wrapText="1" indent="3" readingOrder="2"/>
    </xf>
    <xf numFmtId="0" fontId="7" fillId="2" borderId="3" xfId="6" applyNumberFormat="1" applyFont="1" applyFill="1" applyBorder="1" applyAlignment="1">
      <alignment horizontal="right" vertical="center" wrapText="1" readingOrder="2"/>
    </xf>
    <xf numFmtId="0" fontId="7" fillId="2" borderId="3" xfId="6" applyNumberFormat="1" applyFont="1" applyFill="1" applyBorder="1" applyAlignment="1">
      <alignment horizontal="right" vertical="center" wrapText="1" indent="1" readingOrder="2"/>
    </xf>
    <xf numFmtId="0" fontId="8" fillId="3" borderId="3" xfId="6" applyFont="1" applyFill="1" applyBorder="1" applyAlignment="1">
      <alignment horizontal="right" wrapText="1"/>
    </xf>
    <xf numFmtId="0" fontId="8" fillId="3" borderId="18" xfId="0" applyFont="1" applyFill="1" applyBorder="1" applyAlignment="1">
      <alignment horizontal="center" vertical="center"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43" fontId="3" fillId="0" borderId="0" xfId="4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8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right" vertical="center" wrapText="1"/>
    </xf>
    <xf numFmtId="49" fontId="8" fillId="2" borderId="1" xfId="0" applyNumberFormat="1" applyFont="1" applyFill="1" applyBorder="1" applyAlignment="1">
      <alignment horizontal="right" wrapText="1"/>
    </xf>
    <xf numFmtId="0" fontId="1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 vertical="center" wrapText="1"/>
    </xf>
    <xf numFmtId="14" fontId="0" fillId="0" borderId="0" xfId="0" applyNumberFormat="1" applyFont="1" applyAlignment="1">
      <alignment horizontal="center"/>
    </xf>
    <xf numFmtId="0" fontId="22" fillId="0" borderId="0" xfId="12"/>
    <xf numFmtId="4" fontId="0" fillId="0" borderId="0" xfId="12" applyNumberFormat="1" applyFont="1"/>
    <xf numFmtId="0" fontId="22" fillId="0" borderId="0" xfId="12" applyAlignment="1">
      <alignment horizontal="right"/>
    </xf>
    <xf numFmtId="14" fontId="0" fillId="0" borderId="0" xfId="0" applyNumberFormat="1" applyFont="1"/>
    <xf numFmtId="4" fontId="3" fillId="0" borderId="0" xfId="6" applyNumberFormat="1" applyFont="1" applyAlignment="1">
      <alignment horizontal="center"/>
    </xf>
    <xf numFmtId="0" fontId="22" fillId="0" borderId="0" xfId="12"/>
    <xf numFmtId="0" fontId="3" fillId="0" borderId="0" xfId="6" applyFont="1" applyAlignment="1">
      <alignment horizontal="center"/>
    </xf>
    <xf numFmtId="0" fontId="6" fillId="0" borderId="0" xfId="6" applyFont="1" applyAlignment="1">
      <alignment horizontal="center" vertical="center" wrapText="1"/>
    </xf>
    <xf numFmtId="49" fontId="7" fillId="2" borderId="1" xfId="6" applyNumberFormat="1" applyFont="1" applyFill="1" applyBorder="1" applyAlignment="1">
      <alignment horizontal="center" vertical="center" wrapText="1" readingOrder="2"/>
    </xf>
    <xf numFmtId="0" fontId="10" fillId="0" borderId="0" xfId="6" applyFont="1" applyAlignment="1">
      <alignment horizontal="center" wrapText="1"/>
    </xf>
    <xf numFmtId="49" fontId="8" fillId="2" borderId="3" xfId="12" applyNumberFormat="1" applyFont="1" applyFill="1" applyBorder="1" applyAlignment="1">
      <alignment horizontal="center" wrapText="1"/>
    </xf>
    <xf numFmtId="0" fontId="3" fillId="0" borderId="0" xfId="12" applyFont="1" applyAlignment="1">
      <alignment horizontal="center"/>
    </xf>
    <xf numFmtId="0" fontId="6" fillId="0" borderId="0" xfId="12" applyFont="1" applyAlignment="1">
      <alignment horizontal="center" vertical="center" wrapText="1"/>
    </xf>
    <xf numFmtId="0" fontId="9" fillId="2" borderId="1" xfId="12" applyFont="1" applyFill="1" applyBorder="1" applyAlignment="1">
      <alignment horizontal="center" vertical="center" wrapText="1"/>
    </xf>
    <xf numFmtId="49" fontId="8" fillId="2" borderId="1" xfId="12" applyNumberFormat="1" applyFont="1" applyFill="1" applyBorder="1" applyAlignment="1">
      <alignment horizontal="center" wrapText="1"/>
    </xf>
    <xf numFmtId="0" fontId="10" fillId="0" borderId="0" xfId="12" applyFont="1" applyAlignment="1">
      <alignment horizontal="center" wrapText="1"/>
    </xf>
    <xf numFmtId="0" fontId="8" fillId="2" borderId="6" xfId="12" applyFont="1" applyFill="1" applyBorder="1" applyAlignment="1">
      <alignment horizontal="right" wrapText="1"/>
    </xf>
    <xf numFmtId="3" fontId="8" fillId="2" borderId="3" xfId="12" applyNumberFormat="1" applyFont="1" applyFill="1" applyBorder="1" applyAlignment="1">
      <alignment horizontal="center" vertical="center" wrapText="1"/>
    </xf>
    <xf numFmtId="3" fontId="9" fillId="2" borderId="3" xfId="12" applyNumberFormat="1" applyFont="1" applyFill="1" applyBorder="1" applyAlignment="1">
      <alignment horizontal="center" vertical="center" wrapText="1"/>
    </xf>
    <xf numFmtId="3" fontId="9" fillId="2" borderId="7" xfId="12" applyNumberFormat="1" applyFont="1" applyFill="1" applyBorder="1" applyAlignment="1">
      <alignment horizontal="center" vertical="center" wrapText="1"/>
    </xf>
    <xf numFmtId="49" fontId="8" fillId="2" borderId="7" xfId="12" applyNumberFormat="1" applyFont="1" applyFill="1" applyBorder="1" applyAlignment="1">
      <alignment horizontal="center" wrapText="1"/>
    </xf>
    <xf numFmtId="3" fontId="8" fillId="2" borderId="7" xfId="12" applyNumberFormat="1" applyFont="1" applyFill="1" applyBorder="1" applyAlignment="1">
      <alignment horizontal="center" vertical="center" wrapText="1"/>
    </xf>
    <xf numFmtId="4" fontId="0" fillId="0" borderId="0" xfId="12" applyNumberFormat="1" applyFont="1"/>
    <xf numFmtId="0" fontId="17" fillId="0" borderId="0" xfId="12" applyFont="1"/>
    <xf numFmtId="4" fontId="17" fillId="0" borderId="0" xfId="12" applyNumberFormat="1" applyFont="1"/>
    <xf numFmtId="4" fontId="17" fillId="5" borderId="0" xfId="12" applyNumberFormat="1" applyFont="1" applyFill="1"/>
    <xf numFmtId="0" fontId="17" fillId="0" borderId="0" xfId="12" applyFont="1" applyFill="1"/>
    <xf numFmtId="0" fontId="3" fillId="0" borderId="0" xfId="12" applyFont="1" applyFill="1" applyAlignment="1">
      <alignment horizontal="right"/>
    </xf>
    <xf numFmtId="0" fontId="3" fillId="0" borderId="0" xfId="12" applyFont="1" applyFill="1" applyAlignment="1">
      <alignment horizontal="center"/>
    </xf>
    <xf numFmtId="4" fontId="17" fillId="0" borderId="0" xfId="12" applyNumberFormat="1" applyFont="1" applyFill="1"/>
    <xf numFmtId="0" fontId="19" fillId="0" borderId="0" xfId="12" applyFont="1" applyAlignment="1">
      <alignment horizontal="right" vertical="center" readingOrder="2"/>
    </xf>
    <xf numFmtId="0" fontId="19" fillId="0" borderId="0" xfId="12" applyFont="1" applyFill="1" applyBorder="1" applyAlignment="1">
      <alignment horizontal="right" vertical="center" readingOrder="2"/>
    </xf>
    <xf numFmtId="0" fontId="22" fillId="0" borderId="0" xfId="12" applyFill="1" applyBorder="1"/>
    <xf numFmtId="0" fontId="6" fillId="0" borderId="0" xfId="12" applyFont="1" applyFill="1" applyBorder="1" applyAlignment="1">
      <alignment horizontal="center" vertical="center" wrapText="1"/>
    </xf>
    <xf numFmtId="10" fontId="20" fillId="0" borderId="0" xfId="12" applyNumberFormat="1" applyFont="1" applyFill="1" applyBorder="1" applyAlignment="1">
      <alignment horizontal="right" vertical="center" readingOrder="1"/>
    </xf>
    <xf numFmtId="0" fontId="17" fillId="0" borderId="0" xfId="12" applyFont="1" applyFill="1" applyBorder="1" applyAlignment="1">
      <alignment horizontal="right" vertical="center" readingOrder="2"/>
    </xf>
    <xf numFmtId="4" fontId="17" fillId="0" borderId="0" xfId="12" applyNumberFormat="1" applyFont="1" applyFill="1" applyBorder="1" applyAlignment="1">
      <alignment horizontal="center" vertical="center" readingOrder="1"/>
    </xf>
    <xf numFmtId="10" fontId="0" fillId="0" borderId="0" xfId="12" applyNumberFormat="1" applyFont="1" applyFill="1" applyBorder="1" applyAlignment="1">
      <alignment horizontal="right" vertical="center" readingOrder="1"/>
    </xf>
    <xf numFmtId="10" fontId="17" fillId="0" borderId="0" xfId="12" applyNumberFormat="1" applyFont="1" applyFill="1" applyBorder="1" applyAlignment="1">
      <alignment horizontal="right" vertical="center" readingOrder="1"/>
    </xf>
    <xf numFmtId="4" fontId="17" fillId="0" borderId="0" xfId="12" applyNumberFormat="1" applyFont="1" applyFill="1" applyBorder="1" applyAlignment="1">
      <alignment horizontal="left" vertical="center" readingOrder="1"/>
    </xf>
    <xf numFmtId="0" fontId="0" fillId="0" borderId="0" xfId="0" applyNumberFormat="1"/>
    <xf numFmtId="4" fontId="3" fillId="0" borderId="0" xfId="0" applyNumberFormat="1" applyFont="1" applyAlignment="1">
      <alignment horizontal="center"/>
    </xf>
    <xf numFmtId="43" fontId="3" fillId="0" borderId="0" xfId="20" applyFont="1" applyAlignment="1">
      <alignment horizontal="center"/>
    </xf>
    <xf numFmtId="0" fontId="21" fillId="0" borderId="0" xfId="12" applyFont="1" applyAlignment="1">
      <alignment horizontal="right" readingOrder="1"/>
    </xf>
    <xf numFmtId="4" fontId="17" fillId="0" borderId="0" xfId="0" applyNumberFormat="1" applyFont="1" applyFill="1"/>
    <xf numFmtId="4" fontId="0" fillId="0" borderId="0" xfId="0" applyNumberFormat="1" applyFont="1" applyFill="1"/>
    <xf numFmtId="43" fontId="0" fillId="0" borderId="0" xfId="0" applyNumberFormat="1" applyAlignment="1">
      <alignment wrapText="1"/>
    </xf>
    <xf numFmtId="0" fontId="5" fillId="2" borderId="23" xfId="6" applyFont="1" applyFill="1" applyBorder="1" applyAlignment="1">
      <alignment vertical="center" wrapText="1"/>
    </xf>
    <xf numFmtId="0" fontId="5" fillId="2" borderId="24" xfId="6" applyFont="1" applyFill="1" applyBorder="1" applyAlignment="1">
      <alignment vertical="center" wrapText="1"/>
    </xf>
    <xf numFmtId="0" fontId="5" fillId="2" borderId="20" xfId="6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 readingOrder="2"/>
    </xf>
    <xf numFmtId="0" fontId="5" fillId="2" borderId="22" xfId="0" applyFont="1" applyFill="1" applyBorder="1" applyAlignment="1">
      <alignment vertical="center" wrapText="1" readingOrder="2"/>
    </xf>
    <xf numFmtId="0" fontId="14" fillId="2" borderId="25" xfId="0" applyFont="1" applyFill="1" applyBorder="1" applyAlignment="1">
      <alignment vertical="center" wrapText="1" readingOrder="2"/>
    </xf>
    <xf numFmtId="0" fontId="0" fillId="0" borderId="26" xfId="0" applyFont="1" applyBorder="1" applyAlignment="1">
      <alignment readingOrder="2"/>
    </xf>
    <xf numFmtId="0" fontId="0" fillId="0" borderId="27" xfId="0" applyFont="1" applyBorder="1" applyAlignment="1">
      <alignment readingOrder="2"/>
    </xf>
    <xf numFmtId="0" fontId="14" fillId="2" borderId="26" xfId="0" applyFont="1" applyFill="1" applyBorder="1" applyAlignment="1">
      <alignment vertical="center" wrapText="1" readingOrder="2"/>
    </xf>
    <xf numFmtId="0" fontId="14" fillId="2" borderId="27" xfId="0" applyFont="1" applyFill="1" applyBorder="1" applyAlignment="1">
      <alignment vertical="center" wrapText="1" readingOrder="2"/>
    </xf>
    <xf numFmtId="0" fontId="5" fillId="2" borderId="25" xfId="0" applyFont="1" applyFill="1" applyBorder="1" applyAlignment="1">
      <alignment vertical="center" wrapText="1" readingOrder="2"/>
    </xf>
    <xf numFmtId="0" fontId="5" fillId="2" borderId="26" xfId="0" applyFont="1" applyFill="1" applyBorder="1" applyAlignment="1">
      <alignment vertical="center" wrapText="1" readingOrder="2"/>
    </xf>
    <xf numFmtId="0" fontId="5" fillId="2" borderId="27" xfId="0" applyFont="1" applyFill="1" applyBorder="1" applyAlignment="1">
      <alignment vertical="center" wrapText="1" readingOrder="2"/>
    </xf>
  </cellXfs>
  <cellStyles count="21">
    <cellStyle name="Comma" xfId="4"/>
    <cellStyle name="Comma [0]" xfId="5"/>
    <cellStyle name="Comma 2" xfId="8"/>
    <cellStyle name="Comma 2 2" xfId="16"/>
    <cellStyle name="Comma 3" xfId="20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11 2" xfId="17"/>
    <cellStyle name="Normal 2" xfId="12"/>
    <cellStyle name="Normal 3" xfId="13"/>
    <cellStyle name="Normal 3 2" xfId="18"/>
    <cellStyle name="Normal_2007-16618" xfId="6"/>
    <cellStyle name="Percent" xfId="1"/>
    <cellStyle name="Percent 2" xfId="14"/>
    <cellStyle name="Percent 2 2" xfId="19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5" width="6.7109375" style="1" customWidth="1"/>
    <col min="6" max="6" width="14.7109375" style="95" bestFit="1" customWidth="1"/>
    <col min="7" max="7" width="14.7109375" style="1" bestFit="1" customWidth="1"/>
    <col min="8" max="9" width="6.7109375" style="1" customWidth="1"/>
    <col min="10" max="10" width="17.140625" style="1" bestFit="1" customWidth="1"/>
    <col min="11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1" t="s">
        <v>196</v>
      </c>
    </row>
    <row r="2" spans="1:36">
      <c r="B2" s="2" t="s">
        <v>1</v>
      </c>
      <c r="C2" s="91">
        <v>513026484</v>
      </c>
    </row>
    <row r="3" spans="1:36">
      <c r="B3" s="2" t="s">
        <v>2</v>
      </c>
      <c r="C3" s="91" t="s">
        <v>5183</v>
      </c>
    </row>
    <row r="4" spans="1:36">
      <c r="B4" s="2" t="s">
        <v>3</v>
      </c>
      <c r="C4" s="91"/>
    </row>
    <row r="6" spans="1:36" ht="26.25" customHeight="1">
      <c r="B6" s="136" t="s">
        <v>4</v>
      </c>
      <c r="C6" s="137"/>
      <c r="D6" s="138"/>
    </row>
    <row r="7" spans="1:36" s="3" customFormat="1">
      <c r="B7" s="4"/>
      <c r="C7" s="60" t="s">
        <v>5</v>
      </c>
      <c r="D7" s="61" t="s">
        <v>195</v>
      </c>
      <c r="E7" s="1"/>
      <c r="F7" s="9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F8" s="96"/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F9" s="98"/>
      <c r="AJ9" s="5" t="s">
        <v>11</v>
      </c>
    </row>
    <row r="10" spans="1:36" s="6" customFormat="1" ht="18" customHeight="1">
      <c r="B10" s="67" t="s">
        <v>12</v>
      </c>
      <c r="C10" s="57"/>
      <c r="D10" s="58"/>
      <c r="F10" s="98"/>
      <c r="AJ10" s="8"/>
    </row>
    <row r="11" spans="1:36">
      <c r="A11" t="s">
        <v>13</v>
      </c>
      <c r="B11" s="68" t="s">
        <v>14</v>
      </c>
      <c r="C11" s="74">
        <v>2255109.7342641689</v>
      </c>
      <c r="D11" s="74">
        <f>+C11/$C$42*100</f>
        <v>8.7824112543555621</v>
      </c>
      <c r="F11" s="93"/>
      <c r="G11" s="93"/>
    </row>
    <row r="12" spans="1:36">
      <c r="B12" s="68" t="s">
        <v>15</v>
      </c>
      <c r="C12" s="59"/>
      <c r="D12" s="59"/>
      <c r="F12" s="135"/>
    </row>
    <row r="13" spans="1:36">
      <c r="A13" t="s">
        <v>13</v>
      </c>
      <c r="B13" s="69" t="s">
        <v>16</v>
      </c>
      <c r="C13" s="75">
        <v>7535623.980497526</v>
      </c>
      <c r="D13" s="75">
        <f>+C13/$C$42*100</f>
        <v>29.347107969673878</v>
      </c>
      <c r="F13" s="93"/>
      <c r="G13" s="93"/>
    </row>
    <row r="14" spans="1:36">
      <c r="A14" t="s">
        <v>13</v>
      </c>
      <c r="B14" s="69" t="s">
        <v>17</v>
      </c>
      <c r="C14" s="75">
        <v>0</v>
      </c>
      <c r="D14" s="75">
        <f t="shared" ref="D14:D22" si="0">+C14/$C$42*100</f>
        <v>0</v>
      </c>
      <c r="F14" s="93"/>
      <c r="G14" s="93"/>
    </row>
    <row r="15" spans="1:36">
      <c r="A15" t="s">
        <v>13</v>
      </c>
      <c r="B15" s="69" t="s">
        <v>18</v>
      </c>
      <c r="C15" s="75">
        <v>4027921.123554355</v>
      </c>
      <c r="D15" s="75">
        <f t="shared" si="0"/>
        <v>15.686535900969323</v>
      </c>
      <c r="F15" s="93"/>
      <c r="G15" s="93"/>
    </row>
    <row r="16" spans="1:36">
      <c r="A16" t="s">
        <v>13</v>
      </c>
      <c r="B16" s="69" t="s">
        <v>19</v>
      </c>
      <c r="C16" s="75">
        <v>3776318.9174472685</v>
      </c>
      <c r="D16" s="75">
        <f t="shared" si="0"/>
        <v>14.706683784257773</v>
      </c>
      <c r="F16" s="93"/>
      <c r="G16" s="93"/>
    </row>
    <row r="17" spans="1:7">
      <c r="A17" t="s">
        <v>13</v>
      </c>
      <c r="B17" s="69" t="s">
        <v>20</v>
      </c>
      <c r="C17" s="75">
        <v>1064436.2357800622</v>
      </c>
      <c r="D17" s="75">
        <f t="shared" si="0"/>
        <v>4.1453932971066703</v>
      </c>
      <c r="F17" s="93"/>
      <c r="G17" s="93"/>
    </row>
    <row r="18" spans="1:7">
      <c r="A18" t="s">
        <v>13</v>
      </c>
      <c r="B18" s="69" t="s">
        <v>21</v>
      </c>
      <c r="C18" s="75">
        <v>921439.67953063035</v>
      </c>
      <c r="D18" s="75">
        <f t="shared" si="0"/>
        <v>3.5885004125354114</v>
      </c>
      <c r="F18" s="93"/>
      <c r="G18" s="93"/>
    </row>
    <row r="19" spans="1:7">
      <c r="A19" t="s">
        <v>13</v>
      </c>
      <c r="B19" s="69" t="s">
        <v>22</v>
      </c>
      <c r="C19" s="75">
        <v>6740.2115966299998</v>
      </c>
      <c r="D19" s="75">
        <f t="shared" si="0"/>
        <v>2.6249414511217265E-2</v>
      </c>
      <c r="F19" s="93"/>
      <c r="G19" s="93"/>
    </row>
    <row r="20" spans="1:7">
      <c r="A20" t="s">
        <v>13</v>
      </c>
      <c r="B20" s="69" t="s">
        <v>23</v>
      </c>
      <c r="C20" s="75">
        <v>80220.060059364056</v>
      </c>
      <c r="D20" s="75">
        <f t="shared" si="0"/>
        <v>0.31241298265262524</v>
      </c>
      <c r="F20" s="93"/>
      <c r="G20" s="93"/>
    </row>
    <row r="21" spans="1:7">
      <c r="A21" t="s">
        <v>13</v>
      </c>
      <c r="B21" s="69" t="s">
        <v>24</v>
      </c>
      <c r="C21" s="75">
        <v>12539.042919694415</v>
      </c>
      <c r="D21" s="75">
        <f t="shared" si="0"/>
        <v>4.8832670970977952E-2</v>
      </c>
      <c r="F21" s="93"/>
      <c r="G21" s="93"/>
    </row>
    <row r="22" spans="1:7">
      <c r="A22" t="s">
        <v>13</v>
      </c>
      <c r="B22" s="69" t="s">
        <v>25</v>
      </c>
      <c r="C22" s="75">
        <v>0</v>
      </c>
      <c r="D22" s="75">
        <f t="shared" si="0"/>
        <v>0</v>
      </c>
      <c r="F22" s="93"/>
      <c r="G22" s="93"/>
    </row>
    <row r="23" spans="1:7">
      <c r="B23" s="68" t="s">
        <v>26</v>
      </c>
      <c r="C23" s="59"/>
      <c r="D23" s="59"/>
      <c r="F23" s="93"/>
      <c r="G23" s="93"/>
    </row>
    <row r="24" spans="1:7">
      <c r="A24" t="s">
        <v>13</v>
      </c>
      <c r="B24" s="69" t="s">
        <v>27</v>
      </c>
      <c r="C24" s="75">
        <v>726899.49639999995</v>
      </c>
      <c r="D24" s="75">
        <f t="shared" ref="D24:D37" si="1">+C24/$C$42*100</f>
        <v>2.830873469690288</v>
      </c>
      <c r="F24" s="93"/>
      <c r="G24" s="93"/>
    </row>
    <row r="25" spans="1:7">
      <c r="A25" t="s">
        <v>13</v>
      </c>
      <c r="B25" s="69" t="s">
        <v>28</v>
      </c>
      <c r="C25" s="75">
        <v>129859.26940766</v>
      </c>
      <c r="D25" s="75">
        <f t="shared" si="1"/>
        <v>0.50573038278350413</v>
      </c>
      <c r="F25" s="93"/>
      <c r="G25" s="93"/>
    </row>
    <row r="26" spans="1:7">
      <c r="A26" t="s">
        <v>13</v>
      </c>
      <c r="B26" s="69" t="s">
        <v>18</v>
      </c>
      <c r="C26" s="75">
        <v>651547.60468838259</v>
      </c>
      <c r="D26" s="75">
        <f t="shared" si="1"/>
        <v>2.5374193234240874</v>
      </c>
      <c r="F26" s="93"/>
      <c r="G26" s="93"/>
    </row>
    <row r="27" spans="1:7">
      <c r="A27" t="s">
        <v>13</v>
      </c>
      <c r="B27" s="69" t="s">
        <v>29</v>
      </c>
      <c r="C27" s="75">
        <v>55880.430235710308</v>
      </c>
      <c r="D27" s="75">
        <f t="shared" si="1"/>
        <v>0.21762352046272695</v>
      </c>
      <c r="F27" s="93"/>
      <c r="G27" s="93"/>
    </row>
    <row r="28" spans="1:7">
      <c r="A28" t="s">
        <v>13</v>
      </c>
      <c r="B28" s="69" t="s">
        <v>30</v>
      </c>
      <c r="C28" s="75">
        <v>1140770.8533174174</v>
      </c>
      <c r="D28" s="75">
        <f t="shared" si="1"/>
        <v>4.4426746195943965</v>
      </c>
      <c r="F28" s="93"/>
      <c r="G28" s="93"/>
    </row>
    <row r="29" spans="1:7">
      <c r="A29" t="s">
        <v>13</v>
      </c>
      <c r="B29" s="69" t="s">
        <v>31</v>
      </c>
      <c r="C29" s="75">
        <v>27426.353103601821</v>
      </c>
      <c r="D29" s="75">
        <f t="shared" si="1"/>
        <v>0.10681055050369723</v>
      </c>
      <c r="F29" s="93"/>
      <c r="G29" s="93"/>
    </row>
    <row r="30" spans="1:7">
      <c r="A30" t="s">
        <v>13</v>
      </c>
      <c r="B30" s="69" t="s">
        <v>32</v>
      </c>
      <c r="C30" s="75">
        <v>-77.196770847976097</v>
      </c>
      <c r="D30" s="75">
        <f t="shared" si="1"/>
        <v>-3.006389351232135E-4</v>
      </c>
      <c r="F30" s="93"/>
      <c r="G30" s="93"/>
    </row>
    <row r="31" spans="1:7">
      <c r="A31" t="s">
        <v>13</v>
      </c>
      <c r="B31" s="69" t="s">
        <v>33</v>
      </c>
      <c r="C31" s="75">
        <v>26225.344184625526</v>
      </c>
      <c r="D31" s="75">
        <f t="shared" si="1"/>
        <v>0.10213328177200932</v>
      </c>
      <c r="F31" s="93"/>
      <c r="G31" s="93"/>
    </row>
    <row r="32" spans="1:7">
      <c r="A32" t="s">
        <v>13</v>
      </c>
      <c r="B32" s="69" t="s">
        <v>34</v>
      </c>
      <c r="C32" s="75">
        <v>223576.11970397827</v>
      </c>
      <c r="D32" s="75">
        <f t="shared" si="1"/>
        <v>0.87070593508570793</v>
      </c>
      <c r="F32" s="93"/>
      <c r="G32" s="93"/>
    </row>
    <row r="33" spans="1:7">
      <c r="A33" t="s">
        <v>13</v>
      </c>
      <c r="B33" s="68" t="s">
        <v>35</v>
      </c>
      <c r="C33" s="75">
        <v>2181255.3201715257</v>
      </c>
      <c r="D33" s="75">
        <f t="shared" si="1"/>
        <v>8.4947889592379795</v>
      </c>
      <c r="F33" s="93"/>
      <c r="G33" s="93"/>
    </row>
    <row r="34" spans="1:7">
      <c r="A34" t="s">
        <v>13</v>
      </c>
      <c r="B34" s="68" t="s">
        <v>36</v>
      </c>
      <c r="C34" s="75">
        <v>820630.33984666795</v>
      </c>
      <c r="D34" s="75">
        <f t="shared" si="1"/>
        <v>3.1959035176115953</v>
      </c>
      <c r="F34" s="93"/>
      <c r="G34" s="93"/>
    </row>
    <row r="35" spans="1:7">
      <c r="A35" t="s">
        <v>13</v>
      </c>
      <c r="B35" s="68" t="s">
        <v>37</v>
      </c>
      <c r="C35" s="75">
        <v>8915.681176565</v>
      </c>
      <c r="D35" s="75">
        <f t="shared" si="1"/>
        <v>3.4721671196572525E-2</v>
      </c>
      <c r="F35" s="93"/>
      <c r="G35" s="93"/>
    </row>
    <row r="36" spans="1:7">
      <c r="A36" t="s">
        <v>13</v>
      </c>
      <c r="B36" s="68" t="s">
        <v>38</v>
      </c>
      <c r="C36" s="75">
        <v>0</v>
      </c>
      <c r="D36" s="75">
        <f t="shared" si="1"/>
        <v>0</v>
      </c>
      <c r="F36" s="93"/>
      <c r="G36" s="93"/>
    </row>
    <row r="37" spans="1:7">
      <c r="A37" t="s">
        <v>13</v>
      </c>
      <c r="B37" s="68" t="s">
        <v>39</v>
      </c>
      <c r="C37" s="75">
        <v>3256.4660641770442</v>
      </c>
      <c r="D37" s="75">
        <f t="shared" si="1"/>
        <v>1.2682143035840939E-2</v>
      </c>
      <c r="F37" s="93"/>
      <c r="G37" s="93"/>
    </row>
    <row r="38" spans="1:7">
      <c r="A38" s="9"/>
      <c r="B38" s="70" t="s">
        <v>40</v>
      </c>
      <c r="C38" s="59"/>
      <c r="D38" s="59"/>
      <c r="F38" s="93"/>
      <c r="G38" s="93"/>
    </row>
    <row r="39" spans="1:7">
      <c r="A39" t="s">
        <v>13</v>
      </c>
      <c r="B39" s="71" t="s">
        <v>41</v>
      </c>
      <c r="C39" s="75">
        <v>1054.2125077273799</v>
      </c>
      <c r="D39" s="75">
        <f t="shared" ref="D39:D42" si="2">+C39/$C$42*100</f>
        <v>4.105577503246579E-3</v>
      </c>
      <c r="F39" s="93"/>
      <c r="G39" s="93"/>
    </row>
    <row r="40" spans="1:7">
      <c r="A40" t="s">
        <v>13</v>
      </c>
      <c r="B40" s="71" t="s">
        <v>42</v>
      </c>
      <c r="C40" s="75">
        <v>0</v>
      </c>
      <c r="D40" s="75">
        <f t="shared" si="2"/>
        <v>0</v>
      </c>
      <c r="F40" s="93"/>
      <c r="G40" s="93"/>
    </row>
    <row r="41" spans="1:7">
      <c r="A41" t="s">
        <v>13</v>
      </c>
      <c r="B41" s="71" t="s">
        <v>43</v>
      </c>
      <c r="C41" s="75">
        <v>0</v>
      </c>
      <c r="D41" s="75">
        <f t="shared" si="2"/>
        <v>0</v>
      </c>
      <c r="F41" s="93"/>
      <c r="G41" s="93"/>
    </row>
    <row r="42" spans="1:7">
      <c r="B42" s="71" t="s">
        <v>44</v>
      </c>
      <c r="C42" s="75">
        <f>SUM(C24:C41,C11:C22)</f>
        <v>25677569.279686898</v>
      </c>
      <c r="D42" s="75">
        <f t="shared" si="2"/>
        <v>100</v>
      </c>
      <c r="F42" s="93"/>
      <c r="G42" s="93"/>
    </row>
    <row r="43" spans="1:7">
      <c r="A43" t="s">
        <v>13</v>
      </c>
      <c r="B43" s="72" t="s">
        <v>45</v>
      </c>
      <c r="C43" s="75">
        <v>692290.78023999999</v>
      </c>
      <c r="D43" s="75"/>
      <c r="F43" s="93"/>
      <c r="G43" s="93"/>
    </row>
    <row r="44" spans="1:7">
      <c r="B44" s="10" t="s">
        <v>197</v>
      </c>
    </row>
    <row r="45" spans="1:7">
      <c r="C45" s="12" t="s">
        <v>46</v>
      </c>
      <c r="D45" s="13" t="s">
        <v>47</v>
      </c>
    </row>
    <row r="46" spans="1:7">
      <c r="C46" s="12" t="s">
        <v>9</v>
      </c>
      <c r="D46" s="12" t="s">
        <v>10</v>
      </c>
    </row>
    <row r="47" spans="1:7">
      <c r="C47" t="s">
        <v>116</v>
      </c>
      <c r="D47">
        <v>4.7356999999999996</v>
      </c>
    </row>
    <row r="48" spans="1:7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198</v>
      </c>
      <c r="D50">
        <v>3.6273</v>
      </c>
    </row>
    <row r="51" spans="3:4">
      <c r="C51" t="s">
        <v>199</v>
      </c>
      <c r="D51">
        <v>0.55869999999999997</v>
      </c>
    </row>
    <row r="52" spans="3:4">
      <c r="C52" t="s">
        <v>200</v>
      </c>
      <c r="D52">
        <v>2.536</v>
      </c>
    </row>
    <row r="53" spans="3:4">
      <c r="C53" t="s">
        <v>126</v>
      </c>
      <c r="D53">
        <v>0.44369999999999998</v>
      </c>
    </row>
    <row r="54" spans="3:4">
      <c r="C54" t="s">
        <v>119</v>
      </c>
      <c r="D54">
        <v>2.8287</v>
      </c>
    </row>
    <row r="55" spans="3:4">
      <c r="C55" t="s">
        <v>201</v>
      </c>
      <c r="D55">
        <v>0.26</v>
      </c>
    </row>
    <row r="56" spans="3:4">
      <c r="C56" t="s">
        <v>123</v>
      </c>
      <c r="D56">
        <v>2.7612000000000001</v>
      </c>
    </row>
    <row r="57" spans="3:4">
      <c r="C57" t="s">
        <v>202</v>
      </c>
      <c r="D57">
        <v>3.1320000000000001E-2</v>
      </c>
    </row>
    <row r="58" spans="3:4">
      <c r="C58" t="s">
        <v>126</v>
      </c>
      <c r="D58">
        <v>3.0699999999999998E-3</v>
      </c>
    </row>
    <row r="59" spans="3:4">
      <c r="C59" t="s">
        <v>203</v>
      </c>
      <c r="D59">
        <v>1.1042000000000001</v>
      </c>
    </row>
    <row r="60" spans="3:4">
      <c r="C60" t="s">
        <v>126</v>
      </c>
      <c r="D60">
        <v>6.0749999999999998E-2</v>
      </c>
    </row>
    <row r="61" spans="3:4">
      <c r="C61" t="s">
        <v>204</v>
      </c>
      <c r="D61">
        <v>0.45100000000000001</v>
      </c>
    </row>
    <row r="62" spans="3:4">
      <c r="C62" t="s">
        <v>205</v>
      </c>
      <c r="D62">
        <v>0.1938</v>
      </c>
    </row>
    <row r="63" spans="3:4">
      <c r="C63" t="s">
        <v>126</v>
      </c>
      <c r="D63">
        <v>5.3780000000000001E-2</v>
      </c>
    </row>
    <row r="64" spans="3:4">
      <c r="C64" t="s">
        <v>126</v>
      </c>
      <c r="D64">
        <v>0.98819999999999997</v>
      </c>
    </row>
    <row r="65" spans="3:4">
      <c r="C65" t="s">
        <v>206</v>
      </c>
      <c r="D65">
        <v>0.43369999999999997</v>
      </c>
    </row>
  </sheetData>
  <dataValidations count="1">
    <dataValidation allowBlank="1" showInputMessage="1" showErrorMessage="1" sqref="C1:C4"/>
  </dataValidation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91" t="s">
        <v>196</v>
      </c>
    </row>
    <row r="2" spans="2:61">
      <c r="B2" s="2" t="s">
        <v>1</v>
      </c>
      <c r="C2" s="91">
        <v>513026484</v>
      </c>
    </row>
    <row r="3" spans="2:61">
      <c r="B3" s="2" t="s">
        <v>2</v>
      </c>
      <c r="C3" s="91" t="s">
        <v>5183</v>
      </c>
    </row>
    <row r="4" spans="2:61">
      <c r="B4" s="2" t="s">
        <v>3</v>
      </c>
    </row>
    <row r="6" spans="2:61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61" ht="26.25" customHeight="1">
      <c r="B7" s="146" t="s">
        <v>101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4">
        <v>8932702.3200000003</v>
      </c>
      <c r="H11" s="7"/>
      <c r="I11" s="74">
        <v>80220.060059364056</v>
      </c>
      <c r="J11" s="24"/>
      <c r="K11" s="74">
        <v>100</v>
      </c>
      <c r="L11" s="74">
        <v>0.31</v>
      </c>
      <c r="BD11" s="15"/>
      <c r="BE11" s="18"/>
      <c r="BF11" s="15"/>
      <c r="BH11" s="15"/>
    </row>
    <row r="12" spans="2:61">
      <c r="B12" s="76" t="s">
        <v>207</v>
      </c>
      <c r="C12" s="15"/>
      <c r="D12" s="15"/>
      <c r="E12" s="15"/>
      <c r="G12" s="77">
        <v>4866.4799999999996</v>
      </c>
      <c r="I12" s="77">
        <v>84336.112469999993</v>
      </c>
      <c r="K12" s="77">
        <v>105.13</v>
      </c>
      <c r="L12" s="77">
        <v>0.33</v>
      </c>
    </row>
    <row r="13" spans="2:61">
      <c r="B13" s="76" t="s">
        <v>3326</v>
      </c>
      <c r="C13" s="15"/>
      <c r="D13" s="15"/>
      <c r="E13" s="15"/>
      <c r="G13" s="77">
        <v>4866.4799999999996</v>
      </c>
      <c r="I13" s="77">
        <v>84336.112469999993</v>
      </c>
      <c r="K13" s="77">
        <v>105.13</v>
      </c>
      <c r="L13" s="77">
        <v>0.33</v>
      </c>
    </row>
    <row r="14" spans="2:61">
      <c r="B14" t="s">
        <v>3327</v>
      </c>
      <c r="C14" t="s">
        <v>3328</v>
      </c>
      <c r="D14" t="s">
        <v>103</v>
      </c>
      <c r="E14" t="s">
        <v>1771</v>
      </c>
      <c r="F14" t="s">
        <v>105</v>
      </c>
      <c r="G14" s="75">
        <v>54.49</v>
      </c>
      <c r="H14" s="75">
        <v>3016700</v>
      </c>
      <c r="I14" s="75">
        <v>1643.7998299999999</v>
      </c>
      <c r="J14" s="75">
        <v>0</v>
      </c>
      <c r="K14" s="75">
        <v>2.0499999999999998</v>
      </c>
      <c r="L14" s="75">
        <v>0.01</v>
      </c>
    </row>
    <row r="15" spans="2:61">
      <c r="B15" t="s">
        <v>3329</v>
      </c>
      <c r="C15" t="s">
        <v>3330</v>
      </c>
      <c r="D15" t="s">
        <v>103</v>
      </c>
      <c r="E15" t="s">
        <v>131</v>
      </c>
      <c r="F15" t="s">
        <v>105</v>
      </c>
      <c r="G15" s="75">
        <v>1237.9100000000001</v>
      </c>
      <c r="H15" s="75">
        <v>1976700</v>
      </c>
      <c r="I15" s="75">
        <v>24469.766970000001</v>
      </c>
      <c r="J15" s="75">
        <v>0</v>
      </c>
      <c r="K15" s="75">
        <v>30.5</v>
      </c>
      <c r="L15" s="75">
        <v>0.1</v>
      </c>
    </row>
    <row r="16" spans="2:61">
      <c r="B16" t="s">
        <v>3331</v>
      </c>
      <c r="C16" t="s">
        <v>3332</v>
      </c>
      <c r="D16" t="s">
        <v>103</v>
      </c>
      <c r="E16" t="s">
        <v>131</v>
      </c>
      <c r="F16" t="s">
        <v>105</v>
      </c>
      <c r="G16" s="75">
        <v>107.17</v>
      </c>
      <c r="H16" s="75">
        <v>1762600</v>
      </c>
      <c r="I16" s="75">
        <v>1888.9784199999999</v>
      </c>
      <c r="J16" s="75">
        <v>0</v>
      </c>
      <c r="K16" s="75">
        <v>2.35</v>
      </c>
      <c r="L16" s="75">
        <v>0.01</v>
      </c>
    </row>
    <row r="17" spans="2:12">
      <c r="B17" t="s">
        <v>3333</v>
      </c>
      <c r="C17" t="s">
        <v>3334</v>
      </c>
      <c r="D17" t="s">
        <v>103</v>
      </c>
      <c r="E17" t="s">
        <v>131</v>
      </c>
      <c r="F17" t="s">
        <v>105</v>
      </c>
      <c r="G17" s="75">
        <v>287.72000000000003</v>
      </c>
      <c r="H17" s="75">
        <v>1784600</v>
      </c>
      <c r="I17" s="75">
        <v>5134.6511200000004</v>
      </c>
      <c r="J17" s="75">
        <v>0</v>
      </c>
      <c r="K17" s="75">
        <v>6.4</v>
      </c>
      <c r="L17" s="75">
        <v>0.02</v>
      </c>
    </row>
    <row r="18" spans="2:12">
      <c r="B18" t="s">
        <v>3335</v>
      </c>
      <c r="C18" t="s">
        <v>3336</v>
      </c>
      <c r="D18" t="s">
        <v>103</v>
      </c>
      <c r="E18" t="s">
        <v>131</v>
      </c>
      <c r="F18" t="s">
        <v>105</v>
      </c>
      <c r="G18" s="75">
        <v>1643.41</v>
      </c>
      <c r="H18" s="75">
        <v>1740600</v>
      </c>
      <c r="I18" s="75">
        <v>28605.194459999999</v>
      </c>
      <c r="J18" s="75">
        <v>0</v>
      </c>
      <c r="K18" s="75">
        <v>35.659999999999997</v>
      </c>
      <c r="L18" s="75">
        <v>0.11</v>
      </c>
    </row>
    <row r="19" spans="2:12">
      <c r="B19" t="s">
        <v>3337</v>
      </c>
      <c r="C19" t="s">
        <v>3338</v>
      </c>
      <c r="D19" t="s">
        <v>103</v>
      </c>
      <c r="E19" t="s">
        <v>131</v>
      </c>
      <c r="F19" t="s">
        <v>105</v>
      </c>
      <c r="G19" s="75">
        <v>12.87</v>
      </c>
      <c r="H19" s="75">
        <v>18233000</v>
      </c>
      <c r="I19" s="75">
        <v>2346.5871000000002</v>
      </c>
      <c r="J19" s="75">
        <v>0</v>
      </c>
      <c r="K19" s="75">
        <v>2.93</v>
      </c>
      <c r="L19" s="75">
        <v>0.01</v>
      </c>
    </row>
    <row r="20" spans="2:12">
      <c r="B20" t="s">
        <v>3339</v>
      </c>
      <c r="C20" t="s">
        <v>3340</v>
      </c>
      <c r="D20" t="s">
        <v>103</v>
      </c>
      <c r="E20" t="s">
        <v>131</v>
      </c>
      <c r="F20" t="s">
        <v>105</v>
      </c>
      <c r="G20" s="75">
        <v>14.38</v>
      </c>
      <c r="H20" s="75">
        <v>143200</v>
      </c>
      <c r="I20" s="75">
        <v>20.59216</v>
      </c>
      <c r="J20" s="75">
        <v>0</v>
      </c>
      <c r="K20" s="75">
        <v>0.03</v>
      </c>
      <c r="L20" s="75">
        <v>0</v>
      </c>
    </row>
    <row r="21" spans="2:12">
      <c r="B21" t="s">
        <v>3341</v>
      </c>
      <c r="C21" t="s">
        <v>3342</v>
      </c>
      <c r="D21" t="s">
        <v>103</v>
      </c>
      <c r="E21" t="s">
        <v>131</v>
      </c>
      <c r="F21" t="s">
        <v>105</v>
      </c>
      <c r="G21" s="75">
        <v>-14.38</v>
      </c>
      <c r="H21" s="75">
        <v>130100</v>
      </c>
      <c r="I21" s="75">
        <v>-18.708379999999998</v>
      </c>
      <c r="J21" s="75">
        <v>0</v>
      </c>
      <c r="K21" s="75">
        <v>-0.02</v>
      </c>
      <c r="L21" s="75">
        <v>0</v>
      </c>
    </row>
    <row r="22" spans="2:12">
      <c r="B22" t="s">
        <v>3343</v>
      </c>
      <c r="C22" t="s">
        <v>3344</v>
      </c>
      <c r="D22" t="s">
        <v>103</v>
      </c>
      <c r="E22" t="s">
        <v>131</v>
      </c>
      <c r="F22" t="s">
        <v>105</v>
      </c>
      <c r="G22" s="75">
        <v>364.35</v>
      </c>
      <c r="H22" s="75">
        <v>2338900</v>
      </c>
      <c r="I22" s="75">
        <v>8521.7821499999991</v>
      </c>
      <c r="J22" s="75">
        <v>0</v>
      </c>
      <c r="K22" s="75">
        <v>10.62</v>
      </c>
      <c r="L22" s="75">
        <v>0.03</v>
      </c>
    </row>
    <row r="23" spans="2:12">
      <c r="B23" t="s">
        <v>3345</v>
      </c>
      <c r="C23" t="s">
        <v>3346</v>
      </c>
      <c r="D23" t="s">
        <v>103</v>
      </c>
      <c r="E23" t="s">
        <v>135</v>
      </c>
      <c r="F23" t="s">
        <v>105</v>
      </c>
      <c r="G23" s="75">
        <v>1158.56</v>
      </c>
      <c r="H23" s="75">
        <v>1011900</v>
      </c>
      <c r="I23" s="75">
        <v>11723.468639999999</v>
      </c>
      <c r="J23" s="75">
        <v>0</v>
      </c>
      <c r="K23" s="75">
        <v>14.61</v>
      </c>
      <c r="L23" s="75">
        <v>0.05</v>
      </c>
    </row>
    <row r="24" spans="2:12">
      <c r="B24" s="76" t="s">
        <v>3347</v>
      </c>
      <c r="C24" s="15"/>
      <c r="D24" s="15"/>
      <c r="E24" s="15"/>
      <c r="G24" s="77">
        <v>0</v>
      </c>
      <c r="I24" s="77">
        <v>0</v>
      </c>
      <c r="K24" s="77">
        <v>0</v>
      </c>
      <c r="L24" s="77">
        <v>0</v>
      </c>
    </row>
    <row r="25" spans="2:12">
      <c r="B25" t="s">
        <v>212</v>
      </c>
      <c r="C25" t="s">
        <v>212</v>
      </c>
      <c r="D25" s="15"/>
      <c r="E25" t="s">
        <v>212</v>
      </c>
      <c r="F25" t="s">
        <v>212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3348</v>
      </c>
      <c r="C26" s="15"/>
      <c r="D26" s="15"/>
      <c r="E26" s="15"/>
      <c r="G26" s="77">
        <v>0</v>
      </c>
      <c r="I26" s="77">
        <v>0</v>
      </c>
      <c r="K26" s="77">
        <v>0</v>
      </c>
      <c r="L26" s="77">
        <v>0</v>
      </c>
    </row>
    <row r="27" spans="2:12">
      <c r="B27" t="s">
        <v>212</v>
      </c>
      <c r="C27" t="s">
        <v>212</v>
      </c>
      <c r="D27" s="15"/>
      <c r="E27" t="s">
        <v>212</v>
      </c>
      <c r="F27" t="s">
        <v>212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</row>
    <row r="28" spans="2:12">
      <c r="B28" s="76" t="s">
        <v>1707</v>
      </c>
      <c r="C28" s="15"/>
      <c r="D28" s="15"/>
      <c r="E28" s="15"/>
      <c r="G28" s="77">
        <v>0</v>
      </c>
      <c r="I28" s="77">
        <v>0</v>
      </c>
      <c r="K28" s="77">
        <v>0</v>
      </c>
      <c r="L28" s="77">
        <v>0</v>
      </c>
    </row>
    <row r="29" spans="2:12">
      <c r="B29" t="s">
        <v>212</v>
      </c>
      <c r="C29" t="s">
        <v>212</v>
      </c>
      <c r="D29" s="15"/>
      <c r="E29" t="s">
        <v>212</v>
      </c>
      <c r="F29" t="s">
        <v>212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</row>
    <row r="30" spans="2:12">
      <c r="B30" s="76" t="s">
        <v>287</v>
      </c>
      <c r="C30" s="15"/>
      <c r="D30" s="15"/>
      <c r="E30" s="15"/>
      <c r="G30" s="77">
        <v>8927835.8399999999</v>
      </c>
      <c r="I30" s="77">
        <v>-4116.0524106359499</v>
      </c>
      <c r="K30" s="77">
        <v>-5.13</v>
      </c>
      <c r="L30" s="77">
        <v>-0.02</v>
      </c>
    </row>
    <row r="31" spans="2:12">
      <c r="B31" s="76" t="s">
        <v>3326</v>
      </c>
      <c r="C31" s="15"/>
      <c r="D31" s="15"/>
      <c r="E31" s="15"/>
      <c r="G31" s="77">
        <v>8927835.8399999999</v>
      </c>
      <c r="I31" s="77">
        <v>-4116.0524106359499</v>
      </c>
      <c r="K31" s="77">
        <v>-5.13</v>
      </c>
      <c r="L31" s="77">
        <v>-0.02</v>
      </c>
    </row>
    <row r="32" spans="2:12">
      <c r="B32" t="s">
        <v>3349</v>
      </c>
      <c r="C32" t="s">
        <v>3350</v>
      </c>
      <c r="D32" t="s">
        <v>126</v>
      </c>
      <c r="E32" t="s">
        <v>1712</v>
      </c>
      <c r="F32" t="s">
        <v>109</v>
      </c>
      <c r="G32" s="75">
        <v>-115.62</v>
      </c>
      <c r="H32" s="75">
        <v>17000</v>
      </c>
      <c r="I32" s="75">
        <v>-69.363906600000007</v>
      </c>
      <c r="J32" s="75">
        <v>0</v>
      </c>
      <c r="K32" s="75">
        <v>-0.09</v>
      </c>
      <c r="L32" s="75">
        <v>0</v>
      </c>
    </row>
    <row r="33" spans="2:12">
      <c r="B33" t="s">
        <v>3351</v>
      </c>
      <c r="C33" t="s">
        <v>3352</v>
      </c>
      <c r="D33" t="s">
        <v>126</v>
      </c>
      <c r="E33" t="s">
        <v>1712</v>
      </c>
      <c r="F33" t="s">
        <v>109</v>
      </c>
      <c r="G33" s="75">
        <v>-115.62</v>
      </c>
      <c r="H33" s="75">
        <v>6500</v>
      </c>
      <c r="I33" s="75">
        <v>-26.521493700000001</v>
      </c>
      <c r="J33" s="75">
        <v>0</v>
      </c>
      <c r="K33" s="75">
        <v>-0.03</v>
      </c>
      <c r="L33" s="75">
        <v>0</v>
      </c>
    </row>
    <row r="34" spans="2:12">
      <c r="B34" t="s">
        <v>3353</v>
      </c>
      <c r="C34" t="s">
        <v>3354</v>
      </c>
      <c r="D34" t="s">
        <v>424</v>
      </c>
      <c r="E34" t="s">
        <v>1723</v>
      </c>
      <c r="F34" t="s">
        <v>109</v>
      </c>
      <c r="G34" s="75">
        <v>-137.97999999999999</v>
      </c>
      <c r="H34" s="75">
        <v>1550</v>
      </c>
      <c r="I34" s="75">
        <v>-7.5474370100000003</v>
      </c>
      <c r="J34" s="75">
        <v>0</v>
      </c>
      <c r="K34" s="75">
        <v>-0.01</v>
      </c>
      <c r="L34" s="75">
        <v>0</v>
      </c>
    </row>
    <row r="35" spans="2:12">
      <c r="B35" t="s">
        <v>3355</v>
      </c>
      <c r="C35" t="s">
        <v>3356</v>
      </c>
      <c r="D35" t="s">
        <v>107</v>
      </c>
      <c r="E35" t="s">
        <v>3357</v>
      </c>
      <c r="F35" t="s">
        <v>109</v>
      </c>
      <c r="G35" s="75">
        <v>142.59</v>
      </c>
      <c r="H35" s="75">
        <v>450</v>
      </c>
      <c r="I35" s="75">
        <v>2.2644004949999998</v>
      </c>
      <c r="J35" s="75">
        <v>0</v>
      </c>
      <c r="K35" s="75">
        <v>0</v>
      </c>
      <c r="L35" s="75">
        <v>0</v>
      </c>
    </row>
    <row r="36" spans="2:12">
      <c r="B36" t="s">
        <v>3358</v>
      </c>
      <c r="C36" t="s">
        <v>3359</v>
      </c>
      <c r="D36" t="s">
        <v>107</v>
      </c>
      <c r="E36" t="s">
        <v>3357</v>
      </c>
      <c r="F36" t="s">
        <v>109</v>
      </c>
      <c r="G36" s="75">
        <v>-142.59</v>
      </c>
      <c r="H36" s="75">
        <v>250</v>
      </c>
      <c r="I36" s="75">
        <v>-1.2580002749999999</v>
      </c>
      <c r="J36" s="75">
        <v>0</v>
      </c>
      <c r="K36" s="75">
        <v>0</v>
      </c>
      <c r="L36" s="75">
        <v>0</v>
      </c>
    </row>
    <row r="37" spans="2:12">
      <c r="B37" t="s">
        <v>3360</v>
      </c>
      <c r="C37" t="s">
        <v>3361</v>
      </c>
      <c r="D37" t="s">
        <v>107</v>
      </c>
      <c r="E37" t="s">
        <v>3357</v>
      </c>
      <c r="F37" t="s">
        <v>109</v>
      </c>
      <c r="G37" s="75">
        <v>-169.09</v>
      </c>
      <c r="H37" s="75">
        <v>107000</v>
      </c>
      <c r="I37" s="75">
        <v>-638.48891270000001</v>
      </c>
      <c r="J37" s="75">
        <v>0</v>
      </c>
      <c r="K37" s="75">
        <v>-0.8</v>
      </c>
      <c r="L37" s="75">
        <v>0</v>
      </c>
    </row>
    <row r="38" spans="2:12">
      <c r="B38" t="s">
        <v>3362</v>
      </c>
      <c r="C38" t="s">
        <v>3363</v>
      </c>
      <c r="D38" t="s">
        <v>126</v>
      </c>
      <c r="E38" t="s">
        <v>2553</v>
      </c>
      <c r="F38" t="s">
        <v>109</v>
      </c>
      <c r="G38" s="75">
        <v>-104.43</v>
      </c>
      <c r="H38" s="75">
        <v>10250</v>
      </c>
      <c r="I38" s="75">
        <v>-37.774680674999999</v>
      </c>
      <c r="J38" s="75">
        <v>0</v>
      </c>
      <c r="K38" s="75">
        <v>-0.05</v>
      </c>
      <c r="L38" s="75">
        <v>0</v>
      </c>
    </row>
    <row r="39" spans="2:12">
      <c r="B39" t="s">
        <v>3364</v>
      </c>
      <c r="C39" t="s">
        <v>3365</v>
      </c>
      <c r="D39" t="s">
        <v>126</v>
      </c>
      <c r="E39" t="s">
        <v>2553</v>
      </c>
      <c r="F39" t="s">
        <v>109</v>
      </c>
      <c r="G39" s="75">
        <v>104.43</v>
      </c>
      <c r="H39" s="75">
        <v>42000</v>
      </c>
      <c r="I39" s="75">
        <v>154.78405739999999</v>
      </c>
      <c r="J39" s="75">
        <v>0</v>
      </c>
      <c r="K39" s="75">
        <v>0.19</v>
      </c>
      <c r="L39" s="75">
        <v>0</v>
      </c>
    </row>
    <row r="40" spans="2:12">
      <c r="B40" t="s">
        <v>3366</v>
      </c>
      <c r="C40" t="s">
        <v>3367</v>
      </c>
      <c r="D40" t="s">
        <v>126</v>
      </c>
      <c r="E40" t="s">
        <v>2553</v>
      </c>
      <c r="F40" t="s">
        <v>206</v>
      </c>
      <c r="G40" s="75">
        <v>1166667</v>
      </c>
      <c r="H40" s="75">
        <v>107.09</v>
      </c>
      <c r="I40" s="75">
        <v>541.85770648310995</v>
      </c>
      <c r="J40" s="75">
        <v>0</v>
      </c>
      <c r="K40" s="75">
        <v>0.68</v>
      </c>
      <c r="L40" s="75">
        <v>0</v>
      </c>
    </row>
    <row r="41" spans="2:12">
      <c r="B41" t="s">
        <v>3366</v>
      </c>
      <c r="C41" t="s">
        <v>3367</v>
      </c>
      <c r="D41" t="s">
        <v>126</v>
      </c>
      <c r="E41" t="s">
        <v>2553</v>
      </c>
      <c r="F41" t="s">
        <v>206</v>
      </c>
      <c r="G41" s="75">
        <v>7767595.5999999996</v>
      </c>
      <c r="H41" s="75">
        <v>107.09</v>
      </c>
      <c r="I41" s="75">
        <v>3607.6545721309399</v>
      </c>
      <c r="J41" s="75">
        <v>0</v>
      </c>
      <c r="K41" s="75">
        <v>4.5</v>
      </c>
      <c r="L41" s="75">
        <v>0.01</v>
      </c>
    </row>
    <row r="42" spans="2:12">
      <c r="B42" t="s">
        <v>3368</v>
      </c>
      <c r="C42" t="s">
        <v>3369</v>
      </c>
      <c r="D42" t="s">
        <v>126</v>
      </c>
      <c r="E42" t="s">
        <v>1784</v>
      </c>
      <c r="F42" t="s">
        <v>109</v>
      </c>
      <c r="G42" s="75">
        <v>-231.22</v>
      </c>
      <c r="H42" s="75">
        <v>34000</v>
      </c>
      <c r="I42" s="75">
        <v>-277.43162919999997</v>
      </c>
      <c r="J42" s="75">
        <v>0</v>
      </c>
      <c r="K42" s="75">
        <v>-0.35</v>
      </c>
      <c r="L42" s="75">
        <v>0</v>
      </c>
    </row>
    <row r="43" spans="2:12">
      <c r="B43" t="s">
        <v>3370</v>
      </c>
      <c r="C43" t="s">
        <v>3371</v>
      </c>
      <c r="D43" t="s">
        <v>126</v>
      </c>
      <c r="E43" t="s">
        <v>1784</v>
      </c>
      <c r="F43" t="s">
        <v>109</v>
      </c>
      <c r="G43" s="75">
        <v>-231.22</v>
      </c>
      <c r="H43" s="75">
        <v>26300</v>
      </c>
      <c r="I43" s="75">
        <v>-214.60152493999999</v>
      </c>
      <c r="J43" s="75">
        <v>0</v>
      </c>
      <c r="K43" s="75">
        <v>-0.27</v>
      </c>
      <c r="L43" s="75">
        <v>0</v>
      </c>
    </row>
    <row r="44" spans="2:12">
      <c r="B44" t="s">
        <v>3372</v>
      </c>
      <c r="C44" t="s">
        <v>3373</v>
      </c>
      <c r="D44" t="s">
        <v>126</v>
      </c>
      <c r="E44" t="s">
        <v>1784</v>
      </c>
      <c r="F44" t="s">
        <v>109</v>
      </c>
      <c r="G44" s="75">
        <v>-231.22</v>
      </c>
      <c r="H44" s="75">
        <v>19500</v>
      </c>
      <c r="I44" s="75">
        <v>-159.11519910000001</v>
      </c>
      <c r="J44" s="75">
        <v>0</v>
      </c>
      <c r="K44" s="75">
        <v>-0.2</v>
      </c>
      <c r="L44" s="75">
        <v>0</v>
      </c>
    </row>
    <row r="45" spans="2:12">
      <c r="B45" t="s">
        <v>3374</v>
      </c>
      <c r="C45" t="s">
        <v>3375</v>
      </c>
      <c r="D45" t="s">
        <v>126</v>
      </c>
      <c r="E45" t="s">
        <v>1784</v>
      </c>
      <c r="F45" t="s">
        <v>109</v>
      </c>
      <c r="G45" s="75">
        <v>15.41</v>
      </c>
      <c r="H45" s="75">
        <v>137500</v>
      </c>
      <c r="I45" s="75">
        <v>74.775098749999998</v>
      </c>
      <c r="J45" s="75">
        <v>0</v>
      </c>
      <c r="K45" s="75">
        <v>0.09</v>
      </c>
      <c r="L45" s="75">
        <v>0</v>
      </c>
    </row>
    <row r="46" spans="2:12">
      <c r="B46" t="s">
        <v>3376</v>
      </c>
      <c r="C46" t="s">
        <v>3377</v>
      </c>
      <c r="D46" t="s">
        <v>126</v>
      </c>
      <c r="E46" t="s">
        <v>1784</v>
      </c>
      <c r="F46" t="s">
        <v>109</v>
      </c>
      <c r="G46" s="75">
        <v>34.520000000000003</v>
      </c>
      <c r="H46" s="75">
        <v>158500</v>
      </c>
      <c r="I46" s="75">
        <v>193.08641180000001</v>
      </c>
      <c r="J46" s="75">
        <v>0</v>
      </c>
      <c r="K46" s="75">
        <v>0.24</v>
      </c>
      <c r="L46" s="75">
        <v>0</v>
      </c>
    </row>
    <row r="47" spans="2:12">
      <c r="B47" t="s">
        <v>3378</v>
      </c>
      <c r="C47" t="s">
        <v>3379</v>
      </c>
      <c r="D47" t="s">
        <v>126</v>
      </c>
      <c r="E47" t="s">
        <v>1784</v>
      </c>
      <c r="F47" t="s">
        <v>109</v>
      </c>
      <c r="G47" s="75">
        <v>19.989999999999998</v>
      </c>
      <c r="H47" s="75">
        <v>104000</v>
      </c>
      <c r="I47" s="75">
        <v>73.366498399999998</v>
      </c>
      <c r="J47" s="75">
        <v>0</v>
      </c>
      <c r="K47" s="75">
        <v>0.09</v>
      </c>
      <c r="L47" s="75">
        <v>0</v>
      </c>
    </row>
    <row r="48" spans="2:12">
      <c r="B48" t="s">
        <v>3380</v>
      </c>
      <c r="C48" t="s">
        <v>3381</v>
      </c>
      <c r="D48" t="s">
        <v>126</v>
      </c>
      <c r="E48" t="s">
        <v>1784</v>
      </c>
      <c r="F48" t="s">
        <v>109</v>
      </c>
      <c r="G48" s="75">
        <v>80.53</v>
      </c>
      <c r="H48" s="75">
        <v>129000</v>
      </c>
      <c r="I48" s="75">
        <v>366.60557729999999</v>
      </c>
      <c r="J48" s="75">
        <v>0</v>
      </c>
      <c r="K48" s="75">
        <v>0.46</v>
      </c>
      <c r="L48" s="75">
        <v>0</v>
      </c>
    </row>
    <row r="49" spans="2:12">
      <c r="B49" t="s">
        <v>3382</v>
      </c>
      <c r="C49" t="s">
        <v>3383</v>
      </c>
      <c r="D49" t="s">
        <v>126</v>
      </c>
      <c r="E49" t="s">
        <v>1784</v>
      </c>
      <c r="F49" t="s">
        <v>109</v>
      </c>
      <c r="G49" s="75">
        <v>22.55</v>
      </c>
      <c r="H49" s="75">
        <v>54500</v>
      </c>
      <c r="I49" s="75">
        <v>43.370527750000001</v>
      </c>
      <c r="J49" s="75">
        <v>0</v>
      </c>
      <c r="K49" s="75">
        <v>0.05</v>
      </c>
      <c r="L49" s="75">
        <v>0</v>
      </c>
    </row>
    <row r="50" spans="2:12">
      <c r="B50" t="s">
        <v>3384</v>
      </c>
      <c r="C50" t="s">
        <v>3385</v>
      </c>
      <c r="D50" t="s">
        <v>126</v>
      </c>
      <c r="E50" t="s">
        <v>1784</v>
      </c>
      <c r="F50" t="s">
        <v>109</v>
      </c>
      <c r="G50" s="75">
        <v>-19.989999999999998</v>
      </c>
      <c r="H50" s="75">
        <v>38500</v>
      </c>
      <c r="I50" s="75">
        <v>-27.159713350000001</v>
      </c>
      <c r="J50" s="75">
        <v>0</v>
      </c>
      <c r="K50" s="75">
        <v>-0.03</v>
      </c>
      <c r="L50" s="75">
        <v>0</v>
      </c>
    </row>
    <row r="51" spans="2:12">
      <c r="B51" t="s">
        <v>3386</v>
      </c>
      <c r="C51" t="s">
        <v>3387</v>
      </c>
      <c r="D51" t="s">
        <v>126</v>
      </c>
      <c r="E51" t="s">
        <v>1784</v>
      </c>
      <c r="F51" t="s">
        <v>109</v>
      </c>
      <c r="G51" s="75">
        <v>-115.01</v>
      </c>
      <c r="H51" s="75">
        <v>61500</v>
      </c>
      <c r="I51" s="75">
        <v>-249.61022835</v>
      </c>
      <c r="J51" s="75">
        <v>0</v>
      </c>
      <c r="K51" s="75">
        <v>-0.31</v>
      </c>
      <c r="L51" s="75">
        <v>0</v>
      </c>
    </row>
    <row r="52" spans="2:12">
      <c r="B52" t="s">
        <v>3388</v>
      </c>
      <c r="C52" t="s">
        <v>3389</v>
      </c>
      <c r="D52" t="s">
        <v>126</v>
      </c>
      <c r="E52" t="s">
        <v>1784</v>
      </c>
      <c r="F52" t="s">
        <v>109</v>
      </c>
      <c r="G52" s="75">
        <v>-37.96</v>
      </c>
      <c r="H52" s="75">
        <v>12250</v>
      </c>
      <c r="I52" s="75">
        <v>-16.410202900000002</v>
      </c>
      <c r="J52" s="75">
        <v>0</v>
      </c>
      <c r="K52" s="75">
        <v>-0.02</v>
      </c>
      <c r="L52" s="75">
        <v>0</v>
      </c>
    </row>
    <row r="53" spans="2:12">
      <c r="B53" t="s">
        <v>3390</v>
      </c>
      <c r="C53" t="s">
        <v>3391</v>
      </c>
      <c r="D53" t="s">
        <v>126</v>
      </c>
      <c r="E53" t="s">
        <v>1784</v>
      </c>
      <c r="F53" t="s">
        <v>109</v>
      </c>
      <c r="G53" s="75">
        <v>-35.43</v>
      </c>
      <c r="H53" s="75">
        <v>10000</v>
      </c>
      <c r="I53" s="75">
        <v>-12.503247</v>
      </c>
      <c r="J53" s="75">
        <v>0</v>
      </c>
      <c r="K53" s="75">
        <v>-0.02</v>
      </c>
      <c r="L53" s="75">
        <v>0</v>
      </c>
    </row>
    <row r="54" spans="2:12">
      <c r="B54" t="s">
        <v>3392</v>
      </c>
      <c r="C54" t="s">
        <v>3393</v>
      </c>
      <c r="D54" t="s">
        <v>126</v>
      </c>
      <c r="E54" t="s">
        <v>1784</v>
      </c>
      <c r="F54" t="s">
        <v>109</v>
      </c>
      <c r="G54" s="75">
        <v>-115.01</v>
      </c>
      <c r="H54" s="75">
        <v>22000</v>
      </c>
      <c r="I54" s="75">
        <v>-89.291463800000002</v>
      </c>
      <c r="J54" s="75">
        <v>0</v>
      </c>
      <c r="K54" s="75">
        <v>-0.11</v>
      </c>
      <c r="L54" s="75">
        <v>0</v>
      </c>
    </row>
    <row r="55" spans="2:12">
      <c r="B55" t="s">
        <v>3394</v>
      </c>
      <c r="C55" t="s">
        <v>3395</v>
      </c>
      <c r="D55" t="s">
        <v>126</v>
      </c>
      <c r="E55" t="s">
        <v>1784</v>
      </c>
      <c r="F55" t="s">
        <v>109</v>
      </c>
      <c r="G55" s="75">
        <v>-37.96</v>
      </c>
      <c r="H55" s="75">
        <v>29000</v>
      </c>
      <c r="I55" s="75">
        <v>-38.848643600000003</v>
      </c>
      <c r="J55" s="75">
        <v>0</v>
      </c>
      <c r="K55" s="75">
        <v>-0.05</v>
      </c>
      <c r="L55" s="75">
        <v>0</v>
      </c>
    </row>
    <row r="56" spans="2:12">
      <c r="B56" t="s">
        <v>3396</v>
      </c>
      <c r="C56" t="s">
        <v>3397</v>
      </c>
      <c r="D56" t="s">
        <v>2564</v>
      </c>
      <c r="E56" t="s">
        <v>1784</v>
      </c>
      <c r="F56" t="s">
        <v>109</v>
      </c>
      <c r="G56" s="75">
        <v>11.52</v>
      </c>
      <c r="H56" s="75">
        <v>47500</v>
      </c>
      <c r="I56" s="75">
        <v>19.310687999999999</v>
      </c>
      <c r="J56" s="75">
        <v>0</v>
      </c>
      <c r="K56" s="75">
        <v>0.02</v>
      </c>
      <c r="L56" s="75">
        <v>0</v>
      </c>
    </row>
    <row r="57" spans="2:12">
      <c r="B57" t="s">
        <v>3398</v>
      </c>
      <c r="C57" t="s">
        <v>3399</v>
      </c>
      <c r="D57" t="s">
        <v>2564</v>
      </c>
      <c r="E57" t="s">
        <v>1784</v>
      </c>
      <c r="F57" t="s">
        <v>109</v>
      </c>
      <c r="G57" s="75">
        <v>103.52</v>
      </c>
      <c r="H57" s="75">
        <v>13250</v>
      </c>
      <c r="I57" s="75">
        <v>48.4051756</v>
      </c>
      <c r="J57" s="75">
        <v>0</v>
      </c>
      <c r="K57" s="75">
        <v>0.06</v>
      </c>
      <c r="L57" s="75">
        <v>0</v>
      </c>
    </row>
    <row r="58" spans="2:12">
      <c r="B58" t="s">
        <v>3400</v>
      </c>
      <c r="C58" t="s">
        <v>3401</v>
      </c>
      <c r="D58" t="s">
        <v>2564</v>
      </c>
      <c r="E58" t="s">
        <v>1784</v>
      </c>
      <c r="F58" t="s">
        <v>109</v>
      </c>
      <c r="G58" s="75">
        <v>23.02</v>
      </c>
      <c r="H58" s="75">
        <v>8000</v>
      </c>
      <c r="I58" s="75">
        <v>6.4990063999999999</v>
      </c>
      <c r="J58" s="75">
        <v>0</v>
      </c>
      <c r="K58" s="75">
        <v>0.01</v>
      </c>
      <c r="L58" s="75">
        <v>0</v>
      </c>
    </row>
    <row r="59" spans="2:12">
      <c r="B59" t="s">
        <v>3402</v>
      </c>
      <c r="C59" t="s">
        <v>3403</v>
      </c>
      <c r="D59" t="s">
        <v>2564</v>
      </c>
      <c r="E59" t="s">
        <v>1784</v>
      </c>
      <c r="F59" t="s">
        <v>109</v>
      </c>
      <c r="G59" s="75">
        <v>-93.41</v>
      </c>
      <c r="H59" s="75">
        <v>2250</v>
      </c>
      <c r="I59" s="75">
        <v>-7.4169875249999997</v>
      </c>
      <c r="J59" s="75">
        <v>0</v>
      </c>
      <c r="K59" s="75">
        <v>-0.01</v>
      </c>
      <c r="L59" s="75">
        <v>0</v>
      </c>
    </row>
    <row r="60" spans="2:12">
      <c r="B60" t="s">
        <v>3404</v>
      </c>
      <c r="C60" t="s">
        <v>3405</v>
      </c>
      <c r="D60" t="s">
        <v>2564</v>
      </c>
      <c r="E60" t="s">
        <v>1784</v>
      </c>
      <c r="F60" t="s">
        <v>109</v>
      </c>
      <c r="G60" s="75">
        <v>-34.520000000000003</v>
      </c>
      <c r="H60" s="75">
        <v>1500</v>
      </c>
      <c r="I60" s="75">
        <v>-1.8273162000000001</v>
      </c>
      <c r="J60" s="75">
        <v>0</v>
      </c>
      <c r="K60" s="75">
        <v>0</v>
      </c>
      <c r="L60" s="75">
        <v>0</v>
      </c>
    </row>
    <row r="61" spans="2:12">
      <c r="B61" t="s">
        <v>3406</v>
      </c>
      <c r="C61" t="s">
        <v>3407</v>
      </c>
      <c r="D61" t="s">
        <v>2564</v>
      </c>
      <c r="E61" t="s">
        <v>1784</v>
      </c>
      <c r="F61" t="s">
        <v>109</v>
      </c>
      <c r="G61" s="75">
        <v>-11.52</v>
      </c>
      <c r="H61" s="75">
        <v>8000</v>
      </c>
      <c r="I61" s="75">
        <v>-3.2523263999999998</v>
      </c>
      <c r="J61" s="75">
        <v>0</v>
      </c>
      <c r="K61" s="75">
        <v>0</v>
      </c>
      <c r="L61" s="75">
        <v>0</v>
      </c>
    </row>
    <row r="62" spans="2:12">
      <c r="B62" t="s">
        <v>3408</v>
      </c>
      <c r="C62" t="s">
        <v>3409</v>
      </c>
      <c r="D62" t="s">
        <v>2564</v>
      </c>
      <c r="E62" t="s">
        <v>1784</v>
      </c>
      <c r="F62" t="s">
        <v>109</v>
      </c>
      <c r="G62" s="75">
        <v>-157.59</v>
      </c>
      <c r="H62" s="75">
        <v>18000</v>
      </c>
      <c r="I62" s="75">
        <v>-100.1043198</v>
      </c>
      <c r="J62" s="75">
        <v>0</v>
      </c>
      <c r="K62" s="75">
        <v>-0.12</v>
      </c>
      <c r="L62" s="75">
        <v>0</v>
      </c>
    </row>
    <row r="63" spans="2:12">
      <c r="B63" t="s">
        <v>3410</v>
      </c>
      <c r="C63" t="s">
        <v>3411</v>
      </c>
      <c r="D63" t="s">
        <v>2564</v>
      </c>
      <c r="E63" t="s">
        <v>1784</v>
      </c>
      <c r="F63" t="s">
        <v>109</v>
      </c>
      <c r="G63" s="75">
        <v>-137.97999999999999</v>
      </c>
      <c r="H63" s="75">
        <v>26000</v>
      </c>
      <c r="I63" s="75">
        <v>-126.60216920000001</v>
      </c>
      <c r="J63" s="75">
        <v>0</v>
      </c>
      <c r="K63" s="75">
        <v>-0.16</v>
      </c>
      <c r="L63" s="75">
        <v>0</v>
      </c>
    </row>
    <row r="64" spans="2:12">
      <c r="B64" t="s">
        <v>3412</v>
      </c>
      <c r="C64" t="s">
        <v>3413</v>
      </c>
      <c r="D64" t="s">
        <v>2564</v>
      </c>
      <c r="E64" t="s">
        <v>1784</v>
      </c>
      <c r="F64" t="s">
        <v>109</v>
      </c>
      <c r="G64" s="75">
        <v>-34.520000000000003</v>
      </c>
      <c r="H64" s="75">
        <v>5750</v>
      </c>
      <c r="I64" s="75">
        <v>-7.0047120999999999</v>
      </c>
      <c r="J64" s="75">
        <v>0</v>
      </c>
      <c r="K64" s="75">
        <v>-0.01</v>
      </c>
      <c r="L64" s="75">
        <v>0</v>
      </c>
    </row>
    <row r="65" spans="2:12">
      <c r="B65" t="s">
        <v>3414</v>
      </c>
      <c r="C65" t="s">
        <v>3415</v>
      </c>
      <c r="D65" t="s">
        <v>2564</v>
      </c>
      <c r="E65" t="s">
        <v>1784</v>
      </c>
      <c r="F65" t="s">
        <v>109</v>
      </c>
      <c r="G65" s="75">
        <v>-295.33</v>
      </c>
      <c r="H65" s="75">
        <v>7250</v>
      </c>
      <c r="I65" s="75">
        <v>-75.560918825000002</v>
      </c>
      <c r="J65" s="75">
        <v>0</v>
      </c>
      <c r="K65" s="75">
        <v>-0.09</v>
      </c>
      <c r="L65" s="75">
        <v>0</v>
      </c>
    </row>
    <row r="66" spans="2:12">
      <c r="B66" t="s">
        <v>3416</v>
      </c>
      <c r="C66" t="s">
        <v>3417</v>
      </c>
      <c r="D66" t="s">
        <v>126</v>
      </c>
      <c r="E66" t="s">
        <v>1766</v>
      </c>
      <c r="F66" t="s">
        <v>109</v>
      </c>
      <c r="G66" s="75">
        <v>-16.649999999999999</v>
      </c>
      <c r="H66" s="75">
        <v>35000</v>
      </c>
      <c r="I66" s="75">
        <v>-20.565247500000002</v>
      </c>
      <c r="J66" s="75">
        <v>0</v>
      </c>
      <c r="K66" s="75">
        <v>-0.03</v>
      </c>
      <c r="L66" s="75">
        <v>0</v>
      </c>
    </row>
    <row r="67" spans="2:12">
      <c r="B67" t="s">
        <v>3418</v>
      </c>
      <c r="C67" t="s">
        <v>3419</v>
      </c>
      <c r="D67" t="s">
        <v>126</v>
      </c>
      <c r="E67" t="s">
        <v>1766</v>
      </c>
      <c r="F67" t="s">
        <v>109</v>
      </c>
      <c r="G67" s="75">
        <v>16.440000000000001</v>
      </c>
      <c r="H67" s="75">
        <v>5000</v>
      </c>
      <c r="I67" s="75">
        <v>2.9008379999999998</v>
      </c>
      <c r="J67" s="75">
        <v>0</v>
      </c>
      <c r="K67" s="75">
        <v>0</v>
      </c>
      <c r="L67" s="75">
        <v>0</v>
      </c>
    </row>
    <row r="68" spans="2:12">
      <c r="B68" t="s">
        <v>3420</v>
      </c>
      <c r="C68" t="s">
        <v>3421</v>
      </c>
      <c r="D68" t="s">
        <v>2564</v>
      </c>
      <c r="E68" t="s">
        <v>1766</v>
      </c>
      <c r="F68" t="s">
        <v>109</v>
      </c>
      <c r="G68" s="75">
        <v>272.79000000000002</v>
      </c>
      <c r="H68" s="75">
        <v>21000</v>
      </c>
      <c r="I68" s="75">
        <v>202.16194110000001</v>
      </c>
      <c r="J68" s="75">
        <v>0</v>
      </c>
      <c r="K68" s="75">
        <v>0.25</v>
      </c>
      <c r="L68" s="75">
        <v>0</v>
      </c>
    </row>
    <row r="69" spans="2:12">
      <c r="B69" t="s">
        <v>3422</v>
      </c>
      <c r="C69" t="s">
        <v>3423</v>
      </c>
      <c r="D69" t="s">
        <v>2564</v>
      </c>
      <c r="E69" t="s">
        <v>1766</v>
      </c>
      <c r="F69" t="s">
        <v>109</v>
      </c>
      <c r="G69" s="75">
        <v>-272.79000000000002</v>
      </c>
      <c r="H69" s="75">
        <v>6500</v>
      </c>
      <c r="I69" s="75">
        <v>-62.573934149999999</v>
      </c>
      <c r="J69" s="75">
        <v>0</v>
      </c>
      <c r="K69" s="75">
        <v>-0.08</v>
      </c>
      <c r="L69" s="75">
        <v>0</v>
      </c>
    </row>
    <row r="70" spans="2:12">
      <c r="B70" t="s">
        <v>3424</v>
      </c>
      <c r="C70" t="s">
        <v>3425</v>
      </c>
      <c r="D70" t="s">
        <v>2564</v>
      </c>
      <c r="E70" t="s">
        <v>1766</v>
      </c>
      <c r="F70" t="s">
        <v>109</v>
      </c>
      <c r="G70" s="75">
        <v>-57.51</v>
      </c>
      <c r="H70" s="75">
        <v>10250</v>
      </c>
      <c r="I70" s="75">
        <v>-20.802660974999998</v>
      </c>
      <c r="J70" s="75">
        <v>0</v>
      </c>
      <c r="K70" s="75">
        <v>-0.03</v>
      </c>
      <c r="L70" s="75">
        <v>0</v>
      </c>
    </row>
    <row r="71" spans="2:12">
      <c r="B71" t="s">
        <v>3426</v>
      </c>
      <c r="C71" t="s">
        <v>3427</v>
      </c>
      <c r="D71" t="s">
        <v>2564</v>
      </c>
      <c r="E71" t="s">
        <v>1766</v>
      </c>
      <c r="F71" t="s">
        <v>109</v>
      </c>
      <c r="G71" s="75">
        <v>-215.3</v>
      </c>
      <c r="H71" s="75">
        <v>20750</v>
      </c>
      <c r="I71" s="75">
        <v>-157.65719275000001</v>
      </c>
      <c r="J71" s="75">
        <v>0</v>
      </c>
      <c r="K71" s="75">
        <v>-0.2</v>
      </c>
      <c r="L71" s="75">
        <v>0</v>
      </c>
    </row>
    <row r="72" spans="2:12">
      <c r="B72" t="s">
        <v>3428</v>
      </c>
      <c r="C72" t="s">
        <v>3429</v>
      </c>
      <c r="D72" t="s">
        <v>126</v>
      </c>
      <c r="E72" t="s">
        <v>1781</v>
      </c>
      <c r="F72" t="s">
        <v>109</v>
      </c>
      <c r="G72" s="75">
        <v>-92.5</v>
      </c>
      <c r="H72" s="75">
        <v>28500</v>
      </c>
      <c r="I72" s="75">
        <v>-93.033262500000006</v>
      </c>
      <c r="J72" s="75">
        <v>0</v>
      </c>
      <c r="K72" s="75">
        <v>-0.12</v>
      </c>
      <c r="L72" s="75">
        <v>0</v>
      </c>
    </row>
    <row r="73" spans="2:12">
      <c r="B73" t="s">
        <v>3430</v>
      </c>
      <c r="C73" t="s">
        <v>3431</v>
      </c>
      <c r="D73" t="s">
        <v>126</v>
      </c>
      <c r="E73" t="s">
        <v>1781</v>
      </c>
      <c r="F73" t="s">
        <v>109</v>
      </c>
      <c r="G73" s="75">
        <v>-115.62</v>
      </c>
      <c r="H73" s="75">
        <v>2500</v>
      </c>
      <c r="I73" s="75">
        <v>-10.2005745</v>
      </c>
      <c r="J73" s="75">
        <v>0</v>
      </c>
      <c r="K73" s="75">
        <v>-0.01</v>
      </c>
      <c r="L73" s="75">
        <v>0</v>
      </c>
    </row>
    <row r="74" spans="2:12">
      <c r="B74" t="s">
        <v>3432</v>
      </c>
      <c r="C74" t="s">
        <v>3433</v>
      </c>
      <c r="D74" t="s">
        <v>126</v>
      </c>
      <c r="E74" t="s">
        <v>1781</v>
      </c>
      <c r="F74" t="s">
        <v>109</v>
      </c>
      <c r="G74" s="75">
        <v>-115.62</v>
      </c>
      <c r="H74" s="75">
        <v>5000</v>
      </c>
      <c r="I74" s="75">
        <v>-20.401149</v>
      </c>
      <c r="J74" s="75">
        <v>0</v>
      </c>
      <c r="K74" s="75">
        <v>-0.03</v>
      </c>
      <c r="L74" s="75">
        <v>0</v>
      </c>
    </row>
    <row r="75" spans="2:12">
      <c r="B75" t="s">
        <v>3434</v>
      </c>
      <c r="C75" t="s">
        <v>3435</v>
      </c>
      <c r="D75" t="s">
        <v>2564</v>
      </c>
      <c r="E75" t="s">
        <v>126</v>
      </c>
      <c r="F75" t="s">
        <v>109</v>
      </c>
      <c r="G75" s="75">
        <v>-34.520000000000003</v>
      </c>
      <c r="H75" s="75">
        <v>500</v>
      </c>
      <c r="I75" s="75">
        <v>-0.60910540000000002</v>
      </c>
      <c r="J75" s="75">
        <v>0</v>
      </c>
      <c r="K75" s="75">
        <v>0</v>
      </c>
      <c r="L75" s="75">
        <v>0</v>
      </c>
    </row>
    <row r="76" spans="2:12">
      <c r="B76" t="s">
        <v>3436</v>
      </c>
      <c r="C76" t="s">
        <v>3437</v>
      </c>
      <c r="D76" t="s">
        <v>2564</v>
      </c>
      <c r="E76" t="s">
        <v>126</v>
      </c>
      <c r="F76" t="s">
        <v>109</v>
      </c>
      <c r="G76" s="75">
        <v>-149.52000000000001</v>
      </c>
      <c r="H76" s="75">
        <v>500</v>
      </c>
      <c r="I76" s="75">
        <v>-2.6382804000000002</v>
      </c>
      <c r="J76" s="75">
        <v>0</v>
      </c>
      <c r="K76" s="75">
        <v>0</v>
      </c>
      <c r="L76" s="75">
        <v>0</v>
      </c>
    </row>
    <row r="77" spans="2:12">
      <c r="B77" t="s">
        <v>3438</v>
      </c>
      <c r="C77" t="s">
        <v>3439</v>
      </c>
      <c r="D77" t="s">
        <v>2564</v>
      </c>
      <c r="E77" t="s">
        <v>126</v>
      </c>
      <c r="F77" t="s">
        <v>109</v>
      </c>
      <c r="G77" s="75">
        <v>-34.520000000000003</v>
      </c>
      <c r="H77" s="75">
        <v>38000</v>
      </c>
      <c r="I77" s="75">
        <v>-46.292010400000002</v>
      </c>
      <c r="J77" s="75">
        <v>0</v>
      </c>
      <c r="K77" s="75">
        <v>-0.06</v>
      </c>
      <c r="L77" s="75">
        <v>0</v>
      </c>
    </row>
    <row r="78" spans="2:12">
      <c r="B78" t="s">
        <v>3440</v>
      </c>
      <c r="C78" t="s">
        <v>3441</v>
      </c>
      <c r="D78" t="s">
        <v>126</v>
      </c>
      <c r="E78" t="s">
        <v>126</v>
      </c>
      <c r="F78" t="s">
        <v>109</v>
      </c>
      <c r="G78" s="75">
        <v>57.81</v>
      </c>
      <c r="H78" s="75">
        <v>1100</v>
      </c>
      <c r="I78" s="75">
        <v>2.2441263899999999</v>
      </c>
      <c r="J78" s="75">
        <v>0</v>
      </c>
      <c r="K78" s="75">
        <v>0</v>
      </c>
      <c r="L78" s="75">
        <v>0</v>
      </c>
    </row>
    <row r="79" spans="2:12">
      <c r="B79" t="s">
        <v>3442</v>
      </c>
      <c r="C79" t="s">
        <v>3443</v>
      </c>
      <c r="D79" t="s">
        <v>126</v>
      </c>
      <c r="E79" t="s">
        <v>126</v>
      </c>
      <c r="F79" t="s">
        <v>109</v>
      </c>
      <c r="G79" s="75">
        <v>-57.81</v>
      </c>
      <c r="H79" s="75">
        <v>133000</v>
      </c>
      <c r="I79" s="75">
        <v>-271.3352817</v>
      </c>
      <c r="J79" s="75">
        <v>0</v>
      </c>
      <c r="K79" s="75">
        <v>-0.34</v>
      </c>
      <c r="L79" s="75">
        <v>0</v>
      </c>
    </row>
    <row r="80" spans="2:12">
      <c r="B80" t="s">
        <v>3444</v>
      </c>
      <c r="C80" t="s">
        <v>3445</v>
      </c>
      <c r="D80" t="s">
        <v>107</v>
      </c>
      <c r="E80" t="s">
        <v>126</v>
      </c>
      <c r="F80" t="s">
        <v>109</v>
      </c>
      <c r="G80" s="75">
        <v>430.11</v>
      </c>
      <c r="H80" s="75">
        <v>1150</v>
      </c>
      <c r="I80" s="75">
        <v>17.455369184999999</v>
      </c>
      <c r="J80" s="75">
        <v>0</v>
      </c>
      <c r="K80" s="75">
        <v>0.02</v>
      </c>
      <c r="L80" s="75">
        <v>0</v>
      </c>
    </row>
    <row r="81" spans="2:12">
      <c r="B81" t="s">
        <v>3446</v>
      </c>
      <c r="C81" t="s">
        <v>3447</v>
      </c>
      <c r="D81" t="s">
        <v>107</v>
      </c>
      <c r="E81" t="s">
        <v>126</v>
      </c>
      <c r="F81" t="s">
        <v>109</v>
      </c>
      <c r="G81" s="75">
        <v>468.07</v>
      </c>
      <c r="H81" s="75">
        <v>50</v>
      </c>
      <c r="I81" s="75">
        <v>0.82590951499999998</v>
      </c>
      <c r="J81" s="75">
        <v>0</v>
      </c>
      <c r="K81" s="75">
        <v>0</v>
      </c>
      <c r="L81" s="75">
        <v>0</v>
      </c>
    </row>
    <row r="82" spans="2:12">
      <c r="B82" t="s">
        <v>3448</v>
      </c>
      <c r="C82" t="s">
        <v>3449</v>
      </c>
      <c r="D82" t="s">
        <v>107</v>
      </c>
      <c r="E82" t="s">
        <v>126</v>
      </c>
      <c r="F82" t="s">
        <v>109</v>
      </c>
      <c r="G82" s="75">
        <v>-430.11</v>
      </c>
      <c r="H82" s="75">
        <v>400</v>
      </c>
      <c r="I82" s="75">
        <v>-6.0714327600000004</v>
      </c>
      <c r="J82" s="75">
        <v>0</v>
      </c>
      <c r="K82" s="75">
        <v>-0.01</v>
      </c>
      <c r="L82" s="75">
        <v>0</v>
      </c>
    </row>
    <row r="83" spans="2:12">
      <c r="B83" t="s">
        <v>3450</v>
      </c>
      <c r="C83" t="s">
        <v>3451</v>
      </c>
      <c r="D83" t="s">
        <v>107</v>
      </c>
      <c r="E83" t="s">
        <v>126</v>
      </c>
      <c r="F83" t="s">
        <v>109</v>
      </c>
      <c r="G83" s="75">
        <v>-468.07</v>
      </c>
      <c r="H83" s="75">
        <v>250</v>
      </c>
      <c r="I83" s="75">
        <v>-4.1295475750000001</v>
      </c>
      <c r="J83" s="75">
        <v>0</v>
      </c>
      <c r="K83" s="75">
        <v>-0.01</v>
      </c>
      <c r="L83" s="75">
        <v>0</v>
      </c>
    </row>
    <row r="84" spans="2:12">
      <c r="B84" t="s">
        <v>3452</v>
      </c>
      <c r="C84" t="s">
        <v>3453</v>
      </c>
      <c r="D84" t="s">
        <v>107</v>
      </c>
      <c r="E84" t="s">
        <v>126</v>
      </c>
      <c r="F84" t="s">
        <v>109</v>
      </c>
      <c r="G84" s="75">
        <v>-202.64</v>
      </c>
      <c r="H84" s="75">
        <v>69000</v>
      </c>
      <c r="I84" s="75">
        <v>-493.43042639999999</v>
      </c>
      <c r="J84" s="75">
        <v>0</v>
      </c>
      <c r="K84" s="75">
        <v>-0.62</v>
      </c>
      <c r="L84" s="75">
        <v>0</v>
      </c>
    </row>
    <row r="85" spans="2:12">
      <c r="B85" t="s">
        <v>3454</v>
      </c>
      <c r="C85" t="s">
        <v>3455</v>
      </c>
      <c r="D85" t="s">
        <v>107</v>
      </c>
      <c r="E85" t="s">
        <v>126</v>
      </c>
      <c r="F85" t="s">
        <v>109</v>
      </c>
      <c r="G85" s="75">
        <v>-747.55</v>
      </c>
      <c r="H85" s="75">
        <v>92500</v>
      </c>
      <c r="I85" s="75">
        <v>-2440.2461537499998</v>
      </c>
      <c r="J85" s="75">
        <v>0</v>
      </c>
      <c r="K85" s="75">
        <v>-3.04</v>
      </c>
      <c r="L85" s="75">
        <v>-0.01</v>
      </c>
    </row>
    <row r="86" spans="2:12">
      <c r="B86" t="s">
        <v>3456</v>
      </c>
      <c r="C86" t="s">
        <v>3457</v>
      </c>
      <c r="D86" t="s">
        <v>107</v>
      </c>
      <c r="E86" t="s">
        <v>126</v>
      </c>
      <c r="F86" t="s">
        <v>109</v>
      </c>
      <c r="G86" s="75">
        <v>-156.62</v>
      </c>
      <c r="H86" s="75">
        <v>95750</v>
      </c>
      <c r="I86" s="75">
        <v>-529.22172085</v>
      </c>
      <c r="J86" s="75">
        <v>0</v>
      </c>
      <c r="K86" s="75">
        <v>-0.66</v>
      </c>
      <c r="L86" s="75">
        <v>0</v>
      </c>
    </row>
    <row r="87" spans="2:12">
      <c r="B87" t="s">
        <v>3458</v>
      </c>
      <c r="C87" t="s">
        <v>3459</v>
      </c>
      <c r="D87" t="s">
        <v>107</v>
      </c>
      <c r="E87" t="s">
        <v>126</v>
      </c>
      <c r="F87" t="s">
        <v>109</v>
      </c>
      <c r="G87" s="75">
        <v>-31.03</v>
      </c>
      <c r="H87" s="75">
        <v>118750</v>
      </c>
      <c r="I87" s="75">
        <v>-130.03703312499999</v>
      </c>
      <c r="J87" s="75">
        <v>0</v>
      </c>
      <c r="K87" s="75">
        <v>-0.16</v>
      </c>
      <c r="L87" s="75">
        <v>0</v>
      </c>
    </row>
    <row r="88" spans="2:12">
      <c r="B88" t="s">
        <v>3460</v>
      </c>
      <c r="C88" t="s">
        <v>3461</v>
      </c>
      <c r="D88" t="s">
        <v>107</v>
      </c>
      <c r="E88" t="s">
        <v>126</v>
      </c>
      <c r="F88" t="s">
        <v>109</v>
      </c>
      <c r="G88" s="75">
        <v>-45.95</v>
      </c>
      <c r="H88" s="75">
        <v>73000</v>
      </c>
      <c r="I88" s="75">
        <v>-118.3750115</v>
      </c>
      <c r="J88" s="75">
        <v>0</v>
      </c>
      <c r="K88" s="75">
        <v>-0.15</v>
      </c>
      <c r="L88" s="75">
        <v>0</v>
      </c>
    </row>
    <row r="89" spans="2:12">
      <c r="B89" t="s">
        <v>3462</v>
      </c>
      <c r="C89" t="s">
        <v>3463</v>
      </c>
      <c r="D89" t="s">
        <v>107</v>
      </c>
      <c r="E89" t="s">
        <v>126</v>
      </c>
      <c r="F89" t="s">
        <v>109</v>
      </c>
      <c r="G89" s="75">
        <v>-45.95</v>
      </c>
      <c r="H89" s="75">
        <v>500</v>
      </c>
      <c r="I89" s="75">
        <v>-0.81078775000000003</v>
      </c>
      <c r="J89" s="75">
        <v>0</v>
      </c>
      <c r="K89" s="75">
        <v>0</v>
      </c>
      <c r="L89" s="75">
        <v>0</v>
      </c>
    </row>
    <row r="90" spans="2:12">
      <c r="B90" t="s">
        <v>3464</v>
      </c>
      <c r="C90" t="s">
        <v>3465</v>
      </c>
      <c r="D90" t="s">
        <v>107</v>
      </c>
      <c r="E90" t="s">
        <v>126</v>
      </c>
      <c r="F90" t="s">
        <v>109</v>
      </c>
      <c r="G90" s="75">
        <v>-112.71</v>
      </c>
      <c r="H90" s="75">
        <v>79000</v>
      </c>
      <c r="I90" s="75">
        <v>-314.22533609999999</v>
      </c>
      <c r="J90" s="75">
        <v>0</v>
      </c>
      <c r="K90" s="75">
        <v>-0.39</v>
      </c>
      <c r="L90" s="75">
        <v>0</v>
      </c>
    </row>
    <row r="91" spans="2:12">
      <c r="B91" t="s">
        <v>3466</v>
      </c>
      <c r="C91" t="s">
        <v>3467</v>
      </c>
      <c r="D91" t="s">
        <v>107</v>
      </c>
      <c r="E91" t="s">
        <v>126</v>
      </c>
      <c r="F91" t="s">
        <v>109</v>
      </c>
      <c r="G91" s="75">
        <v>-45.95</v>
      </c>
      <c r="H91" s="75">
        <v>36000</v>
      </c>
      <c r="I91" s="75">
        <v>-58.376717999999997</v>
      </c>
      <c r="J91" s="75">
        <v>0</v>
      </c>
      <c r="K91" s="75">
        <v>-7.0000000000000007E-2</v>
      </c>
      <c r="L91" s="75">
        <v>0</v>
      </c>
    </row>
    <row r="92" spans="2:12">
      <c r="B92" t="s">
        <v>3468</v>
      </c>
      <c r="C92" t="s">
        <v>3469</v>
      </c>
      <c r="D92" t="s">
        <v>107</v>
      </c>
      <c r="E92" t="s">
        <v>126</v>
      </c>
      <c r="F92" t="s">
        <v>109</v>
      </c>
      <c r="G92" s="75">
        <v>-519.82000000000005</v>
      </c>
      <c r="H92" s="75">
        <v>67500</v>
      </c>
      <c r="I92" s="75">
        <v>-1238.2502265000001</v>
      </c>
      <c r="J92" s="75">
        <v>0</v>
      </c>
      <c r="K92" s="75">
        <v>-1.54</v>
      </c>
      <c r="L92" s="75">
        <v>0</v>
      </c>
    </row>
    <row r="93" spans="2:12">
      <c r="B93" t="s">
        <v>3470</v>
      </c>
      <c r="C93" t="s">
        <v>3471</v>
      </c>
      <c r="D93" t="s">
        <v>107</v>
      </c>
      <c r="E93" t="s">
        <v>126</v>
      </c>
      <c r="F93" t="s">
        <v>109</v>
      </c>
      <c r="G93" s="75">
        <v>-644.05999999999995</v>
      </c>
      <c r="H93" s="75">
        <v>47000</v>
      </c>
      <c r="I93" s="75">
        <v>-1068.2572378</v>
      </c>
      <c r="J93" s="75">
        <v>0</v>
      </c>
      <c r="K93" s="75">
        <v>-1.33</v>
      </c>
      <c r="L93" s="75">
        <v>0</v>
      </c>
    </row>
    <row r="94" spans="2:12">
      <c r="B94" t="s">
        <v>3472</v>
      </c>
      <c r="C94" t="s">
        <v>3473</v>
      </c>
      <c r="D94" t="s">
        <v>107</v>
      </c>
      <c r="E94" t="s">
        <v>126</v>
      </c>
      <c r="F94" t="s">
        <v>109</v>
      </c>
      <c r="G94" s="75">
        <v>-230.01</v>
      </c>
      <c r="H94" s="75">
        <v>750</v>
      </c>
      <c r="I94" s="75">
        <v>-6.0877896749999998</v>
      </c>
      <c r="J94" s="75">
        <v>0</v>
      </c>
      <c r="K94" s="75">
        <v>-0.01</v>
      </c>
      <c r="L94" s="75">
        <v>0</v>
      </c>
    </row>
    <row r="95" spans="2:12">
      <c r="B95" t="s">
        <v>3474</v>
      </c>
      <c r="C95" t="s">
        <v>3475</v>
      </c>
      <c r="D95" t="s">
        <v>107</v>
      </c>
      <c r="E95" t="s">
        <v>126</v>
      </c>
      <c r="F95" t="s">
        <v>109</v>
      </c>
      <c r="G95" s="75">
        <v>-620.99</v>
      </c>
      <c r="H95" s="75">
        <v>1250</v>
      </c>
      <c r="I95" s="75">
        <v>-27.393421374999999</v>
      </c>
      <c r="J95" s="75">
        <v>0</v>
      </c>
      <c r="K95" s="75">
        <v>-0.03</v>
      </c>
      <c r="L95" s="75">
        <v>0</v>
      </c>
    </row>
    <row r="96" spans="2:12">
      <c r="B96" t="s">
        <v>3476</v>
      </c>
      <c r="C96" t="s">
        <v>3477</v>
      </c>
      <c r="D96" t="s">
        <v>107</v>
      </c>
      <c r="E96" t="s">
        <v>126</v>
      </c>
      <c r="F96" t="s">
        <v>109</v>
      </c>
      <c r="G96" s="75">
        <v>-69</v>
      </c>
      <c r="H96" s="75">
        <v>7750</v>
      </c>
      <c r="I96" s="75">
        <v>-18.8713275</v>
      </c>
      <c r="J96" s="75">
        <v>0</v>
      </c>
      <c r="K96" s="75">
        <v>-0.02</v>
      </c>
      <c r="L96" s="75">
        <v>0</v>
      </c>
    </row>
    <row r="97" spans="2:12">
      <c r="B97" t="s">
        <v>3478</v>
      </c>
      <c r="C97" t="s">
        <v>3479</v>
      </c>
      <c r="D97" t="s">
        <v>107</v>
      </c>
      <c r="E97" t="s">
        <v>126</v>
      </c>
      <c r="F97" t="s">
        <v>109</v>
      </c>
      <c r="G97" s="75">
        <v>-69</v>
      </c>
      <c r="H97" s="75">
        <v>42000</v>
      </c>
      <c r="I97" s="75">
        <v>-102.27042</v>
      </c>
      <c r="J97" s="75">
        <v>0</v>
      </c>
      <c r="K97" s="75">
        <v>-0.13</v>
      </c>
      <c r="L97" s="75">
        <v>0</v>
      </c>
    </row>
    <row r="98" spans="2:12">
      <c r="B98" t="s">
        <v>3480</v>
      </c>
      <c r="C98" t="s">
        <v>3481</v>
      </c>
      <c r="D98" t="s">
        <v>107</v>
      </c>
      <c r="E98" t="s">
        <v>126</v>
      </c>
      <c r="F98" t="s">
        <v>109</v>
      </c>
      <c r="G98" s="75">
        <v>-23.02</v>
      </c>
      <c r="H98" s="75">
        <v>29250</v>
      </c>
      <c r="I98" s="75">
        <v>-23.761992150000001</v>
      </c>
      <c r="J98" s="75">
        <v>0</v>
      </c>
      <c r="K98" s="75">
        <v>-0.03</v>
      </c>
      <c r="L98" s="75">
        <v>0</v>
      </c>
    </row>
    <row r="99" spans="2:12">
      <c r="B99" s="76" t="s">
        <v>3482</v>
      </c>
      <c r="C99" s="15"/>
      <c r="D99" s="15"/>
      <c r="E99" s="15"/>
      <c r="G99" s="77">
        <v>0</v>
      </c>
      <c r="I99" s="77">
        <v>0</v>
      </c>
      <c r="K99" s="77">
        <v>0</v>
      </c>
      <c r="L99" s="77">
        <v>0</v>
      </c>
    </row>
    <row r="100" spans="2:12">
      <c r="B100" t="s">
        <v>212</v>
      </c>
      <c r="C100" t="s">
        <v>212</v>
      </c>
      <c r="D100" s="15"/>
      <c r="E100" t="s">
        <v>212</v>
      </c>
      <c r="F100" t="s">
        <v>212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</row>
    <row r="101" spans="2:12">
      <c r="B101" s="76" t="s">
        <v>3348</v>
      </c>
      <c r="C101" s="15"/>
      <c r="D101" s="15"/>
      <c r="E101" s="15"/>
      <c r="G101" s="77">
        <v>0</v>
      </c>
      <c r="I101" s="77">
        <v>0</v>
      </c>
      <c r="K101" s="77">
        <v>0</v>
      </c>
      <c r="L101" s="77">
        <v>0</v>
      </c>
    </row>
    <row r="102" spans="2:12">
      <c r="B102" t="s">
        <v>212</v>
      </c>
      <c r="C102" t="s">
        <v>212</v>
      </c>
      <c r="D102" s="15"/>
      <c r="E102" t="s">
        <v>212</v>
      </c>
      <c r="F102" t="s">
        <v>212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0</v>
      </c>
    </row>
    <row r="103" spans="2:12">
      <c r="B103" s="76" t="s">
        <v>3483</v>
      </c>
      <c r="C103" s="15"/>
      <c r="D103" s="15"/>
      <c r="E103" s="15"/>
      <c r="G103" s="77">
        <v>0</v>
      </c>
      <c r="I103" s="77">
        <v>0</v>
      </c>
      <c r="K103" s="77">
        <v>0</v>
      </c>
      <c r="L103" s="77">
        <v>0</v>
      </c>
    </row>
    <row r="104" spans="2:12">
      <c r="B104" t="s">
        <v>212</v>
      </c>
      <c r="C104" t="s">
        <v>212</v>
      </c>
      <c r="D104" s="15"/>
      <c r="E104" t="s">
        <v>212</v>
      </c>
      <c r="F104" t="s">
        <v>212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</row>
    <row r="105" spans="2:12">
      <c r="B105" s="76" t="s">
        <v>1707</v>
      </c>
      <c r="C105" s="15"/>
      <c r="D105" s="15"/>
      <c r="E105" s="15"/>
      <c r="G105" s="77">
        <v>0</v>
      </c>
      <c r="I105" s="77">
        <v>0</v>
      </c>
      <c r="K105" s="77">
        <v>0</v>
      </c>
      <c r="L105" s="77">
        <v>0</v>
      </c>
    </row>
    <row r="106" spans="2:12">
      <c r="B106" t="s">
        <v>212</v>
      </c>
      <c r="C106" t="s">
        <v>212</v>
      </c>
      <c r="D106" s="15"/>
      <c r="E106" t="s">
        <v>212</v>
      </c>
      <c r="F106" t="s">
        <v>212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0</v>
      </c>
    </row>
    <row r="107" spans="2:12">
      <c r="B107" t="s">
        <v>289</v>
      </c>
      <c r="C107" s="15"/>
      <c r="D107" s="15"/>
      <c r="E107" s="15"/>
    </row>
    <row r="108" spans="2:12">
      <c r="B108" t="s">
        <v>449</v>
      </c>
      <c r="C108" s="15"/>
      <c r="D108" s="15"/>
      <c r="E108" s="15"/>
    </row>
    <row r="109" spans="2:12">
      <c r="B109" t="s">
        <v>450</v>
      </c>
      <c r="C109" s="15"/>
      <c r="D109" s="15"/>
      <c r="E109" s="15"/>
    </row>
    <row r="110" spans="2:12">
      <c r="B110" t="s">
        <v>451</v>
      </c>
      <c r="C110" s="15"/>
      <c r="D110" s="15"/>
      <c r="E110" s="15"/>
    </row>
    <row r="111" spans="2:12">
      <c r="C111" s="15"/>
      <c r="D111" s="15"/>
      <c r="E111" s="15"/>
    </row>
    <row r="112" spans="2:12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3.85546875" style="15" bestFit="1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16.28515625" style="18" bestFit="1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s="91" t="s">
        <v>196</v>
      </c>
    </row>
    <row r="2" spans="1:60">
      <c r="B2" s="2" t="s">
        <v>1</v>
      </c>
      <c r="C2" s="91">
        <v>513026484</v>
      </c>
    </row>
    <row r="3" spans="1:60">
      <c r="B3" s="2" t="s">
        <v>2</v>
      </c>
      <c r="C3" s="91" t="s">
        <v>5183</v>
      </c>
    </row>
    <row r="4" spans="1:60">
      <c r="B4" s="2" t="s">
        <v>3</v>
      </c>
    </row>
    <row r="6" spans="1:60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8"/>
      <c r="BD6" s="15" t="s">
        <v>103</v>
      </c>
      <c r="BF6" s="15" t="s">
        <v>104</v>
      </c>
      <c r="BH6" s="18" t="s">
        <v>105</v>
      </c>
    </row>
    <row r="7" spans="1:60" ht="26.25" customHeight="1">
      <c r="B7" s="146" t="s">
        <v>106</v>
      </c>
      <c r="C7" s="147"/>
      <c r="D7" s="147"/>
      <c r="E7" s="147"/>
      <c r="F7" s="147"/>
      <c r="G7" s="147"/>
      <c r="H7" s="147"/>
      <c r="I7" s="147"/>
      <c r="J7" s="147"/>
      <c r="K7" s="148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4">
        <v>-1202.6199999999999</v>
      </c>
      <c r="H11" s="24"/>
      <c r="I11" s="74">
        <v>12539.042919694415</v>
      </c>
      <c r="J11" s="74">
        <v>100</v>
      </c>
      <c r="K11" s="74">
        <v>0.05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6" t="s">
        <v>207</v>
      </c>
      <c r="C12" s="18"/>
      <c r="D12" s="18"/>
      <c r="E12" s="18"/>
      <c r="F12" s="18"/>
      <c r="G12" s="77">
        <v>0</v>
      </c>
      <c r="H12" s="18"/>
      <c r="I12" s="77">
        <v>0</v>
      </c>
      <c r="J12" s="77">
        <v>0</v>
      </c>
      <c r="K12" s="77">
        <v>0</v>
      </c>
      <c r="BD12" s="15" t="s">
        <v>124</v>
      </c>
      <c r="BF12" s="15" t="s">
        <v>125</v>
      </c>
    </row>
    <row r="13" spans="1:60">
      <c r="B13" t="s">
        <v>212</v>
      </c>
      <c r="C13" t="s">
        <v>212</v>
      </c>
      <c r="D13" s="18"/>
      <c r="E13" t="s">
        <v>212</v>
      </c>
      <c r="F13" t="s">
        <v>212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BD13" s="15" t="s">
        <v>126</v>
      </c>
      <c r="BE13" s="15" t="s">
        <v>127</v>
      </c>
      <c r="BF13" s="15" t="s">
        <v>128</v>
      </c>
    </row>
    <row r="14" spans="1:60">
      <c r="B14" s="76" t="s">
        <v>287</v>
      </c>
      <c r="C14" s="18"/>
      <c r="D14" s="18"/>
      <c r="E14" s="18"/>
      <c r="F14" s="18"/>
      <c r="G14" s="77">
        <v>-1202.6199999999999</v>
      </c>
      <c r="H14" s="18"/>
      <c r="I14" s="77">
        <v>12539.042919694415</v>
      </c>
      <c r="J14" s="77">
        <v>100</v>
      </c>
      <c r="K14" s="77">
        <v>0.05</v>
      </c>
      <c r="BF14" s="15" t="s">
        <v>129</v>
      </c>
    </row>
    <row r="15" spans="1:60">
      <c r="B15" t="s">
        <v>3484</v>
      </c>
      <c r="C15" t="s">
        <v>3485</v>
      </c>
      <c r="D15" t="s">
        <v>126</v>
      </c>
      <c r="E15" t="s">
        <v>126</v>
      </c>
      <c r="F15" t="s">
        <v>113</v>
      </c>
      <c r="G15" s="75">
        <v>24.72</v>
      </c>
      <c r="H15" s="75">
        <v>650000</v>
      </c>
      <c r="I15" s="75">
        <v>667.93069200000002</v>
      </c>
      <c r="J15" s="75">
        <v>5.33</v>
      </c>
      <c r="K15" s="75">
        <v>0</v>
      </c>
      <c r="BF15" s="15" t="s">
        <v>130</v>
      </c>
    </row>
    <row r="16" spans="1:60">
      <c r="B16" t="s">
        <v>3486</v>
      </c>
      <c r="C16" t="s">
        <v>3487</v>
      </c>
      <c r="D16" t="s">
        <v>126</v>
      </c>
      <c r="E16" t="s">
        <v>126</v>
      </c>
      <c r="F16" t="s">
        <v>116</v>
      </c>
      <c r="G16" s="75">
        <v>99.42</v>
      </c>
      <c r="H16" s="75">
        <v>-101000</v>
      </c>
      <c r="I16" s="75">
        <v>-475.53152693999999</v>
      </c>
      <c r="J16" s="75">
        <v>-3.79</v>
      </c>
      <c r="K16" s="75">
        <v>0</v>
      </c>
      <c r="BF16" s="15" t="s">
        <v>131</v>
      </c>
    </row>
    <row r="17" spans="2:58">
      <c r="B17" t="s">
        <v>3488</v>
      </c>
      <c r="C17" t="s">
        <v>3489</v>
      </c>
      <c r="D17" t="s">
        <v>126</v>
      </c>
      <c r="E17" t="s">
        <v>126</v>
      </c>
      <c r="F17" t="s">
        <v>113</v>
      </c>
      <c r="G17" s="75">
        <v>21.74</v>
      </c>
      <c r="H17" s="75">
        <v>43600.000099999997</v>
      </c>
      <c r="I17" s="75">
        <v>39.401758706370998</v>
      </c>
      <c r="J17" s="75">
        <v>0.31</v>
      </c>
      <c r="K17" s="75">
        <v>0</v>
      </c>
      <c r="BF17" s="15" t="s">
        <v>132</v>
      </c>
    </row>
    <row r="18" spans="2:58">
      <c r="B18" t="s">
        <v>3490</v>
      </c>
      <c r="C18" t="s">
        <v>3491</v>
      </c>
      <c r="D18" t="s">
        <v>126</v>
      </c>
      <c r="E18" t="s">
        <v>126</v>
      </c>
      <c r="F18" t="s">
        <v>109</v>
      </c>
      <c r="G18" s="75">
        <v>34.700000000000003</v>
      </c>
      <c r="H18" s="75">
        <v>104000</v>
      </c>
      <c r="I18" s="75">
        <v>127.354552</v>
      </c>
      <c r="J18" s="75">
        <v>1.02</v>
      </c>
      <c r="K18" s="75">
        <v>0</v>
      </c>
      <c r="BF18" s="15" t="s">
        <v>133</v>
      </c>
    </row>
    <row r="19" spans="2:58">
      <c r="B19" t="s">
        <v>3492</v>
      </c>
      <c r="C19" t="s">
        <v>3493</v>
      </c>
      <c r="D19" t="s">
        <v>126</v>
      </c>
      <c r="E19" t="s">
        <v>126</v>
      </c>
      <c r="F19" t="s">
        <v>109</v>
      </c>
      <c r="G19" s="75">
        <v>68.209999999999994</v>
      </c>
      <c r="H19" s="75">
        <v>28800</v>
      </c>
      <c r="I19" s="75">
        <v>69.32536992</v>
      </c>
      <c r="J19" s="75">
        <v>0.55000000000000004</v>
      </c>
      <c r="K19" s="75">
        <v>0</v>
      </c>
      <c r="BF19" s="15" t="s">
        <v>134</v>
      </c>
    </row>
    <row r="20" spans="2:58">
      <c r="B20" t="s">
        <v>3494</v>
      </c>
      <c r="C20" t="s">
        <v>3495</v>
      </c>
      <c r="D20" t="s">
        <v>126</v>
      </c>
      <c r="E20" t="s">
        <v>126</v>
      </c>
      <c r="F20" t="s">
        <v>202</v>
      </c>
      <c r="G20" s="75">
        <v>98.04</v>
      </c>
      <c r="H20" s="75">
        <v>105036843.3</v>
      </c>
      <c r="I20" s="75">
        <v>3225.2747550857198</v>
      </c>
      <c r="J20" s="75">
        <v>25.72</v>
      </c>
      <c r="K20" s="75">
        <v>0.01</v>
      </c>
      <c r="BF20" s="15" t="s">
        <v>135</v>
      </c>
    </row>
    <row r="21" spans="2:58">
      <c r="B21" t="s">
        <v>3496</v>
      </c>
      <c r="C21" t="s">
        <v>3497</v>
      </c>
      <c r="D21" t="s">
        <v>126</v>
      </c>
      <c r="E21" t="s">
        <v>126</v>
      </c>
      <c r="F21" t="s">
        <v>109</v>
      </c>
      <c r="G21" s="75">
        <v>139.88999999999999</v>
      </c>
      <c r="H21" s="75">
        <v>831249.9999000032</v>
      </c>
      <c r="I21" s="75">
        <v>4103.6469201313303</v>
      </c>
      <c r="J21" s="75">
        <v>32.729999999999997</v>
      </c>
      <c r="K21" s="75">
        <v>0.02</v>
      </c>
      <c r="BF21" s="15" t="s">
        <v>126</v>
      </c>
    </row>
    <row r="22" spans="2:58">
      <c r="B22" t="s">
        <v>3498</v>
      </c>
      <c r="C22" t="s">
        <v>3499</v>
      </c>
      <c r="D22" t="s">
        <v>126</v>
      </c>
      <c r="E22" t="s">
        <v>126</v>
      </c>
      <c r="F22" t="s">
        <v>202</v>
      </c>
      <c r="G22" s="75">
        <v>121.4</v>
      </c>
      <c r="H22" s="75">
        <v>91558466.450000182</v>
      </c>
      <c r="I22" s="75">
        <v>3481.2799594258099</v>
      </c>
      <c r="J22" s="75">
        <v>27.76</v>
      </c>
      <c r="K22" s="75">
        <v>0.01</v>
      </c>
    </row>
    <row r="23" spans="2:58">
      <c r="B23" t="s">
        <v>3500</v>
      </c>
      <c r="C23" t="s">
        <v>3501</v>
      </c>
      <c r="D23" t="s">
        <v>126</v>
      </c>
      <c r="E23" t="s">
        <v>126</v>
      </c>
      <c r="F23" t="s">
        <v>113</v>
      </c>
      <c r="G23" s="75">
        <v>17</v>
      </c>
      <c r="H23" s="75">
        <v>280500</v>
      </c>
      <c r="I23" s="75">
        <v>198.2217765</v>
      </c>
      <c r="J23" s="75">
        <v>1.58</v>
      </c>
      <c r="K23" s="75">
        <v>0</v>
      </c>
    </row>
    <row r="24" spans="2:58">
      <c r="B24" t="s">
        <v>3502</v>
      </c>
      <c r="C24" t="s">
        <v>3503</v>
      </c>
      <c r="D24" t="s">
        <v>126</v>
      </c>
      <c r="E24" t="s">
        <v>126</v>
      </c>
      <c r="F24" t="s">
        <v>109</v>
      </c>
      <c r="G24" s="75">
        <v>25</v>
      </c>
      <c r="H24" s="75">
        <v>271500</v>
      </c>
      <c r="I24" s="75">
        <v>235.27842999999999</v>
      </c>
      <c r="J24" s="75">
        <v>1.88</v>
      </c>
      <c r="K24" s="75">
        <v>0</v>
      </c>
    </row>
    <row r="25" spans="2:58">
      <c r="B25" t="s">
        <v>3504</v>
      </c>
      <c r="C25" t="s">
        <v>3505</v>
      </c>
      <c r="D25" t="s">
        <v>126</v>
      </c>
      <c r="E25" t="s">
        <v>2920</v>
      </c>
      <c r="F25" t="s">
        <v>105</v>
      </c>
      <c r="G25" s="75">
        <v>-2639.25</v>
      </c>
      <c r="H25" s="75">
        <v>100</v>
      </c>
      <c r="I25" s="75">
        <v>-2.6392500000000001</v>
      </c>
      <c r="J25" s="75">
        <v>-0.02</v>
      </c>
      <c r="K25" s="75">
        <v>0</v>
      </c>
    </row>
    <row r="26" spans="2:58">
      <c r="B26" t="s">
        <v>3506</v>
      </c>
      <c r="C26" t="s">
        <v>3507</v>
      </c>
      <c r="D26" t="s">
        <v>126</v>
      </c>
      <c r="E26" t="s">
        <v>2920</v>
      </c>
      <c r="F26" t="s">
        <v>126</v>
      </c>
      <c r="G26" s="75">
        <v>11.55</v>
      </c>
      <c r="H26" s="75">
        <v>91374835.423146009</v>
      </c>
      <c r="I26" s="75">
        <v>32.400146018516097</v>
      </c>
      <c r="J26" s="75">
        <v>0.26</v>
      </c>
      <c r="K26" s="75">
        <v>0</v>
      </c>
    </row>
    <row r="27" spans="2:58">
      <c r="B27" t="s">
        <v>3508</v>
      </c>
      <c r="C27" t="s">
        <v>3509</v>
      </c>
      <c r="D27" t="s">
        <v>126</v>
      </c>
      <c r="E27" t="s">
        <v>2920</v>
      </c>
      <c r="F27" t="s">
        <v>109</v>
      </c>
      <c r="G27" s="75">
        <v>104</v>
      </c>
      <c r="H27" s="75">
        <v>230833.33333333177</v>
      </c>
      <c r="I27" s="75">
        <v>851.05363999999599</v>
      </c>
      <c r="J27" s="75">
        <v>6.79</v>
      </c>
      <c r="K27" s="75">
        <v>0</v>
      </c>
    </row>
    <row r="28" spans="2:58">
      <c r="B28" t="s">
        <v>3510</v>
      </c>
      <c r="C28" t="s">
        <v>3511</v>
      </c>
      <c r="D28" t="s">
        <v>126</v>
      </c>
      <c r="E28" t="s">
        <v>2920</v>
      </c>
      <c r="F28" t="s">
        <v>109</v>
      </c>
      <c r="G28" s="75">
        <v>6</v>
      </c>
      <c r="H28" s="75">
        <v>28400.000000000851</v>
      </c>
      <c r="I28" s="75">
        <v>6.0134159999999603</v>
      </c>
      <c r="J28" s="75">
        <v>0.05</v>
      </c>
      <c r="K28" s="75">
        <v>0</v>
      </c>
    </row>
    <row r="29" spans="2:58">
      <c r="B29" t="s">
        <v>3512</v>
      </c>
      <c r="C29" t="s">
        <v>3513</v>
      </c>
      <c r="D29" t="s">
        <v>126</v>
      </c>
      <c r="E29" t="s">
        <v>131</v>
      </c>
      <c r="F29" t="s">
        <v>109</v>
      </c>
      <c r="G29" s="75">
        <v>664.96</v>
      </c>
      <c r="H29" s="75">
        <v>-850.90539999999999</v>
      </c>
      <c r="I29" s="75">
        <v>-19.967719153327302</v>
      </c>
      <c r="J29" s="75">
        <v>-0.16</v>
      </c>
      <c r="K29" s="75">
        <v>0</v>
      </c>
    </row>
    <row r="30" spans="2:58">
      <c r="B30" t="s">
        <v>289</v>
      </c>
      <c r="C30" s="18"/>
      <c r="D30" s="18"/>
      <c r="E30" s="18"/>
      <c r="F30" s="18"/>
      <c r="G30" s="18"/>
      <c r="H30" s="18"/>
    </row>
    <row r="31" spans="2:58">
      <c r="B31" t="s">
        <v>449</v>
      </c>
      <c r="C31" s="18"/>
      <c r="D31" s="18"/>
      <c r="E31" s="18"/>
      <c r="F31" s="18"/>
      <c r="G31" s="18"/>
      <c r="H31" s="18"/>
    </row>
    <row r="32" spans="2:58">
      <c r="B32" t="s">
        <v>450</v>
      </c>
      <c r="C32" s="18"/>
      <c r="D32" s="18"/>
      <c r="E32" s="18"/>
      <c r="F32" s="18"/>
      <c r="G32" s="18"/>
      <c r="H32" s="18"/>
    </row>
    <row r="33" spans="2:8">
      <c r="B33" t="s">
        <v>451</v>
      </c>
      <c r="C33" s="18"/>
      <c r="D33" s="18"/>
      <c r="E33" s="18"/>
      <c r="F33" s="18"/>
      <c r="G33" s="18"/>
      <c r="H33" s="18"/>
    </row>
    <row r="34" spans="2:8">
      <c r="C34" s="18"/>
      <c r="D34" s="18"/>
      <c r="E34" s="18"/>
      <c r="F34" s="18"/>
      <c r="G34" s="18"/>
      <c r="H34" s="18"/>
    </row>
    <row r="35" spans="2:8">
      <c r="C35" s="18"/>
      <c r="D35" s="18"/>
      <c r="E35" s="18"/>
      <c r="F35" s="18"/>
      <c r="G35" s="18"/>
      <c r="H35" s="18"/>
    </row>
    <row r="36" spans="2:8">
      <c r="C36" s="18"/>
      <c r="D36" s="18"/>
      <c r="E36" s="18"/>
      <c r="F36" s="18"/>
      <c r="G36" s="18"/>
      <c r="H36" s="18"/>
    </row>
    <row r="37" spans="2:8">
      <c r="C37" s="18"/>
      <c r="D37" s="18"/>
      <c r="E37" s="18"/>
      <c r="F37" s="18"/>
      <c r="G37" s="18"/>
      <c r="H37" s="18"/>
    </row>
    <row r="38" spans="2:8">
      <c r="C38" s="18"/>
      <c r="D38" s="18"/>
      <c r="E38" s="18"/>
      <c r="F38" s="18"/>
      <c r="G38" s="18"/>
      <c r="H38" s="18"/>
    </row>
    <row r="39" spans="2:8">
      <c r="C39" s="18"/>
      <c r="D39" s="18"/>
      <c r="E39" s="18"/>
      <c r="F39" s="18"/>
      <c r="G39" s="18"/>
      <c r="H39" s="18"/>
    </row>
    <row r="40" spans="2:8">
      <c r="C40" s="18"/>
      <c r="D40" s="18"/>
      <c r="E40" s="18"/>
      <c r="F40" s="18"/>
      <c r="G40" s="18"/>
      <c r="H40" s="18"/>
    </row>
    <row r="41" spans="2:8">
      <c r="C41" s="18"/>
      <c r="D41" s="18"/>
      <c r="E41" s="18"/>
      <c r="F41" s="18"/>
      <c r="G41" s="18"/>
      <c r="H41" s="18"/>
    </row>
    <row r="42" spans="2:8">
      <c r="C42" s="18"/>
      <c r="D42" s="18"/>
      <c r="E42" s="18"/>
      <c r="F42" s="18"/>
      <c r="G42" s="18"/>
      <c r="H42" s="18"/>
    </row>
    <row r="43" spans="2:8">
      <c r="C43" s="18"/>
      <c r="D43" s="18"/>
      <c r="E43" s="18"/>
      <c r="F43" s="18"/>
      <c r="G43" s="18"/>
      <c r="H43" s="18"/>
    </row>
    <row r="44" spans="2:8">
      <c r="C44" s="18"/>
      <c r="D44" s="18"/>
      <c r="E44" s="18"/>
      <c r="F44" s="18"/>
      <c r="G44" s="18"/>
      <c r="H44" s="18"/>
    </row>
    <row r="45" spans="2:8">
      <c r="C45" s="18"/>
      <c r="D45" s="18"/>
      <c r="E45" s="18"/>
      <c r="F45" s="18"/>
      <c r="G45" s="18"/>
      <c r="H45" s="18"/>
    </row>
    <row r="46" spans="2:8">
      <c r="C46" s="18"/>
      <c r="D46" s="18"/>
      <c r="E46" s="18"/>
      <c r="F46" s="18"/>
      <c r="G46" s="18"/>
      <c r="H46" s="18"/>
    </row>
    <row r="47" spans="2:8">
      <c r="C47" s="18"/>
      <c r="D47" s="18"/>
      <c r="E47" s="18"/>
      <c r="F47" s="18"/>
      <c r="G47" s="18"/>
      <c r="H47" s="18"/>
    </row>
    <row r="48" spans="2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s="91" t="s">
        <v>196</v>
      </c>
    </row>
    <row r="2" spans="2:81">
      <c r="B2" s="2" t="s">
        <v>1</v>
      </c>
      <c r="C2" s="91">
        <v>513026484</v>
      </c>
    </row>
    <row r="3" spans="2:81">
      <c r="B3" s="2" t="s">
        <v>2</v>
      </c>
      <c r="C3" s="91" t="s">
        <v>5183</v>
      </c>
      <c r="E3" s="14"/>
    </row>
    <row r="4" spans="2:81">
      <c r="B4" s="2" t="s">
        <v>3</v>
      </c>
    </row>
    <row r="6" spans="2:81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81" ht="26.25" customHeight="1">
      <c r="B7" s="146" t="s">
        <v>136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"/>
      <c r="N11" s="74">
        <v>0</v>
      </c>
      <c r="O11" s="7"/>
      <c r="P11" s="74">
        <v>0</v>
      </c>
      <c r="Q11" s="74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6" t="s">
        <v>207</v>
      </c>
      <c r="H12" s="77">
        <v>0</v>
      </c>
      <c r="K12" s="77">
        <v>0</v>
      </c>
      <c r="L12" s="77">
        <v>0</v>
      </c>
      <c r="N12" s="77">
        <v>0</v>
      </c>
      <c r="P12" s="77">
        <v>0</v>
      </c>
      <c r="Q12" s="77">
        <v>0</v>
      </c>
    </row>
    <row r="13" spans="2:81">
      <c r="B13" s="76" t="s">
        <v>3514</v>
      </c>
      <c r="H13" s="77">
        <v>0</v>
      </c>
      <c r="K13" s="77">
        <v>0</v>
      </c>
      <c r="L13" s="77">
        <v>0</v>
      </c>
      <c r="N13" s="77">
        <v>0</v>
      </c>
      <c r="P13" s="77">
        <v>0</v>
      </c>
      <c r="Q13" s="77">
        <v>0</v>
      </c>
    </row>
    <row r="14" spans="2:81">
      <c r="B14" t="s">
        <v>212</v>
      </c>
      <c r="C14" t="s">
        <v>212</v>
      </c>
      <c r="E14" t="s">
        <v>212</v>
      </c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81">
      <c r="B15" s="76" t="s">
        <v>3515</v>
      </c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81">
      <c r="B16" t="s">
        <v>212</v>
      </c>
      <c r="C16" t="s">
        <v>212</v>
      </c>
      <c r="E16" t="s">
        <v>212</v>
      </c>
      <c r="H16" s="75">
        <v>0</v>
      </c>
      <c r="I16" t="s">
        <v>212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</row>
    <row r="17" spans="2:17">
      <c r="B17" s="76" t="s">
        <v>3516</v>
      </c>
      <c r="H17" s="77">
        <v>0</v>
      </c>
      <c r="K17" s="77">
        <v>0</v>
      </c>
      <c r="L17" s="77">
        <v>0</v>
      </c>
      <c r="N17" s="77">
        <v>0</v>
      </c>
      <c r="P17" s="77">
        <v>0</v>
      </c>
      <c r="Q17" s="77">
        <v>0</v>
      </c>
    </row>
    <row r="18" spans="2:17">
      <c r="B18" s="76" t="s">
        <v>3517</v>
      </c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t="s">
        <v>212</v>
      </c>
      <c r="C19" t="s">
        <v>212</v>
      </c>
      <c r="E19" t="s">
        <v>212</v>
      </c>
      <c r="H19" s="75">
        <v>0</v>
      </c>
      <c r="I19" t="s">
        <v>212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</row>
    <row r="20" spans="2:17">
      <c r="B20" s="76" t="s">
        <v>3518</v>
      </c>
      <c r="H20" s="77">
        <v>0</v>
      </c>
      <c r="K20" s="77">
        <v>0</v>
      </c>
      <c r="L20" s="77">
        <v>0</v>
      </c>
      <c r="N20" s="77">
        <v>0</v>
      </c>
      <c r="P20" s="77">
        <v>0</v>
      </c>
      <c r="Q20" s="77">
        <v>0</v>
      </c>
    </row>
    <row r="21" spans="2:17">
      <c r="B21" t="s">
        <v>212</v>
      </c>
      <c r="C21" t="s">
        <v>212</v>
      </c>
      <c r="E21" t="s">
        <v>212</v>
      </c>
      <c r="H21" s="75">
        <v>0</v>
      </c>
      <c r="I21" t="s">
        <v>212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3519</v>
      </c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t="s">
        <v>212</v>
      </c>
      <c r="C23" t="s">
        <v>212</v>
      </c>
      <c r="E23" t="s">
        <v>212</v>
      </c>
      <c r="H23" s="75">
        <v>0</v>
      </c>
      <c r="I23" t="s">
        <v>212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</row>
    <row r="24" spans="2:17">
      <c r="B24" s="76" t="s">
        <v>3520</v>
      </c>
      <c r="H24" s="77">
        <v>0</v>
      </c>
      <c r="K24" s="77">
        <v>0</v>
      </c>
      <c r="L24" s="77">
        <v>0</v>
      </c>
      <c r="N24" s="77">
        <v>0</v>
      </c>
      <c r="P24" s="77">
        <v>0</v>
      </c>
      <c r="Q24" s="77">
        <v>0</v>
      </c>
    </row>
    <row r="25" spans="2:17">
      <c r="B25" t="s">
        <v>212</v>
      </c>
      <c r="C25" t="s">
        <v>212</v>
      </c>
      <c r="E25" t="s">
        <v>212</v>
      </c>
      <c r="H25" s="75">
        <v>0</v>
      </c>
      <c r="I25" t="s">
        <v>212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</row>
    <row r="26" spans="2:17">
      <c r="B26" s="76" t="s">
        <v>287</v>
      </c>
      <c r="H26" s="77">
        <v>0</v>
      </c>
      <c r="K26" s="77">
        <v>0</v>
      </c>
      <c r="L26" s="77">
        <v>0</v>
      </c>
      <c r="N26" s="77">
        <v>0</v>
      </c>
      <c r="P26" s="77">
        <v>0</v>
      </c>
      <c r="Q26" s="77">
        <v>0</v>
      </c>
    </row>
    <row r="27" spans="2:17">
      <c r="B27" s="76" t="s">
        <v>3514</v>
      </c>
      <c r="H27" s="77">
        <v>0</v>
      </c>
      <c r="K27" s="77">
        <v>0</v>
      </c>
      <c r="L27" s="77">
        <v>0</v>
      </c>
      <c r="N27" s="77">
        <v>0</v>
      </c>
      <c r="P27" s="77">
        <v>0</v>
      </c>
      <c r="Q27" s="77">
        <v>0</v>
      </c>
    </row>
    <row r="28" spans="2:17">
      <c r="B28" t="s">
        <v>212</v>
      </c>
      <c r="C28" t="s">
        <v>212</v>
      </c>
      <c r="E28" t="s">
        <v>212</v>
      </c>
      <c r="H28" s="75">
        <v>0</v>
      </c>
      <c r="I28" t="s">
        <v>212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</row>
    <row r="29" spans="2:17">
      <c r="B29" s="76" t="s">
        <v>3515</v>
      </c>
      <c r="H29" s="77">
        <v>0</v>
      </c>
      <c r="K29" s="77">
        <v>0</v>
      </c>
      <c r="L29" s="77">
        <v>0</v>
      </c>
      <c r="N29" s="77">
        <v>0</v>
      </c>
      <c r="P29" s="77">
        <v>0</v>
      </c>
      <c r="Q29" s="77">
        <v>0</v>
      </c>
    </row>
    <row r="30" spans="2:17">
      <c r="B30" t="s">
        <v>212</v>
      </c>
      <c r="C30" t="s">
        <v>212</v>
      </c>
      <c r="E30" t="s">
        <v>212</v>
      </c>
      <c r="H30" s="75">
        <v>0</v>
      </c>
      <c r="I30" t="s">
        <v>212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3516</v>
      </c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3517</v>
      </c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t="s">
        <v>212</v>
      </c>
      <c r="C33" t="s">
        <v>212</v>
      </c>
      <c r="E33" t="s">
        <v>212</v>
      </c>
      <c r="H33" s="75">
        <v>0</v>
      </c>
      <c r="I33" t="s">
        <v>212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</row>
    <row r="34" spans="2:17">
      <c r="B34" s="76" t="s">
        <v>3518</v>
      </c>
      <c r="H34" s="77">
        <v>0</v>
      </c>
      <c r="K34" s="77">
        <v>0</v>
      </c>
      <c r="L34" s="77">
        <v>0</v>
      </c>
      <c r="N34" s="77">
        <v>0</v>
      </c>
      <c r="P34" s="77">
        <v>0</v>
      </c>
      <c r="Q34" s="77">
        <v>0</v>
      </c>
    </row>
    <row r="35" spans="2:17">
      <c r="B35" t="s">
        <v>212</v>
      </c>
      <c r="C35" t="s">
        <v>212</v>
      </c>
      <c r="E35" t="s">
        <v>212</v>
      </c>
      <c r="H35" s="75">
        <v>0</v>
      </c>
      <c r="I35" t="s">
        <v>212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</row>
    <row r="36" spans="2:17">
      <c r="B36" s="76" t="s">
        <v>3519</v>
      </c>
      <c r="H36" s="77">
        <v>0</v>
      </c>
      <c r="K36" s="77">
        <v>0</v>
      </c>
      <c r="L36" s="77">
        <v>0</v>
      </c>
      <c r="N36" s="77">
        <v>0</v>
      </c>
      <c r="P36" s="77">
        <v>0</v>
      </c>
      <c r="Q36" s="77">
        <v>0</v>
      </c>
    </row>
    <row r="37" spans="2:17">
      <c r="B37" t="s">
        <v>212</v>
      </c>
      <c r="C37" t="s">
        <v>212</v>
      </c>
      <c r="E37" t="s">
        <v>212</v>
      </c>
      <c r="H37" s="75">
        <v>0</v>
      </c>
      <c r="I37" t="s">
        <v>212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5">
        <v>0</v>
      </c>
      <c r="Q37" s="75">
        <v>0</v>
      </c>
    </row>
    <row r="38" spans="2:17">
      <c r="B38" s="76" t="s">
        <v>3520</v>
      </c>
      <c r="H38" s="77">
        <v>0</v>
      </c>
      <c r="K38" s="77">
        <v>0</v>
      </c>
      <c r="L38" s="77">
        <v>0</v>
      </c>
      <c r="N38" s="77">
        <v>0</v>
      </c>
      <c r="P38" s="77">
        <v>0</v>
      </c>
      <c r="Q38" s="77">
        <v>0</v>
      </c>
    </row>
    <row r="39" spans="2:17">
      <c r="B39" t="s">
        <v>212</v>
      </c>
      <c r="C39" t="s">
        <v>212</v>
      </c>
      <c r="E39" t="s">
        <v>212</v>
      </c>
      <c r="H39" s="75">
        <v>0</v>
      </c>
      <c r="I39" t="s">
        <v>212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t="s">
        <v>289</v>
      </c>
    </row>
    <row r="41" spans="2:17">
      <c r="B41" t="s">
        <v>449</v>
      </c>
    </row>
    <row r="42" spans="2:17">
      <c r="B42" t="s">
        <v>450</v>
      </c>
    </row>
    <row r="43" spans="2:17">
      <c r="B43" t="s">
        <v>451</v>
      </c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4"/>
  <sheetViews>
    <sheetView rightToLeft="1" workbookViewId="0">
      <selection activeCell="B6" sqref="B6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s="91" t="s">
        <v>196</v>
      </c>
    </row>
    <row r="2" spans="2:72">
      <c r="B2" s="2" t="s">
        <v>1</v>
      </c>
      <c r="C2" s="91">
        <v>513026484</v>
      </c>
    </row>
    <row r="3" spans="2:72">
      <c r="B3" s="2" t="s">
        <v>2</v>
      </c>
      <c r="C3" s="91" t="s">
        <v>5183</v>
      </c>
    </row>
    <row r="4" spans="2:72">
      <c r="B4" s="2" t="s">
        <v>3</v>
      </c>
    </row>
    <row r="6" spans="2:72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2:72" ht="26.25" customHeight="1">
      <c r="B7" s="146" t="s">
        <v>70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2:72" s="18" customFormat="1" ht="63">
      <c r="B8" s="97" t="s">
        <v>99</v>
      </c>
      <c r="C8" s="106" t="s">
        <v>50</v>
      </c>
      <c r="D8" s="106" t="s">
        <v>52</v>
      </c>
      <c r="E8" s="106" t="s">
        <v>53</v>
      </c>
      <c r="F8" s="106" t="s">
        <v>72</v>
      </c>
      <c r="G8" s="106" t="s">
        <v>73</v>
      </c>
      <c r="H8" s="106" t="s">
        <v>54</v>
      </c>
      <c r="I8" s="106" t="s">
        <v>55</v>
      </c>
      <c r="J8" s="106" t="s">
        <v>56</v>
      </c>
      <c r="K8" s="106" t="s">
        <v>190</v>
      </c>
      <c r="L8" s="106" t="s">
        <v>191</v>
      </c>
      <c r="M8" s="106" t="s">
        <v>5</v>
      </c>
      <c r="N8" s="106" t="s">
        <v>74</v>
      </c>
      <c r="O8" s="106" t="s">
        <v>58</v>
      </c>
      <c r="P8" s="110" t="s">
        <v>186</v>
      </c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</row>
    <row r="9" spans="2:72" s="18" customFormat="1" ht="25.5" customHeight="1">
      <c r="B9" s="102"/>
      <c r="C9" s="107"/>
      <c r="D9" s="107"/>
      <c r="E9" s="107"/>
      <c r="F9" s="107" t="s">
        <v>75</v>
      </c>
      <c r="G9" s="107" t="s">
        <v>76</v>
      </c>
      <c r="H9" s="107"/>
      <c r="I9" s="107" t="s">
        <v>7</v>
      </c>
      <c r="J9" s="107" t="s">
        <v>7</v>
      </c>
      <c r="K9" s="107" t="s">
        <v>187</v>
      </c>
      <c r="L9" s="107"/>
      <c r="M9" s="107" t="s">
        <v>6</v>
      </c>
      <c r="N9" s="107" t="s">
        <v>7</v>
      </c>
      <c r="O9" s="107" t="s">
        <v>7</v>
      </c>
      <c r="P9" s="108" t="s">
        <v>7</v>
      </c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</row>
    <row r="10" spans="2:72" s="22" customFormat="1" ht="18" customHeight="1">
      <c r="B10" s="103"/>
      <c r="C10" s="99" t="s">
        <v>9</v>
      </c>
      <c r="D10" s="99" t="s">
        <v>10</v>
      </c>
      <c r="E10" s="99" t="s">
        <v>60</v>
      </c>
      <c r="F10" s="99" t="s">
        <v>61</v>
      </c>
      <c r="G10" s="99" t="s">
        <v>62</v>
      </c>
      <c r="H10" s="99" t="s">
        <v>63</v>
      </c>
      <c r="I10" s="99" t="s">
        <v>64</v>
      </c>
      <c r="J10" s="99" t="s">
        <v>65</v>
      </c>
      <c r="K10" s="99" t="s">
        <v>66</v>
      </c>
      <c r="L10" s="99" t="s">
        <v>67</v>
      </c>
      <c r="M10" s="99" t="s">
        <v>77</v>
      </c>
      <c r="N10" s="99" t="s">
        <v>78</v>
      </c>
      <c r="O10" s="109" t="s">
        <v>79</v>
      </c>
      <c r="P10" s="109" t="s">
        <v>80</v>
      </c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</row>
    <row r="11" spans="2:72" s="22" customFormat="1" ht="18" customHeight="1">
      <c r="B11" s="105" t="s">
        <v>82</v>
      </c>
      <c r="C11" s="99"/>
      <c r="D11" s="99"/>
      <c r="E11" s="99"/>
      <c r="F11" s="99"/>
      <c r="G11" s="99"/>
      <c r="H11" s="99"/>
      <c r="I11" s="99"/>
      <c r="J11" s="99"/>
      <c r="K11" s="114">
        <v>571611506.58000004</v>
      </c>
      <c r="L11" s="99"/>
      <c r="M11" s="114">
        <v>726899.49639999995</v>
      </c>
      <c r="N11" s="99"/>
      <c r="O11" s="114">
        <v>100.00000000000001</v>
      </c>
      <c r="P11" s="114">
        <f>+P12</f>
        <v>2.8308734696902884</v>
      </c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0"/>
    </row>
    <row r="12" spans="2:72">
      <c r="B12" s="112" t="s">
        <v>207</v>
      </c>
      <c r="C12" s="94"/>
      <c r="D12" s="94"/>
      <c r="E12" s="94"/>
      <c r="F12" s="94"/>
      <c r="G12" s="113">
        <v>0</v>
      </c>
      <c r="H12" s="94"/>
      <c r="I12" s="94"/>
      <c r="J12" s="113">
        <v>0</v>
      </c>
      <c r="K12" s="113">
        <v>571611506.58000004</v>
      </c>
      <c r="L12" s="94"/>
      <c r="M12" s="113">
        <v>726899.49639999995</v>
      </c>
      <c r="N12" s="94"/>
      <c r="O12" s="113">
        <v>100.00000000000001</v>
      </c>
      <c r="P12" s="113">
        <f>+P19</f>
        <v>2.8308734696902884</v>
      </c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</row>
    <row r="13" spans="2:72">
      <c r="B13" s="112" t="s">
        <v>3521</v>
      </c>
      <c r="C13" s="94"/>
      <c r="D13" s="94"/>
      <c r="E13" s="94"/>
      <c r="F13" s="94"/>
      <c r="G13" s="113">
        <v>0</v>
      </c>
      <c r="H13" s="94"/>
      <c r="I13" s="94"/>
      <c r="J13" s="113">
        <v>0</v>
      </c>
      <c r="K13" s="113">
        <v>0</v>
      </c>
      <c r="L13" s="94"/>
      <c r="M13" s="113">
        <v>0</v>
      </c>
      <c r="N13" s="94"/>
      <c r="O13" s="113">
        <v>0</v>
      </c>
      <c r="P13" s="113">
        <v>0</v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</row>
    <row r="14" spans="2:72">
      <c r="B14" s="94" t="s">
        <v>212</v>
      </c>
      <c r="C14" s="94" t="s">
        <v>212</v>
      </c>
      <c r="D14" s="94" t="s">
        <v>212</v>
      </c>
      <c r="E14" s="94"/>
      <c r="F14" s="94"/>
      <c r="G14" s="111">
        <v>0</v>
      </c>
      <c r="H14" s="94" t="s">
        <v>212</v>
      </c>
      <c r="I14" s="111">
        <v>0</v>
      </c>
      <c r="J14" s="111">
        <v>0</v>
      </c>
      <c r="K14" s="111">
        <v>0</v>
      </c>
      <c r="L14" s="111">
        <v>0</v>
      </c>
      <c r="M14" s="111">
        <v>0</v>
      </c>
      <c r="N14" s="111">
        <v>0</v>
      </c>
      <c r="O14" s="111">
        <v>0</v>
      </c>
      <c r="P14" s="111">
        <v>0</v>
      </c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</row>
    <row r="15" spans="2:72">
      <c r="B15" s="112" t="s">
        <v>3522</v>
      </c>
      <c r="C15" s="94"/>
      <c r="D15" s="94"/>
      <c r="E15" s="94"/>
      <c r="F15" s="94"/>
      <c r="G15" s="113">
        <v>0</v>
      </c>
      <c r="H15" s="94"/>
      <c r="I15" s="94"/>
      <c r="J15" s="113">
        <v>0</v>
      </c>
      <c r="K15" s="113">
        <v>0</v>
      </c>
      <c r="L15" s="94"/>
      <c r="M15" s="113">
        <v>0</v>
      </c>
      <c r="N15" s="94"/>
      <c r="O15" s="113">
        <v>0</v>
      </c>
      <c r="P15" s="113">
        <v>0</v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</row>
    <row r="16" spans="2:72">
      <c r="B16" s="94" t="s">
        <v>212</v>
      </c>
      <c r="C16" s="94" t="s">
        <v>212</v>
      </c>
      <c r="D16" s="94" t="s">
        <v>212</v>
      </c>
      <c r="E16" s="94"/>
      <c r="F16" s="94"/>
      <c r="G16" s="111">
        <v>0</v>
      </c>
      <c r="H16" s="94" t="s">
        <v>212</v>
      </c>
      <c r="I16" s="111">
        <v>0</v>
      </c>
      <c r="J16" s="111">
        <v>0</v>
      </c>
      <c r="K16" s="111">
        <v>0</v>
      </c>
      <c r="L16" s="111">
        <v>0</v>
      </c>
      <c r="M16" s="111">
        <v>0</v>
      </c>
      <c r="N16" s="111">
        <v>0</v>
      </c>
      <c r="O16" s="111">
        <v>0</v>
      </c>
      <c r="P16" s="111">
        <v>0</v>
      </c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</row>
    <row r="17" spans="2:23">
      <c r="B17" s="112" t="s">
        <v>3523</v>
      </c>
      <c r="C17" s="94"/>
      <c r="D17" s="94"/>
      <c r="E17" s="94"/>
      <c r="F17" s="94"/>
      <c r="G17" s="113">
        <v>0</v>
      </c>
      <c r="H17" s="94"/>
      <c r="I17" s="94"/>
      <c r="J17" s="113">
        <v>0</v>
      </c>
      <c r="K17" s="113">
        <v>0</v>
      </c>
      <c r="L17" s="94"/>
      <c r="M17" s="113">
        <v>0</v>
      </c>
      <c r="N17" s="94"/>
      <c r="O17" s="113">
        <v>0</v>
      </c>
      <c r="P17" s="113">
        <v>0</v>
      </c>
      <c r="Q17" s="94"/>
      <c r="R17" s="94"/>
      <c r="S17" s="94"/>
      <c r="T17" s="94"/>
      <c r="U17" s="94"/>
      <c r="V17" s="94"/>
      <c r="W17" s="94"/>
    </row>
    <row r="18" spans="2:23">
      <c r="B18" s="94" t="s">
        <v>212</v>
      </c>
      <c r="C18" s="94" t="s">
        <v>212</v>
      </c>
      <c r="D18" s="94" t="s">
        <v>212</v>
      </c>
      <c r="E18" s="94"/>
      <c r="F18" s="94"/>
      <c r="G18" s="111">
        <v>0</v>
      </c>
      <c r="H18" s="94" t="s">
        <v>212</v>
      </c>
      <c r="I18" s="111">
        <v>0</v>
      </c>
      <c r="J18" s="111">
        <v>0</v>
      </c>
      <c r="K18" s="111">
        <v>0</v>
      </c>
      <c r="L18" s="111">
        <v>0</v>
      </c>
      <c r="M18" s="111">
        <v>0</v>
      </c>
      <c r="N18" s="111">
        <v>0</v>
      </c>
      <c r="O18" s="111">
        <v>0</v>
      </c>
      <c r="P18" s="111">
        <v>0</v>
      </c>
      <c r="Q18" s="94"/>
      <c r="R18" s="94"/>
      <c r="S18" s="94"/>
      <c r="T18" s="94"/>
      <c r="U18" s="94"/>
      <c r="V18" s="94"/>
      <c r="W18" s="94"/>
    </row>
    <row r="19" spans="2:23">
      <c r="B19" s="115" t="s">
        <v>3524</v>
      </c>
      <c r="C19" s="116"/>
      <c r="D19" s="117"/>
      <c r="E19" s="117"/>
      <c r="F19" s="117"/>
      <c r="G19" s="118">
        <v>0</v>
      </c>
      <c r="H19" s="117"/>
      <c r="I19" s="117"/>
      <c r="J19" s="118">
        <v>0</v>
      </c>
      <c r="K19" s="118">
        <v>571611506.58000004</v>
      </c>
      <c r="L19" s="117"/>
      <c r="M19" s="118">
        <v>726899.49639999995</v>
      </c>
      <c r="N19" s="117"/>
      <c r="O19" s="118">
        <v>100.00000000000001</v>
      </c>
      <c r="P19" s="118">
        <f>SUM(P20:P24)</f>
        <v>2.8308734696902884</v>
      </c>
      <c r="Q19" s="94"/>
      <c r="R19" s="94"/>
      <c r="S19" s="94"/>
      <c r="T19" s="119"/>
      <c r="U19" s="94"/>
      <c r="V19" s="94"/>
      <c r="W19" s="94"/>
    </row>
    <row r="20" spans="2:23">
      <c r="B20" s="94" t="s">
        <v>3525</v>
      </c>
      <c r="C20" s="94" t="s">
        <v>3526</v>
      </c>
      <c r="D20" s="94" t="s">
        <v>227</v>
      </c>
      <c r="E20" s="94" t="s">
        <v>294</v>
      </c>
      <c r="F20" s="94" t="s">
        <v>152</v>
      </c>
      <c r="G20" s="111">
        <v>0</v>
      </c>
      <c r="H20" s="94" t="s">
        <v>105</v>
      </c>
      <c r="I20" s="111">
        <v>4.9000000000000004</v>
      </c>
      <c r="J20" s="111">
        <v>0</v>
      </c>
      <c r="K20" s="111">
        <v>396569423.39999998</v>
      </c>
      <c r="L20" s="111">
        <v>124.01761999999998</v>
      </c>
      <c r="M20" s="111">
        <v>498980.33973000001</v>
      </c>
      <c r="N20" s="111">
        <v>32.020000000000003</v>
      </c>
      <c r="O20" s="111">
        <v>68.645024821343384</v>
      </c>
      <c r="P20" s="111">
        <f>+M20/'סכום נכסי הקרן'!$C$42*100</f>
        <v>1.9432537959297229</v>
      </c>
      <c r="Q20" s="94"/>
      <c r="R20" s="94"/>
      <c r="S20" s="94"/>
      <c r="T20" s="119"/>
      <c r="U20" s="94"/>
      <c r="V20" s="94"/>
      <c r="W20" s="94"/>
    </row>
    <row r="21" spans="2:23">
      <c r="B21" s="94" t="s">
        <v>3527</v>
      </c>
      <c r="C21" s="94" t="s">
        <v>3528</v>
      </c>
      <c r="D21" s="94" t="s">
        <v>227</v>
      </c>
      <c r="E21" s="94" t="s">
        <v>294</v>
      </c>
      <c r="F21" s="94" t="s">
        <v>154</v>
      </c>
      <c r="G21" s="111">
        <v>0</v>
      </c>
      <c r="H21" s="94" t="s">
        <v>105</v>
      </c>
      <c r="I21" s="111">
        <v>5.9</v>
      </c>
      <c r="J21" s="111">
        <v>0</v>
      </c>
      <c r="K21" s="111">
        <v>27179882.579999998</v>
      </c>
      <c r="L21" s="111">
        <v>136.07782999999995</v>
      </c>
      <c r="M21" s="111">
        <v>38696.788979999998</v>
      </c>
      <c r="N21" s="111">
        <v>2.41</v>
      </c>
      <c r="O21" s="111">
        <v>5.3235404855344459</v>
      </c>
      <c r="P21" s="111">
        <f>+M21/'סכום נכסי הקרן'!$C$42*100</f>
        <v>0.15070269525321614</v>
      </c>
      <c r="Q21" s="94"/>
      <c r="R21" s="94"/>
      <c r="S21" s="94"/>
      <c r="T21" s="119"/>
      <c r="U21" s="94"/>
      <c r="V21" s="94"/>
      <c r="W21" s="94"/>
    </row>
    <row r="22" spans="2:23">
      <c r="B22" s="94" t="s">
        <v>3529</v>
      </c>
      <c r="C22" s="94" t="s">
        <v>3530</v>
      </c>
      <c r="D22" s="94" t="s">
        <v>227</v>
      </c>
      <c r="E22" s="94" t="s">
        <v>294</v>
      </c>
      <c r="F22" s="94" t="s">
        <v>152</v>
      </c>
      <c r="G22" s="111">
        <v>0</v>
      </c>
      <c r="H22" s="94" t="s">
        <v>105</v>
      </c>
      <c r="I22" s="111">
        <v>4.9000000000000004</v>
      </c>
      <c r="J22" s="111">
        <v>0</v>
      </c>
      <c r="K22" s="111">
        <v>147396075</v>
      </c>
      <c r="L22" s="111">
        <v>126.08405000000035</v>
      </c>
      <c r="M22" s="111">
        <v>188619.48402999999</v>
      </c>
      <c r="N22" s="111">
        <v>12.1</v>
      </c>
      <c r="O22" s="111">
        <v>25.948495626169212</v>
      </c>
      <c r="P22" s="111">
        <f>+M22/'סכום נכסי הקרן'!$C$42*100</f>
        <v>0.73456907846496888</v>
      </c>
      <c r="Q22" s="94"/>
      <c r="R22" s="94"/>
      <c r="S22" s="94"/>
      <c r="T22" s="119"/>
      <c r="U22" s="94"/>
      <c r="V22" s="94"/>
      <c r="W22" s="94"/>
    </row>
    <row r="23" spans="2:23">
      <c r="B23" s="94" t="s">
        <v>3531</v>
      </c>
      <c r="C23" s="94" t="s">
        <v>3532</v>
      </c>
      <c r="D23" s="94" t="s">
        <v>227</v>
      </c>
      <c r="E23" s="94" t="s">
        <v>294</v>
      </c>
      <c r="F23" s="94" t="s">
        <v>152</v>
      </c>
      <c r="G23" s="111">
        <v>0</v>
      </c>
      <c r="H23" s="94" t="s">
        <v>105</v>
      </c>
      <c r="I23" s="111">
        <v>5.4</v>
      </c>
      <c r="J23" s="111">
        <v>0</v>
      </c>
      <c r="K23" s="111">
        <v>415775.23</v>
      </c>
      <c r="L23" s="111">
        <v>121.63719</v>
      </c>
      <c r="M23" s="111">
        <v>498.30397999999997</v>
      </c>
      <c r="N23" s="111">
        <v>0.03</v>
      </c>
      <c r="O23" s="111">
        <v>6.8551977607340664E-2</v>
      </c>
      <c r="P23" s="111">
        <f>+M23/'סכום נכסי הקרן'!$C$42*100</f>
        <v>1.9406197470342337E-3</v>
      </c>
      <c r="Q23" s="94"/>
      <c r="R23" s="94"/>
      <c r="S23" s="94"/>
      <c r="T23" s="120"/>
      <c r="U23" s="121"/>
      <c r="V23" s="121"/>
      <c r="W23" s="122"/>
    </row>
    <row r="24" spans="2:23">
      <c r="B24" s="94" t="s">
        <v>3533</v>
      </c>
      <c r="C24" s="94" t="s">
        <v>3534</v>
      </c>
      <c r="D24" s="94" t="s">
        <v>227</v>
      </c>
      <c r="E24" s="94" t="s">
        <v>294</v>
      </c>
      <c r="F24" s="94" t="s">
        <v>152</v>
      </c>
      <c r="G24" s="111">
        <v>0</v>
      </c>
      <c r="H24" s="94" t="s">
        <v>105</v>
      </c>
      <c r="I24" s="111">
        <v>4.3999999999999995</v>
      </c>
      <c r="J24" s="111">
        <v>0</v>
      </c>
      <c r="K24" s="111">
        <v>50350.37</v>
      </c>
      <c r="L24" s="111">
        <v>233.30727999999999</v>
      </c>
      <c r="M24" s="111">
        <v>104.57968</v>
      </c>
      <c r="N24" s="111">
        <v>0.01</v>
      </c>
      <c r="O24" s="111">
        <v>1.4387089345629654E-2</v>
      </c>
      <c r="P24" s="111">
        <f>+M24/'סכום נכסי הקרן'!$C$42*100</f>
        <v>4.0728029534606785E-4</v>
      </c>
      <c r="Q24" s="94"/>
      <c r="R24" s="94"/>
      <c r="S24" s="94"/>
      <c r="T24" s="120"/>
      <c r="U24" s="121"/>
      <c r="V24" s="121"/>
      <c r="W24" s="122"/>
    </row>
    <row r="25" spans="2:23">
      <c r="B25" s="112" t="s">
        <v>1707</v>
      </c>
      <c r="C25" s="94"/>
      <c r="D25" s="94"/>
      <c r="E25" s="94"/>
      <c r="F25" s="94"/>
      <c r="G25" s="113">
        <v>0</v>
      </c>
      <c r="H25" s="94"/>
      <c r="I25" s="94"/>
      <c r="J25" s="113">
        <v>0</v>
      </c>
      <c r="K25" s="113">
        <v>0</v>
      </c>
      <c r="L25" s="94"/>
      <c r="M25" s="113">
        <v>0</v>
      </c>
      <c r="N25" s="94"/>
      <c r="O25" s="113">
        <v>0</v>
      </c>
      <c r="P25" s="113">
        <v>0</v>
      </c>
      <c r="Q25" s="94"/>
      <c r="R25" s="94"/>
      <c r="S25" s="94"/>
      <c r="T25" s="123"/>
      <c r="U25" s="124"/>
      <c r="V25" s="125"/>
      <c r="W25" s="122"/>
    </row>
    <row r="26" spans="2:23">
      <c r="B26" s="94" t="s">
        <v>212</v>
      </c>
      <c r="C26" s="94" t="s">
        <v>212</v>
      </c>
      <c r="D26" s="94" t="s">
        <v>212</v>
      </c>
      <c r="E26" s="94"/>
      <c r="F26" s="94"/>
      <c r="G26" s="111">
        <v>0</v>
      </c>
      <c r="H26" s="94" t="s">
        <v>212</v>
      </c>
      <c r="I26" s="111">
        <v>0</v>
      </c>
      <c r="J26" s="111">
        <v>0</v>
      </c>
      <c r="K26" s="111">
        <v>0</v>
      </c>
      <c r="L26" s="111">
        <v>0</v>
      </c>
      <c r="M26" s="111">
        <v>0</v>
      </c>
      <c r="N26" s="111">
        <v>0</v>
      </c>
      <c r="O26" s="111">
        <v>0</v>
      </c>
      <c r="P26" s="111">
        <v>0</v>
      </c>
      <c r="Q26" s="94"/>
      <c r="R26" s="94"/>
      <c r="S26" s="94"/>
      <c r="T26" s="123"/>
      <c r="U26" s="124"/>
      <c r="V26" s="125"/>
      <c r="W26" s="122"/>
    </row>
    <row r="27" spans="2:23">
      <c r="B27" s="112" t="s">
        <v>287</v>
      </c>
      <c r="C27" s="94"/>
      <c r="D27" s="94"/>
      <c r="E27" s="94"/>
      <c r="F27" s="94"/>
      <c r="G27" s="113">
        <v>0</v>
      </c>
      <c r="H27" s="94"/>
      <c r="I27" s="94"/>
      <c r="J27" s="113">
        <v>0</v>
      </c>
      <c r="K27" s="113">
        <v>0</v>
      </c>
      <c r="L27" s="94"/>
      <c r="M27" s="113">
        <v>0</v>
      </c>
      <c r="N27" s="94"/>
      <c r="O27" s="113">
        <v>0</v>
      </c>
      <c r="P27" s="113">
        <v>0</v>
      </c>
      <c r="Q27" s="94"/>
      <c r="R27" s="94"/>
      <c r="S27" s="94"/>
      <c r="T27" s="126"/>
      <c r="U27" s="124"/>
      <c r="V27" s="125"/>
      <c r="W27" s="122"/>
    </row>
    <row r="28" spans="2:23">
      <c r="B28" s="112" t="s">
        <v>421</v>
      </c>
      <c r="C28" s="94"/>
      <c r="D28" s="94"/>
      <c r="E28" s="94"/>
      <c r="F28" s="94"/>
      <c r="G28" s="113">
        <v>0</v>
      </c>
      <c r="H28" s="94"/>
      <c r="I28" s="94"/>
      <c r="J28" s="113">
        <v>0</v>
      </c>
      <c r="K28" s="113">
        <v>0</v>
      </c>
      <c r="L28" s="94"/>
      <c r="M28" s="113">
        <v>0</v>
      </c>
      <c r="N28" s="94"/>
      <c r="O28" s="113">
        <v>0</v>
      </c>
      <c r="P28" s="113">
        <v>0</v>
      </c>
      <c r="Q28" s="94"/>
      <c r="R28" s="94"/>
      <c r="S28" s="94"/>
      <c r="T28" s="123"/>
      <c r="U28" s="124"/>
      <c r="V28" s="125"/>
      <c r="W28" s="122"/>
    </row>
    <row r="29" spans="2:23">
      <c r="B29" s="94" t="s">
        <v>212</v>
      </c>
      <c r="C29" s="94" t="s">
        <v>212</v>
      </c>
      <c r="D29" s="94" t="s">
        <v>212</v>
      </c>
      <c r="E29" s="94"/>
      <c r="F29" s="94"/>
      <c r="G29" s="111">
        <v>0</v>
      </c>
      <c r="H29" s="94" t="s">
        <v>212</v>
      </c>
      <c r="I29" s="111">
        <v>0</v>
      </c>
      <c r="J29" s="111">
        <v>0</v>
      </c>
      <c r="K29" s="111">
        <v>0</v>
      </c>
      <c r="L29" s="111">
        <v>0</v>
      </c>
      <c r="M29" s="111">
        <v>0</v>
      </c>
      <c r="N29" s="111">
        <v>0</v>
      </c>
      <c r="O29" s="111">
        <v>0</v>
      </c>
      <c r="P29" s="111">
        <v>0</v>
      </c>
      <c r="Q29" s="94"/>
      <c r="R29" s="94"/>
      <c r="S29" s="94"/>
      <c r="T29" s="127"/>
      <c r="U29" s="124"/>
      <c r="V29" s="128"/>
      <c r="W29" s="122"/>
    </row>
    <row r="30" spans="2:23">
      <c r="B30" s="112" t="s">
        <v>3535</v>
      </c>
      <c r="C30" s="94"/>
      <c r="D30" s="94"/>
      <c r="E30" s="94"/>
      <c r="F30" s="94"/>
      <c r="G30" s="113">
        <v>0</v>
      </c>
      <c r="H30" s="94"/>
      <c r="I30" s="94"/>
      <c r="J30" s="113">
        <v>0</v>
      </c>
      <c r="K30" s="113">
        <v>0</v>
      </c>
      <c r="L30" s="94"/>
      <c r="M30" s="113">
        <v>0</v>
      </c>
      <c r="N30" s="94"/>
      <c r="O30" s="113">
        <v>0</v>
      </c>
      <c r="P30" s="113">
        <v>0</v>
      </c>
      <c r="Q30" s="94"/>
      <c r="R30" s="94"/>
      <c r="S30" s="94"/>
      <c r="T30" s="122"/>
      <c r="U30" s="122"/>
      <c r="V30" s="122"/>
      <c r="W30" s="122"/>
    </row>
    <row r="31" spans="2:23">
      <c r="B31" s="94" t="s">
        <v>212</v>
      </c>
      <c r="C31" s="94" t="s">
        <v>212</v>
      </c>
      <c r="D31" s="94" t="s">
        <v>212</v>
      </c>
      <c r="E31" s="94"/>
      <c r="F31" s="94"/>
      <c r="G31" s="111">
        <v>0</v>
      </c>
      <c r="H31" s="94" t="s">
        <v>212</v>
      </c>
      <c r="I31" s="111">
        <v>0</v>
      </c>
      <c r="J31" s="111">
        <v>0</v>
      </c>
      <c r="K31" s="111">
        <v>0</v>
      </c>
      <c r="L31" s="111">
        <v>0</v>
      </c>
      <c r="M31" s="111">
        <v>0</v>
      </c>
      <c r="N31" s="111">
        <v>0</v>
      </c>
      <c r="O31" s="111">
        <v>0</v>
      </c>
      <c r="P31" s="111">
        <v>0</v>
      </c>
      <c r="Q31" s="94"/>
      <c r="R31" s="94"/>
      <c r="S31" s="94"/>
      <c r="T31" s="94"/>
      <c r="U31" s="94"/>
      <c r="V31" s="94"/>
      <c r="W31" s="94"/>
    </row>
    <row r="32" spans="2:23">
      <c r="B32" s="94" t="s">
        <v>449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</row>
    <row r="33" spans="2:2">
      <c r="B33" s="94" t="s">
        <v>450</v>
      </c>
    </row>
    <row r="34" spans="2:2">
      <c r="B34" s="94" t="s">
        <v>451</v>
      </c>
    </row>
  </sheetData>
  <dataValidations count="1">
    <dataValidation allowBlank="1" showInputMessage="1" showErrorMessage="1" sqref="A1:B1048576 C1:C3 C5:C1048576 D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s="91" t="s">
        <v>196</v>
      </c>
    </row>
    <row r="2" spans="2:65">
      <c r="B2" s="2" t="s">
        <v>1</v>
      </c>
      <c r="C2" s="91">
        <v>513026484</v>
      </c>
    </row>
    <row r="3" spans="2:65">
      <c r="B3" s="2" t="s">
        <v>2</v>
      </c>
      <c r="C3" s="91" t="s">
        <v>5183</v>
      </c>
    </row>
    <row r="4" spans="2:65">
      <c r="B4" s="2" t="s">
        <v>3</v>
      </c>
    </row>
    <row r="6" spans="2:65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8"/>
    </row>
    <row r="7" spans="2:65" ht="26.25" customHeight="1">
      <c r="B7" s="146" t="s">
        <v>83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4">
        <v>2.57</v>
      </c>
      <c r="K11" s="7"/>
      <c r="L11" s="7"/>
      <c r="M11" s="74">
        <v>-0.18</v>
      </c>
      <c r="N11" s="74">
        <v>127987463.72</v>
      </c>
      <c r="O11" s="7"/>
      <c r="P11" s="74">
        <v>129859.26940766</v>
      </c>
      <c r="Q11" s="7"/>
      <c r="R11" s="74">
        <v>100</v>
      </c>
      <c r="S11" s="74">
        <v>0.51</v>
      </c>
      <c r="T11" s="34"/>
      <c r="BJ11" s="15"/>
      <c r="BM11" s="15"/>
    </row>
    <row r="12" spans="2:65">
      <c r="B12" s="76" t="s">
        <v>207</v>
      </c>
      <c r="D12" s="15"/>
      <c r="E12" s="15"/>
      <c r="F12" s="15"/>
      <c r="J12" s="77">
        <v>2.57</v>
      </c>
      <c r="M12" s="77">
        <v>-0.18</v>
      </c>
      <c r="N12" s="77">
        <v>127987463.72</v>
      </c>
      <c r="P12" s="77">
        <v>129859.26940766</v>
      </c>
      <c r="R12" s="77">
        <v>100</v>
      </c>
      <c r="S12" s="77">
        <v>0.51</v>
      </c>
    </row>
    <row r="13" spans="2:65">
      <c r="B13" s="76" t="s">
        <v>3536</v>
      </c>
      <c r="D13" s="15"/>
      <c r="E13" s="15"/>
      <c r="F13" s="15"/>
      <c r="J13" s="77">
        <v>0</v>
      </c>
      <c r="M13" s="77">
        <v>0</v>
      </c>
      <c r="N13" s="77">
        <v>0</v>
      </c>
      <c r="P13" s="77">
        <v>0</v>
      </c>
      <c r="R13" s="77">
        <v>0</v>
      </c>
      <c r="S13" s="77">
        <v>0</v>
      </c>
    </row>
    <row r="14" spans="2:65">
      <c r="B14" t="s">
        <v>212</v>
      </c>
      <c r="C14" t="s">
        <v>212</v>
      </c>
      <c r="D14" s="15"/>
      <c r="E14" s="15"/>
      <c r="F14" t="s">
        <v>212</v>
      </c>
      <c r="G14" t="s">
        <v>212</v>
      </c>
      <c r="J14" s="75">
        <v>0</v>
      </c>
      <c r="K14" t="s">
        <v>212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</row>
    <row r="15" spans="2:65">
      <c r="B15" s="76" t="s">
        <v>3537</v>
      </c>
      <c r="D15" s="15"/>
      <c r="E15" s="15"/>
      <c r="F15" s="15"/>
      <c r="J15" s="77">
        <v>2.57</v>
      </c>
      <c r="M15" s="77">
        <v>-0.18</v>
      </c>
      <c r="N15" s="77">
        <v>127987463.72</v>
      </c>
      <c r="P15" s="77">
        <v>129859.26940766</v>
      </c>
      <c r="R15" s="77">
        <v>100</v>
      </c>
      <c r="S15" s="77">
        <v>0.51</v>
      </c>
    </row>
    <row r="16" spans="2:65">
      <c r="B16" t="s">
        <v>3538</v>
      </c>
      <c r="C16" t="s">
        <v>3539</v>
      </c>
      <c r="D16" s="15"/>
      <c r="E16" t="s">
        <v>514</v>
      </c>
      <c r="F16" t="s">
        <v>515</v>
      </c>
      <c r="G16" t="s">
        <v>217</v>
      </c>
      <c r="H16" t="s">
        <v>154</v>
      </c>
      <c r="I16" t="s">
        <v>3540</v>
      </c>
      <c r="J16" s="75">
        <v>1.76</v>
      </c>
      <c r="K16" t="s">
        <v>105</v>
      </c>
      <c r="L16" s="75">
        <v>0.4</v>
      </c>
      <c r="M16" s="75">
        <v>-0.76</v>
      </c>
      <c r="N16" s="75">
        <v>7987463.7199999997</v>
      </c>
      <c r="O16" s="75">
        <v>101.55</v>
      </c>
      <c r="P16" s="75">
        <v>8111.2694076600001</v>
      </c>
      <c r="Q16" s="75">
        <v>0</v>
      </c>
      <c r="R16" s="75">
        <v>6.25</v>
      </c>
      <c r="S16" s="75">
        <v>0.03</v>
      </c>
    </row>
    <row r="17" spans="2:19">
      <c r="B17" t="s">
        <v>3541</v>
      </c>
      <c r="C17" t="s">
        <v>3542</v>
      </c>
      <c r="D17" s="15"/>
      <c r="E17" t="s">
        <v>514</v>
      </c>
      <c r="F17" t="s">
        <v>515</v>
      </c>
      <c r="G17" t="s">
        <v>217</v>
      </c>
      <c r="H17" t="s">
        <v>154</v>
      </c>
      <c r="I17" t="s">
        <v>1051</v>
      </c>
      <c r="J17" s="75">
        <v>2.4700000000000002</v>
      </c>
      <c r="K17" t="s">
        <v>105</v>
      </c>
      <c r="L17" s="75">
        <v>0.4</v>
      </c>
      <c r="M17" s="75">
        <v>-0.92</v>
      </c>
      <c r="N17" s="75">
        <v>50000000</v>
      </c>
      <c r="O17" s="75">
        <v>103.3</v>
      </c>
      <c r="P17" s="75">
        <v>51650</v>
      </c>
      <c r="Q17" s="75">
        <v>0</v>
      </c>
      <c r="R17" s="75">
        <v>39.770000000000003</v>
      </c>
      <c r="S17" s="75">
        <v>0.2</v>
      </c>
    </row>
    <row r="18" spans="2:19">
      <c r="B18" t="s">
        <v>3543</v>
      </c>
      <c r="C18" t="s">
        <v>3544</v>
      </c>
      <c r="D18" s="15"/>
      <c r="E18" t="s">
        <v>550</v>
      </c>
      <c r="F18" t="s">
        <v>130</v>
      </c>
      <c r="G18" t="s">
        <v>636</v>
      </c>
      <c r="H18" t="s">
        <v>154</v>
      </c>
      <c r="I18" t="s">
        <v>1051</v>
      </c>
      <c r="J18" s="75">
        <v>2.69</v>
      </c>
      <c r="K18" t="s">
        <v>105</v>
      </c>
      <c r="L18" s="75">
        <v>1.99</v>
      </c>
      <c r="M18" s="75">
        <v>0.16</v>
      </c>
      <c r="N18" s="75">
        <v>35000000</v>
      </c>
      <c r="O18" s="75">
        <v>100.12</v>
      </c>
      <c r="P18" s="75">
        <v>35042</v>
      </c>
      <c r="Q18" s="75">
        <v>0</v>
      </c>
      <c r="R18" s="75">
        <v>26.98</v>
      </c>
      <c r="S18" s="75">
        <v>0.14000000000000001</v>
      </c>
    </row>
    <row r="19" spans="2:19">
      <c r="B19" t="s">
        <v>3545</v>
      </c>
      <c r="C19" t="s">
        <v>3546</v>
      </c>
      <c r="D19" s="15"/>
      <c r="E19" t="s">
        <v>769</v>
      </c>
      <c r="F19" t="s">
        <v>130</v>
      </c>
      <c r="G19" t="s">
        <v>425</v>
      </c>
      <c r="H19" t="s">
        <v>154</v>
      </c>
      <c r="I19" t="s">
        <v>1051</v>
      </c>
      <c r="J19" s="75">
        <v>2.79</v>
      </c>
      <c r="K19" t="s">
        <v>105</v>
      </c>
      <c r="L19" s="75">
        <v>0.8</v>
      </c>
      <c r="M19" s="75">
        <v>0.69</v>
      </c>
      <c r="N19" s="75">
        <v>35000000</v>
      </c>
      <c r="O19" s="75">
        <v>100.16</v>
      </c>
      <c r="P19" s="75">
        <v>35056</v>
      </c>
      <c r="Q19" s="75">
        <v>0</v>
      </c>
      <c r="R19" s="75">
        <v>27</v>
      </c>
      <c r="S19" s="75">
        <v>0.14000000000000001</v>
      </c>
    </row>
    <row r="20" spans="2:19">
      <c r="B20" s="76" t="s">
        <v>453</v>
      </c>
      <c r="D20" s="15"/>
      <c r="E20" s="15"/>
      <c r="F20" s="15"/>
      <c r="J20" s="77">
        <v>0</v>
      </c>
      <c r="M20" s="77">
        <v>0</v>
      </c>
      <c r="N20" s="77">
        <v>0</v>
      </c>
      <c r="P20" s="77">
        <v>0</v>
      </c>
      <c r="R20" s="77">
        <v>0</v>
      </c>
      <c r="S20" s="77">
        <v>0</v>
      </c>
    </row>
    <row r="21" spans="2:19">
      <c r="B21" t="s">
        <v>212</v>
      </c>
      <c r="C21" t="s">
        <v>212</v>
      </c>
      <c r="D21" s="15"/>
      <c r="E21" s="15"/>
      <c r="F21" t="s">
        <v>212</v>
      </c>
      <c r="G21" t="s">
        <v>212</v>
      </c>
      <c r="J21" s="75">
        <v>0</v>
      </c>
      <c r="K21" t="s">
        <v>212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</row>
    <row r="22" spans="2:19">
      <c r="B22" s="76" t="s">
        <v>1707</v>
      </c>
      <c r="D22" s="15"/>
      <c r="E22" s="15"/>
      <c r="F22" s="15"/>
      <c r="J22" s="77">
        <v>0</v>
      </c>
      <c r="M22" s="77">
        <v>0</v>
      </c>
      <c r="N22" s="77">
        <v>0</v>
      </c>
      <c r="P22" s="77">
        <v>0</v>
      </c>
      <c r="R22" s="77">
        <v>0</v>
      </c>
      <c r="S22" s="77">
        <v>0</v>
      </c>
    </row>
    <row r="23" spans="2:19">
      <c r="B23" t="s">
        <v>212</v>
      </c>
      <c r="C23" t="s">
        <v>212</v>
      </c>
      <c r="D23" s="15"/>
      <c r="E23" s="15"/>
      <c r="F23" t="s">
        <v>212</v>
      </c>
      <c r="G23" t="s">
        <v>212</v>
      </c>
      <c r="J23" s="75">
        <v>0</v>
      </c>
      <c r="K23" t="s">
        <v>212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287</v>
      </c>
      <c r="D24" s="15"/>
      <c r="E24" s="15"/>
      <c r="F24" s="15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s="76" t="s">
        <v>3547</v>
      </c>
      <c r="D25" s="15"/>
      <c r="E25" s="15"/>
      <c r="F25" s="15"/>
      <c r="J25" s="77">
        <v>0</v>
      </c>
      <c r="M25" s="77">
        <v>0</v>
      </c>
      <c r="N25" s="77">
        <v>0</v>
      </c>
      <c r="P25" s="77">
        <v>0</v>
      </c>
      <c r="R25" s="77">
        <v>0</v>
      </c>
      <c r="S25" s="77">
        <v>0</v>
      </c>
    </row>
    <row r="26" spans="2:19">
      <c r="B26" t="s">
        <v>212</v>
      </c>
      <c r="C26" t="s">
        <v>212</v>
      </c>
      <c r="D26" s="15"/>
      <c r="E26" s="15"/>
      <c r="F26" t="s">
        <v>212</v>
      </c>
      <c r="G26" t="s">
        <v>212</v>
      </c>
      <c r="J26" s="75">
        <v>0</v>
      </c>
      <c r="K26" t="s">
        <v>212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</row>
    <row r="27" spans="2:19">
      <c r="B27" s="76" t="s">
        <v>3548</v>
      </c>
      <c r="D27" s="15"/>
      <c r="E27" s="15"/>
      <c r="F27" s="15"/>
      <c r="J27" s="77">
        <v>0</v>
      </c>
      <c r="M27" s="77">
        <v>0</v>
      </c>
      <c r="N27" s="77">
        <v>0</v>
      </c>
      <c r="P27" s="77">
        <v>0</v>
      </c>
      <c r="R27" s="77">
        <v>0</v>
      </c>
      <c r="S27" s="77">
        <v>0</v>
      </c>
    </row>
    <row r="28" spans="2:19">
      <c r="B28" t="s">
        <v>212</v>
      </c>
      <c r="C28" t="s">
        <v>212</v>
      </c>
      <c r="D28" s="15"/>
      <c r="E28" s="15"/>
      <c r="F28" t="s">
        <v>212</v>
      </c>
      <c r="G28" t="s">
        <v>212</v>
      </c>
      <c r="J28" s="75">
        <v>0</v>
      </c>
      <c r="K28" t="s">
        <v>212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2:19">
      <c r="B29" t="s">
        <v>289</v>
      </c>
      <c r="D29" s="15"/>
      <c r="E29" s="15"/>
      <c r="F29" s="15"/>
    </row>
    <row r="30" spans="2:19">
      <c r="B30" t="s">
        <v>449</v>
      </c>
      <c r="D30" s="15"/>
      <c r="E30" s="15"/>
      <c r="F30" s="15"/>
    </row>
    <row r="31" spans="2:19">
      <c r="B31" t="s">
        <v>450</v>
      </c>
      <c r="D31" s="15"/>
      <c r="E31" s="15"/>
      <c r="F31" s="15"/>
    </row>
    <row r="32" spans="2:19">
      <c r="B32" t="s">
        <v>451</v>
      </c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9"/>
  <sheetViews>
    <sheetView rightToLeft="1" zoomScale="80" zoomScaleNormal="80" workbookViewId="0">
      <pane xSplit="2" ySplit="13" topLeftCell="C14" activePane="bottomRight" state="frozen"/>
      <selection activeCell="C1" sqref="C1"/>
      <selection pane="topRight" activeCell="C1" sqref="C1"/>
      <selection pane="bottomLeft" activeCell="C1" sqref="C1"/>
      <selection pane="bottomRight"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16.28515625" style="79" bestFit="1" customWidth="1"/>
    <col min="21" max="21" width="13.5703125" style="79" bestFit="1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s="91" t="s">
        <v>196</v>
      </c>
    </row>
    <row r="2" spans="2:81">
      <c r="B2" s="2" t="s">
        <v>1</v>
      </c>
      <c r="C2" s="91">
        <v>513026484</v>
      </c>
    </row>
    <row r="3" spans="2:81">
      <c r="B3" s="2" t="s">
        <v>2</v>
      </c>
      <c r="C3" s="91" t="s">
        <v>5183</v>
      </c>
    </row>
    <row r="4" spans="2:81">
      <c r="B4" s="2" t="s">
        <v>3</v>
      </c>
    </row>
    <row r="6" spans="2:81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8"/>
    </row>
    <row r="7" spans="2:81" ht="26.25" customHeight="1">
      <c r="B7" s="146" t="s">
        <v>90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T8" s="80"/>
      <c r="U8" s="79"/>
      <c r="BZ8" s="15"/>
    </row>
    <row r="9" spans="2:81" s="18" customFormat="1" ht="19.5" customHeight="1">
      <c r="B9" s="83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T9" s="80"/>
      <c r="U9" s="80"/>
      <c r="BZ9" s="15"/>
    </row>
    <row r="10" spans="2:81" s="22" customFormat="1" ht="18" customHeight="1">
      <c r="B10" s="84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U10" s="81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4">
        <v>6.7</v>
      </c>
      <c r="K11" s="7"/>
      <c r="L11" s="7"/>
      <c r="M11" s="74">
        <v>-0.34</v>
      </c>
      <c r="N11" s="74">
        <f>+N12</f>
        <v>575465598.20999992</v>
      </c>
      <c r="O11" s="7"/>
      <c r="P11" s="74">
        <f>+P12</f>
        <v>651547.60468838259</v>
      </c>
      <c r="Q11" s="7"/>
      <c r="R11" s="74">
        <f>+R12</f>
        <v>100</v>
      </c>
      <c r="S11" s="74">
        <f>+S12</f>
        <v>2.5374193234240869</v>
      </c>
      <c r="T11" s="34"/>
      <c r="U11" s="81"/>
      <c r="BZ11" s="15"/>
      <c r="CC11" s="15"/>
    </row>
    <row r="12" spans="2:81">
      <c r="B12" s="85" t="s">
        <v>207</v>
      </c>
      <c r="C12" s="15"/>
      <c r="D12" s="15"/>
      <c r="E12" s="15"/>
      <c r="J12" s="77">
        <v>6.7</v>
      </c>
      <c r="M12" s="77">
        <v>-0.34</v>
      </c>
      <c r="N12" s="77">
        <f>+N13+N109+N116+N127</f>
        <v>575465598.20999992</v>
      </c>
      <c r="P12" s="77">
        <f>+P13+P109+P116+P127</f>
        <v>651547.60468838259</v>
      </c>
      <c r="R12" s="77">
        <f>+R13+R109+R116+R127</f>
        <v>100</v>
      </c>
      <c r="S12" s="77">
        <f>+S13+S109+S116+S127</f>
        <v>2.5374193234240869</v>
      </c>
    </row>
    <row r="13" spans="2:81">
      <c r="B13" s="85" t="s">
        <v>3536</v>
      </c>
      <c r="C13" s="15"/>
      <c r="D13" s="15"/>
      <c r="E13" s="15"/>
      <c r="J13" s="77">
        <v>6.4</v>
      </c>
      <c r="M13" s="77">
        <v>-0.33</v>
      </c>
      <c r="N13" s="77">
        <f>SUM(N14:N108)</f>
        <v>408874827.5399999</v>
      </c>
      <c r="P13" s="77">
        <f t="shared" ref="P13:S13" si="0">SUM(P14:P108)</f>
        <v>473393.07689302805</v>
      </c>
      <c r="Q13" s="77"/>
      <c r="R13" s="77">
        <f t="shared" si="0"/>
        <v>72.656713567297814</v>
      </c>
      <c r="S13" s="77">
        <f t="shared" si="0"/>
        <v>1.8436054898215049</v>
      </c>
    </row>
    <row r="14" spans="2:81">
      <c r="B14" s="86" t="s">
        <v>3549</v>
      </c>
      <c r="C14" t="s">
        <v>3550</v>
      </c>
      <c r="D14" s="15"/>
      <c r="E14" t="s">
        <v>3551</v>
      </c>
      <c r="F14" t="s">
        <v>130</v>
      </c>
      <c r="G14" t="s">
        <v>434</v>
      </c>
      <c r="H14" t="s">
        <v>152</v>
      </c>
      <c r="I14" t="s">
        <v>345</v>
      </c>
      <c r="J14" s="75">
        <v>2.38</v>
      </c>
      <c r="K14" t="s">
        <v>105</v>
      </c>
      <c r="L14" s="75">
        <v>5</v>
      </c>
      <c r="M14" s="75">
        <v>-0.67</v>
      </c>
      <c r="N14" s="75">
        <v>25236.04</v>
      </c>
      <c r="O14" s="75">
        <v>128.58000000000001</v>
      </c>
      <c r="P14" s="75">
        <v>32.448500232000001</v>
      </c>
      <c r="Q14" s="75">
        <v>7.0000000000000007E-2</v>
      </c>
      <c r="R14" s="75">
        <f>+P14/$P$11*100</f>
        <v>4.9802194035413931E-3</v>
      </c>
      <c r="S14" s="75">
        <f>+P14/'סכום נכסי הקרן'!$C$42*100</f>
        <v>1.2636904949437513E-4</v>
      </c>
      <c r="U14" s="82"/>
    </row>
    <row r="15" spans="2:81">
      <c r="B15" s="86" t="s">
        <v>3552</v>
      </c>
      <c r="C15" t="s">
        <v>3553</v>
      </c>
      <c r="D15" s="15"/>
      <c r="E15" t="s">
        <v>487</v>
      </c>
      <c r="F15" t="s">
        <v>459</v>
      </c>
      <c r="G15" t="s">
        <v>221</v>
      </c>
      <c r="H15" t="s">
        <v>152</v>
      </c>
      <c r="I15" t="s">
        <v>1051</v>
      </c>
      <c r="J15" s="75">
        <v>0.18</v>
      </c>
      <c r="K15" t="s">
        <v>105</v>
      </c>
      <c r="L15" s="75">
        <v>6.5</v>
      </c>
      <c r="M15" s="75">
        <v>6.23</v>
      </c>
      <c r="N15" s="75">
        <v>391844.2</v>
      </c>
      <c r="O15" s="75">
        <v>126.61734991101106</v>
      </c>
      <c r="P15" s="75">
        <v>496.14274182000202</v>
      </c>
      <c r="Q15" s="75">
        <v>0</v>
      </c>
      <c r="R15" s="75">
        <f t="shared" ref="R15:R78" si="1">+P15/$P$11*100</f>
        <v>7.6148348677805899E-2</v>
      </c>
      <c r="S15" s="75">
        <f>+P15/'סכום נכסי הקרן'!$C$42*100</f>
        <v>1.9322029138189975E-3</v>
      </c>
      <c r="U15" s="82"/>
    </row>
    <row r="16" spans="2:81">
      <c r="B16" s="86" t="s">
        <v>3554</v>
      </c>
      <c r="C16" t="s">
        <v>3555</v>
      </c>
      <c r="D16" s="15"/>
      <c r="E16" t="s">
        <v>487</v>
      </c>
      <c r="F16" t="s">
        <v>459</v>
      </c>
      <c r="G16" t="s">
        <v>217</v>
      </c>
      <c r="H16" t="s">
        <v>152</v>
      </c>
      <c r="I16" t="s">
        <v>1051</v>
      </c>
      <c r="J16" s="75">
        <v>0.18</v>
      </c>
      <c r="K16" t="s">
        <v>105</v>
      </c>
      <c r="L16" s="75">
        <v>6.5</v>
      </c>
      <c r="M16" s="75">
        <v>-3.37</v>
      </c>
      <c r="N16" s="75">
        <v>522458.93</v>
      </c>
      <c r="O16" s="75">
        <v>127.42</v>
      </c>
      <c r="P16" s="75">
        <v>665.71716860599997</v>
      </c>
      <c r="Q16" s="75">
        <v>0</v>
      </c>
      <c r="R16" s="75">
        <f t="shared" si="1"/>
        <v>0.10217475497042065</v>
      </c>
      <c r="S16" s="75">
        <f>+P16/'סכום נכסי הקרן'!$C$42*100</f>
        <v>2.5926019762806674E-3</v>
      </c>
      <c r="U16" s="82"/>
    </row>
    <row r="17" spans="2:21">
      <c r="B17" s="86" t="s">
        <v>3554</v>
      </c>
      <c r="C17" t="s">
        <v>3556</v>
      </c>
      <c r="D17" s="15"/>
      <c r="E17" t="s">
        <v>487</v>
      </c>
      <c r="F17" t="s">
        <v>459</v>
      </c>
      <c r="G17" t="s">
        <v>217</v>
      </c>
      <c r="H17" t="s">
        <v>152</v>
      </c>
      <c r="I17" t="s">
        <v>1051</v>
      </c>
      <c r="J17" s="75">
        <v>1.92</v>
      </c>
      <c r="K17" t="s">
        <v>105</v>
      </c>
      <c r="L17" s="75">
        <v>5.25</v>
      </c>
      <c r="M17" s="75">
        <v>-9.99</v>
      </c>
      <c r="N17" s="75">
        <v>1214368.28</v>
      </c>
      <c r="O17" s="75">
        <v>130.29</v>
      </c>
      <c r="P17" s="75">
        <v>1582.200432012</v>
      </c>
      <c r="Q17" s="75">
        <v>0</v>
      </c>
      <c r="R17" s="75">
        <f t="shared" si="1"/>
        <v>0.24283727246126907</v>
      </c>
      <c r="S17" s="75">
        <f>+P17/'סכום נכסי הקרן'!$C$42*100</f>
        <v>6.1617998759082408E-3</v>
      </c>
      <c r="U17" s="82"/>
    </row>
    <row r="18" spans="2:21">
      <c r="B18" s="86" t="s">
        <v>3554</v>
      </c>
      <c r="C18" t="s">
        <v>3557</v>
      </c>
      <c r="D18" s="15"/>
      <c r="E18" t="s">
        <v>487</v>
      </c>
      <c r="F18" t="s">
        <v>459</v>
      </c>
      <c r="G18" t="s">
        <v>217</v>
      </c>
      <c r="H18" t="s">
        <v>152</v>
      </c>
      <c r="I18" t="s">
        <v>1051</v>
      </c>
      <c r="J18" s="75">
        <v>6.32</v>
      </c>
      <c r="K18" t="s">
        <v>105</v>
      </c>
      <c r="L18" s="75">
        <v>5</v>
      </c>
      <c r="M18" s="75">
        <v>-1.49</v>
      </c>
      <c r="N18" s="75">
        <v>12453614.050000001</v>
      </c>
      <c r="O18" s="75">
        <v>147</v>
      </c>
      <c r="P18" s="75">
        <v>18306.812653500001</v>
      </c>
      <c r="Q18" s="75">
        <v>0</v>
      </c>
      <c r="R18" s="75">
        <f t="shared" si="1"/>
        <v>2.809742913912737</v>
      </c>
      <c r="S18" s="75">
        <f>+P18/'סכום נכסי הקרן'!$C$42*100</f>
        <v>7.129495963616081E-2</v>
      </c>
      <c r="U18" s="82"/>
    </row>
    <row r="19" spans="2:21">
      <c r="B19" s="86" t="s">
        <v>3558</v>
      </c>
      <c r="C19" t="s">
        <v>3559</v>
      </c>
      <c r="D19" s="15"/>
      <c r="E19" t="s">
        <v>458</v>
      </c>
      <c r="F19" t="s">
        <v>459</v>
      </c>
      <c r="G19" t="s">
        <v>217</v>
      </c>
      <c r="H19" t="s">
        <v>152</v>
      </c>
      <c r="I19" t="s">
        <v>1051</v>
      </c>
      <c r="J19" s="75">
        <v>0.93</v>
      </c>
      <c r="K19" t="s">
        <v>105</v>
      </c>
      <c r="L19" s="75">
        <v>5.0999999999999996</v>
      </c>
      <c r="M19" s="75">
        <v>-0.36</v>
      </c>
      <c r="N19" s="75">
        <v>650000</v>
      </c>
      <c r="O19" s="75">
        <v>144.38999999999999</v>
      </c>
      <c r="P19" s="75">
        <v>938.53499999999997</v>
      </c>
      <c r="Q19" s="75">
        <v>0</v>
      </c>
      <c r="R19" s="75">
        <f t="shared" si="1"/>
        <v>0.14404703405346347</v>
      </c>
      <c r="S19" s="75">
        <f>+P19/'סכום נכסי הקרן'!$C$42*100</f>
        <v>3.6550772768918572E-3</v>
      </c>
      <c r="U19" s="82"/>
    </row>
    <row r="20" spans="2:21">
      <c r="B20" s="86" t="s">
        <v>3560</v>
      </c>
      <c r="C20" t="s">
        <v>3561</v>
      </c>
      <c r="D20" s="15"/>
      <c r="E20" t="s">
        <v>458</v>
      </c>
      <c r="F20" t="s">
        <v>459</v>
      </c>
      <c r="G20" t="s">
        <v>217</v>
      </c>
      <c r="H20" t="s">
        <v>152</v>
      </c>
      <c r="I20" t="s">
        <v>1051</v>
      </c>
      <c r="J20" s="75">
        <v>5.8</v>
      </c>
      <c r="K20" t="s">
        <v>105</v>
      </c>
      <c r="L20" s="75">
        <v>6.6</v>
      </c>
      <c r="M20" s="75">
        <v>-7.0000000000000007E-2</v>
      </c>
      <c r="N20" s="75">
        <v>5000000</v>
      </c>
      <c r="O20" s="75">
        <v>155.27000000000001</v>
      </c>
      <c r="P20" s="75">
        <v>7763.5</v>
      </c>
      <c r="Q20" s="75">
        <v>0</v>
      </c>
      <c r="R20" s="75">
        <f t="shared" si="1"/>
        <v>1.1915476235559288</v>
      </c>
      <c r="S20" s="75">
        <f>+P20/'סכום נכסי הקרן'!$C$42*100</f>
        <v>3.0234559647908638E-2</v>
      </c>
      <c r="U20" s="82"/>
    </row>
    <row r="21" spans="2:21">
      <c r="B21" s="86" t="s">
        <v>3562</v>
      </c>
      <c r="C21" t="s">
        <v>3563</v>
      </c>
      <c r="D21" s="15"/>
      <c r="E21" t="s">
        <v>3564</v>
      </c>
      <c r="F21" t="s">
        <v>126</v>
      </c>
      <c r="G21" t="s">
        <v>217</v>
      </c>
      <c r="H21" t="s">
        <v>152</v>
      </c>
      <c r="I21" t="s">
        <v>345</v>
      </c>
      <c r="J21" s="75">
        <v>2.36</v>
      </c>
      <c r="K21" t="s">
        <v>105</v>
      </c>
      <c r="L21" s="75">
        <v>4.95</v>
      </c>
      <c r="M21" s="75">
        <v>-1.53</v>
      </c>
      <c r="N21" s="75">
        <v>111846.77</v>
      </c>
      <c r="O21" s="75">
        <v>130.72999999999999</v>
      </c>
      <c r="P21" s="75">
        <v>146.21728242099999</v>
      </c>
      <c r="Q21" s="75">
        <v>0</v>
      </c>
      <c r="R21" s="75">
        <f t="shared" si="1"/>
        <v>2.2441534796361001E-2</v>
      </c>
      <c r="S21" s="75">
        <f>+P21/'סכום נכסי הקרן'!$C$42*100</f>
        <v>5.6943584039580446E-4</v>
      </c>
      <c r="U21" s="82"/>
    </row>
    <row r="22" spans="2:21">
      <c r="B22" s="86" t="s">
        <v>3565</v>
      </c>
      <c r="C22" t="s">
        <v>3566</v>
      </c>
      <c r="D22" s="15"/>
      <c r="E22" t="s">
        <v>3567</v>
      </c>
      <c r="F22" t="s">
        <v>135</v>
      </c>
      <c r="G22" t="s">
        <v>217</v>
      </c>
      <c r="H22" t="s">
        <v>152</v>
      </c>
      <c r="I22" t="s">
        <v>781</v>
      </c>
      <c r="J22" s="75">
        <v>0</v>
      </c>
      <c r="K22" t="s">
        <v>105</v>
      </c>
      <c r="L22" s="75">
        <v>8.4</v>
      </c>
      <c r="M22" s="75">
        <v>0</v>
      </c>
      <c r="N22" s="75">
        <v>0.26</v>
      </c>
      <c r="O22" s="75">
        <v>124.04</v>
      </c>
      <c r="P22" s="75">
        <v>3.2250399999999999E-4</v>
      </c>
      <c r="Q22" s="75">
        <v>0</v>
      </c>
      <c r="R22" s="75">
        <f t="shared" si="1"/>
        <v>4.9498148359281404E-8</v>
      </c>
      <c r="S22" s="75">
        <f>+P22/'סכום נכסי הקרן'!$C$42*100</f>
        <v>1.2559755812055295E-9</v>
      </c>
      <c r="U22" s="82"/>
    </row>
    <row r="23" spans="2:21">
      <c r="B23" s="86" t="s">
        <v>3568</v>
      </c>
      <c r="C23" t="s">
        <v>3569</v>
      </c>
      <c r="D23" s="15"/>
      <c r="E23" t="s">
        <v>635</v>
      </c>
      <c r="F23" t="s">
        <v>615</v>
      </c>
      <c r="G23" t="s">
        <v>217</v>
      </c>
      <c r="H23" t="s">
        <v>154</v>
      </c>
      <c r="I23" t="s">
        <v>1584</v>
      </c>
      <c r="J23" s="75">
        <v>0</v>
      </c>
      <c r="K23" t="s">
        <v>105</v>
      </c>
      <c r="L23" s="75">
        <v>5.55</v>
      </c>
      <c r="M23" s="75">
        <v>0</v>
      </c>
      <c r="N23" s="75">
        <v>402482.35</v>
      </c>
      <c r="O23" s="75">
        <v>132.79</v>
      </c>
      <c r="P23" s="75">
        <v>534.45631256499996</v>
      </c>
      <c r="Q23" s="75">
        <v>0.67</v>
      </c>
      <c r="R23" s="75">
        <f t="shared" si="1"/>
        <v>8.2028743367204282E-2</v>
      </c>
      <c r="S23" s="75">
        <f>+P23/'סכום נכסי הקרן'!$C$42*100</f>
        <v>2.0814131849613959E-3</v>
      </c>
      <c r="U23" s="82"/>
    </row>
    <row r="24" spans="2:21">
      <c r="B24" s="86" t="s">
        <v>3570</v>
      </c>
      <c r="C24" t="s">
        <v>3571</v>
      </c>
      <c r="D24" s="15"/>
      <c r="E24" t="s">
        <v>614</v>
      </c>
      <c r="F24" t="s">
        <v>615</v>
      </c>
      <c r="G24" t="s">
        <v>217</v>
      </c>
      <c r="H24" t="s">
        <v>152</v>
      </c>
      <c r="I24" t="s">
        <v>345</v>
      </c>
      <c r="J24" s="75">
        <v>0</v>
      </c>
      <c r="K24" t="s">
        <v>105</v>
      </c>
      <c r="L24" s="75">
        <v>7</v>
      </c>
      <c r="M24" s="75">
        <v>0</v>
      </c>
      <c r="N24" s="75">
        <v>5059.76</v>
      </c>
      <c r="O24" s="75">
        <v>128.96</v>
      </c>
      <c r="P24" s="75">
        <v>6.525066496</v>
      </c>
      <c r="Q24" s="75">
        <v>0</v>
      </c>
      <c r="R24" s="75">
        <f t="shared" si="1"/>
        <v>1.0014719491019787E-3</v>
      </c>
      <c r="S24" s="75">
        <f>+P24/'סכום נכסי הקרן'!$C$42*100</f>
        <v>2.5411542755185448E-5</v>
      </c>
      <c r="U24" s="82"/>
    </row>
    <row r="25" spans="2:21">
      <c r="B25" s="86" t="s">
        <v>3572</v>
      </c>
      <c r="C25" t="s">
        <v>3571</v>
      </c>
      <c r="D25" s="15"/>
      <c r="E25" t="s">
        <v>614</v>
      </c>
      <c r="F25" t="s">
        <v>615</v>
      </c>
      <c r="G25" t="s">
        <v>557</v>
      </c>
      <c r="H25" t="s">
        <v>153</v>
      </c>
      <c r="I25" t="s">
        <v>345</v>
      </c>
      <c r="J25" s="75">
        <v>0</v>
      </c>
      <c r="K25" t="s">
        <v>105</v>
      </c>
      <c r="L25" s="75">
        <v>7</v>
      </c>
      <c r="M25" s="75">
        <v>0</v>
      </c>
      <c r="N25" s="75">
        <v>32888.46</v>
      </c>
      <c r="O25" s="75">
        <v>128.96</v>
      </c>
      <c r="P25" s="75">
        <v>42.412958015999997</v>
      </c>
      <c r="Q25" s="75">
        <v>0</v>
      </c>
      <c r="R25" s="75">
        <f t="shared" si="1"/>
        <v>6.5095716277377702E-3</v>
      </c>
      <c r="S25" s="75">
        <f>+P25/'סכום נכסי הקרן'!$C$42*100</f>
        <v>1.6517512835435009E-4</v>
      </c>
      <c r="U25" s="82"/>
    </row>
    <row r="26" spans="2:21">
      <c r="B26" s="86" t="s">
        <v>3573</v>
      </c>
      <c r="C26" t="s">
        <v>3571</v>
      </c>
      <c r="D26" s="15"/>
      <c r="E26" t="s">
        <v>614</v>
      </c>
      <c r="F26" t="s">
        <v>615</v>
      </c>
      <c r="G26" t="s">
        <v>557</v>
      </c>
      <c r="H26" t="s">
        <v>153</v>
      </c>
      <c r="I26" t="s">
        <v>345</v>
      </c>
      <c r="J26" s="75">
        <v>0</v>
      </c>
      <c r="K26" t="s">
        <v>105</v>
      </c>
      <c r="L26" s="75">
        <v>7</v>
      </c>
      <c r="M26" s="75">
        <v>0</v>
      </c>
      <c r="N26" s="75">
        <v>5059.76</v>
      </c>
      <c r="O26" s="75">
        <v>128.96</v>
      </c>
      <c r="P26" s="75">
        <v>6.525066496</v>
      </c>
      <c r="Q26" s="75">
        <v>0</v>
      </c>
      <c r="R26" s="75">
        <f t="shared" si="1"/>
        <v>1.0014719491019787E-3</v>
      </c>
      <c r="S26" s="75">
        <f>+P26/'סכום נכסי הקרן'!$C$42*100</f>
        <v>2.5411542755185448E-5</v>
      </c>
      <c r="U26" s="82"/>
    </row>
    <row r="27" spans="2:21">
      <c r="B27" s="86" t="s">
        <v>3574</v>
      </c>
      <c r="C27" t="s">
        <v>3571</v>
      </c>
      <c r="D27" s="15"/>
      <c r="E27" t="s">
        <v>614</v>
      </c>
      <c r="F27" t="s">
        <v>615</v>
      </c>
      <c r="G27" t="s">
        <v>217</v>
      </c>
      <c r="H27" t="s">
        <v>152</v>
      </c>
      <c r="I27" t="s">
        <v>1584</v>
      </c>
      <c r="J27" s="75">
        <v>0.34</v>
      </c>
      <c r="K27" t="s">
        <v>105</v>
      </c>
      <c r="L27" s="75">
        <v>7</v>
      </c>
      <c r="M27" s="75">
        <v>2.36</v>
      </c>
      <c r="N27" s="75">
        <v>668415.53</v>
      </c>
      <c r="O27" s="75">
        <v>128.96</v>
      </c>
      <c r="P27" s="75">
        <v>861.98866748800003</v>
      </c>
      <c r="Q27" s="75">
        <v>0</v>
      </c>
      <c r="R27" s="75">
        <f t="shared" si="1"/>
        <v>0.13229864729535237</v>
      </c>
      <c r="S27" s="75">
        <f>+P27/'סכום נכסי הקרן'!$C$42*100</f>
        <v>3.3569714411009499E-3</v>
      </c>
      <c r="U27" s="82"/>
    </row>
    <row r="28" spans="2:21">
      <c r="B28" s="86" t="s">
        <v>3575</v>
      </c>
      <c r="C28" t="s">
        <v>3576</v>
      </c>
      <c r="D28" s="15"/>
      <c r="E28" t="s">
        <v>3577</v>
      </c>
      <c r="F28" t="s">
        <v>130</v>
      </c>
      <c r="G28" t="s">
        <v>217</v>
      </c>
      <c r="H28" t="s">
        <v>154</v>
      </c>
      <c r="I28" t="s">
        <v>3578</v>
      </c>
      <c r="J28" s="75">
        <v>11.07</v>
      </c>
      <c r="K28" t="s">
        <v>105</v>
      </c>
      <c r="L28" s="75">
        <v>4.9000000000000004</v>
      </c>
      <c r="M28" s="75">
        <v>2.78</v>
      </c>
      <c r="N28" s="75">
        <v>1831000</v>
      </c>
      <c r="O28" s="75">
        <v>124.07715788803878</v>
      </c>
      <c r="P28" s="75">
        <v>2271.8527609299899</v>
      </c>
      <c r="Q28" s="75">
        <v>0</v>
      </c>
      <c r="R28" s="75">
        <f t="shared" si="1"/>
        <v>0.34868561323566755</v>
      </c>
      <c r="S28" s="75">
        <f>+P28/'סכום נכסי הקרן'!$C$42*100</f>
        <v>8.8476161282416057E-3</v>
      </c>
      <c r="U28" s="82"/>
    </row>
    <row r="29" spans="2:21">
      <c r="B29" s="86" t="s">
        <v>3579</v>
      </c>
      <c r="C29" t="s">
        <v>3580</v>
      </c>
      <c r="D29" s="15"/>
      <c r="E29" t="s">
        <v>3577</v>
      </c>
      <c r="F29" t="s">
        <v>130</v>
      </c>
      <c r="G29" t="s">
        <v>217</v>
      </c>
      <c r="H29" t="s">
        <v>154</v>
      </c>
      <c r="I29" t="s">
        <v>3581</v>
      </c>
      <c r="J29" s="75">
        <v>0.73</v>
      </c>
      <c r="K29" t="s">
        <v>105</v>
      </c>
      <c r="L29" s="75">
        <v>4.9000000000000004</v>
      </c>
      <c r="M29" s="75">
        <v>1.42</v>
      </c>
      <c r="N29" s="75">
        <v>2928524.9</v>
      </c>
      <c r="O29" s="75">
        <v>126.71</v>
      </c>
      <c r="P29" s="75">
        <v>3710.73390079</v>
      </c>
      <c r="Q29" s="75">
        <v>1.03</v>
      </c>
      <c r="R29" s="75">
        <f t="shared" si="1"/>
        <v>0.56952613655371243</v>
      </c>
      <c r="S29" s="75">
        <f>+P29/'סכום נכסי הקרן'!$C$42*100</f>
        <v>1.4451266240864553E-2</v>
      </c>
      <c r="U29" s="82"/>
    </row>
    <row r="30" spans="2:21">
      <c r="B30" s="86" t="s">
        <v>3582</v>
      </c>
      <c r="C30" t="s">
        <v>3583</v>
      </c>
      <c r="D30" s="15"/>
      <c r="E30" t="s">
        <v>3577</v>
      </c>
      <c r="F30" t="s">
        <v>130</v>
      </c>
      <c r="G30" t="s">
        <v>217</v>
      </c>
      <c r="H30" t="s">
        <v>154</v>
      </c>
      <c r="I30" t="s">
        <v>3584</v>
      </c>
      <c r="J30" s="75">
        <v>26.73</v>
      </c>
      <c r="K30" t="s">
        <v>105</v>
      </c>
      <c r="L30" s="75">
        <v>4.0999999999999996</v>
      </c>
      <c r="M30" s="75">
        <v>-0.33</v>
      </c>
      <c r="N30" s="75">
        <v>7001060</v>
      </c>
      <c r="O30" s="75">
        <v>129.03</v>
      </c>
      <c r="P30" s="75">
        <v>9033.4677179999999</v>
      </c>
      <c r="Q30" s="75">
        <v>0.2</v>
      </c>
      <c r="R30" s="75">
        <f t="shared" si="1"/>
        <v>1.3864631920979067</v>
      </c>
      <c r="S30" s="75">
        <f>+P30/'סכום נכסי הקרן'!$C$42*100</f>
        <v>3.5180384948454706E-2</v>
      </c>
      <c r="U30" s="82"/>
    </row>
    <row r="31" spans="2:21">
      <c r="B31" s="86" t="s">
        <v>3585</v>
      </c>
      <c r="C31" t="s">
        <v>3586</v>
      </c>
      <c r="D31" s="15"/>
      <c r="E31" t="s">
        <v>3587</v>
      </c>
      <c r="F31" t="s">
        <v>1227</v>
      </c>
      <c r="G31" t="s">
        <v>217</v>
      </c>
      <c r="H31" t="s">
        <v>152</v>
      </c>
      <c r="I31" t="s">
        <v>916</v>
      </c>
      <c r="J31" s="75">
        <v>7.87</v>
      </c>
      <c r="K31" t="s">
        <v>105</v>
      </c>
      <c r="L31" s="75">
        <v>5.6</v>
      </c>
      <c r="M31" s="75">
        <v>-1.84</v>
      </c>
      <c r="N31" s="75">
        <v>10789591.48</v>
      </c>
      <c r="O31" s="75">
        <v>151.51</v>
      </c>
      <c r="P31" s="75">
        <v>16347.310051348</v>
      </c>
      <c r="Q31" s="75">
        <v>1.1399999999999999</v>
      </c>
      <c r="R31" s="75">
        <f t="shared" si="1"/>
        <v>2.5089970301044193</v>
      </c>
      <c r="S31" s="75">
        <f>+P31/'סכום נכסי הקרן'!$C$42*100</f>
        <v>6.366377546600599E-2</v>
      </c>
      <c r="U31" s="82"/>
    </row>
    <row r="32" spans="2:21">
      <c r="B32" s="86" t="s">
        <v>3588</v>
      </c>
      <c r="C32" t="s">
        <v>3589</v>
      </c>
      <c r="D32" s="15"/>
      <c r="E32" t="s">
        <v>3587</v>
      </c>
      <c r="F32" t="s">
        <v>1227</v>
      </c>
      <c r="G32" t="s">
        <v>217</v>
      </c>
      <c r="H32" t="s">
        <v>152</v>
      </c>
      <c r="I32" t="s">
        <v>3590</v>
      </c>
      <c r="J32" s="75">
        <v>11.62</v>
      </c>
      <c r="K32" t="s">
        <v>105</v>
      </c>
      <c r="L32" s="75">
        <v>4.8</v>
      </c>
      <c r="M32" s="75">
        <v>-1.1000000000000001</v>
      </c>
      <c r="N32" s="75">
        <v>4266081.91</v>
      </c>
      <c r="O32" s="75">
        <v>135.32</v>
      </c>
      <c r="P32" s="75">
        <v>5772.8620406119999</v>
      </c>
      <c r="Q32" s="75">
        <v>0.51</v>
      </c>
      <c r="R32" s="75">
        <f t="shared" si="1"/>
        <v>0.88602306248566476</v>
      </c>
      <c r="S32" s="75">
        <f>+P32/'סכום נכסי הקרן'!$C$42*100</f>
        <v>2.2482120397505134E-2</v>
      </c>
      <c r="U32" s="82"/>
    </row>
    <row r="33" spans="2:21">
      <c r="B33" s="86" t="s">
        <v>3591</v>
      </c>
      <c r="C33" t="s">
        <v>3592</v>
      </c>
      <c r="D33" s="15"/>
      <c r="E33" t="s">
        <v>3587</v>
      </c>
      <c r="F33" t="s">
        <v>1227</v>
      </c>
      <c r="G33" t="s">
        <v>217</v>
      </c>
      <c r="H33" t="s">
        <v>152</v>
      </c>
      <c r="I33" t="s">
        <v>1247</v>
      </c>
      <c r="J33" s="75">
        <v>11.3</v>
      </c>
      <c r="K33" t="s">
        <v>105</v>
      </c>
      <c r="L33" s="75">
        <v>2.95</v>
      </c>
      <c r="M33" s="75">
        <v>-0.03</v>
      </c>
      <c r="N33" s="75">
        <v>4523503.9800000004</v>
      </c>
      <c r="O33" s="75">
        <v>116.86</v>
      </c>
      <c r="P33" s="75">
        <v>5286.1667510280004</v>
      </c>
      <c r="Q33" s="75">
        <v>0.39</v>
      </c>
      <c r="R33" s="75">
        <f t="shared" si="1"/>
        <v>0.81132471564471942</v>
      </c>
      <c r="S33" s="75">
        <f>+P33/'סכום נכסי הקרן'!$C$42*100</f>
        <v>2.058671011048464E-2</v>
      </c>
      <c r="U33" s="82"/>
    </row>
    <row r="34" spans="2:21">
      <c r="B34" s="86" t="s">
        <v>3593</v>
      </c>
      <c r="C34" t="s">
        <v>3594</v>
      </c>
      <c r="D34" s="15"/>
      <c r="E34" t="s">
        <v>514</v>
      </c>
      <c r="F34" t="s">
        <v>515</v>
      </c>
      <c r="G34" t="s">
        <v>217</v>
      </c>
      <c r="H34" t="s">
        <v>154</v>
      </c>
      <c r="I34" t="s">
        <v>3595</v>
      </c>
      <c r="J34" s="75">
        <v>0</v>
      </c>
      <c r="K34" t="s">
        <v>105</v>
      </c>
      <c r="L34" s="75">
        <v>4.8</v>
      </c>
      <c r="M34" s="75">
        <v>0</v>
      </c>
      <c r="N34" s="75">
        <v>-5.55</v>
      </c>
      <c r="O34" s="75">
        <v>121.09</v>
      </c>
      <c r="P34" s="75">
        <v>-6.7204949999999999E-3</v>
      </c>
      <c r="Q34" s="75">
        <v>0</v>
      </c>
      <c r="R34" s="75">
        <f t="shared" si="1"/>
        <v>-1.0314664579596191E-6</v>
      </c>
      <c r="S34" s="75">
        <f>+P34/'סכום נכסי הקרן'!$C$42*100</f>
        <v>-2.6172629218905362E-8</v>
      </c>
      <c r="U34" s="82"/>
    </row>
    <row r="35" spans="2:21">
      <c r="B35" s="86" t="s">
        <v>3596</v>
      </c>
      <c r="C35" t="s">
        <v>3597</v>
      </c>
      <c r="D35" s="15"/>
      <c r="E35" t="s">
        <v>487</v>
      </c>
      <c r="F35" t="s">
        <v>459</v>
      </c>
      <c r="G35" t="s">
        <v>217</v>
      </c>
      <c r="H35" t="s">
        <v>152</v>
      </c>
      <c r="I35" t="s">
        <v>1051</v>
      </c>
      <c r="J35" s="75">
        <v>0.24</v>
      </c>
      <c r="K35" t="s">
        <v>105</v>
      </c>
      <c r="L35" s="75">
        <v>6.5</v>
      </c>
      <c r="M35" s="75">
        <v>2.4</v>
      </c>
      <c r="N35" s="75">
        <v>602000</v>
      </c>
      <c r="O35" s="75">
        <v>128.30000000000001</v>
      </c>
      <c r="P35" s="75">
        <v>772.36599999999999</v>
      </c>
      <c r="Q35" s="75">
        <v>0</v>
      </c>
      <c r="R35" s="75">
        <f t="shared" si="1"/>
        <v>0.11854329513948586</v>
      </c>
      <c r="S35" s="75">
        <f>+P35/'סכום נכסי הקרן'!$C$42*100</f>
        <v>3.0079404774929611E-3</v>
      </c>
      <c r="U35" s="82"/>
    </row>
    <row r="36" spans="2:21">
      <c r="B36" s="86" t="s">
        <v>3573</v>
      </c>
      <c r="C36" t="s">
        <v>3571</v>
      </c>
      <c r="D36" s="15"/>
      <c r="E36" t="s">
        <v>614</v>
      </c>
      <c r="F36" t="s">
        <v>615</v>
      </c>
      <c r="G36" t="s">
        <v>217</v>
      </c>
      <c r="H36" t="s">
        <v>152</v>
      </c>
      <c r="I36" t="s">
        <v>345</v>
      </c>
      <c r="J36" s="75">
        <v>0</v>
      </c>
      <c r="K36" t="s">
        <v>105</v>
      </c>
      <c r="L36" s="75">
        <v>7</v>
      </c>
      <c r="M36" s="75">
        <v>0</v>
      </c>
      <c r="N36" s="75">
        <v>32888.46</v>
      </c>
      <c r="O36" s="75">
        <v>128.96</v>
      </c>
      <c r="P36" s="75">
        <v>42.412958015999997</v>
      </c>
      <c r="Q36" s="75">
        <v>0</v>
      </c>
      <c r="R36" s="75">
        <f t="shared" si="1"/>
        <v>6.5095716277377702E-3</v>
      </c>
      <c r="S36" s="75">
        <f>+P36/'סכום נכסי הקרן'!$C$42*100</f>
        <v>1.6517512835435009E-4</v>
      </c>
      <c r="U36" s="82"/>
    </row>
    <row r="37" spans="2:21">
      <c r="B37" s="86" t="s">
        <v>3598</v>
      </c>
      <c r="C37" t="s">
        <v>3599</v>
      </c>
      <c r="D37" s="15"/>
      <c r="E37" t="s">
        <v>500</v>
      </c>
      <c r="F37" t="s">
        <v>459</v>
      </c>
      <c r="G37" t="s">
        <v>636</v>
      </c>
      <c r="H37" t="s">
        <v>152</v>
      </c>
      <c r="I37" t="s">
        <v>1051</v>
      </c>
      <c r="J37" s="75">
        <v>0.28000000000000003</v>
      </c>
      <c r="K37" t="s">
        <v>105</v>
      </c>
      <c r="L37" s="75">
        <v>6.8</v>
      </c>
      <c r="M37" s="75">
        <v>9.19</v>
      </c>
      <c r="N37" s="75">
        <v>1000000</v>
      </c>
      <c r="O37" s="75">
        <v>126.22</v>
      </c>
      <c r="P37" s="75">
        <v>1262.2</v>
      </c>
      <c r="Q37" s="75">
        <v>0</v>
      </c>
      <c r="R37" s="75">
        <f t="shared" si="1"/>
        <v>0.19372337353671581</v>
      </c>
      <c r="S37" s="75">
        <f>+P37/'סכום נכסי הקרן'!$C$42*100</f>
        <v>4.9155743141096522E-3</v>
      </c>
      <c r="U37" s="82"/>
    </row>
    <row r="38" spans="2:21">
      <c r="B38" s="86" t="s">
        <v>3600</v>
      </c>
      <c r="C38" t="s">
        <v>3601</v>
      </c>
      <c r="D38" s="15"/>
      <c r="E38">
        <v>51</v>
      </c>
      <c r="F38" t="s">
        <v>130</v>
      </c>
      <c r="G38" t="s">
        <v>636</v>
      </c>
      <c r="H38" t="s">
        <v>152</v>
      </c>
      <c r="J38" s="75">
        <v>6.35</v>
      </c>
      <c r="K38" t="s">
        <v>105</v>
      </c>
      <c r="L38" s="75">
        <v>7.75</v>
      </c>
      <c r="M38" s="75">
        <v>-4.21</v>
      </c>
      <c r="N38" s="75">
        <v>505000.63</v>
      </c>
      <c r="O38" s="75">
        <v>157.16999999999999</v>
      </c>
      <c r="P38" s="75">
        <v>793.70949017099997</v>
      </c>
      <c r="Q38" s="75">
        <v>0</v>
      </c>
      <c r="R38" s="75">
        <f t="shared" si="1"/>
        <v>0.12181910952625012</v>
      </c>
      <c r="S38" s="75">
        <f>+P38/'סכום נכסי הקרן'!$C$42*100</f>
        <v>3.0910616247422241E-3</v>
      </c>
      <c r="U38" s="82"/>
    </row>
    <row r="39" spans="2:21">
      <c r="B39" s="86" t="s">
        <v>3602</v>
      </c>
      <c r="C39" t="s">
        <v>3603</v>
      </c>
      <c r="D39" s="15"/>
      <c r="E39" t="s">
        <v>608</v>
      </c>
      <c r="F39" t="s">
        <v>130</v>
      </c>
      <c r="G39" t="s">
        <v>636</v>
      </c>
      <c r="H39" t="s">
        <v>154</v>
      </c>
      <c r="I39" t="s">
        <v>792</v>
      </c>
      <c r="J39" s="75">
        <v>1.68</v>
      </c>
      <c r="K39" t="s">
        <v>105</v>
      </c>
      <c r="L39" s="75">
        <v>4.5999999999999996</v>
      </c>
      <c r="M39" s="75">
        <v>1.77</v>
      </c>
      <c r="N39" s="75">
        <v>20000</v>
      </c>
      <c r="O39" s="75">
        <v>317.75</v>
      </c>
      <c r="P39" s="75">
        <v>63.55</v>
      </c>
      <c r="Q39" s="75">
        <v>0</v>
      </c>
      <c r="R39" s="75">
        <f t="shared" si="1"/>
        <v>9.7537001966869676E-3</v>
      </c>
      <c r="S39" s="75">
        <f>+P39/'סכום נכסי הקרן'!$C$42*100</f>
        <v>2.4749227353958831E-4</v>
      </c>
      <c r="U39" s="82"/>
    </row>
    <row r="40" spans="2:21">
      <c r="B40" s="86" t="s">
        <v>3604</v>
      </c>
      <c r="C40" t="s">
        <v>3605</v>
      </c>
      <c r="D40" s="15"/>
      <c r="E40" t="s">
        <v>608</v>
      </c>
      <c r="F40" t="s">
        <v>130</v>
      </c>
      <c r="G40" t="s">
        <v>636</v>
      </c>
      <c r="H40" t="s">
        <v>152</v>
      </c>
      <c r="I40" t="s">
        <v>3606</v>
      </c>
      <c r="J40" s="75">
        <v>5.31</v>
      </c>
      <c r="K40" t="s">
        <v>105</v>
      </c>
      <c r="L40" s="75">
        <v>6</v>
      </c>
      <c r="M40" s="75">
        <v>-3.06</v>
      </c>
      <c r="N40" s="75">
        <v>38650773.960000001</v>
      </c>
      <c r="O40" s="75">
        <v>126.92</v>
      </c>
      <c r="P40" s="75">
        <v>49055.562310032001</v>
      </c>
      <c r="Q40" s="75">
        <v>1.04</v>
      </c>
      <c r="R40" s="75">
        <f t="shared" si="1"/>
        <v>7.5290833635239807</v>
      </c>
      <c r="S40" s="75">
        <f>+P40/'סכום נכסי הקרן'!$C$42*100</f>
        <v>0.19104441614276568</v>
      </c>
      <c r="U40" s="82"/>
    </row>
    <row r="41" spans="2:21">
      <c r="B41" s="86" t="s">
        <v>3607</v>
      </c>
      <c r="C41" t="s">
        <v>3603</v>
      </c>
      <c r="D41" s="15"/>
      <c r="E41" t="s">
        <v>608</v>
      </c>
      <c r="F41" t="s">
        <v>130</v>
      </c>
      <c r="G41" t="s">
        <v>636</v>
      </c>
      <c r="H41" t="s">
        <v>152</v>
      </c>
      <c r="I41" t="s">
        <v>1051</v>
      </c>
      <c r="J41" s="75">
        <v>2.19</v>
      </c>
      <c r="K41" t="s">
        <v>105</v>
      </c>
      <c r="L41" s="75">
        <v>4.5999999999999996</v>
      </c>
      <c r="M41" s="75">
        <v>-0.52</v>
      </c>
      <c r="N41" s="75">
        <v>40000</v>
      </c>
      <c r="O41" s="75">
        <v>317.39</v>
      </c>
      <c r="P41" s="75">
        <v>126.956</v>
      </c>
      <c r="Q41" s="75">
        <v>0</v>
      </c>
      <c r="R41" s="75">
        <f t="shared" si="1"/>
        <v>1.9485299168695368E-2</v>
      </c>
      <c r="S41" s="75">
        <f>+P41/'סכום נכסי הקרן'!$C$42*100</f>
        <v>4.9442374633346933E-4</v>
      </c>
      <c r="U41" s="82"/>
    </row>
    <row r="42" spans="2:21">
      <c r="B42" s="86" t="s">
        <v>3608</v>
      </c>
      <c r="C42" t="s">
        <v>3609</v>
      </c>
      <c r="D42" s="15"/>
      <c r="E42" t="s">
        <v>608</v>
      </c>
      <c r="F42" t="s">
        <v>130</v>
      </c>
      <c r="G42" t="s">
        <v>636</v>
      </c>
      <c r="H42" t="s">
        <v>154</v>
      </c>
      <c r="I42" t="s">
        <v>3610</v>
      </c>
      <c r="J42" s="75">
        <v>9.4</v>
      </c>
      <c r="K42" t="s">
        <v>105</v>
      </c>
      <c r="L42" s="75">
        <v>6</v>
      </c>
      <c r="M42" s="75">
        <v>-0.3</v>
      </c>
      <c r="N42" s="75">
        <v>15100049.449999999</v>
      </c>
      <c r="O42" s="75">
        <v>131.5</v>
      </c>
      <c r="P42" s="75">
        <v>19856.565026749999</v>
      </c>
      <c r="Q42" s="75">
        <v>1.97</v>
      </c>
      <c r="R42" s="75">
        <f t="shared" si="1"/>
        <v>3.0476000347276004</v>
      </c>
      <c r="S42" s="75">
        <f>+P42/'סכום נכסי הקרן'!$C$42*100</f>
        <v>7.7330392181857346E-2</v>
      </c>
      <c r="U42" s="82"/>
    </row>
    <row r="43" spans="2:21">
      <c r="B43" s="86" t="s">
        <v>3611</v>
      </c>
      <c r="C43" t="s">
        <v>3612</v>
      </c>
      <c r="D43" s="15"/>
      <c r="E43" t="s">
        <v>1237</v>
      </c>
      <c r="F43" t="s">
        <v>615</v>
      </c>
      <c r="G43" t="s">
        <v>640</v>
      </c>
      <c r="H43" t="s">
        <v>153</v>
      </c>
      <c r="I43" t="s">
        <v>345</v>
      </c>
      <c r="J43" s="75">
        <v>1.24</v>
      </c>
      <c r="K43" t="s">
        <v>105</v>
      </c>
      <c r="L43" s="75">
        <v>3.5</v>
      </c>
      <c r="M43" s="75">
        <v>0.23</v>
      </c>
      <c r="N43" s="75">
        <v>4368935.13</v>
      </c>
      <c r="O43" s="75">
        <v>105.52</v>
      </c>
      <c r="P43" s="75">
        <v>4610.1003491760002</v>
      </c>
      <c r="Q43" s="75">
        <v>0.87</v>
      </c>
      <c r="R43" s="75">
        <f t="shared" si="1"/>
        <v>0.70756155283248801</v>
      </c>
      <c r="S43" s="75">
        <f>+P43/'סכום נכסי הקרן'!$C$42*100</f>
        <v>1.7953803566691084E-2</v>
      </c>
      <c r="U43" s="82"/>
    </row>
    <row r="44" spans="2:21">
      <c r="B44" s="86" t="s">
        <v>3613</v>
      </c>
      <c r="C44" t="s">
        <v>3614</v>
      </c>
      <c r="D44" s="15"/>
      <c r="E44" t="s">
        <v>1237</v>
      </c>
      <c r="F44" t="s">
        <v>615</v>
      </c>
      <c r="G44" t="s">
        <v>640</v>
      </c>
      <c r="H44" t="s">
        <v>153</v>
      </c>
      <c r="I44" t="s">
        <v>3615</v>
      </c>
      <c r="J44" s="75">
        <v>7.25</v>
      </c>
      <c r="K44" t="s">
        <v>105</v>
      </c>
      <c r="L44" s="75">
        <v>2.35</v>
      </c>
      <c r="M44" s="75">
        <v>0.18</v>
      </c>
      <c r="N44" s="75">
        <v>3566754.47</v>
      </c>
      <c r="O44" s="75">
        <v>101.86</v>
      </c>
      <c r="P44" s="75">
        <v>3633.0961031420002</v>
      </c>
      <c r="Q44" s="75">
        <v>1.1000000000000001</v>
      </c>
      <c r="R44" s="75">
        <f t="shared" si="1"/>
        <v>0.55761023093310436</v>
      </c>
      <c r="S44" s="75">
        <f>+P44/'סכום נכסי הקרן'!$C$42*100</f>
        <v>1.4148909749086266E-2</v>
      </c>
      <c r="U44" s="82"/>
    </row>
    <row r="45" spans="2:21">
      <c r="B45" s="86" t="s">
        <v>3616</v>
      </c>
      <c r="C45" t="s">
        <v>3617</v>
      </c>
      <c r="D45" s="15"/>
      <c r="E45" t="s">
        <v>463</v>
      </c>
      <c r="F45" t="s">
        <v>459</v>
      </c>
      <c r="G45" t="s">
        <v>636</v>
      </c>
      <c r="H45" t="s">
        <v>152</v>
      </c>
      <c r="I45" t="s">
        <v>3618</v>
      </c>
      <c r="J45" s="75">
        <v>6.17</v>
      </c>
      <c r="K45" t="s">
        <v>105</v>
      </c>
      <c r="L45" s="75">
        <v>3.54</v>
      </c>
      <c r="M45" s="75">
        <v>-0.54</v>
      </c>
      <c r="N45" s="75">
        <v>2541180.29</v>
      </c>
      <c r="O45" s="75">
        <v>106.98</v>
      </c>
      <c r="P45" s="75">
        <v>2718.5546742420001</v>
      </c>
      <c r="Q45" s="75">
        <v>0</v>
      </c>
      <c r="R45" s="75">
        <f t="shared" si="1"/>
        <v>0.41724574761382333</v>
      </c>
      <c r="S45" s="75">
        <f>+P45/'סכום נכסי הקרן'!$C$42*100</f>
        <v>1.0587274226118451E-2</v>
      </c>
      <c r="U45" s="82"/>
    </row>
    <row r="46" spans="2:21">
      <c r="B46" s="86" t="s">
        <v>3619</v>
      </c>
      <c r="C46" t="s">
        <v>3620</v>
      </c>
      <c r="D46" s="15"/>
      <c r="E46" t="s">
        <v>738</v>
      </c>
      <c r="F46" t="s">
        <v>615</v>
      </c>
      <c r="G46" t="s">
        <v>640</v>
      </c>
      <c r="H46" t="s">
        <v>153</v>
      </c>
      <c r="I46" t="s">
        <v>3621</v>
      </c>
      <c r="J46" s="75">
        <v>4.0599999999999996</v>
      </c>
      <c r="K46" t="s">
        <v>105</v>
      </c>
      <c r="L46" s="75">
        <v>4.5</v>
      </c>
      <c r="M46" s="75">
        <v>-0.82</v>
      </c>
      <c r="N46" s="75">
        <v>10725183.91</v>
      </c>
      <c r="O46" s="75">
        <v>118.77</v>
      </c>
      <c r="P46" s="75">
        <v>12738.300929907</v>
      </c>
      <c r="Q46" s="75">
        <v>4.29</v>
      </c>
      <c r="R46" s="75">
        <f t="shared" si="1"/>
        <v>1.9550836866324421</v>
      </c>
      <c r="S46" s="75">
        <f>+P46/'סכום נכסי הקרן'!$C$42*100</f>
        <v>4.9608671253723612E-2</v>
      </c>
      <c r="U46" s="82"/>
    </row>
    <row r="47" spans="2:21">
      <c r="B47" s="86" t="s">
        <v>3622</v>
      </c>
      <c r="C47" t="s">
        <v>3623</v>
      </c>
      <c r="D47" s="15"/>
      <c r="E47" t="s">
        <v>487</v>
      </c>
      <c r="F47" t="s">
        <v>459</v>
      </c>
      <c r="G47" t="s">
        <v>425</v>
      </c>
      <c r="H47" t="s">
        <v>152</v>
      </c>
      <c r="I47" t="s">
        <v>1584</v>
      </c>
      <c r="J47" s="75">
        <v>1.29</v>
      </c>
      <c r="K47" t="s">
        <v>105</v>
      </c>
      <c r="L47" s="75">
        <v>5.75</v>
      </c>
      <c r="M47" s="75">
        <v>1.4</v>
      </c>
      <c r="N47" s="75">
        <v>2839019.22</v>
      </c>
      <c r="O47" s="75">
        <v>132.13999999999999</v>
      </c>
      <c r="P47" s="75">
        <v>3751.4799973079998</v>
      </c>
      <c r="Q47" s="75">
        <v>0</v>
      </c>
      <c r="R47" s="75">
        <f t="shared" si="1"/>
        <v>0.57577987706703793</v>
      </c>
      <c r="S47" s="75">
        <f>+P47/'סכום נכסי הקרן'!$C$42*100</f>
        <v>1.4609949861086477E-2</v>
      </c>
      <c r="U47" s="82"/>
    </row>
    <row r="48" spans="2:21">
      <c r="B48" s="86" t="s">
        <v>3624</v>
      </c>
      <c r="C48" t="s">
        <v>3625</v>
      </c>
      <c r="D48" s="15"/>
      <c r="E48" s="15"/>
      <c r="F48" t="s">
        <v>515</v>
      </c>
      <c r="G48" t="s">
        <v>425</v>
      </c>
      <c r="H48" t="s">
        <v>152</v>
      </c>
      <c r="I48" t="s">
        <v>1584</v>
      </c>
      <c r="J48" s="75">
        <v>3.08</v>
      </c>
      <c r="K48" t="s">
        <v>105</v>
      </c>
      <c r="L48" s="75">
        <v>5.3</v>
      </c>
      <c r="M48" s="75">
        <v>-9.09</v>
      </c>
      <c r="N48" s="75">
        <v>314536.25</v>
      </c>
      <c r="O48" s="75">
        <v>135.94999999999999</v>
      </c>
      <c r="P48" s="75">
        <v>427.61203187500001</v>
      </c>
      <c r="Q48" s="75">
        <v>0.6</v>
      </c>
      <c r="R48" s="75">
        <f t="shared" si="1"/>
        <v>6.5630205498110175E-2</v>
      </c>
      <c r="S48" s="75">
        <f>+P48/'סכום נכסי הקרן'!$C$42*100</f>
        <v>1.6653135163119854E-3</v>
      </c>
      <c r="U48" s="82"/>
    </row>
    <row r="49" spans="2:21">
      <c r="B49" s="86" t="s">
        <v>3626</v>
      </c>
      <c r="C49" t="s">
        <v>3627</v>
      </c>
      <c r="D49" s="15"/>
      <c r="E49" t="s">
        <v>487</v>
      </c>
      <c r="F49" t="s">
        <v>459</v>
      </c>
      <c r="G49" t="s">
        <v>425</v>
      </c>
      <c r="H49" t="s">
        <v>152</v>
      </c>
      <c r="I49" t="s">
        <v>3628</v>
      </c>
      <c r="J49" s="75">
        <v>4.7</v>
      </c>
      <c r="K49" t="s">
        <v>105</v>
      </c>
      <c r="L49" s="75">
        <v>5.75</v>
      </c>
      <c r="M49" s="75">
        <v>-0.43</v>
      </c>
      <c r="N49" s="75">
        <v>191053.68</v>
      </c>
      <c r="O49" s="75">
        <v>148.51</v>
      </c>
      <c r="P49" s="75">
        <v>283.73382016800002</v>
      </c>
      <c r="Q49" s="75">
        <v>0</v>
      </c>
      <c r="R49" s="75">
        <f t="shared" si="1"/>
        <v>4.3547672975285077E-2</v>
      </c>
      <c r="S49" s="75">
        <f>+P49/'סכום נכסי הקרן'!$C$42*100</f>
        <v>1.1049870689764127E-3</v>
      </c>
      <c r="U49" s="82"/>
    </row>
    <row r="50" spans="2:21">
      <c r="B50" s="86" t="s">
        <v>3629</v>
      </c>
      <c r="C50" t="s">
        <v>3630</v>
      </c>
      <c r="D50" s="15"/>
      <c r="E50" t="s">
        <v>587</v>
      </c>
      <c r="F50" t="s">
        <v>459</v>
      </c>
      <c r="G50" t="s">
        <v>425</v>
      </c>
      <c r="H50" t="s">
        <v>152</v>
      </c>
      <c r="I50" t="s">
        <v>1051</v>
      </c>
      <c r="J50" s="75">
        <v>1.01</v>
      </c>
      <c r="K50" t="s">
        <v>105</v>
      </c>
      <c r="L50" s="75">
        <v>5.8</v>
      </c>
      <c r="M50" s="75">
        <v>-2.2999999999999998</v>
      </c>
      <c r="N50" s="75">
        <v>400000</v>
      </c>
      <c r="O50" s="75">
        <v>132.91</v>
      </c>
      <c r="P50" s="75">
        <v>531.64</v>
      </c>
      <c r="Q50" s="75">
        <v>0</v>
      </c>
      <c r="R50" s="75">
        <f t="shared" si="1"/>
        <v>8.1596493667453335E-2</v>
      </c>
      <c r="S50" s="75">
        <f>+P50/'סכום נכסי הקרן'!$C$42*100</f>
        <v>2.0704451975544725E-3</v>
      </c>
      <c r="U50" s="82"/>
    </row>
    <row r="51" spans="2:21">
      <c r="B51" s="86" t="s">
        <v>3631</v>
      </c>
      <c r="C51" t="s">
        <v>3632</v>
      </c>
      <c r="D51" s="15"/>
      <c r="E51" t="s">
        <v>804</v>
      </c>
      <c r="F51" t="s">
        <v>131</v>
      </c>
      <c r="G51" t="s">
        <v>762</v>
      </c>
      <c r="H51" t="s">
        <v>153</v>
      </c>
      <c r="I51" t="s">
        <v>1051</v>
      </c>
      <c r="J51" s="75">
        <v>0</v>
      </c>
      <c r="K51" t="s">
        <v>105</v>
      </c>
      <c r="L51" s="75">
        <v>17.690000000000001</v>
      </c>
      <c r="M51" s="75">
        <v>0</v>
      </c>
      <c r="N51" s="75">
        <v>38575.730000000003</v>
      </c>
      <c r="O51" s="75">
        <v>117.44</v>
      </c>
      <c r="P51" s="75">
        <v>45.303337311999996</v>
      </c>
      <c r="Q51" s="75">
        <v>0</v>
      </c>
      <c r="R51" s="75">
        <f t="shared" si="1"/>
        <v>6.9531891432042543E-3</v>
      </c>
      <c r="S51" s="75">
        <f>+P51/'סכום נכסי הקרן'!$C$42*100</f>
        <v>1.7643156491389049E-4</v>
      </c>
      <c r="U51" s="82"/>
    </row>
    <row r="52" spans="2:21">
      <c r="B52" s="86" t="s">
        <v>3633</v>
      </c>
      <c r="C52" t="s">
        <v>3634</v>
      </c>
      <c r="D52" s="15"/>
      <c r="E52" t="s">
        <v>3635</v>
      </c>
      <c r="F52" t="s">
        <v>1552</v>
      </c>
      <c r="G52" t="s">
        <v>762</v>
      </c>
      <c r="H52" t="s">
        <v>153</v>
      </c>
      <c r="I52" t="s">
        <v>1584</v>
      </c>
      <c r="J52" s="75">
        <v>6.06</v>
      </c>
      <c r="K52" t="s">
        <v>105</v>
      </c>
      <c r="L52" s="75">
        <v>3.9</v>
      </c>
      <c r="M52" s="75">
        <v>-0.93</v>
      </c>
      <c r="N52" s="75">
        <v>1656094.56</v>
      </c>
      <c r="O52" s="75">
        <v>109.71</v>
      </c>
      <c r="P52" s="75">
        <v>1816.901341776</v>
      </c>
      <c r="Q52" s="75">
        <v>1.48</v>
      </c>
      <c r="R52" s="75">
        <f t="shared" si="1"/>
        <v>0.2788593387040344</v>
      </c>
      <c r="S52" s="75">
        <f>+P52/'סכום נכסי הקרן'!$C$42*100</f>
        <v>7.0758307454487938E-3</v>
      </c>
      <c r="U52" s="82"/>
    </row>
    <row r="53" spans="2:21">
      <c r="B53" s="86" t="s">
        <v>3636</v>
      </c>
      <c r="C53" t="s">
        <v>3637</v>
      </c>
      <c r="D53" s="15"/>
      <c r="E53" t="s">
        <v>3638</v>
      </c>
      <c r="F53" t="s">
        <v>459</v>
      </c>
      <c r="G53" t="s">
        <v>425</v>
      </c>
      <c r="H53" t="s">
        <v>152</v>
      </c>
      <c r="I53" t="s">
        <v>3639</v>
      </c>
      <c r="J53" s="75">
        <v>8.5500000000000007</v>
      </c>
      <c r="K53" t="s">
        <v>105</v>
      </c>
      <c r="L53" s="75">
        <v>3.36</v>
      </c>
      <c r="M53" s="75">
        <v>2.89</v>
      </c>
      <c r="N53" s="75">
        <v>2000000</v>
      </c>
      <c r="O53" s="75">
        <v>100.725751256</v>
      </c>
      <c r="P53" s="75">
        <v>2014.51502512</v>
      </c>
      <c r="Q53" s="75">
        <v>0</v>
      </c>
      <c r="R53" s="75">
        <f t="shared" si="1"/>
        <v>0.30918923047587404</v>
      </c>
      <c r="S53" s="75">
        <f>+P53/'סכום נכסי הקרן'!$C$42*100</f>
        <v>7.8454272800410653E-3</v>
      </c>
      <c r="U53" s="82"/>
    </row>
    <row r="54" spans="2:21">
      <c r="B54" s="86" t="s">
        <v>3640</v>
      </c>
      <c r="C54" t="s">
        <v>3637</v>
      </c>
      <c r="D54" s="15"/>
      <c r="E54" t="s">
        <v>3638</v>
      </c>
      <c r="F54" t="s">
        <v>459</v>
      </c>
      <c r="G54" t="s">
        <v>425</v>
      </c>
      <c r="H54" t="s">
        <v>152</v>
      </c>
      <c r="I54" t="s">
        <v>3639</v>
      </c>
      <c r="J54" s="75">
        <v>9.44</v>
      </c>
      <c r="K54" t="s">
        <v>105</v>
      </c>
      <c r="L54" s="75">
        <v>3.36</v>
      </c>
      <c r="M54" s="75">
        <v>0.72</v>
      </c>
      <c r="N54" s="75">
        <v>65884547.009999998</v>
      </c>
      <c r="O54" s="75">
        <v>99.94</v>
      </c>
      <c r="P54" s="75">
        <v>65845.016281794</v>
      </c>
      <c r="Q54" s="75">
        <v>0</v>
      </c>
      <c r="R54" s="75">
        <f t="shared" si="1"/>
        <v>10.105940963943205</v>
      </c>
      <c r="S54" s="75">
        <f>+P54/'סכום נכסי הקרן'!$C$42*100</f>
        <v>0.25643009883292539</v>
      </c>
      <c r="U54" s="82"/>
    </row>
    <row r="55" spans="2:21">
      <c r="B55" s="86" t="s">
        <v>3641</v>
      </c>
      <c r="C55" t="s">
        <v>3642</v>
      </c>
      <c r="D55" s="15"/>
      <c r="E55" t="s">
        <v>3638</v>
      </c>
      <c r="F55" t="s">
        <v>459</v>
      </c>
      <c r="G55" t="s">
        <v>425</v>
      </c>
      <c r="H55" t="s">
        <v>152</v>
      </c>
      <c r="I55" t="s">
        <v>3643</v>
      </c>
      <c r="J55" s="75">
        <v>7.28</v>
      </c>
      <c r="K55" t="s">
        <v>105</v>
      </c>
      <c r="L55" s="75">
        <v>4.63</v>
      </c>
      <c r="M55" s="75">
        <v>4.42</v>
      </c>
      <c r="N55" s="75">
        <v>2788449.6</v>
      </c>
      <c r="O55" s="75">
        <v>99.96</v>
      </c>
      <c r="P55" s="75">
        <v>2787.3342201599999</v>
      </c>
      <c r="Q55" s="75">
        <v>0</v>
      </c>
      <c r="R55" s="75">
        <f t="shared" si="1"/>
        <v>0.4278020823195422</v>
      </c>
      <c r="S55" s="75">
        <f>+P55/'סכום נכסי הקרן'!$C$42*100</f>
        <v>1.0855132702786685E-2</v>
      </c>
      <c r="U55" s="82"/>
    </row>
    <row r="56" spans="2:21">
      <c r="B56" s="86" t="s">
        <v>3644</v>
      </c>
      <c r="C56" t="s">
        <v>3623</v>
      </c>
      <c r="D56" s="15"/>
      <c r="E56" t="s">
        <v>487</v>
      </c>
      <c r="F56" t="s">
        <v>459</v>
      </c>
      <c r="G56" t="s">
        <v>425</v>
      </c>
      <c r="H56" t="s">
        <v>152</v>
      </c>
      <c r="I56" t="s">
        <v>345</v>
      </c>
      <c r="J56" s="75">
        <v>0</v>
      </c>
      <c r="K56" t="s">
        <v>105</v>
      </c>
      <c r="L56" s="75">
        <v>5.75</v>
      </c>
      <c r="M56" s="75">
        <v>0</v>
      </c>
      <c r="N56" s="75">
        <v>1104063.02</v>
      </c>
      <c r="O56" s="75">
        <v>132.13999999999999</v>
      </c>
      <c r="P56" s="75">
        <v>1458.9088746279999</v>
      </c>
      <c r="Q56" s="75">
        <v>0</v>
      </c>
      <c r="R56" s="75">
        <f t="shared" si="1"/>
        <v>0.22391439460908708</v>
      </c>
      <c r="S56" s="75">
        <f>+P56/'סכום נכסי הקרן'!$C$42*100</f>
        <v>5.6816471167390392E-3</v>
      </c>
      <c r="U56" s="82"/>
    </row>
    <row r="57" spans="2:21">
      <c r="B57" s="86" t="s">
        <v>3645</v>
      </c>
      <c r="C57" t="s">
        <v>3627</v>
      </c>
      <c r="D57" s="15"/>
      <c r="E57" t="s">
        <v>487</v>
      </c>
      <c r="F57" t="s">
        <v>459</v>
      </c>
      <c r="G57" t="s">
        <v>425</v>
      </c>
      <c r="H57" t="s">
        <v>152</v>
      </c>
      <c r="I57" t="s">
        <v>345</v>
      </c>
      <c r="J57" s="75">
        <v>4.91</v>
      </c>
      <c r="K57" t="s">
        <v>105</v>
      </c>
      <c r="L57" s="75">
        <v>5.75</v>
      </c>
      <c r="M57" s="75">
        <v>-3.14</v>
      </c>
      <c r="N57" s="75">
        <v>477633.44</v>
      </c>
      <c r="O57" s="75">
        <v>148.51</v>
      </c>
      <c r="P57" s="75">
        <v>709.33342174400002</v>
      </c>
      <c r="Q57" s="75">
        <v>0</v>
      </c>
      <c r="R57" s="75">
        <f t="shared" si="1"/>
        <v>0.10886900920819972</v>
      </c>
      <c r="S57" s="75">
        <f>+P57/'סכום נכסי הקרן'!$C$42*100</f>
        <v>2.7624632768692091E-3</v>
      </c>
      <c r="U57" s="82"/>
    </row>
    <row r="58" spans="2:21">
      <c r="B58" s="86" t="s">
        <v>3646</v>
      </c>
      <c r="C58" t="s">
        <v>3623</v>
      </c>
      <c r="D58" s="15"/>
      <c r="E58" t="s">
        <v>487</v>
      </c>
      <c r="F58" t="s">
        <v>459</v>
      </c>
      <c r="G58" t="s">
        <v>425</v>
      </c>
      <c r="H58" t="s">
        <v>152</v>
      </c>
      <c r="I58" t="s">
        <v>345</v>
      </c>
      <c r="J58" s="75">
        <v>0</v>
      </c>
      <c r="K58" t="s">
        <v>105</v>
      </c>
      <c r="L58" s="75">
        <v>5.75</v>
      </c>
      <c r="M58" s="75">
        <v>0</v>
      </c>
      <c r="N58" s="75">
        <v>1261786.32</v>
      </c>
      <c r="O58" s="75">
        <v>132.13999999999999</v>
      </c>
      <c r="P58" s="75">
        <v>1667.3244432480001</v>
      </c>
      <c r="Q58" s="75">
        <v>0</v>
      </c>
      <c r="R58" s="75">
        <f t="shared" si="1"/>
        <v>0.25590216758535023</v>
      </c>
      <c r="S58" s="75">
        <f>+P58/'סכום נכסי הקרן'!$C$42*100</f>
        <v>6.4933110493717687E-3</v>
      </c>
      <c r="U58" s="82"/>
    </row>
    <row r="59" spans="2:21">
      <c r="B59" s="86" t="s">
        <v>3647</v>
      </c>
      <c r="C59" t="s">
        <v>3627</v>
      </c>
      <c r="D59" s="15"/>
      <c r="E59" t="s">
        <v>487</v>
      </c>
      <c r="F59" t="s">
        <v>459</v>
      </c>
      <c r="G59" t="s">
        <v>425</v>
      </c>
      <c r="H59" t="s">
        <v>152</v>
      </c>
      <c r="I59" t="s">
        <v>3648</v>
      </c>
      <c r="J59" s="75">
        <v>4.8099999999999996</v>
      </c>
      <c r="K59" t="s">
        <v>105</v>
      </c>
      <c r="L59" s="75">
        <v>5.75</v>
      </c>
      <c r="M59" s="75">
        <v>2.35</v>
      </c>
      <c r="N59" s="75">
        <v>8000000</v>
      </c>
      <c r="O59" s="75">
        <v>117.909789494375</v>
      </c>
      <c r="P59" s="75">
        <v>9432.7831595499993</v>
      </c>
      <c r="Q59" s="75">
        <v>0</v>
      </c>
      <c r="R59" s="75">
        <f t="shared" si="1"/>
        <v>1.4477504163431683</v>
      </c>
      <c r="S59" s="75">
        <f>+P59/'סכום נכסי הקרן'!$C$42*100</f>
        <v>3.6735498819244226E-2</v>
      </c>
      <c r="U59" s="82"/>
    </row>
    <row r="60" spans="2:21">
      <c r="B60" s="86" t="s">
        <v>3649</v>
      </c>
      <c r="C60" t="s">
        <v>3623</v>
      </c>
      <c r="D60" s="15"/>
      <c r="E60" t="s">
        <v>487</v>
      </c>
      <c r="F60" t="s">
        <v>459</v>
      </c>
      <c r="G60" t="s">
        <v>425</v>
      </c>
      <c r="H60" t="s">
        <v>152</v>
      </c>
      <c r="I60" t="s">
        <v>345</v>
      </c>
      <c r="J60" s="75">
        <v>1.35</v>
      </c>
      <c r="K60" t="s">
        <v>105</v>
      </c>
      <c r="L60" s="75">
        <v>5.75</v>
      </c>
      <c r="M60" s="75">
        <v>-3.7</v>
      </c>
      <c r="N60" s="75">
        <v>1577232.89</v>
      </c>
      <c r="O60" s="75">
        <v>132.13999999999999</v>
      </c>
      <c r="P60" s="75">
        <v>2084.1555408459999</v>
      </c>
      <c r="Q60" s="75">
        <v>0</v>
      </c>
      <c r="R60" s="75">
        <f t="shared" si="1"/>
        <v>0.3198777074535934</v>
      </c>
      <c r="S60" s="75">
        <f>+P60/'סכום נכסי הקרן'!$C$42*100</f>
        <v>8.1166387602534511E-3</v>
      </c>
      <c r="U60" s="82"/>
    </row>
    <row r="61" spans="2:21">
      <c r="B61" s="86" t="s">
        <v>3650</v>
      </c>
      <c r="C61" t="s">
        <v>3627</v>
      </c>
      <c r="D61" s="15"/>
      <c r="E61" t="s">
        <v>487</v>
      </c>
      <c r="F61" t="s">
        <v>459</v>
      </c>
      <c r="G61" t="s">
        <v>425</v>
      </c>
      <c r="H61" t="s">
        <v>152</v>
      </c>
      <c r="I61" t="s">
        <v>3651</v>
      </c>
      <c r="J61" s="75">
        <v>5.04</v>
      </c>
      <c r="K61" t="s">
        <v>105</v>
      </c>
      <c r="L61" s="75">
        <v>5.75</v>
      </c>
      <c r="M61" s="75">
        <v>-3.85</v>
      </c>
      <c r="N61" s="75">
        <v>2223898.38</v>
      </c>
      <c r="O61" s="75">
        <v>148.51</v>
      </c>
      <c r="P61" s="75">
        <v>3302.7114841379998</v>
      </c>
      <c r="Q61" s="75">
        <v>0.17</v>
      </c>
      <c r="R61" s="75">
        <f t="shared" si="1"/>
        <v>0.5069025594403952</v>
      </c>
      <c r="S61" s="75">
        <f>+P61/'סכום נכסי הקרן'!$C$42*100</f>
        <v>1.2862243494171857E-2</v>
      </c>
      <c r="U61" s="82"/>
    </row>
    <row r="62" spans="2:21">
      <c r="B62" s="86" t="s">
        <v>3652</v>
      </c>
      <c r="C62" t="s">
        <v>3627</v>
      </c>
      <c r="D62" s="15"/>
      <c r="E62" t="s">
        <v>487</v>
      </c>
      <c r="F62" t="s">
        <v>459</v>
      </c>
      <c r="G62" t="s">
        <v>425</v>
      </c>
      <c r="H62" t="s">
        <v>152</v>
      </c>
      <c r="I62" t="s">
        <v>345</v>
      </c>
      <c r="J62" s="75">
        <v>4.95</v>
      </c>
      <c r="K62" t="s">
        <v>105</v>
      </c>
      <c r="L62" s="75">
        <v>5.75</v>
      </c>
      <c r="M62" s="75">
        <v>-3.38</v>
      </c>
      <c r="N62" s="75">
        <v>2388168.61</v>
      </c>
      <c r="O62" s="75">
        <v>148.51</v>
      </c>
      <c r="P62" s="75">
        <v>3546.6692027109998</v>
      </c>
      <c r="Q62" s="75">
        <v>0</v>
      </c>
      <c r="R62" s="75">
        <f t="shared" si="1"/>
        <v>0.54434536742825945</v>
      </c>
      <c r="S62" s="75">
        <f>+P62/'סכום נכסי הקרן'!$C$42*100</f>
        <v>1.3812324539288505E-2</v>
      </c>
      <c r="U62" s="82"/>
    </row>
    <row r="63" spans="2:21">
      <c r="B63" s="86" t="s">
        <v>3652</v>
      </c>
      <c r="C63" t="s">
        <v>3627</v>
      </c>
      <c r="D63" s="15"/>
      <c r="E63" t="s">
        <v>487</v>
      </c>
      <c r="F63" t="s">
        <v>459</v>
      </c>
      <c r="G63" t="s">
        <v>425</v>
      </c>
      <c r="H63" t="s">
        <v>152</v>
      </c>
      <c r="I63" t="s">
        <v>345</v>
      </c>
      <c r="J63" s="75">
        <v>4.51</v>
      </c>
      <c r="K63" t="s">
        <v>105</v>
      </c>
      <c r="L63" s="75">
        <v>5.75</v>
      </c>
      <c r="M63" s="75">
        <v>0.55000000000000004</v>
      </c>
      <c r="N63" s="75">
        <v>318422.48</v>
      </c>
      <c r="O63" s="75">
        <v>148.51</v>
      </c>
      <c r="P63" s="75">
        <v>472.88922504800001</v>
      </c>
      <c r="Q63" s="75">
        <v>0</v>
      </c>
      <c r="R63" s="75">
        <f t="shared" si="1"/>
        <v>7.2579382019855629E-2</v>
      </c>
      <c r="S63" s="75">
        <f>+P63/'סכום נכסי הקרן'!$C$42*100</f>
        <v>1.8416432641936045E-3</v>
      </c>
      <c r="U63" s="82"/>
    </row>
    <row r="64" spans="2:21">
      <c r="B64" s="86" t="s">
        <v>3653</v>
      </c>
      <c r="C64" t="s">
        <v>3654</v>
      </c>
      <c r="D64" s="15"/>
      <c r="E64" t="s">
        <v>3655</v>
      </c>
      <c r="F64" t="s">
        <v>515</v>
      </c>
      <c r="G64" t="s">
        <v>859</v>
      </c>
      <c r="H64" t="s">
        <v>152</v>
      </c>
      <c r="I64" t="s">
        <v>3656</v>
      </c>
      <c r="J64" s="75">
        <v>5.9</v>
      </c>
      <c r="K64" t="s">
        <v>105</v>
      </c>
      <c r="L64" s="75">
        <v>7.15</v>
      </c>
      <c r="M64" s="75">
        <v>-1.61</v>
      </c>
      <c r="N64" s="75">
        <v>1011450.54</v>
      </c>
      <c r="O64" s="75">
        <v>140.13999999999999</v>
      </c>
      <c r="P64" s="75">
        <v>1417.4467867559999</v>
      </c>
      <c r="Q64" s="75">
        <v>0</v>
      </c>
      <c r="R64" s="75">
        <f t="shared" si="1"/>
        <v>0.21755076322227074</v>
      </c>
      <c r="S64" s="75">
        <f>+P64/'סכום נכסי הקרן'!$C$42*100</f>
        <v>5.5201751042584807E-3</v>
      </c>
      <c r="U64" s="82"/>
    </row>
    <row r="65" spans="2:21">
      <c r="B65" s="86" t="s">
        <v>3657</v>
      </c>
      <c r="C65" t="s">
        <v>3658</v>
      </c>
      <c r="D65" s="15"/>
      <c r="E65" t="s">
        <v>458</v>
      </c>
      <c r="F65" t="s">
        <v>459</v>
      </c>
      <c r="G65" t="s">
        <v>859</v>
      </c>
      <c r="H65" t="s">
        <v>152</v>
      </c>
      <c r="I65" t="s">
        <v>1051</v>
      </c>
      <c r="J65" s="75">
        <v>5.82</v>
      </c>
      <c r="K65" t="s">
        <v>105</v>
      </c>
      <c r="L65" s="75">
        <v>6.6</v>
      </c>
      <c r="M65" s="75">
        <v>-0.54</v>
      </c>
      <c r="N65" s="75">
        <v>50000</v>
      </c>
      <c r="O65" s="75">
        <v>159.57</v>
      </c>
      <c r="P65" s="75">
        <v>79.784999999999997</v>
      </c>
      <c r="Q65" s="75">
        <v>0</v>
      </c>
      <c r="R65" s="75">
        <f t="shared" si="1"/>
        <v>1.2245459798468444E-2</v>
      </c>
      <c r="S65" s="75">
        <f>+P65/'סכום נכסי הקרן'!$C$42*100</f>
        <v>3.1071866316846662E-4</v>
      </c>
      <c r="U65" s="82"/>
    </row>
    <row r="66" spans="2:21">
      <c r="B66" s="86" t="s">
        <v>3659</v>
      </c>
      <c r="C66" t="s">
        <v>3660</v>
      </c>
      <c r="D66" s="15"/>
      <c r="E66" t="s">
        <v>3661</v>
      </c>
      <c r="F66" t="s">
        <v>131</v>
      </c>
      <c r="G66" t="s">
        <v>851</v>
      </c>
      <c r="H66" t="s">
        <v>153</v>
      </c>
      <c r="I66" t="s">
        <v>703</v>
      </c>
      <c r="J66" s="75">
        <v>4.22</v>
      </c>
      <c r="K66" t="s">
        <v>105</v>
      </c>
      <c r="L66" s="75">
        <v>3.15</v>
      </c>
      <c r="M66" s="75">
        <v>1.38</v>
      </c>
      <c r="N66" s="75">
        <v>9790078.7100000009</v>
      </c>
      <c r="O66" s="75">
        <v>100.25</v>
      </c>
      <c r="P66" s="75">
        <v>9814.5539067749996</v>
      </c>
      <c r="Q66" s="75">
        <v>3.26</v>
      </c>
      <c r="R66" s="75">
        <f t="shared" si="1"/>
        <v>1.5063448681495855</v>
      </c>
      <c r="S66" s="75">
        <f>+P66/'סכום נכסי הקרן'!$C$42*100</f>
        <v>3.8222285761834673E-2</v>
      </c>
      <c r="U66" s="82"/>
    </row>
    <row r="67" spans="2:21">
      <c r="B67" s="86" t="s">
        <v>3662</v>
      </c>
      <c r="C67" t="s">
        <v>3663</v>
      </c>
      <c r="D67" s="15"/>
      <c r="E67" t="s">
        <v>3664</v>
      </c>
      <c r="F67" t="s">
        <v>126</v>
      </c>
      <c r="G67" t="s">
        <v>859</v>
      </c>
      <c r="H67" t="s">
        <v>154</v>
      </c>
      <c r="I67" t="s">
        <v>345</v>
      </c>
      <c r="J67" s="75">
        <v>6.06</v>
      </c>
      <c r="K67" t="s">
        <v>105</v>
      </c>
      <c r="L67" s="75">
        <v>4.9000000000000004</v>
      </c>
      <c r="M67" s="75">
        <v>-1.26</v>
      </c>
      <c r="N67" s="75">
        <v>4401830.1500000004</v>
      </c>
      <c r="O67" s="75">
        <v>140.56</v>
      </c>
      <c r="P67" s="75">
        <v>6187.2124588400002</v>
      </c>
      <c r="Q67" s="75">
        <v>0</v>
      </c>
      <c r="R67" s="75">
        <f t="shared" si="1"/>
        <v>0.94961786588090902</v>
      </c>
      <c r="S67" s="75">
        <f>+P67/'סכום נכסי הקרן'!$C$42*100</f>
        <v>2.4095787227549618E-2</v>
      </c>
      <c r="U67" s="82"/>
    </row>
    <row r="68" spans="2:21">
      <c r="B68" s="86" t="s">
        <v>3665</v>
      </c>
      <c r="C68" t="s">
        <v>3666</v>
      </c>
      <c r="D68" s="15"/>
      <c r="E68">
        <v>1653</v>
      </c>
      <c r="F68" t="s">
        <v>131</v>
      </c>
      <c r="G68" t="s">
        <v>859</v>
      </c>
      <c r="H68" t="s">
        <v>152</v>
      </c>
      <c r="J68" s="75">
        <v>0</v>
      </c>
      <c r="K68" t="s">
        <v>109</v>
      </c>
      <c r="L68" s="75">
        <v>0</v>
      </c>
      <c r="M68" s="75">
        <v>0</v>
      </c>
      <c r="N68" s="75">
        <v>2000000</v>
      </c>
      <c r="O68" s="75">
        <v>0</v>
      </c>
      <c r="P68" s="75">
        <v>0</v>
      </c>
      <c r="Q68" s="75">
        <v>0</v>
      </c>
      <c r="R68" s="75">
        <f t="shared" si="1"/>
        <v>0</v>
      </c>
      <c r="S68" s="75">
        <f>+P68/'סכום נכסי הקרן'!$C$42*100</f>
        <v>0</v>
      </c>
      <c r="U68" s="82"/>
    </row>
    <row r="69" spans="2:21">
      <c r="B69" s="86" t="s">
        <v>3667</v>
      </c>
      <c r="C69" t="s">
        <v>3668</v>
      </c>
      <c r="D69" s="15"/>
      <c r="E69" t="s">
        <v>3669</v>
      </c>
      <c r="F69" t="s">
        <v>126</v>
      </c>
      <c r="G69" t="s">
        <v>437</v>
      </c>
      <c r="H69" t="s">
        <v>153</v>
      </c>
      <c r="I69" t="s">
        <v>1584</v>
      </c>
      <c r="J69" s="75">
        <v>2.06</v>
      </c>
      <c r="K69" t="s">
        <v>105</v>
      </c>
      <c r="L69" s="75">
        <v>6.45</v>
      </c>
      <c r="M69" s="75">
        <v>-4.63</v>
      </c>
      <c r="N69" s="75">
        <v>288505.12</v>
      </c>
      <c r="O69" s="75">
        <v>138.27000000000001</v>
      </c>
      <c r="P69" s="75">
        <v>398.91602942399999</v>
      </c>
      <c r="Q69" s="75">
        <v>0</v>
      </c>
      <c r="R69" s="75">
        <f t="shared" si="1"/>
        <v>6.1225922181816723E-2</v>
      </c>
      <c r="S69" s="75">
        <f>+P69/'סכום נכסי הקרן'!$C$42*100</f>
        <v>1.5535583803860122E-3</v>
      </c>
      <c r="U69" s="82"/>
    </row>
    <row r="70" spans="2:21">
      <c r="B70" s="86" t="s">
        <v>3670</v>
      </c>
      <c r="C70" t="s">
        <v>3668</v>
      </c>
      <c r="D70" s="15"/>
      <c r="E70" t="s">
        <v>3669</v>
      </c>
      <c r="F70" t="s">
        <v>126</v>
      </c>
      <c r="G70" t="s">
        <v>437</v>
      </c>
      <c r="H70" t="s">
        <v>153</v>
      </c>
      <c r="I70" t="s">
        <v>345</v>
      </c>
      <c r="J70" s="75">
        <v>1.92</v>
      </c>
      <c r="K70" t="s">
        <v>105</v>
      </c>
      <c r="L70" s="75">
        <v>6.45</v>
      </c>
      <c r="M70" s="75">
        <v>0.94</v>
      </c>
      <c r="N70" s="75">
        <v>149048.51</v>
      </c>
      <c r="O70" s="75">
        <v>139.57</v>
      </c>
      <c r="P70" s="75">
        <v>208.02700540699999</v>
      </c>
      <c r="Q70" s="75">
        <v>0</v>
      </c>
      <c r="R70" s="75">
        <f t="shared" si="1"/>
        <v>3.192813601187186E-2</v>
      </c>
      <c r="S70" s="75">
        <f>+P70/'סכום נכסי הקרן'!$C$42*100</f>
        <v>8.1015069277436136E-4</v>
      </c>
      <c r="U70" s="82"/>
    </row>
    <row r="71" spans="2:21">
      <c r="B71" s="86" t="s">
        <v>3671</v>
      </c>
      <c r="C71" t="s">
        <v>3668</v>
      </c>
      <c r="D71" s="15"/>
      <c r="E71" t="s">
        <v>3669</v>
      </c>
      <c r="F71" t="s">
        <v>126</v>
      </c>
      <c r="G71" t="s">
        <v>967</v>
      </c>
      <c r="H71" t="s">
        <v>152</v>
      </c>
      <c r="I71" t="s">
        <v>345</v>
      </c>
      <c r="J71" s="75">
        <v>1.99</v>
      </c>
      <c r="K71" t="s">
        <v>105</v>
      </c>
      <c r="L71" s="75">
        <v>6.45</v>
      </c>
      <c r="M71" s="75">
        <v>-1.96</v>
      </c>
      <c r="N71" s="75">
        <v>220812.59</v>
      </c>
      <c r="O71" s="75">
        <v>139.57</v>
      </c>
      <c r="P71" s="75">
        <v>308.18813186300002</v>
      </c>
      <c r="Q71" s="75">
        <v>0</v>
      </c>
      <c r="R71" s="75">
        <f t="shared" si="1"/>
        <v>4.7300938510916324E-2</v>
      </c>
      <c r="S71" s="75">
        <f>+P71/'סכום נכסי הקרן'!$C$42*100</f>
        <v>1.2002231539369366E-3</v>
      </c>
      <c r="U71" s="82"/>
    </row>
    <row r="72" spans="2:21">
      <c r="B72" s="86" t="s">
        <v>3672</v>
      </c>
      <c r="C72" t="s">
        <v>3668</v>
      </c>
      <c r="D72" s="15"/>
      <c r="E72" t="s">
        <v>3669</v>
      </c>
      <c r="F72" t="s">
        <v>126</v>
      </c>
      <c r="G72" t="s">
        <v>967</v>
      </c>
      <c r="H72" t="s">
        <v>152</v>
      </c>
      <c r="I72" t="s">
        <v>345</v>
      </c>
      <c r="J72" s="75">
        <v>0</v>
      </c>
      <c r="K72" t="s">
        <v>105</v>
      </c>
      <c r="L72" s="75">
        <v>6.45</v>
      </c>
      <c r="M72" s="75">
        <v>0</v>
      </c>
      <c r="N72" s="75">
        <v>96407.8</v>
      </c>
      <c r="O72" s="75">
        <v>133.83000000000001</v>
      </c>
      <c r="P72" s="75">
        <v>129.02255873999999</v>
      </c>
      <c r="Q72" s="75">
        <v>0</v>
      </c>
      <c r="R72" s="75">
        <f t="shared" si="1"/>
        <v>1.9802476106363393E-2</v>
      </c>
      <c r="S72" s="75">
        <f>+P72/'סכום נכסי הקרן'!$C$42*100</f>
        <v>5.0247185523930266E-4</v>
      </c>
      <c r="U72" s="82"/>
    </row>
    <row r="73" spans="2:21">
      <c r="B73" s="86" t="s">
        <v>3673</v>
      </c>
      <c r="C73" t="s">
        <v>3668</v>
      </c>
      <c r="D73" s="15"/>
      <c r="E73" t="s">
        <v>3669</v>
      </c>
      <c r="F73" t="s">
        <v>126</v>
      </c>
      <c r="G73" t="s">
        <v>967</v>
      </c>
      <c r="H73" t="s">
        <v>152</v>
      </c>
      <c r="I73" t="s">
        <v>345</v>
      </c>
      <c r="J73" s="75">
        <v>1.96</v>
      </c>
      <c r="K73" t="s">
        <v>105</v>
      </c>
      <c r="L73" s="75">
        <v>6.45</v>
      </c>
      <c r="M73" s="75">
        <v>-1.99</v>
      </c>
      <c r="N73" s="75">
        <v>513389.32</v>
      </c>
      <c r="O73" s="75">
        <v>139.57</v>
      </c>
      <c r="P73" s="75">
        <v>716.53747392399998</v>
      </c>
      <c r="Q73" s="75">
        <v>0</v>
      </c>
      <c r="R73" s="75">
        <f t="shared" si="1"/>
        <v>0.10997469237366013</v>
      </c>
      <c r="S73" s="75">
        <f>+P73/'סכום נכסי הקרן'!$C$42*100</f>
        <v>2.7905190951654484E-3</v>
      </c>
      <c r="U73" s="82"/>
    </row>
    <row r="74" spans="2:21">
      <c r="B74" s="86" t="s">
        <v>3673</v>
      </c>
      <c r="C74" t="s">
        <v>3674</v>
      </c>
      <c r="D74" s="15"/>
      <c r="E74" t="s">
        <v>3669</v>
      </c>
      <c r="F74" t="s">
        <v>126</v>
      </c>
      <c r="G74" t="s">
        <v>967</v>
      </c>
      <c r="H74" t="s">
        <v>152</v>
      </c>
      <c r="I74" t="s">
        <v>345</v>
      </c>
      <c r="J74" s="75">
        <v>2</v>
      </c>
      <c r="K74" t="s">
        <v>105</v>
      </c>
      <c r="L74" s="75">
        <v>6.45</v>
      </c>
      <c r="M74" s="75">
        <v>-1.95</v>
      </c>
      <c r="N74" s="75">
        <v>590673.75</v>
      </c>
      <c r="O74" s="75">
        <v>139.57</v>
      </c>
      <c r="P74" s="75">
        <v>824.403352875</v>
      </c>
      <c r="Q74" s="75">
        <v>0</v>
      </c>
      <c r="R74" s="75">
        <f t="shared" si="1"/>
        <v>0.12653002588648754</v>
      </c>
      <c r="S74" s="75">
        <f>+P74/'סכום נכסי הקרן'!$C$42*100</f>
        <v>3.210597326777235E-3</v>
      </c>
      <c r="U74" s="82"/>
    </row>
    <row r="75" spans="2:21">
      <c r="B75" s="86" t="s">
        <v>3673</v>
      </c>
      <c r="C75" t="s">
        <v>3668</v>
      </c>
      <c r="D75" s="15"/>
      <c r="E75" t="s">
        <v>3669</v>
      </c>
      <c r="F75" t="s">
        <v>126</v>
      </c>
      <c r="G75" t="s">
        <v>967</v>
      </c>
      <c r="H75" t="s">
        <v>152</v>
      </c>
      <c r="I75" t="s">
        <v>345</v>
      </c>
      <c r="J75" s="75">
        <v>0</v>
      </c>
      <c r="K75" t="s">
        <v>105</v>
      </c>
      <c r="L75" s="75">
        <v>6.45</v>
      </c>
      <c r="M75" s="75">
        <v>0</v>
      </c>
      <c r="N75" s="75">
        <v>110926.2</v>
      </c>
      <c r="O75" s="75">
        <v>133.83000000000001</v>
      </c>
      <c r="P75" s="75">
        <v>148.45253346000001</v>
      </c>
      <c r="Q75" s="75">
        <v>0</v>
      </c>
      <c r="R75" s="75">
        <f t="shared" si="1"/>
        <v>2.2784602750707802E-2</v>
      </c>
      <c r="S75" s="75">
        <f>+P75/'סכום נכסי הקרן'!$C$42*100</f>
        <v>5.781409129618759E-4</v>
      </c>
      <c r="U75" s="82"/>
    </row>
    <row r="76" spans="2:21">
      <c r="B76" s="86" t="s">
        <v>3673</v>
      </c>
      <c r="C76" t="s">
        <v>3668</v>
      </c>
      <c r="D76" s="15"/>
      <c r="E76" t="s">
        <v>3669</v>
      </c>
      <c r="F76" t="s">
        <v>126</v>
      </c>
      <c r="G76" t="s">
        <v>967</v>
      </c>
      <c r="H76" t="s">
        <v>152</v>
      </c>
      <c r="I76" t="s">
        <v>345</v>
      </c>
      <c r="J76" s="75">
        <v>0</v>
      </c>
      <c r="K76" t="s">
        <v>105</v>
      </c>
      <c r="L76" s="75">
        <v>6.45</v>
      </c>
      <c r="M76" s="75">
        <v>0</v>
      </c>
      <c r="N76" s="75">
        <v>27978.959999999999</v>
      </c>
      <c r="O76" s="75">
        <v>133.83000000000001</v>
      </c>
      <c r="P76" s="75">
        <v>37.444242168000002</v>
      </c>
      <c r="Q76" s="75">
        <v>0</v>
      </c>
      <c r="R76" s="75">
        <f t="shared" si="1"/>
        <v>5.7469695074557998E-3</v>
      </c>
      <c r="S76" s="75">
        <f>+P76/'סכום נכסי הקרן'!$C$42*100</f>
        <v>1.4582471479347356E-4</v>
      </c>
      <c r="U76" s="82"/>
    </row>
    <row r="77" spans="2:21">
      <c r="B77" s="86" t="s">
        <v>3675</v>
      </c>
      <c r="C77" t="s">
        <v>3668</v>
      </c>
      <c r="D77" s="15"/>
      <c r="E77" t="s">
        <v>3669</v>
      </c>
      <c r="F77" t="s">
        <v>126</v>
      </c>
      <c r="G77" t="s">
        <v>437</v>
      </c>
      <c r="H77" t="s">
        <v>153</v>
      </c>
      <c r="I77" t="s">
        <v>345</v>
      </c>
      <c r="J77" s="75">
        <v>0</v>
      </c>
      <c r="K77" t="s">
        <v>105</v>
      </c>
      <c r="L77" s="75">
        <v>6.45</v>
      </c>
      <c r="M77" s="75">
        <v>0</v>
      </c>
      <c r="N77" s="75">
        <v>41465.980000000003</v>
      </c>
      <c r="O77" s="75">
        <v>133.83000000000001</v>
      </c>
      <c r="P77" s="75">
        <v>55.493921034000003</v>
      </c>
      <c r="Q77" s="75">
        <v>0</v>
      </c>
      <c r="R77" s="75">
        <f t="shared" si="1"/>
        <v>8.5172473407436177E-3</v>
      </c>
      <c r="S77" s="75">
        <f>+P77/'סכום נכסי הקרן'!$C$42*100</f>
        <v>2.1611827984785277E-4</v>
      </c>
      <c r="U77" s="82"/>
    </row>
    <row r="78" spans="2:21">
      <c r="B78" s="86" t="s">
        <v>3676</v>
      </c>
      <c r="C78" t="s">
        <v>3677</v>
      </c>
      <c r="D78" s="15"/>
      <c r="E78" t="s">
        <v>3678</v>
      </c>
      <c r="F78" t="s">
        <v>515</v>
      </c>
      <c r="G78" t="s">
        <v>967</v>
      </c>
      <c r="H78" t="s">
        <v>154</v>
      </c>
      <c r="I78" t="s">
        <v>3679</v>
      </c>
      <c r="J78" s="75">
        <v>0.17</v>
      </c>
      <c r="K78" t="s">
        <v>105</v>
      </c>
      <c r="L78" s="75">
        <v>8.25</v>
      </c>
      <c r="M78" s="75">
        <v>2.44</v>
      </c>
      <c r="N78" s="75">
        <v>1465407.1</v>
      </c>
      <c r="O78" s="75">
        <v>105.92</v>
      </c>
      <c r="P78" s="75">
        <v>1552.1592003200001</v>
      </c>
      <c r="Q78" s="75">
        <v>2.72</v>
      </c>
      <c r="R78" s="75">
        <f t="shared" si="1"/>
        <v>0.23822652238317341</v>
      </c>
      <c r="S78" s="75">
        <f>+P78/'סכום נכסי הקרן'!$C$42*100</f>
        <v>6.0448058124718514E-3</v>
      </c>
      <c r="U78" s="82"/>
    </row>
    <row r="79" spans="2:21">
      <c r="B79" s="86" t="s">
        <v>3680</v>
      </c>
      <c r="C79" t="s">
        <v>3654</v>
      </c>
      <c r="D79" s="15"/>
      <c r="E79" t="s">
        <v>3655</v>
      </c>
      <c r="F79" t="s">
        <v>130</v>
      </c>
      <c r="G79" t="s">
        <v>967</v>
      </c>
      <c r="H79" t="s">
        <v>152</v>
      </c>
      <c r="I79" t="s">
        <v>1051</v>
      </c>
      <c r="J79" s="75">
        <v>6.36</v>
      </c>
      <c r="K79" t="s">
        <v>105</v>
      </c>
      <c r="L79" s="75">
        <v>7.15</v>
      </c>
      <c r="M79" s="75">
        <v>-2.29</v>
      </c>
      <c r="N79" s="75">
        <v>73780842.790000007</v>
      </c>
      <c r="O79" s="75">
        <v>140.13999999999999</v>
      </c>
      <c r="P79" s="75">
        <v>103396.47308590599</v>
      </c>
      <c r="Q79" s="75">
        <v>0</v>
      </c>
      <c r="R79" s="75">
        <f t="shared" ref="R79:R108" si="2">+P79/$P$11*100</f>
        <v>15.869365851687492</v>
      </c>
      <c r="S79" s="75">
        <f>+P79/'סכום נכסי הקרן'!$C$42*100</f>
        <v>0.40267235562558185</v>
      </c>
      <c r="U79" s="82"/>
    </row>
    <row r="80" spans="2:21">
      <c r="B80" s="86" t="s">
        <v>3681</v>
      </c>
      <c r="C80" t="s">
        <v>3682</v>
      </c>
      <c r="D80" s="15"/>
      <c r="E80" t="s">
        <v>3655</v>
      </c>
      <c r="F80" t="s">
        <v>130</v>
      </c>
      <c r="G80" t="s">
        <v>967</v>
      </c>
      <c r="H80" t="s">
        <v>152</v>
      </c>
      <c r="I80" t="s">
        <v>1051</v>
      </c>
      <c r="J80" s="75">
        <v>2.48</v>
      </c>
      <c r="K80" t="s">
        <v>105</v>
      </c>
      <c r="L80" s="75">
        <v>0.82</v>
      </c>
      <c r="M80" s="75">
        <v>-5.0199999999999996</v>
      </c>
      <c r="N80" s="75">
        <v>5847545.3399999999</v>
      </c>
      <c r="O80" s="75">
        <v>137.86000000000001</v>
      </c>
      <c r="P80" s="75">
        <v>8061.4260057239999</v>
      </c>
      <c r="Q80" s="75">
        <v>0</v>
      </c>
      <c r="R80" s="75">
        <f t="shared" si="2"/>
        <v>1.2372735234871379</v>
      </c>
      <c r="S80" s="75">
        <f>+P80/'סכום נכסי הקרן'!$C$42*100</f>
        <v>3.13948174685727E-2</v>
      </c>
      <c r="U80" s="82"/>
    </row>
    <row r="81" spans="2:21">
      <c r="B81" s="86" t="s">
        <v>3683</v>
      </c>
      <c r="C81" t="s">
        <v>3684</v>
      </c>
      <c r="D81" s="15"/>
      <c r="E81" t="s">
        <v>3678</v>
      </c>
      <c r="F81" t="s">
        <v>515</v>
      </c>
      <c r="G81" t="s">
        <v>967</v>
      </c>
      <c r="H81" t="s">
        <v>154</v>
      </c>
      <c r="I81" t="s">
        <v>3685</v>
      </c>
      <c r="J81" s="75">
        <v>1.31</v>
      </c>
      <c r="K81" t="s">
        <v>105</v>
      </c>
      <c r="L81" s="75">
        <v>5.25</v>
      </c>
      <c r="M81" s="75">
        <v>2.96</v>
      </c>
      <c r="N81" s="75">
        <v>1656094.56</v>
      </c>
      <c r="O81" s="75">
        <v>105.47</v>
      </c>
      <c r="P81" s="75">
        <v>1746.6829324319999</v>
      </c>
      <c r="Q81" s="75">
        <v>1.86</v>
      </c>
      <c r="R81" s="75">
        <f t="shared" si="2"/>
        <v>0.26808216619373354</v>
      </c>
      <c r="S81" s="75">
        <f>+P81/'סכום נכסי הקרן'!$C$42*100</f>
        <v>6.8023686876536706E-3</v>
      </c>
      <c r="U81" s="82"/>
    </row>
    <row r="82" spans="2:21">
      <c r="B82" s="86" t="s">
        <v>3686</v>
      </c>
      <c r="C82" t="s">
        <v>3687</v>
      </c>
      <c r="D82" s="15"/>
      <c r="E82" t="s">
        <v>3678</v>
      </c>
      <c r="F82" t="s">
        <v>515</v>
      </c>
      <c r="G82" t="s">
        <v>967</v>
      </c>
      <c r="H82" t="s">
        <v>154</v>
      </c>
      <c r="I82" t="s">
        <v>3688</v>
      </c>
      <c r="J82" s="75">
        <v>3.1</v>
      </c>
      <c r="K82" t="s">
        <v>105</v>
      </c>
      <c r="L82" s="75">
        <v>5.25</v>
      </c>
      <c r="M82" s="75">
        <v>0.32</v>
      </c>
      <c r="N82" s="75">
        <v>3312189.07</v>
      </c>
      <c r="O82" s="75">
        <v>106.81</v>
      </c>
      <c r="P82" s="75">
        <v>3537.749145667</v>
      </c>
      <c r="Q82" s="75">
        <v>5.14</v>
      </c>
      <c r="R82" s="75">
        <f t="shared" si="2"/>
        <v>0.54297631058884921</v>
      </c>
      <c r="S82" s="75">
        <f>+P82/'סכום נכסי הקרן'!$C$42*100</f>
        <v>1.3777585826496651E-2</v>
      </c>
      <c r="U82" s="82"/>
    </row>
    <row r="83" spans="2:21">
      <c r="B83" s="86" t="s">
        <v>3689</v>
      </c>
      <c r="C83" t="s">
        <v>3690</v>
      </c>
      <c r="D83" s="15"/>
      <c r="E83" t="s">
        <v>997</v>
      </c>
      <c r="F83" t="s">
        <v>130</v>
      </c>
      <c r="G83" t="s">
        <v>1037</v>
      </c>
      <c r="H83" t="s">
        <v>152</v>
      </c>
      <c r="I83" t="s">
        <v>1584</v>
      </c>
      <c r="J83" s="75">
        <v>1.07</v>
      </c>
      <c r="K83" t="s">
        <v>105</v>
      </c>
      <c r="L83" s="75">
        <v>5.7</v>
      </c>
      <c r="M83" s="75">
        <v>-0.12</v>
      </c>
      <c r="N83" s="75">
        <v>220078.45</v>
      </c>
      <c r="O83" s="75">
        <v>128.78</v>
      </c>
      <c r="P83" s="75">
        <v>283.41702791</v>
      </c>
      <c r="Q83" s="75">
        <v>0</v>
      </c>
      <c r="R83" s="75">
        <f t="shared" si="2"/>
        <v>4.3499051469240012E-2</v>
      </c>
      <c r="S83" s="75">
        <f>+P83/'סכום נכסי הקרן'!$C$42*100</f>
        <v>1.1037533374866854E-3</v>
      </c>
      <c r="U83" s="82"/>
    </row>
    <row r="84" spans="2:21">
      <c r="B84" s="86" t="s">
        <v>3691</v>
      </c>
      <c r="C84" t="s">
        <v>3692</v>
      </c>
      <c r="D84" s="15"/>
      <c r="E84" t="s">
        <v>1004</v>
      </c>
      <c r="F84" t="s">
        <v>515</v>
      </c>
      <c r="G84" t="s">
        <v>1037</v>
      </c>
      <c r="H84" t="s">
        <v>152</v>
      </c>
      <c r="I84" t="s">
        <v>1584</v>
      </c>
      <c r="J84" s="75">
        <v>1.22</v>
      </c>
      <c r="K84" t="s">
        <v>105</v>
      </c>
      <c r="L84" s="75">
        <v>6.5</v>
      </c>
      <c r="M84" s="75">
        <v>-0.28000000000000003</v>
      </c>
      <c r="N84" s="75">
        <v>6047.57</v>
      </c>
      <c r="O84" s="75">
        <v>125.63</v>
      </c>
      <c r="P84" s="75">
        <v>7.5975621909999997</v>
      </c>
      <c r="Q84" s="75">
        <v>0</v>
      </c>
      <c r="R84" s="75">
        <f t="shared" si="2"/>
        <v>1.1660793680046918E-3</v>
      </c>
      <c r="S84" s="75">
        <f>+P84/'סכום נכסי הקרן'!$C$42*100</f>
        <v>2.9588323210212529E-5</v>
      </c>
      <c r="U84" s="82"/>
    </row>
    <row r="85" spans="2:21">
      <c r="B85" s="86" t="s">
        <v>3693</v>
      </c>
      <c r="C85" t="s">
        <v>3694</v>
      </c>
      <c r="D85" s="15"/>
      <c r="E85" t="s">
        <v>3695</v>
      </c>
      <c r="F85" t="s">
        <v>838</v>
      </c>
      <c r="G85" t="s">
        <v>1041</v>
      </c>
      <c r="H85" t="s">
        <v>153</v>
      </c>
      <c r="I85" t="s">
        <v>3696</v>
      </c>
      <c r="J85" s="75">
        <v>2.0099999999999998</v>
      </c>
      <c r="K85" t="s">
        <v>105</v>
      </c>
      <c r="L85" s="75">
        <v>4.63</v>
      </c>
      <c r="M85" s="75">
        <v>1.43</v>
      </c>
      <c r="N85" s="75">
        <v>3193896.66</v>
      </c>
      <c r="O85" s="75">
        <v>116.92</v>
      </c>
      <c r="P85" s="75">
        <v>3734.3039748719998</v>
      </c>
      <c r="Q85" s="75">
        <v>1.6</v>
      </c>
      <c r="R85" s="75">
        <f t="shared" si="2"/>
        <v>0.57314368865771759</v>
      </c>
      <c r="S85" s="75">
        <f>+P85/'סכום נכסי הקרן'!$C$42*100</f>
        <v>1.4543058706986516E-2</v>
      </c>
      <c r="U85" s="82"/>
    </row>
    <row r="86" spans="2:21">
      <c r="B86" s="86" t="s">
        <v>3697</v>
      </c>
      <c r="C86" t="s">
        <v>3698</v>
      </c>
      <c r="D86" s="15"/>
      <c r="E86" t="s">
        <v>3699</v>
      </c>
      <c r="F86" t="s">
        <v>515</v>
      </c>
      <c r="G86" t="s">
        <v>1083</v>
      </c>
      <c r="H86" t="s">
        <v>154</v>
      </c>
      <c r="I86" t="s">
        <v>345</v>
      </c>
      <c r="J86" s="75">
        <v>2.3199999999999998</v>
      </c>
      <c r="K86" t="s">
        <v>105</v>
      </c>
      <c r="L86" s="75">
        <v>6.7</v>
      </c>
      <c r="M86" s="75">
        <v>1.25</v>
      </c>
      <c r="N86" s="75">
        <v>1972289.06</v>
      </c>
      <c r="O86" s="75">
        <v>131.12</v>
      </c>
      <c r="P86" s="75">
        <v>2586.065415472</v>
      </c>
      <c r="Q86" s="75">
        <v>2.27</v>
      </c>
      <c r="R86" s="75">
        <f t="shared" si="2"/>
        <v>0.39691119986679169</v>
      </c>
      <c r="S86" s="75">
        <f>+P86/'סכום נכסי הקרן'!$C$42*100</f>
        <v>1.0071301482254373E-2</v>
      </c>
      <c r="U86" s="82"/>
    </row>
    <row r="87" spans="2:21">
      <c r="B87" s="86" t="s">
        <v>3700</v>
      </c>
      <c r="C87" t="s">
        <v>3701</v>
      </c>
      <c r="D87" s="15"/>
      <c r="E87" t="s">
        <v>3699</v>
      </c>
      <c r="F87" t="s">
        <v>515</v>
      </c>
      <c r="G87" t="s">
        <v>1083</v>
      </c>
      <c r="H87" t="s">
        <v>154</v>
      </c>
      <c r="I87" t="s">
        <v>3702</v>
      </c>
      <c r="J87" s="75">
        <v>3.02</v>
      </c>
      <c r="K87" t="s">
        <v>105</v>
      </c>
      <c r="L87" s="75">
        <v>6.7</v>
      </c>
      <c r="M87" s="75">
        <v>-0.53</v>
      </c>
      <c r="N87" s="75">
        <v>5813683.96</v>
      </c>
      <c r="O87" s="75">
        <v>130.88999999999999</v>
      </c>
      <c r="P87" s="75">
        <v>7609.5309352439999</v>
      </c>
      <c r="Q87" s="75">
        <v>2.86</v>
      </c>
      <c r="R87" s="75">
        <f t="shared" si="2"/>
        <v>1.167916339571754</v>
      </c>
      <c r="S87" s="75">
        <f>+P87/'סכום נכסי הקרן'!$C$42*100</f>
        <v>2.9634934881720965E-2</v>
      </c>
      <c r="U87" s="82"/>
    </row>
    <row r="88" spans="2:21">
      <c r="B88" s="86" t="s">
        <v>3703</v>
      </c>
      <c r="C88" t="s">
        <v>3704</v>
      </c>
      <c r="D88" s="15"/>
      <c r="E88" t="s">
        <v>1086</v>
      </c>
      <c r="F88" t="s">
        <v>515</v>
      </c>
      <c r="G88" t="s">
        <v>1109</v>
      </c>
      <c r="H88" t="s">
        <v>152</v>
      </c>
      <c r="I88" t="s">
        <v>1051</v>
      </c>
      <c r="J88" s="75">
        <v>1.51</v>
      </c>
      <c r="K88" t="s">
        <v>105</v>
      </c>
      <c r="L88" s="75">
        <v>5.6</v>
      </c>
      <c r="M88" s="75">
        <v>-1.88</v>
      </c>
      <c r="N88" s="75">
        <v>2543023.2799999998</v>
      </c>
      <c r="O88" s="75">
        <v>124.34</v>
      </c>
      <c r="P88" s="75">
        <v>3102.4347448660001</v>
      </c>
      <c r="Q88" s="75">
        <v>9.0299999999999994</v>
      </c>
      <c r="R88" s="75">
        <f t="shared" si="2"/>
        <v>0.47616393990885902</v>
      </c>
      <c r="S88" s="75">
        <f>+P88/'סכום נכסי הקרן'!$C$42*100</f>
        <v>1.2082275822424847E-2</v>
      </c>
      <c r="U88" s="82"/>
    </row>
    <row r="89" spans="2:21">
      <c r="B89" s="86" t="s">
        <v>3705</v>
      </c>
      <c r="C89" t="s">
        <v>3706</v>
      </c>
      <c r="D89" s="15"/>
      <c r="E89" t="s">
        <v>1123</v>
      </c>
      <c r="F89" t="s">
        <v>115</v>
      </c>
      <c r="G89" t="s">
        <v>1831</v>
      </c>
      <c r="H89" t="s">
        <v>154</v>
      </c>
      <c r="I89" t="s">
        <v>3707</v>
      </c>
      <c r="J89" s="75">
        <v>0</v>
      </c>
      <c r="K89" t="s">
        <v>105</v>
      </c>
      <c r="L89" s="75">
        <v>4.5</v>
      </c>
      <c r="M89" s="75">
        <v>0</v>
      </c>
      <c r="N89" s="75">
        <v>11907.18</v>
      </c>
      <c r="O89" s="75">
        <v>26.7</v>
      </c>
      <c r="P89" s="75">
        <v>3.17921706</v>
      </c>
      <c r="Q89" s="75">
        <v>0</v>
      </c>
      <c r="R89" s="75">
        <f t="shared" si="2"/>
        <v>4.8794854545133854E-4</v>
      </c>
      <c r="S89" s="75">
        <f>+P89/'סכום נכסי הקרן'!$C$42*100</f>
        <v>1.2381300680649028E-5</v>
      </c>
      <c r="U89" s="82"/>
    </row>
    <row r="90" spans="2:21">
      <c r="B90" s="86" t="s">
        <v>3708</v>
      </c>
      <c r="C90" t="s">
        <v>3709</v>
      </c>
      <c r="D90" s="15"/>
      <c r="E90" t="s">
        <v>3710</v>
      </c>
      <c r="F90" t="s">
        <v>515</v>
      </c>
      <c r="G90" t="s">
        <v>1642</v>
      </c>
      <c r="H90" t="s">
        <v>153</v>
      </c>
      <c r="I90" t="s">
        <v>3711</v>
      </c>
      <c r="J90" s="75">
        <v>0</v>
      </c>
      <c r="K90" t="s">
        <v>105</v>
      </c>
      <c r="L90" s="75">
        <v>4</v>
      </c>
      <c r="M90" s="75">
        <v>0</v>
      </c>
      <c r="N90" s="75">
        <v>-63359.48</v>
      </c>
      <c r="O90" s="75">
        <v>100</v>
      </c>
      <c r="P90" s="75">
        <v>-63.359479999999998</v>
      </c>
      <c r="Q90" s="75">
        <v>0</v>
      </c>
      <c r="R90" s="75">
        <f t="shared" si="2"/>
        <v>-9.7244590485914082E-3</v>
      </c>
      <c r="S90" s="75">
        <f>+P90/'סכום נכסי הקרן'!$C$42*100</f>
        <v>-2.4675030299742056E-4</v>
      </c>
      <c r="U90" s="82"/>
    </row>
    <row r="91" spans="2:21">
      <c r="B91" s="86" t="s">
        <v>3712</v>
      </c>
      <c r="C91" t="s">
        <v>3709</v>
      </c>
      <c r="D91" s="15"/>
      <c r="E91" t="s">
        <v>3710</v>
      </c>
      <c r="F91" t="s">
        <v>515</v>
      </c>
      <c r="G91" t="s">
        <v>1642</v>
      </c>
      <c r="H91" t="s">
        <v>153</v>
      </c>
      <c r="I91" t="s">
        <v>339</v>
      </c>
      <c r="J91" s="75">
        <v>1.75</v>
      </c>
      <c r="K91" t="s">
        <v>105</v>
      </c>
      <c r="L91" s="75">
        <v>4</v>
      </c>
      <c r="M91" s="75">
        <v>11.63</v>
      </c>
      <c r="N91" s="75">
        <v>402054.48</v>
      </c>
      <c r="O91" s="75">
        <v>101.04</v>
      </c>
      <c r="P91" s="75">
        <v>407.334043108</v>
      </c>
      <c r="Q91" s="75">
        <v>0</v>
      </c>
      <c r="R91" s="75">
        <f t="shared" si="2"/>
        <v>6.2517925041381539E-2</v>
      </c>
      <c r="S91" s="75">
        <f>+P91/'סכום נכסי הקרן'!$C$42*100</f>
        <v>1.5863419106038018E-3</v>
      </c>
      <c r="U91" s="82"/>
    </row>
    <row r="92" spans="2:21">
      <c r="B92" s="86" t="s">
        <v>3713</v>
      </c>
      <c r="C92" t="s">
        <v>3714</v>
      </c>
      <c r="D92" s="15"/>
      <c r="E92" t="s">
        <v>3715</v>
      </c>
      <c r="F92" t="s">
        <v>838</v>
      </c>
      <c r="G92" t="s">
        <v>1137</v>
      </c>
      <c r="H92" t="s">
        <v>154</v>
      </c>
      <c r="I92" t="s">
        <v>3716</v>
      </c>
      <c r="J92" s="75">
        <v>1.96</v>
      </c>
      <c r="K92" t="s">
        <v>105</v>
      </c>
      <c r="L92" s="75">
        <v>6.6</v>
      </c>
      <c r="M92" s="75">
        <v>0</v>
      </c>
      <c r="N92" s="75">
        <v>4571418.13</v>
      </c>
      <c r="O92" s="75">
        <v>25.6</v>
      </c>
      <c r="P92" s="75">
        <v>1539.8188027900001</v>
      </c>
      <c r="Q92" s="75">
        <v>9.36</v>
      </c>
      <c r="R92" s="75">
        <f t="shared" si="2"/>
        <v>0.23633250919960844</v>
      </c>
      <c r="S92" s="75">
        <f>+P92/'סכום נכסי הקרן'!$C$42*100</f>
        <v>5.9967467559638729E-3</v>
      </c>
      <c r="U92" s="82"/>
    </row>
    <row r="93" spans="2:21">
      <c r="B93" s="86" t="s">
        <v>3717</v>
      </c>
      <c r="C93" t="s">
        <v>3714</v>
      </c>
      <c r="D93" s="15"/>
      <c r="E93" t="s">
        <v>3715</v>
      </c>
      <c r="F93" t="s">
        <v>838</v>
      </c>
      <c r="G93" t="s">
        <v>1137</v>
      </c>
      <c r="H93" t="s">
        <v>154</v>
      </c>
      <c r="I93" t="s">
        <v>443</v>
      </c>
      <c r="J93" s="75">
        <v>0</v>
      </c>
      <c r="K93" t="s">
        <v>105</v>
      </c>
      <c r="L93" s="75">
        <v>0</v>
      </c>
      <c r="M93" s="75">
        <v>0</v>
      </c>
      <c r="N93" s="75">
        <v>1231717.8700000001</v>
      </c>
      <c r="O93" s="75">
        <v>100</v>
      </c>
      <c r="P93" s="75">
        <v>1231.7178699999999</v>
      </c>
      <c r="Q93" s="75">
        <v>0</v>
      </c>
      <c r="R93" s="75">
        <f t="shared" si="2"/>
        <v>0.18904495406580413</v>
      </c>
      <c r="S93" s="75">
        <f>+P93/'סכום נכסי הקרן'!$C$42*100</f>
        <v>4.7968631944239034E-3</v>
      </c>
      <c r="U93" s="82"/>
    </row>
    <row r="94" spans="2:21">
      <c r="B94" s="86" t="s">
        <v>3718</v>
      </c>
      <c r="C94" t="s">
        <v>3719</v>
      </c>
      <c r="D94" s="15"/>
      <c r="E94" t="s">
        <v>3720</v>
      </c>
      <c r="F94" t="s">
        <v>629</v>
      </c>
      <c r="G94" t="s">
        <v>1156</v>
      </c>
      <c r="H94" t="s">
        <v>154</v>
      </c>
      <c r="I94" t="s">
        <v>345</v>
      </c>
      <c r="J94" s="75">
        <v>0</v>
      </c>
      <c r="K94" t="s">
        <v>105</v>
      </c>
      <c r="L94" s="75">
        <v>9.9</v>
      </c>
      <c r="M94" s="75">
        <v>0</v>
      </c>
      <c r="N94" s="75">
        <v>15382982.859999999</v>
      </c>
      <c r="O94" s="75">
        <v>1.0000000000000001E-5</v>
      </c>
      <c r="P94" s="75">
        <v>1.538298286E-3</v>
      </c>
      <c r="Q94" s="75">
        <v>15.38</v>
      </c>
      <c r="R94" s="75">
        <f t="shared" si="2"/>
        <v>2.3609913917736312E-7</v>
      </c>
      <c r="S94" s="75">
        <f>+P94/'סכום נכסי הקרן'!$C$42*100</f>
        <v>5.9908251799243408E-9</v>
      </c>
      <c r="U94" s="82"/>
    </row>
    <row r="95" spans="2:21">
      <c r="B95" s="86" t="s">
        <v>3721</v>
      </c>
      <c r="C95" t="s">
        <v>3722</v>
      </c>
      <c r="D95" s="15"/>
      <c r="E95" t="s">
        <v>3720</v>
      </c>
      <c r="F95" t="s">
        <v>838</v>
      </c>
      <c r="G95" t="s">
        <v>1156</v>
      </c>
      <c r="H95" t="s">
        <v>154</v>
      </c>
      <c r="I95" t="s">
        <v>345</v>
      </c>
      <c r="J95" s="75">
        <v>0</v>
      </c>
      <c r="K95" t="s">
        <v>105</v>
      </c>
      <c r="L95" s="75">
        <v>6.15</v>
      </c>
      <c r="M95" s="75">
        <v>0</v>
      </c>
      <c r="N95" s="75">
        <v>3084481.44</v>
      </c>
      <c r="O95" s="75">
        <v>1E-4</v>
      </c>
      <c r="P95" s="75">
        <v>3.08448144E-3</v>
      </c>
      <c r="Q95" s="75">
        <v>0</v>
      </c>
      <c r="R95" s="75">
        <f t="shared" si="2"/>
        <v>4.734084536271487E-7</v>
      </c>
      <c r="S95" s="75">
        <f>+P95/'סכום נכסי הקרן'!$C$42*100</f>
        <v>1.2012357581058431E-8</v>
      </c>
      <c r="U95" s="82"/>
    </row>
    <row r="96" spans="2:21">
      <c r="B96" s="86" t="s">
        <v>3723</v>
      </c>
      <c r="C96" t="s">
        <v>3724</v>
      </c>
      <c r="D96" s="15"/>
      <c r="E96" t="s">
        <v>1559</v>
      </c>
      <c r="F96" t="s">
        <v>115</v>
      </c>
      <c r="G96" t="s">
        <v>1156</v>
      </c>
      <c r="H96" t="s">
        <v>154</v>
      </c>
      <c r="I96" t="s">
        <v>3725</v>
      </c>
      <c r="J96" s="75">
        <v>0.8</v>
      </c>
      <c r="K96" t="s">
        <v>105</v>
      </c>
      <c r="L96" s="75">
        <v>5.6</v>
      </c>
      <c r="M96" s="75">
        <v>5.53</v>
      </c>
      <c r="N96" s="75">
        <v>1528037.56</v>
      </c>
      <c r="O96" s="75">
        <v>120.99</v>
      </c>
      <c r="P96" s="75">
        <v>1848.772643844</v>
      </c>
      <c r="Q96" s="75">
        <v>0</v>
      </c>
      <c r="R96" s="75">
        <f t="shared" si="2"/>
        <v>0.2837509693137798</v>
      </c>
      <c r="S96" s="75">
        <f>+P96/'סכום נכסי הקרן'!$C$42*100</f>
        <v>7.199951925771002E-3</v>
      </c>
      <c r="U96" s="82"/>
    </row>
    <row r="97" spans="2:21">
      <c r="B97" s="86" t="s">
        <v>3726</v>
      </c>
      <c r="C97" t="s">
        <v>3724</v>
      </c>
      <c r="D97" s="15"/>
      <c r="E97" t="s">
        <v>1559</v>
      </c>
      <c r="F97" t="s">
        <v>115</v>
      </c>
      <c r="G97" t="s">
        <v>1156</v>
      </c>
      <c r="H97" t="s">
        <v>154</v>
      </c>
      <c r="I97" t="s">
        <v>3725</v>
      </c>
      <c r="J97" s="75">
        <v>0.81</v>
      </c>
      <c r="K97" t="s">
        <v>105</v>
      </c>
      <c r="L97" s="75">
        <v>5.6</v>
      </c>
      <c r="M97" s="75">
        <v>2.11</v>
      </c>
      <c r="N97" s="75">
        <v>214060.04</v>
      </c>
      <c r="O97" s="75">
        <v>120.86133931863182</v>
      </c>
      <c r="P97" s="75">
        <v>258.71583128999902</v>
      </c>
      <c r="Q97" s="75">
        <v>0</v>
      </c>
      <c r="R97" s="75">
        <f t="shared" si="2"/>
        <v>3.9707893855850447E-2</v>
      </c>
      <c r="S97" s="75">
        <f>+P97/'סכום נכסי הקרן'!$C$42*100</f>
        <v>1.0075557716230752E-3</v>
      </c>
      <c r="U97" s="82"/>
    </row>
    <row r="98" spans="2:21">
      <c r="B98" s="86" t="s">
        <v>3727</v>
      </c>
      <c r="C98" t="s">
        <v>3724</v>
      </c>
      <c r="D98" s="15"/>
      <c r="E98" t="s">
        <v>1559</v>
      </c>
      <c r="F98" t="s">
        <v>115</v>
      </c>
      <c r="G98" t="s">
        <v>1156</v>
      </c>
      <c r="H98" t="s">
        <v>154</v>
      </c>
      <c r="I98" t="s">
        <v>3725</v>
      </c>
      <c r="J98" s="75">
        <v>4.13</v>
      </c>
      <c r="K98" t="s">
        <v>105</v>
      </c>
      <c r="L98" s="75">
        <v>5.6</v>
      </c>
      <c r="M98" s="75">
        <v>2.06</v>
      </c>
      <c r="N98" s="75">
        <v>32925981.5</v>
      </c>
      <c r="O98" s="75">
        <v>120.99</v>
      </c>
      <c r="P98" s="75">
        <v>39837.145016850001</v>
      </c>
      <c r="Q98" s="75">
        <v>0</v>
      </c>
      <c r="R98" s="75">
        <f t="shared" si="2"/>
        <v>6.1142339761809144</v>
      </c>
      <c r="S98" s="75">
        <f>+P98/'סכום נכסי הקרן'!$C$42*100</f>
        <v>0.15514375439097544</v>
      </c>
      <c r="U98" s="82"/>
    </row>
    <row r="99" spans="2:21">
      <c r="B99" s="86" t="s">
        <v>3728</v>
      </c>
      <c r="C99" t="s">
        <v>3724</v>
      </c>
      <c r="D99" s="15"/>
      <c r="E99" t="s">
        <v>1559</v>
      </c>
      <c r="F99" t="s">
        <v>115</v>
      </c>
      <c r="G99" t="s">
        <v>1156</v>
      </c>
      <c r="H99" t="s">
        <v>154</v>
      </c>
      <c r="I99" t="s">
        <v>3725</v>
      </c>
      <c r="J99" s="75">
        <v>3.6</v>
      </c>
      <c r="K99" t="s">
        <v>105</v>
      </c>
      <c r="L99" s="75">
        <v>5.6</v>
      </c>
      <c r="M99" s="75">
        <v>2.61</v>
      </c>
      <c r="N99" s="75">
        <v>4612541.4000000004</v>
      </c>
      <c r="O99" s="75">
        <v>120.84298767117798</v>
      </c>
      <c r="P99" s="75">
        <v>5573.9328353299798</v>
      </c>
      <c r="Q99" s="75">
        <v>0</v>
      </c>
      <c r="R99" s="75">
        <f t="shared" si="2"/>
        <v>0.85549126345047954</v>
      </c>
      <c r="S99" s="75">
        <f>+P99/'סכום נכסי הקרן'!$C$42*100</f>
        <v>2.1707400628997332E-2</v>
      </c>
      <c r="U99" s="82"/>
    </row>
    <row r="100" spans="2:21">
      <c r="B100" s="86" t="s">
        <v>3729</v>
      </c>
      <c r="C100" t="s">
        <v>3730</v>
      </c>
      <c r="D100" s="15"/>
      <c r="E100" t="s">
        <v>1559</v>
      </c>
      <c r="F100" t="s">
        <v>115</v>
      </c>
      <c r="G100" t="s">
        <v>1156</v>
      </c>
      <c r="H100" t="s">
        <v>154</v>
      </c>
      <c r="I100" t="s">
        <v>576</v>
      </c>
      <c r="J100" s="75">
        <v>0</v>
      </c>
      <c r="K100" t="s">
        <v>105</v>
      </c>
      <c r="L100" s="75">
        <v>0</v>
      </c>
      <c r="M100" s="75">
        <v>0</v>
      </c>
      <c r="N100" s="75">
        <v>-3462176.57</v>
      </c>
      <c r="O100" s="75">
        <v>100</v>
      </c>
      <c r="P100" s="75">
        <v>-3462.1765700000001</v>
      </c>
      <c r="Q100" s="75">
        <v>0</v>
      </c>
      <c r="R100" s="75">
        <f t="shared" si="2"/>
        <v>-0.53137737673916619</v>
      </c>
      <c r="S100" s="75">
        <f>+P100/'סכום נכסי הקרן'!$C$42*100</f>
        <v>-1.3483272237683615E-2</v>
      </c>
      <c r="U100" s="82"/>
    </row>
    <row r="101" spans="2:21">
      <c r="B101" s="86" t="s">
        <v>3731</v>
      </c>
      <c r="C101" t="s">
        <v>3732</v>
      </c>
      <c r="D101" s="15"/>
      <c r="E101" t="s">
        <v>3733</v>
      </c>
      <c r="F101" t="s">
        <v>515</v>
      </c>
      <c r="G101" t="s">
        <v>1156</v>
      </c>
      <c r="H101" t="s">
        <v>152</v>
      </c>
      <c r="I101" t="s">
        <v>339</v>
      </c>
      <c r="J101" s="75">
        <v>6.93</v>
      </c>
      <c r="K101" t="s">
        <v>105</v>
      </c>
      <c r="L101" s="75">
        <v>2.2999999999999998</v>
      </c>
      <c r="M101" s="75">
        <v>1.44</v>
      </c>
      <c r="N101" s="75">
        <v>335031.15999999997</v>
      </c>
      <c r="O101" s="75">
        <v>102.35</v>
      </c>
      <c r="P101" s="75">
        <v>342.808806135</v>
      </c>
      <c r="Q101" s="75">
        <v>0</v>
      </c>
      <c r="R101" s="75">
        <f t="shared" si="2"/>
        <v>5.2614544765145148E-2</v>
      </c>
      <c r="S101" s="75">
        <f>+P101/'סכום נכסי הקרן'!$C$42*100</f>
        <v>1.3350516258024095E-3</v>
      </c>
      <c r="U101" s="82"/>
    </row>
    <row r="102" spans="2:21">
      <c r="B102" s="86" t="s">
        <v>3734</v>
      </c>
      <c r="C102" t="s">
        <v>3735</v>
      </c>
      <c r="D102" s="15"/>
      <c r="E102" s="15"/>
      <c r="F102" t="s">
        <v>130</v>
      </c>
      <c r="G102" t="s">
        <v>1156</v>
      </c>
      <c r="H102" t="s">
        <v>152</v>
      </c>
      <c r="J102" s="75">
        <v>0</v>
      </c>
      <c r="K102" t="s">
        <v>105</v>
      </c>
      <c r="L102" s="75">
        <v>3.35</v>
      </c>
      <c r="M102" s="75">
        <v>0</v>
      </c>
      <c r="N102" s="75">
        <v>600886.52</v>
      </c>
      <c r="O102" s="75">
        <v>0</v>
      </c>
      <c r="P102" s="75">
        <v>0</v>
      </c>
      <c r="Q102" s="75">
        <v>8.01</v>
      </c>
      <c r="R102" s="75">
        <f t="shared" si="2"/>
        <v>0</v>
      </c>
      <c r="S102" s="75">
        <f>+P102/'סכום נכסי הקרן'!$C$42*100</f>
        <v>0</v>
      </c>
      <c r="U102" s="82"/>
    </row>
    <row r="103" spans="2:21">
      <c r="B103" s="86" t="s">
        <v>3736</v>
      </c>
      <c r="C103" t="s">
        <v>3737</v>
      </c>
      <c r="D103" s="15"/>
      <c r="E103" t="s">
        <v>3738</v>
      </c>
      <c r="F103" t="s">
        <v>515</v>
      </c>
      <c r="G103" t="s">
        <v>232</v>
      </c>
      <c r="H103" t="s">
        <v>154</v>
      </c>
      <c r="I103" t="s">
        <v>3739</v>
      </c>
      <c r="J103" s="75">
        <v>0</v>
      </c>
      <c r="K103" t="s">
        <v>105</v>
      </c>
      <c r="L103" s="75">
        <v>0</v>
      </c>
      <c r="M103" s="75">
        <v>0</v>
      </c>
      <c r="N103" s="75">
        <v>-11500000</v>
      </c>
      <c r="O103" s="75">
        <v>122.32</v>
      </c>
      <c r="P103" s="75">
        <v>-14066.8</v>
      </c>
      <c r="Q103" s="75">
        <v>0</v>
      </c>
      <c r="R103" s="75">
        <f t="shared" si="2"/>
        <v>-2.1589826896421123</v>
      </c>
      <c r="S103" s="75">
        <f>+P103/'סכום נכסי הקרן'!$C$42*100</f>
        <v>-5.4782443956360047E-2</v>
      </c>
      <c r="U103" s="82"/>
    </row>
    <row r="104" spans="2:21">
      <c r="B104" s="86" t="s">
        <v>3740</v>
      </c>
      <c r="C104" t="s">
        <v>3741</v>
      </c>
      <c r="D104" s="15"/>
      <c r="E104" t="s">
        <v>3738</v>
      </c>
      <c r="F104" t="s">
        <v>515</v>
      </c>
      <c r="G104" t="s">
        <v>232</v>
      </c>
      <c r="H104" t="s">
        <v>154</v>
      </c>
      <c r="I104" t="s">
        <v>3742</v>
      </c>
      <c r="J104" s="75">
        <v>0</v>
      </c>
      <c r="K104" t="s">
        <v>105</v>
      </c>
      <c r="L104" s="75">
        <v>6.4</v>
      </c>
      <c r="M104" s="75">
        <v>0</v>
      </c>
      <c r="N104" s="75">
        <v>11500000</v>
      </c>
      <c r="O104" s="75">
        <v>122.32</v>
      </c>
      <c r="P104" s="75">
        <v>14066.8</v>
      </c>
      <c r="Q104" s="75">
        <v>7.67</v>
      </c>
      <c r="R104" s="75">
        <f t="shared" si="2"/>
        <v>2.1589826896421123</v>
      </c>
      <c r="S104" s="75">
        <f>+P104/'סכום נכסי הקרן'!$C$42*100</f>
        <v>5.4782443956360047E-2</v>
      </c>
      <c r="U104" s="82"/>
    </row>
    <row r="105" spans="2:21">
      <c r="B105" s="86" t="s">
        <v>3743</v>
      </c>
      <c r="C105" t="s">
        <v>3744</v>
      </c>
      <c r="D105" s="15"/>
      <c r="E105" s="15"/>
      <c r="F105" t="s">
        <v>131</v>
      </c>
      <c r="G105" t="s">
        <v>212</v>
      </c>
      <c r="H105" t="s">
        <v>213</v>
      </c>
      <c r="I105" t="s">
        <v>1051</v>
      </c>
      <c r="J105" s="75">
        <v>0</v>
      </c>
      <c r="K105" t="s">
        <v>109</v>
      </c>
      <c r="L105" s="75">
        <v>0</v>
      </c>
      <c r="M105" s="75">
        <v>0</v>
      </c>
      <c r="N105" s="75">
        <v>3006666</v>
      </c>
      <c r="O105" s="75">
        <v>9.9999999999999995E-7</v>
      </c>
      <c r="P105" s="75">
        <v>1.0610524314E-4</v>
      </c>
      <c r="Q105" s="75">
        <v>0</v>
      </c>
      <c r="R105" s="75">
        <f t="shared" si="2"/>
        <v>1.6285109848688223E-8</v>
      </c>
      <c r="S105" s="75">
        <f>+P105/'סכום נכסי הקרן'!$C$42*100</f>
        <v>4.1322152414145411E-10</v>
      </c>
      <c r="U105" s="82"/>
    </row>
    <row r="106" spans="2:21">
      <c r="B106" t="s">
        <v>1048</v>
      </c>
      <c r="C106" t="s">
        <v>1049</v>
      </c>
      <c r="D106" s="15"/>
      <c r="E106" t="s">
        <v>1050</v>
      </c>
      <c r="F106" t="s">
        <v>515</v>
      </c>
      <c r="G106" t="s">
        <v>1037</v>
      </c>
      <c r="H106" t="s">
        <v>154</v>
      </c>
      <c r="I106" t="s">
        <v>1051</v>
      </c>
      <c r="J106" s="75">
        <v>0</v>
      </c>
      <c r="K106" t="s">
        <v>105</v>
      </c>
      <c r="L106" s="75">
        <v>5</v>
      </c>
      <c r="M106" s="75">
        <v>0</v>
      </c>
      <c r="N106" s="75">
        <v>1068568.8999999999</v>
      </c>
      <c r="O106" s="75">
        <v>17.100000000000001</v>
      </c>
      <c r="P106" s="75">
        <v>182.7252819</v>
      </c>
      <c r="Q106" s="75">
        <v>0</v>
      </c>
      <c r="R106" s="75">
        <f t="shared" si="2"/>
        <v>2.8044809095321976E-2</v>
      </c>
      <c r="S106" s="75">
        <f>+P106/'סכום נכסי הקרן'!$C$42*100</f>
        <v>7.1161440520209579E-4</v>
      </c>
      <c r="U106" s="82"/>
    </row>
    <row r="107" spans="2:21">
      <c r="B107" t="s">
        <v>1052</v>
      </c>
      <c r="C107" t="s">
        <v>1053</v>
      </c>
      <c r="D107" s="15"/>
      <c r="E107" t="s">
        <v>1050</v>
      </c>
      <c r="F107" t="s">
        <v>515</v>
      </c>
      <c r="G107" t="s">
        <v>1037</v>
      </c>
      <c r="H107" t="s">
        <v>154</v>
      </c>
      <c r="I107" t="s">
        <v>1051</v>
      </c>
      <c r="J107" s="75">
        <v>0</v>
      </c>
      <c r="K107" t="s">
        <v>105</v>
      </c>
      <c r="L107" s="75">
        <v>5.5</v>
      </c>
      <c r="M107" s="75">
        <v>0</v>
      </c>
      <c r="N107" s="75">
        <v>548763.09</v>
      </c>
      <c r="O107" s="75">
        <v>6</v>
      </c>
      <c r="P107" s="75">
        <v>32.925785400000002</v>
      </c>
      <c r="Q107" s="75">
        <v>0</v>
      </c>
      <c r="R107" s="75">
        <f t="shared" si="2"/>
        <v>5.0534734780810844E-3</v>
      </c>
      <c r="S107" s="75">
        <f>+P107/'סכום נכסי הקרן'!$C$42*100</f>
        <v>1.2822781253694074E-4</v>
      </c>
      <c r="U107" s="82"/>
    </row>
    <row r="108" spans="2:21">
      <c r="B108" t="s">
        <v>1080</v>
      </c>
      <c r="C108" t="s">
        <v>1081</v>
      </c>
      <c r="D108" s="15"/>
      <c r="E108" t="s">
        <v>1082</v>
      </c>
      <c r="F108" t="s">
        <v>515</v>
      </c>
      <c r="G108" t="s">
        <v>1083</v>
      </c>
      <c r="H108" t="s">
        <v>152</v>
      </c>
      <c r="I108" t="s">
        <v>1051</v>
      </c>
      <c r="J108" s="75">
        <v>0</v>
      </c>
      <c r="K108" t="s">
        <v>105</v>
      </c>
      <c r="L108" s="75">
        <v>0</v>
      </c>
      <c r="M108" s="75">
        <v>0</v>
      </c>
      <c r="N108" s="75">
        <v>332321.39</v>
      </c>
      <c r="O108" s="75">
        <v>17.649999999999999</v>
      </c>
      <c r="P108" s="75">
        <v>58.654725335000002</v>
      </c>
      <c r="Q108" s="75">
        <v>0</v>
      </c>
      <c r="R108" s="75">
        <f t="shared" si="2"/>
        <v>9.002369882558767E-3</v>
      </c>
      <c r="S108" s="75">
        <f>+P108/'סכום נכסי הקרן'!$C$42*100</f>
        <v>2.2842787296615646E-4</v>
      </c>
      <c r="U108" s="82"/>
    </row>
    <row r="109" spans="2:21">
      <c r="B109" s="85" t="s">
        <v>3537</v>
      </c>
      <c r="C109" s="15"/>
      <c r="D109" s="15"/>
      <c r="E109" s="15"/>
      <c r="J109" s="77">
        <v>7.62</v>
      </c>
      <c r="M109" s="77">
        <v>-0.55000000000000004</v>
      </c>
      <c r="N109" s="77">
        <f>SUM(N110:N115)</f>
        <v>160708291.80999997</v>
      </c>
      <c r="P109" s="77">
        <f>SUM(P110:P115)</f>
        <v>156185.385003434</v>
      </c>
      <c r="R109" s="77">
        <f t="shared" ref="R109:S109" si="3">SUM(R110:R115)</f>
        <v>23.97144642687056</v>
      </c>
      <c r="S109" s="77">
        <f t="shared" si="3"/>
        <v>0.60825611373966648</v>
      </c>
      <c r="U109" s="82"/>
    </row>
    <row r="110" spans="2:21">
      <c r="B110" s="86" t="s">
        <v>3745</v>
      </c>
      <c r="C110" t="s">
        <v>3746</v>
      </c>
      <c r="D110" s="15"/>
      <c r="E110" t="s">
        <v>3747</v>
      </c>
      <c r="F110" t="s">
        <v>126</v>
      </c>
      <c r="G110" t="s">
        <v>221</v>
      </c>
      <c r="H110" t="s">
        <v>154</v>
      </c>
      <c r="I110" t="s">
        <v>3748</v>
      </c>
      <c r="J110" s="75">
        <v>15.68</v>
      </c>
      <c r="K110" t="s">
        <v>105</v>
      </c>
      <c r="L110" s="75">
        <v>3.74</v>
      </c>
      <c r="M110" s="75">
        <v>-0.06</v>
      </c>
      <c r="N110" s="75">
        <v>7957797.6200000001</v>
      </c>
      <c r="O110" s="75">
        <v>106.37</v>
      </c>
      <c r="P110" s="75">
        <v>8464.7093283939994</v>
      </c>
      <c r="Q110" s="75">
        <v>0</v>
      </c>
      <c r="R110" s="75">
        <f t="shared" ref="R110:R115" si="4">+P110/$P$11*100</f>
        <v>1.2991697410110867</v>
      </c>
      <c r="S110" s="75">
        <f>+P110/'סכום נכסי הקרן'!$C$42*100</f>
        <v>3.2965384052493989E-2</v>
      </c>
      <c r="U110" s="82"/>
    </row>
    <row r="111" spans="2:21">
      <c r="B111" s="86" t="s">
        <v>3749</v>
      </c>
      <c r="C111" t="s">
        <v>3750</v>
      </c>
      <c r="D111" s="15"/>
      <c r="E111" t="s">
        <v>3751</v>
      </c>
      <c r="F111" t="s">
        <v>126</v>
      </c>
      <c r="G111" t="s">
        <v>762</v>
      </c>
      <c r="H111" t="s">
        <v>153</v>
      </c>
      <c r="I111" t="s">
        <v>3752</v>
      </c>
      <c r="J111" s="75">
        <v>7.2</v>
      </c>
      <c r="K111" t="s">
        <v>105</v>
      </c>
      <c r="L111" s="75">
        <v>3.85</v>
      </c>
      <c r="M111" s="75">
        <v>1.21</v>
      </c>
      <c r="N111" s="75">
        <v>138661000</v>
      </c>
      <c r="O111" s="75">
        <v>95.71</v>
      </c>
      <c r="P111" s="75">
        <v>132712.4431</v>
      </c>
      <c r="Q111" s="75">
        <v>0</v>
      </c>
      <c r="R111" s="75">
        <f t="shared" si="4"/>
        <v>20.368802240240409</v>
      </c>
      <c r="S111" s="75">
        <f>+P111/'סכום נכסי הקרן'!$C$42*100</f>
        <v>0.51684192399389861</v>
      </c>
      <c r="U111" s="82"/>
    </row>
    <row r="112" spans="2:21">
      <c r="B112" s="86" t="s">
        <v>3749</v>
      </c>
      <c r="C112" t="s">
        <v>3750</v>
      </c>
      <c r="D112" s="15"/>
      <c r="E112" t="s">
        <v>3751</v>
      </c>
      <c r="F112" t="s">
        <v>126</v>
      </c>
      <c r="G112" t="s">
        <v>762</v>
      </c>
      <c r="H112" t="s">
        <v>153</v>
      </c>
      <c r="I112" t="s">
        <v>3752</v>
      </c>
      <c r="J112" s="75">
        <v>6.19</v>
      </c>
      <c r="K112" t="s">
        <v>105</v>
      </c>
      <c r="L112" s="75">
        <v>3.85</v>
      </c>
      <c r="M112" s="75">
        <v>1.19</v>
      </c>
      <c r="N112" s="75">
        <v>5000000</v>
      </c>
      <c r="O112" s="75">
        <v>100.105479452</v>
      </c>
      <c r="P112" s="75">
        <v>5005.2739726</v>
      </c>
      <c r="Q112" s="75">
        <v>0</v>
      </c>
      <c r="R112" s="75">
        <f t="shared" si="4"/>
        <v>0.76821308782094067</v>
      </c>
      <c r="S112" s="75">
        <f>+P112/'סכום נכסי הקרן'!$C$42*100</f>
        <v>1.9492787335441401E-2</v>
      </c>
      <c r="U112" s="82"/>
    </row>
    <row r="113" spans="2:21">
      <c r="B113" s="86" t="s">
        <v>3749</v>
      </c>
      <c r="C113" t="s">
        <v>3750</v>
      </c>
      <c r="D113" s="15"/>
      <c r="E113" t="s">
        <v>3751</v>
      </c>
      <c r="F113" t="s">
        <v>126</v>
      </c>
      <c r="G113" t="s">
        <v>762</v>
      </c>
      <c r="H113" t="s">
        <v>153</v>
      </c>
      <c r="I113" t="s">
        <v>482</v>
      </c>
      <c r="J113" s="75">
        <v>0</v>
      </c>
      <c r="K113" t="s">
        <v>105</v>
      </c>
      <c r="L113" s="75">
        <v>3.85</v>
      </c>
      <c r="M113" s="75">
        <v>0</v>
      </c>
      <c r="N113" s="75">
        <v>-261647.65</v>
      </c>
      <c r="O113" s="75">
        <v>100</v>
      </c>
      <c r="P113" s="75">
        <v>-261.64765</v>
      </c>
      <c r="Q113" s="75">
        <v>0</v>
      </c>
      <c r="R113" s="75">
        <f t="shared" si="4"/>
        <v>-4.015787152270154E-2</v>
      </c>
      <c r="S113" s="75">
        <f>+P113/'סכום נכסי הקרן'!$C$42*100</f>
        <v>-1.0189735918928475E-3</v>
      </c>
      <c r="U113" s="82"/>
    </row>
    <row r="114" spans="2:21">
      <c r="B114" s="86" t="s">
        <v>3753</v>
      </c>
      <c r="C114" t="s">
        <v>3754</v>
      </c>
      <c r="D114" s="15"/>
      <c r="E114" t="s">
        <v>2125</v>
      </c>
      <c r="F114" t="s">
        <v>115</v>
      </c>
      <c r="G114" t="s">
        <v>851</v>
      </c>
      <c r="H114" t="s">
        <v>153</v>
      </c>
      <c r="I114" t="s">
        <v>3755</v>
      </c>
      <c r="J114" s="75">
        <v>8</v>
      </c>
      <c r="K114" t="s">
        <v>105</v>
      </c>
      <c r="L114" s="75">
        <v>4.5999999999999996</v>
      </c>
      <c r="M114" s="75">
        <v>1.23</v>
      </c>
      <c r="N114" s="75">
        <v>7338864.7000000002</v>
      </c>
      <c r="O114" s="75">
        <v>110.13</v>
      </c>
      <c r="P114" s="75">
        <v>8082.2916941100002</v>
      </c>
      <c r="Q114" s="75">
        <v>1.05</v>
      </c>
      <c r="R114" s="75">
        <f t="shared" si="4"/>
        <v>1.2404760045086098</v>
      </c>
      <c r="S114" s="75">
        <f>+P114/'סכום נכסי הקרן'!$C$42*100</f>
        <v>3.147607784084052E-2</v>
      </c>
      <c r="U114" s="82"/>
    </row>
    <row r="115" spans="2:21">
      <c r="B115" s="86" t="s">
        <v>3756</v>
      </c>
      <c r="C115" t="s">
        <v>3757</v>
      </c>
      <c r="D115" s="15"/>
      <c r="E115" t="s">
        <v>3758</v>
      </c>
      <c r="F115" t="s">
        <v>515</v>
      </c>
      <c r="G115" t="s">
        <v>437</v>
      </c>
      <c r="H115" t="s">
        <v>153</v>
      </c>
      <c r="I115" t="s">
        <v>3759</v>
      </c>
      <c r="J115" s="75">
        <v>3.12</v>
      </c>
      <c r="K115" t="s">
        <v>105</v>
      </c>
      <c r="L115" s="75">
        <v>5.15</v>
      </c>
      <c r="M115" s="75">
        <v>0</v>
      </c>
      <c r="N115" s="75">
        <v>2012277.14</v>
      </c>
      <c r="O115" s="75">
        <v>108.45</v>
      </c>
      <c r="P115" s="75">
        <v>2182.3145583300002</v>
      </c>
      <c r="Q115" s="75">
        <v>1.51</v>
      </c>
      <c r="R115" s="75">
        <f t="shared" si="4"/>
        <v>0.33494322481221328</v>
      </c>
      <c r="S115" s="75">
        <f>+P115/'סכום נכסי הקרן'!$C$42*100</f>
        <v>8.4989141088848818E-3</v>
      </c>
      <c r="U115" s="82"/>
    </row>
    <row r="116" spans="2:21">
      <c r="B116" s="85" t="s">
        <v>453</v>
      </c>
      <c r="C116" s="15"/>
      <c r="D116" s="15"/>
      <c r="E116" s="15"/>
      <c r="J116" s="77">
        <v>6.55</v>
      </c>
      <c r="M116" s="77">
        <v>1.01</v>
      </c>
      <c r="N116" s="77">
        <f>SUM(N117:N126)</f>
        <v>5648019.2400000002</v>
      </c>
      <c r="P116" s="77">
        <f>SUM(P117:P126)</f>
        <v>21969.142789575988</v>
      </c>
      <c r="R116" s="77">
        <f t="shared" ref="R116:S116" si="5">SUM(R117:R126)</f>
        <v>3.371840005471777</v>
      </c>
      <c r="S116" s="77">
        <f t="shared" si="5"/>
        <v>8.5557719853784686E-2</v>
      </c>
      <c r="U116" s="82"/>
    </row>
    <row r="117" spans="2:21">
      <c r="B117" s="86" t="s">
        <v>3760</v>
      </c>
      <c r="C117" t="s">
        <v>3761</v>
      </c>
      <c r="D117" s="15"/>
      <c r="E117" t="s">
        <v>3762</v>
      </c>
      <c r="F117" t="s">
        <v>130</v>
      </c>
      <c r="G117" t="s">
        <v>557</v>
      </c>
      <c r="H117" t="s">
        <v>153</v>
      </c>
      <c r="I117" t="s">
        <v>345</v>
      </c>
      <c r="J117" s="75">
        <v>7.89</v>
      </c>
      <c r="K117" t="s">
        <v>109</v>
      </c>
      <c r="L117" s="75">
        <v>7.97</v>
      </c>
      <c r="M117" s="75">
        <v>-0.95</v>
      </c>
      <c r="N117" s="75">
        <v>1788789.34</v>
      </c>
      <c r="O117" s="75">
        <v>124.94</v>
      </c>
      <c r="P117" s="75">
        <v>7887.0093935264904</v>
      </c>
      <c r="Q117" s="75">
        <v>0</v>
      </c>
      <c r="R117" s="75">
        <f t="shared" ref="R117:R126" si="6">+P117/$P$11*100</f>
        <v>1.2105039350576128</v>
      </c>
      <c r="S117" s="75">
        <f>+P117/'סכום נכסי הקרן'!$C$42*100</f>
        <v>3.0715560758960835E-2</v>
      </c>
      <c r="U117" s="82"/>
    </row>
    <row r="118" spans="2:21">
      <c r="B118" s="86" t="s">
        <v>3760</v>
      </c>
      <c r="C118" t="s">
        <v>3761</v>
      </c>
      <c r="D118" s="15"/>
      <c r="E118" t="s">
        <v>3762</v>
      </c>
      <c r="F118" t="s">
        <v>130</v>
      </c>
      <c r="G118" t="s">
        <v>217</v>
      </c>
      <c r="H118" t="s">
        <v>152</v>
      </c>
      <c r="I118" t="s">
        <v>345</v>
      </c>
      <c r="J118" s="75">
        <v>6.39</v>
      </c>
      <c r="K118" t="s">
        <v>109</v>
      </c>
      <c r="L118" s="75">
        <v>7.97</v>
      </c>
      <c r="M118" s="75">
        <v>0.27</v>
      </c>
      <c r="N118" s="75">
        <v>5186.8599999999997</v>
      </c>
      <c r="O118" s="75">
        <v>124.94</v>
      </c>
      <c r="P118" s="75">
        <v>22.869553517636</v>
      </c>
      <c r="Q118" s="75">
        <v>0</v>
      </c>
      <c r="R118" s="75">
        <f t="shared" si="6"/>
        <v>3.5100356985540426E-3</v>
      </c>
      <c r="S118" s="75">
        <f>+P118/'סכום נכסי הקרן'!$C$42*100</f>
        <v>8.9064324074193912E-5</v>
      </c>
      <c r="U118" s="82"/>
    </row>
    <row r="119" spans="2:21">
      <c r="B119" s="86" t="s">
        <v>3760</v>
      </c>
      <c r="C119" t="s">
        <v>3761</v>
      </c>
      <c r="D119" s="15"/>
      <c r="E119" t="s">
        <v>3762</v>
      </c>
      <c r="F119" t="s">
        <v>130</v>
      </c>
      <c r="G119" t="s">
        <v>557</v>
      </c>
      <c r="H119" t="s">
        <v>153</v>
      </c>
      <c r="I119" t="s">
        <v>345</v>
      </c>
      <c r="J119" s="75">
        <v>6.66</v>
      </c>
      <c r="K119" t="s">
        <v>109</v>
      </c>
      <c r="L119" s="75">
        <v>7.97</v>
      </c>
      <c r="M119" s="75">
        <v>0.11</v>
      </c>
      <c r="N119" s="75">
        <v>978979.35</v>
      </c>
      <c r="O119" s="75">
        <v>124.94</v>
      </c>
      <c r="P119" s="75">
        <v>4316.4497668118001</v>
      </c>
      <c r="Q119" s="75">
        <v>0</v>
      </c>
      <c r="R119" s="75">
        <f t="shared" si="6"/>
        <v>0.66249184798649363</v>
      </c>
      <c r="S119" s="75">
        <f>+P119/'סכום נכסי הקרן'!$C$42*100</f>
        <v>1.6810196166918621E-2</v>
      </c>
      <c r="U119" s="82"/>
    </row>
    <row r="120" spans="2:21">
      <c r="B120" s="86" t="s">
        <v>3760</v>
      </c>
      <c r="C120" t="s">
        <v>3761</v>
      </c>
      <c r="D120" s="15"/>
      <c r="E120" t="s">
        <v>3762</v>
      </c>
      <c r="F120" t="s">
        <v>130</v>
      </c>
      <c r="G120" t="s">
        <v>217</v>
      </c>
      <c r="H120" t="s">
        <v>152</v>
      </c>
      <c r="I120" t="s">
        <v>345</v>
      </c>
      <c r="J120" s="75">
        <v>8.39</v>
      </c>
      <c r="K120" t="s">
        <v>109</v>
      </c>
      <c r="L120" s="75">
        <v>7.97</v>
      </c>
      <c r="M120" s="75">
        <v>-1.18</v>
      </c>
      <c r="N120" s="75">
        <v>111517.19</v>
      </c>
      <c r="O120" s="75">
        <v>124.94</v>
      </c>
      <c r="P120" s="75">
        <v>491.69407788939401</v>
      </c>
      <c r="Q120" s="75">
        <v>0</v>
      </c>
      <c r="R120" s="75">
        <f t="shared" si="6"/>
        <v>7.5465564503848934E-2</v>
      </c>
      <c r="S120" s="75">
        <f>+P120/'סכום נכסי הקרן'!$C$42*100</f>
        <v>1.9148778162517317E-3</v>
      </c>
      <c r="U120" s="82"/>
    </row>
    <row r="121" spans="2:21">
      <c r="B121" s="86" t="s">
        <v>3763</v>
      </c>
      <c r="C121" t="s">
        <v>3764</v>
      </c>
      <c r="D121" s="15"/>
      <c r="E121" t="s">
        <v>2019</v>
      </c>
      <c r="F121" t="s">
        <v>126</v>
      </c>
      <c r="G121" t="s">
        <v>636</v>
      </c>
      <c r="H121" t="s">
        <v>152</v>
      </c>
      <c r="I121" t="s">
        <v>1051</v>
      </c>
      <c r="J121" s="75">
        <v>2.94</v>
      </c>
      <c r="K121" t="s">
        <v>109</v>
      </c>
      <c r="L121" s="75">
        <v>3.7</v>
      </c>
      <c r="M121" s="75">
        <v>1.04</v>
      </c>
      <c r="N121" s="75">
        <v>847920.42</v>
      </c>
      <c r="O121" s="75">
        <v>102.38</v>
      </c>
      <c r="P121" s="75">
        <v>3063.5281678398801</v>
      </c>
      <c r="Q121" s="75">
        <v>1.26</v>
      </c>
      <c r="R121" s="75">
        <f t="shared" si="6"/>
        <v>0.47019253018435725</v>
      </c>
      <c r="S121" s="75">
        <f>+P121/'סכום נכסי הקרן'!$C$42*100</f>
        <v>1.1930756118194517E-2</v>
      </c>
      <c r="U121" s="82"/>
    </row>
    <row r="122" spans="2:21">
      <c r="B122" s="86" t="s">
        <v>3765</v>
      </c>
      <c r="C122" t="s">
        <v>3766</v>
      </c>
      <c r="D122" s="15"/>
      <c r="E122" t="s">
        <v>3767</v>
      </c>
      <c r="F122" t="s">
        <v>838</v>
      </c>
      <c r="G122" t="s">
        <v>1948</v>
      </c>
      <c r="H122" t="s">
        <v>154</v>
      </c>
      <c r="I122" t="s">
        <v>3768</v>
      </c>
      <c r="J122" s="75">
        <v>5.49</v>
      </c>
      <c r="K122" t="s">
        <v>109</v>
      </c>
      <c r="L122" s="75">
        <v>3</v>
      </c>
      <c r="M122" s="75">
        <v>4.08</v>
      </c>
      <c r="N122" s="75">
        <v>1880840.57</v>
      </c>
      <c r="O122" s="75">
        <v>90.54</v>
      </c>
      <c r="P122" s="75">
        <v>6009.58016078326</v>
      </c>
      <c r="Q122" s="75">
        <v>0.53</v>
      </c>
      <c r="R122" s="75">
        <f t="shared" si="6"/>
        <v>0.9223547316481161</v>
      </c>
      <c r="S122" s="75">
        <f>+P122/'סכום נכסי הקרן'!$C$42*100</f>
        <v>2.3404007191355686E-2</v>
      </c>
      <c r="U122" s="82"/>
    </row>
    <row r="123" spans="2:21">
      <c r="B123" s="86" t="s">
        <v>3765</v>
      </c>
      <c r="C123" t="s">
        <v>3769</v>
      </c>
      <c r="D123" s="15"/>
      <c r="E123" t="s">
        <v>3767</v>
      </c>
      <c r="F123" t="s">
        <v>838</v>
      </c>
      <c r="G123" t="s">
        <v>1948</v>
      </c>
      <c r="H123" t="s">
        <v>154</v>
      </c>
      <c r="I123" t="s">
        <v>1656</v>
      </c>
      <c r="J123" s="75">
        <v>5.49</v>
      </c>
      <c r="K123" t="s">
        <v>109</v>
      </c>
      <c r="L123" s="75">
        <v>3</v>
      </c>
      <c r="M123" s="75">
        <v>3.81</v>
      </c>
      <c r="N123" s="75">
        <v>76300</v>
      </c>
      <c r="O123" s="75">
        <v>90.54</v>
      </c>
      <c r="P123" s="75">
        <v>243.79044858</v>
      </c>
      <c r="Q123" s="75">
        <v>0</v>
      </c>
      <c r="R123" s="75">
        <f t="shared" si="6"/>
        <v>3.7417135267744296E-2</v>
      </c>
      <c r="S123" s="75">
        <f>+P123/'סכום נכסי הקרן'!$C$42*100</f>
        <v>9.494296205554729E-4</v>
      </c>
      <c r="U123" s="82"/>
    </row>
    <row r="124" spans="2:21">
      <c r="B124" s="86" t="s">
        <v>3770</v>
      </c>
      <c r="C124" t="s">
        <v>3771</v>
      </c>
      <c r="D124" s="15"/>
      <c r="E124" t="s">
        <v>3767</v>
      </c>
      <c r="F124" t="s">
        <v>838</v>
      </c>
      <c r="G124" t="s">
        <v>1948</v>
      </c>
      <c r="H124" t="s">
        <v>154</v>
      </c>
      <c r="I124" t="s">
        <v>3768</v>
      </c>
      <c r="J124" s="75">
        <v>2.72</v>
      </c>
      <c r="K124" t="s">
        <v>109</v>
      </c>
      <c r="L124" s="75">
        <v>3.65</v>
      </c>
      <c r="M124" s="75">
        <v>0.68</v>
      </c>
      <c r="N124" s="75">
        <v>501933.59</v>
      </c>
      <c r="O124" s="75">
        <v>104.38</v>
      </c>
      <c r="P124" s="75">
        <v>1848.9076145030201</v>
      </c>
      <c r="Q124" s="75">
        <v>1.35</v>
      </c>
      <c r="R124" s="75">
        <f t="shared" si="6"/>
        <v>0.28377168470864106</v>
      </c>
      <c r="S124" s="75">
        <f>+P124/'סכום נכסי הקרן'!$C$42*100</f>
        <v>7.200477562203135E-3</v>
      </c>
      <c r="U124" s="82"/>
    </row>
    <row r="125" spans="2:21">
      <c r="B125" s="86" t="s">
        <v>3770</v>
      </c>
      <c r="C125" t="s">
        <v>3772</v>
      </c>
      <c r="D125" s="15"/>
      <c r="E125" t="s">
        <v>3767</v>
      </c>
      <c r="F125" t="s">
        <v>838</v>
      </c>
      <c r="G125" t="s">
        <v>1948</v>
      </c>
      <c r="H125" t="s">
        <v>154</v>
      </c>
      <c r="I125" t="s">
        <v>1656</v>
      </c>
      <c r="J125" s="75">
        <v>3.28</v>
      </c>
      <c r="K125" t="s">
        <v>109</v>
      </c>
      <c r="L125" s="75">
        <v>3.65</v>
      </c>
      <c r="M125" s="75">
        <v>-0.14000000000000001</v>
      </c>
      <c r="N125" s="75">
        <v>20326.560000000001</v>
      </c>
      <c r="O125" s="75">
        <v>104.38</v>
      </c>
      <c r="P125" s="75">
        <v>74.874310684511997</v>
      </c>
      <c r="Q125" s="75">
        <v>0</v>
      </c>
      <c r="R125" s="75">
        <f t="shared" si="6"/>
        <v>1.1491763632577904E-2</v>
      </c>
      <c r="S125" s="75">
        <f>+P125/'סכום נכסי הקרן'!$C$42*100</f>
        <v>2.9159423101525359E-4</v>
      </c>
      <c r="U125" s="82"/>
    </row>
    <row r="126" spans="2:21">
      <c r="B126" s="86" t="s">
        <v>3773</v>
      </c>
      <c r="C126" t="s">
        <v>3772</v>
      </c>
      <c r="D126" s="15"/>
      <c r="E126" t="s">
        <v>3767</v>
      </c>
      <c r="F126" t="s">
        <v>838</v>
      </c>
      <c r="G126" t="s">
        <v>1130</v>
      </c>
      <c r="H126" t="s">
        <v>152</v>
      </c>
      <c r="I126" t="s">
        <v>703</v>
      </c>
      <c r="J126" s="75">
        <v>0</v>
      </c>
      <c r="K126" t="s">
        <v>109</v>
      </c>
      <c r="L126" s="75">
        <v>3.25</v>
      </c>
      <c r="M126" s="75">
        <v>0</v>
      </c>
      <c r="N126" s="75">
        <v>-563774.64</v>
      </c>
      <c r="O126" s="75">
        <v>100</v>
      </c>
      <c r="P126" s="75">
        <v>-1989.56070456</v>
      </c>
      <c r="Q126" s="75">
        <v>0</v>
      </c>
      <c r="R126" s="75">
        <f t="shared" si="6"/>
        <v>-0.30535922321616893</v>
      </c>
      <c r="S126" s="75">
        <f>+P126/'סכום נכסי הקרן'!$C$42*100</f>
        <v>-7.7482439357447613E-3</v>
      </c>
      <c r="U126" s="82"/>
    </row>
    <row r="127" spans="2:21">
      <c r="B127" s="85" t="s">
        <v>1707</v>
      </c>
      <c r="C127" s="15"/>
      <c r="D127" s="15"/>
      <c r="E127" s="15"/>
      <c r="J127" s="77">
        <v>0.67</v>
      </c>
      <c r="M127" s="77">
        <v>0</v>
      </c>
      <c r="N127" s="77">
        <f>SUM(N128:N129)</f>
        <v>234459.62</v>
      </c>
      <c r="P127" s="77">
        <f>SUM(P128:P129)</f>
        <v>2.3445962000000002E-6</v>
      </c>
      <c r="R127" s="77">
        <f>SUM(R128:R129)</f>
        <v>3.5985032914384767E-10</v>
      </c>
      <c r="S127" s="77">
        <f>SUM(S128:S129)</f>
        <v>9.1309117871011698E-12</v>
      </c>
      <c r="U127" s="82"/>
    </row>
    <row r="128" spans="2:21">
      <c r="B128" s="86" t="s">
        <v>3774</v>
      </c>
      <c r="C128" t="s">
        <v>3775</v>
      </c>
      <c r="D128" s="15"/>
      <c r="E128">
        <v>267</v>
      </c>
      <c r="F128" t="s">
        <v>647</v>
      </c>
      <c r="G128" t="s">
        <v>1156</v>
      </c>
      <c r="H128" t="s">
        <v>152</v>
      </c>
      <c r="I128" t="s">
        <v>1051</v>
      </c>
      <c r="J128" s="75">
        <v>0.16</v>
      </c>
      <c r="K128" t="s">
        <v>105</v>
      </c>
      <c r="L128" s="75">
        <v>6.12</v>
      </c>
      <c r="M128" s="75">
        <v>0</v>
      </c>
      <c r="N128" s="75">
        <v>16097.12</v>
      </c>
      <c r="O128" s="75">
        <v>9.9999999999999995E-7</v>
      </c>
      <c r="P128" s="75">
        <v>1.609712E-7</v>
      </c>
      <c r="Q128" s="75">
        <v>0</v>
      </c>
      <c r="R128" s="75">
        <f t="shared" ref="R128:R129" si="7">+P128/$P$11*100</f>
        <v>2.4705976791517501E-11</v>
      </c>
      <c r="S128" s="75">
        <f>+P128/'סכום נכסי הקרן'!$C$42*100</f>
        <v>6.2689422914863549E-13</v>
      </c>
      <c r="U128" s="82"/>
    </row>
    <row r="129" spans="2:21">
      <c r="B129" s="86" t="s">
        <v>3776</v>
      </c>
      <c r="C129" t="s">
        <v>3777</v>
      </c>
      <c r="D129" s="15"/>
      <c r="E129" t="s">
        <v>3778</v>
      </c>
      <c r="F129" t="s">
        <v>115</v>
      </c>
      <c r="G129" t="s">
        <v>1156</v>
      </c>
      <c r="H129" t="s">
        <v>154</v>
      </c>
      <c r="J129" s="75">
        <v>0.71</v>
      </c>
      <c r="K129" t="s">
        <v>105</v>
      </c>
      <c r="L129" s="75">
        <v>8</v>
      </c>
      <c r="M129" s="75">
        <v>0</v>
      </c>
      <c r="N129" s="75">
        <v>218362.5</v>
      </c>
      <c r="O129" s="75">
        <v>9.9999999999999995E-7</v>
      </c>
      <c r="P129" s="75">
        <v>2.1836250000000002E-6</v>
      </c>
      <c r="Q129" s="75">
        <v>1.53</v>
      </c>
      <c r="R129" s="75">
        <f t="shared" si="7"/>
        <v>3.3514435235233016E-10</v>
      </c>
      <c r="S129" s="75">
        <f>+P129/'סכום נכסי הקרן'!$C$42*100</f>
        <v>8.5040175579525343E-12</v>
      </c>
      <c r="U129" s="82"/>
    </row>
    <row r="130" spans="2:21">
      <c r="B130" s="85" t="s">
        <v>287</v>
      </c>
      <c r="C130" s="15"/>
      <c r="D130" s="15"/>
      <c r="E130" s="15"/>
      <c r="J130" s="77">
        <v>0</v>
      </c>
      <c r="M130" s="77">
        <v>0</v>
      </c>
      <c r="N130" s="77">
        <v>0</v>
      </c>
      <c r="P130" s="77">
        <v>0</v>
      </c>
      <c r="R130" s="77">
        <v>0</v>
      </c>
      <c r="S130" s="77">
        <v>0</v>
      </c>
      <c r="U130" s="82"/>
    </row>
    <row r="131" spans="2:21">
      <c r="B131" s="85" t="s">
        <v>454</v>
      </c>
      <c r="C131" s="15"/>
      <c r="D131" s="15"/>
      <c r="E131" s="15"/>
      <c r="J131" s="77">
        <v>0</v>
      </c>
      <c r="M131" s="77">
        <v>0</v>
      </c>
      <c r="N131" s="77">
        <v>0</v>
      </c>
      <c r="P131" s="77">
        <v>0</v>
      </c>
      <c r="R131" s="77">
        <v>0</v>
      </c>
      <c r="S131" s="77">
        <v>0</v>
      </c>
      <c r="U131" s="82"/>
    </row>
    <row r="132" spans="2:21">
      <c r="B132" s="86" t="s">
        <v>212</v>
      </c>
      <c r="C132" t="s">
        <v>212</v>
      </c>
      <c r="D132" s="15"/>
      <c r="E132" s="15"/>
      <c r="F132" t="s">
        <v>212</v>
      </c>
      <c r="G132" t="s">
        <v>212</v>
      </c>
      <c r="J132" s="75">
        <v>0</v>
      </c>
      <c r="K132" t="s">
        <v>212</v>
      </c>
      <c r="L132" s="75">
        <v>0</v>
      </c>
      <c r="M132" s="75">
        <v>0</v>
      </c>
      <c r="N132" s="75">
        <v>0</v>
      </c>
      <c r="O132" s="75">
        <v>0</v>
      </c>
      <c r="P132" s="75">
        <v>0</v>
      </c>
      <c r="Q132" s="75">
        <v>0</v>
      </c>
      <c r="R132" s="75">
        <v>0</v>
      </c>
      <c r="S132" s="75">
        <v>0</v>
      </c>
      <c r="U132" s="82"/>
    </row>
    <row r="133" spans="2:21">
      <c r="B133" s="85" t="s">
        <v>455</v>
      </c>
      <c r="C133" s="15"/>
      <c r="D133" s="15"/>
      <c r="E133" s="15"/>
      <c r="J133" s="77">
        <v>0</v>
      </c>
      <c r="M133" s="77">
        <v>0</v>
      </c>
      <c r="N133" s="77">
        <v>0</v>
      </c>
      <c r="P133" s="77">
        <v>0</v>
      </c>
      <c r="R133" s="77">
        <v>0</v>
      </c>
      <c r="S133" s="77">
        <v>0</v>
      </c>
      <c r="U133" s="82"/>
    </row>
    <row r="134" spans="2:21">
      <c r="B134" s="86" t="s">
        <v>212</v>
      </c>
      <c r="C134" t="s">
        <v>212</v>
      </c>
      <c r="D134" s="15"/>
      <c r="E134" s="15"/>
      <c r="F134" t="s">
        <v>212</v>
      </c>
      <c r="G134" t="s">
        <v>212</v>
      </c>
      <c r="J134" s="75">
        <v>0</v>
      </c>
      <c r="K134" t="s">
        <v>212</v>
      </c>
      <c r="L134" s="75">
        <v>0</v>
      </c>
      <c r="M134" s="75">
        <v>0</v>
      </c>
      <c r="N134" s="75">
        <v>0</v>
      </c>
      <c r="O134" s="75">
        <v>0</v>
      </c>
      <c r="P134" s="75">
        <v>0</v>
      </c>
      <c r="Q134" s="75">
        <v>0</v>
      </c>
      <c r="R134" s="75">
        <v>0</v>
      </c>
      <c r="S134" s="75">
        <v>0</v>
      </c>
      <c r="U134" s="82"/>
    </row>
    <row r="135" spans="2:21">
      <c r="B135" s="86" t="s">
        <v>289</v>
      </c>
      <c r="C135" s="15"/>
      <c r="D135" s="15"/>
      <c r="E135" s="15"/>
    </row>
    <row r="136" spans="2:21">
      <c r="B136" s="86" t="s">
        <v>449</v>
      </c>
      <c r="C136" s="15"/>
      <c r="D136" s="15"/>
      <c r="E136" s="15"/>
    </row>
    <row r="137" spans="2:21">
      <c r="B137" s="86" t="s">
        <v>450</v>
      </c>
      <c r="C137" s="15"/>
      <c r="D137" s="15"/>
      <c r="E137" s="15"/>
    </row>
    <row r="138" spans="2:21">
      <c r="B138" s="86" t="s">
        <v>451</v>
      </c>
      <c r="C138" s="15"/>
      <c r="D138" s="15"/>
      <c r="E138" s="15"/>
    </row>
    <row r="139" spans="2:21">
      <c r="C139" s="15"/>
      <c r="D139" s="15"/>
      <c r="E139" s="15"/>
    </row>
    <row r="140" spans="2:21">
      <c r="C140" s="15"/>
      <c r="D140" s="15"/>
      <c r="E140" s="15"/>
    </row>
    <row r="141" spans="2:21">
      <c r="C141" s="15"/>
      <c r="D141" s="15"/>
      <c r="E141" s="15"/>
    </row>
    <row r="142" spans="2:21">
      <c r="C142" s="15"/>
      <c r="D142" s="15"/>
      <c r="E142" s="15"/>
    </row>
    <row r="143" spans="2:21">
      <c r="C143" s="15"/>
      <c r="D143" s="15"/>
      <c r="E143" s="15"/>
    </row>
    <row r="144" spans="2:21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9" spans="2:5">
      <c r="B519" s="87"/>
    </row>
  </sheetData>
  <dataValidations count="4">
    <dataValidation allowBlank="1" showInputMessage="1" showErrorMessage="1" sqref="B109:C1048576 C1:C3 C5:C105 A1:A1048576 B1:B105 D1:D1048576 T1:XFD1048576 E1:Q105 R1:S108 E109:S1048576"/>
    <dataValidation type="list" allowBlank="1" showInputMessage="1" showErrorMessage="1" sqref="K106:K108">
      <formula1>$BN$8:$BN$12</formula1>
    </dataValidation>
    <dataValidation type="list" allowBlank="1" showInputMessage="1" showErrorMessage="1" sqref="H106:H108">
      <formula1>$BM$8:$BM$11</formula1>
    </dataValidation>
    <dataValidation type="list" allowBlank="1" showInputMessage="1" showErrorMessage="1" sqref="F106:F108">
      <formula1>$BK$8:$BK$12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s="91" t="s">
        <v>196</v>
      </c>
    </row>
    <row r="2" spans="2:98">
      <c r="B2" s="2" t="s">
        <v>1</v>
      </c>
      <c r="C2" s="91">
        <v>513026484</v>
      </c>
    </row>
    <row r="3" spans="2:98">
      <c r="B3" s="2" t="s">
        <v>2</v>
      </c>
      <c r="C3" s="91" t="s">
        <v>5183</v>
      </c>
    </row>
    <row r="4" spans="2:98">
      <c r="B4" s="2" t="s">
        <v>3</v>
      </c>
    </row>
    <row r="6" spans="2:98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8"/>
    </row>
    <row r="7" spans="2:98" ht="26.25" customHeight="1">
      <c r="B7" s="146" t="s">
        <v>92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8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4">
        <v>51477902.060000002</v>
      </c>
      <c r="I11" s="7"/>
      <c r="J11" s="74">
        <v>55880.430235710308</v>
      </c>
      <c r="K11" s="7"/>
      <c r="L11" s="74">
        <v>100</v>
      </c>
      <c r="M11" s="74">
        <v>0.22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6" t="s">
        <v>207</v>
      </c>
      <c r="C12" s="15"/>
      <c r="D12" s="15"/>
      <c r="E12" s="15"/>
      <c r="H12" s="77">
        <v>51477902.060000002</v>
      </c>
      <c r="J12" s="77">
        <v>55880.430235710308</v>
      </c>
      <c r="L12" s="77">
        <v>100</v>
      </c>
      <c r="M12" s="77">
        <v>0.22</v>
      </c>
    </row>
    <row r="13" spans="2:98">
      <c r="B13" t="s">
        <v>3779</v>
      </c>
      <c r="C13" t="s">
        <v>3780</v>
      </c>
      <c r="D13" s="15"/>
      <c r="E13"/>
      <c r="F13" t="s">
        <v>126</v>
      </c>
      <c r="G13" t="s">
        <v>105</v>
      </c>
      <c r="H13" s="75">
        <v>57.5</v>
      </c>
      <c r="I13" s="75">
        <v>2.0000000000000001E-4</v>
      </c>
      <c r="J13" s="75">
        <v>1.15E-7</v>
      </c>
      <c r="K13" s="75">
        <v>0</v>
      </c>
      <c r="L13" s="75">
        <v>0</v>
      </c>
      <c r="M13" s="75">
        <v>0</v>
      </c>
    </row>
    <row r="14" spans="2:98">
      <c r="B14" t="s">
        <v>3781</v>
      </c>
      <c r="C14" t="s">
        <v>3782</v>
      </c>
      <c r="D14" s="15"/>
      <c r="E14"/>
      <c r="F14" t="s">
        <v>126</v>
      </c>
      <c r="G14" t="s">
        <v>105</v>
      </c>
      <c r="H14" s="75">
        <v>4</v>
      </c>
      <c r="I14" s="75">
        <v>9.9999999999999995E-7</v>
      </c>
      <c r="J14" s="75">
        <v>3.9999999999999998E-11</v>
      </c>
      <c r="K14" s="75">
        <v>0</v>
      </c>
      <c r="L14" s="75">
        <v>0</v>
      </c>
      <c r="M14" s="75">
        <v>0</v>
      </c>
    </row>
    <row r="15" spans="2:98">
      <c r="B15" t="s">
        <v>3783</v>
      </c>
      <c r="C15" t="s">
        <v>3784</v>
      </c>
      <c r="D15" s="15"/>
      <c r="E15" t="s">
        <v>2538</v>
      </c>
      <c r="F15" t="s">
        <v>126</v>
      </c>
      <c r="G15" t="s">
        <v>109</v>
      </c>
      <c r="H15" s="75">
        <v>8619</v>
      </c>
      <c r="I15" s="75">
        <v>809.08</v>
      </c>
      <c r="J15" s="75">
        <v>246.09342175079999</v>
      </c>
      <c r="K15" s="75">
        <v>0</v>
      </c>
      <c r="L15" s="75">
        <v>0.44</v>
      </c>
      <c r="M15" s="75">
        <v>0</v>
      </c>
    </row>
    <row r="16" spans="2:98">
      <c r="B16" t="s">
        <v>3785</v>
      </c>
      <c r="C16" t="s">
        <v>3786</v>
      </c>
      <c r="D16" s="15"/>
      <c r="E16">
        <v>51</v>
      </c>
      <c r="F16" t="s">
        <v>126</v>
      </c>
      <c r="G16" t="s">
        <v>105</v>
      </c>
      <c r="H16" s="75">
        <v>83857.5</v>
      </c>
      <c r="I16" s="75">
        <v>9.9999999999999995E-7</v>
      </c>
      <c r="J16" s="75">
        <v>8.3857499999999995E-7</v>
      </c>
      <c r="K16" s="75">
        <v>0</v>
      </c>
      <c r="L16" s="75">
        <v>0</v>
      </c>
      <c r="M16" s="75">
        <v>0</v>
      </c>
    </row>
    <row r="17" spans="2:13">
      <c r="B17" t="s">
        <v>3787</v>
      </c>
      <c r="C17" t="s">
        <v>3788</v>
      </c>
      <c r="D17" s="15"/>
      <c r="E17">
        <v>51</v>
      </c>
      <c r="F17" t="s">
        <v>126</v>
      </c>
      <c r="G17" t="s">
        <v>105</v>
      </c>
      <c r="H17" s="75">
        <v>5878.96</v>
      </c>
      <c r="I17" s="75">
        <v>9.9999999999999995E-7</v>
      </c>
      <c r="J17" s="75">
        <v>5.8789599999999997E-8</v>
      </c>
      <c r="K17" s="75">
        <v>0</v>
      </c>
      <c r="L17" s="75">
        <v>0</v>
      </c>
      <c r="M17" s="75">
        <v>0</v>
      </c>
    </row>
    <row r="18" spans="2:13">
      <c r="B18" t="s">
        <v>3789</v>
      </c>
      <c r="C18" t="s">
        <v>3790</v>
      </c>
      <c r="D18" s="15"/>
      <c r="E18" t="s">
        <v>3791</v>
      </c>
      <c r="F18" t="s">
        <v>126</v>
      </c>
      <c r="G18" t="s">
        <v>105</v>
      </c>
      <c r="H18" s="75">
        <v>24638824.010000002</v>
      </c>
      <c r="I18" s="75">
        <v>2.2200000000000002</v>
      </c>
      <c r="J18" s="75">
        <v>546.98189302200001</v>
      </c>
      <c r="K18" s="75">
        <v>0</v>
      </c>
      <c r="L18" s="75">
        <v>0.98</v>
      </c>
      <c r="M18" s="75">
        <v>0</v>
      </c>
    </row>
    <row r="19" spans="2:13">
      <c r="B19" t="s">
        <v>3792</v>
      </c>
      <c r="C19" t="s">
        <v>3793</v>
      </c>
      <c r="D19" s="15"/>
      <c r="E19">
        <v>1223</v>
      </c>
      <c r="F19" t="s">
        <v>126</v>
      </c>
      <c r="G19" t="s">
        <v>105</v>
      </c>
      <c r="H19" s="75">
        <v>0</v>
      </c>
      <c r="I19" s="75">
        <v>1</v>
      </c>
      <c r="J19" s="75">
        <v>0</v>
      </c>
      <c r="K19" s="75">
        <v>0</v>
      </c>
      <c r="L19" s="75">
        <v>0</v>
      </c>
      <c r="M19" s="75">
        <v>0</v>
      </c>
    </row>
    <row r="20" spans="2:13">
      <c r="B20" t="s">
        <v>3794</v>
      </c>
      <c r="C20" t="s">
        <v>3795</v>
      </c>
      <c r="D20" s="15"/>
      <c r="E20">
        <v>1614</v>
      </c>
      <c r="F20" t="s">
        <v>126</v>
      </c>
      <c r="G20" t="s">
        <v>105</v>
      </c>
      <c r="H20" s="75">
        <v>20000</v>
      </c>
      <c r="I20" s="75">
        <v>9.9999999999999995E-7</v>
      </c>
      <c r="J20" s="75">
        <v>1.9999999999999999E-7</v>
      </c>
      <c r="K20" s="75">
        <v>0</v>
      </c>
      <c r="L20" s="75">
        <v>0</v>
      </c>
      <c r="M20" s="75">
        <v>0</v>
      </c>
    </row>
    <row r="21" spans="2:13">
      <c r="B21" t="s">
        <v>3796</v>
      </c>
      <c r="C21" t="s">
        <v>3797</v>
      </c>
      <c r="D21" s="15"/>
      <c r="E21" t="s">
        <v>3798</v>
      </c>
      <c r="F21" t="s">
        <v>126</v>
      </c>
      <c r="G21" t="s">
        <v>105</v>
      </c>
      <c r="H21" s="75">
        <v>25050</v>
      </c>
      <c r="I21" s="75">
        <v>33200</v>
      </c>
      <c r="J21" s="75">
        <v>8316.6</v>
      </c>
      <c r="K21" s="75">
        <v>5.01</v>
      </c>
      <c r="L21" s="75">
        <v>14.88</v>
      </c>
      <c r="M21" s="75">
        <v>0.03</v>
      </c>
    </row>
    <row r="22" spans="2:13">
      <c r="B22" t="s">
        <v>3799</v>
      </c>
      <c r="C22" t="s">
        <v>3800</v>
      </c>
      <c r="D22" s="15"/>
      <c r="E22">
        <v>1619</v>
      </c>
      <c r="F22" t="s">
        <v>126</v>
      </c>
      <c r="G22" t="s">
        <v>105</v>
      </c>
      <c r="H22" s="75">
        <v>28604.47</v>
      </c>
      <c r="I22" s="75">
        <v>9.9999999999999995E-7</v>
      </c>
      <c r="J22" s="75">
        <v>2.8604469999999999E-7</v>
      </c>
      <c r="K22" s="75">
        <v>4.8499999999999996</v>
      </c>
      <c r="L22" s="75">
        <v>0</v>
      </c>
      <c r="M22" s="75">
        <v>0</v>
      </c>
    </row>
    <row r="23" spans="2:13">
      <c r="B23" t="s">
        <v>3801</v>
      </c>
      <c r="C23" t="s">
        <v>3802</v>
      </c>
      <c r="D23" s="15"/>
      <c r="E23" t="s">
        <v>3767</v>
      </c>
      <c r="F23" t="s">
        <v>126</v>
      </c>
      <c r="G23" t="s">
        <v>105</v>
      </c>
      <c r="H23" s="75">
        <v>146854.41</v>
      </c>
      <c r="I23" s="75">
        <v>9.9999999999999995E-7</v>
      </c>
      <c r="J23" s="75">
        <v>1.4685441000000001E-6</v>
      </c>
      <c r="K23" s="75">
        <v>0</v>
      </c>
      <c r="L23" s="75">
        <v>0</v>
      </c>
      <c r="M23" s="75">
        <v>0</v>
      </c>
    </row>
    <row r="24" spans="2:13">
      <c r="B24" t="s">
        <v>3803</v>
      </c>
      <c r="C24" t="s">
        <v>3804</v>
      </c>
      <c r="D24" s="15"/>
      <c r="E24">
        <v>1662</v>
      </c>
      <c r="F24" t="s">
        <v>126</v>
      </c>
      <c r="G24" t="s">
        <v>105</v>
      </c>
      <c r="H24" s="75">
        <v>178571</v>
      </c>
      <c r="I24" s="75">
        <v>9.9999999999999995E-7</v>
      </c>
      <c r="J24" s="75">
        <v>1.78571E-6</v>
      </c>
      <c r="K24" s="75">
        <v>0</v>
      </c>
      <c r="L24" s="75">
        <v>0</v>
      </c>
      <c r="M24" s="75">
        <v>0</v>
      </c>
    </row>
    <row r="25" spans="2:13">
      <c r="B25" t="s">
        <v>3805</v>
      </c>
      <c r="C25" t="s">
        <v>3806</v>
      </c>
      <c r="D25" s="15"/>
      <c r="E25" t="s">
        <v>2113</v>
      </c>
      <c r="F25" t="s">
        <v>1187</v>
      </c>
      <c r="G25" t="s">
        <v>105</v>
      </c>
      <c r="H25" s="75">
        <v>848.08</v>
      </c>
      <c r="I25" s="75">
        <v>9.9999999999999995E-7</v>
      </c>
      <c r="J25" s="75">
        <v>8.4808000000000007E-9</v>
      </c>
      <c r="K25" s="75">
        <v>0.01</v>
      </c>
      <c r="L25" s="75">
        <v>0</v>
      </c>
      <c r="M25" s="75">
        <v>0</v>
      </c>
    </row>
    <row r="26" spans="2:13">
      <c r="B26" t="s">
        <v>3807</v>
      </c>
      <c r="C26" t="s">
        <v>3808</v>
      </c>
      <c r="D26" s="15"/>
      <c r="E26" t="s">
        <v>3809</v>
      </c>
      <c r="F26" t="s">
        <v>1187</v>
      </c>
      <c r="G26" t="s">
        <v>105</v>
      </c>
      <c r="H26" s="75">
        <v>3369</v>
      </c>
      <c r="I26" s="75">
        <v>845681.21100000001</v>
      </c>
      <c r="J26" s="75">
        <v>28490.999998589999</v>
      </c>
      <c r="K26" s="75">
        <v>0</v>
      </c>
      <c r="L26" s="75">
        <v>50.99</v>
      </c>
      <c r="M26" s="75">
        <v>0.11</v>
      </c>
    </row>
    <row r="27" spans="2:13">
      <c r="B27" t="s">
        <v>3810</v>
      </c>
      <c r="C27" t="s">
        <v>3811</v>
      </c>
      <c r="D27" s="15"/>
      <c r="E27">
        <v>51</v>
      </c>
      <c r="F27" t="s">
        <v>615</v>
      </c>
      <c r="G27" t="s">
        <v>105</v>
      </c>
      <c r="H27" s="75">
        <v>640.47</v>
      </c>
      <c r="I27" s="75">
        <v>9.9999999999999995E-8</v>
      </c>
      <c r="J27" s="75">
        <v>6.4046999999999996E-10</v>
      </c>
      <c r="K27" s="75">
        <v>0</v>
      </c>
      <c r="L27" s="75">
        <v>0</v>
      </c>
      <c r="M27" s="75">
        <v>0</v>
      </c>
    </row>
    <row r="28" spans="2:13">
      <c r="B28" t="s">
        <v>3812</v>
      </c>
      <c r="C28" t="s">
        <v>3813</v>
      </c>
      <c r="D28" s="15"/>
      <c r="E28" t="s">
        <v>3814</v>
      </c>
      <c r="F28" t="s">
        <v>1057</v>
      </c>
      <c r="G28" t="s">
        <v>109</v>
      </c>
      <c r="H28" s="75">
        <v>22765</v>
      </c>
      <c r="I28" s="75">
        <v>100</v>
      </c>
      <c r="J28" s="75">
        <v>80.337684999999993</v>
      </c>
      <c r="K28" s="75">
        <v>0</v>
      </c>
      <c r="L28" s="75">
        <v>0.14000000000000001</v>
      </c>
      <c r="M28" s="75">
        <v>0</v>
      </c>
    </row>
    <row r="29" spans="2:13">
      <c r="B29" t="s">
        <v>3815</v>
      </c>
      <c r="C29" t="s">
        <v>3816</v>
      </c>
      <c r="D29" s="15"/>
      <c r="E29" t="s">
        <v>3814</v>
      </c>
      <c r="F29" t="s">
        <v>1057</v>
      </c>
      <c r="G29" t="s">
        <v>109</v>
      </c>
      <c r="H29" s="75">
        <v>2414.98</v>
      </c>
      <c r="I29" s="75">
        <v>5630</v>
      </c>
      <c r="J29" s="75">
        <v>479.81474684599999</v>
      </c>
      <c r="K29" s="75">
        <v>0</v>
      </c>
      <c r="L29" s="75">
        <v>0.86</v>
      </c>
      <c r="M29" s="75">
        <v>0</v>
      </c>
    </row>
    <row r="30" spans="2:13">
      <c r="B30" t="s">
        <v>3817</v>
      </c>
      <c r="C30" t="s">
        <v>3818</v>
      </c>
      <c r="D30" s="15"/>
      <c r="E30" t="s">
        <v>3819</v>
      </c>
      <c r="F30" t="s">
        <v>2023</v>
      </c>
      <c r="G30" t="s">
        <v>105</v>
      </c>
      <c r="H30" s="75">
        <v>15960000</v>
      </c>
      <c r="I30" s="75">
        <v>100</v>
      </c>
      <c r="J30" s="75">
        <v>15960</v>
      </c>
      <c r="K30" s="75">
        <v>0</v>
      </c>
      <c r="L30" s="75">
        <v>28.56</v>
      </c>
      <c r="M30" s="75">
        <v>0.06</v>
      </c>
    </row>
    <row r="31" spans="2:13">
      <c r="B31" t="s">
        <v>3820</v>
      </c>
      <c r="C31" t="s">
        <v>3821</v>
      </c>
      <c r="D31" s="15"/>
      <c r="E31" t="s">
        <v>3822</v>
      </c>
      <c r="F31" t="s">
        <v>2023</v>
      </c>
      <c r="G31" t="s">
        <v>105</v>
      </c>
      <c r="H31" s="75">
        <v>152350.07</v>
      </c>
      <c r="I31" s="75">
        <v>18.3</v>
      </c>
      <c r="J31" s="75">
        <v>27.880062809999998</v>
      </c>
      <c r="K31" s="75">
        <v>0.79</v>
      </c>
      <c r="L31" s="75">
        <v>0.05</v>
      </c>
      <c r="M31" s="75">
        <v>0</v>
      </c>
    </row>
    <row r="32" spans="2:13">
      <c r="B32" t="s">
        <v>3823</v>
      </c>
      <c r="C32" t="s">
        <v>3824</v>
      </c>
      <c r="D32" s="15"/>
      <c r="E32" t="s">
        <v>3825</v>
      </c>
      <c r="F32" t="s">
        <v>115</v>
      </c>
      <c r="G32" t="s">
        <v>105</v>
      </c>
      <c r="H32" s="75">
        <v>86516.61</v>
      </c>
      <c r="I32" s="75">
        <v>1</v>
      </c>
      <c r="J32" s="75">
        <v>0.86516610000000005</v>
      </c>
      <c r="K32" s="75">
        <v>0.21</v>
      </c>
      <c r="L32" s="75">
        <v>0</v>
      </c>
      <c r="M32" s="75">
        <v>0</v>
      </c>
    </row>
    <row r="33" spans="2:13">
      <c r="B33" t="s">
        <v>3826</v>
      </c>
      <c r="C33" t="s">
        <v>3827</v>
      </c>
      <c r="D33" s="15"/>
      <c r="E33" t="s">
        <v>3778</v>
      </c>
      <c r="F33" t="s">
        <v>115</v>
      </c>
      <c r="G33" t="s">
        <v>105</v>
      </c>
      <c r="H33" s="75">
        <v>218362.5</v>
      </c>
      <c r="I33" s="75">
        <v>84</v>
      </c>
      <c r="J33" s="75">
        <v>183.42449999999999</v>
      </c>
      <c r="K33" s="75">
        <v>0</v>
      </c>
      <c r="L33" s="75">
        <v>0.33</v>
      </c>
      <c r="M33" s="75">
        <v>0</v>
      </c>
    </row>
    <row r="34" spans="2:13">
      <c r="B34" t="s">
        <v>3828</v>
      </c>
      <c r="C34" t="s">
        <v>3829</v>
      </c>
      <c r="D34" s="15"/>
      <c r="E34" t="s">
        <v>3778</v>
      </c>
      <c r="F34" t="s">
        <v>115</v>
      </c>
      <c r="G34" t="s">
        <v>105</v>
      </c>
      <c r="H34" s="75">
        <v>1631825</v>
      </c>
      <c r="I34" s="75">
        <v>9.9999999999999995E-7</v>
      </c>
      <c r="J34" s="75">
        <v>1.6318249999999999E-5</v>
      </c>
      <c r="K34" s="75">
        <v>1.1299999999999999</v>
      </c>
      <c r="L34" s="75">
        <v>0</v>
      </c>
      <c r="M34" s="75">
        <v>0</v>
      </c>
    </row>
    <row r="35" spans="2:13">
      <c r="B35" t="s">
        <v>3830</v>
      </c>
      <c r="C35" t="s">
        <v>3831</v>
      </c>
      <c r="D35" s="15"/>
      <c r="E35" t="s">
        <v>3832</v>
      </c>
      <c r="F35" t="s">
        <v>115</v>
      </c>
      <c r="G35" t="s">
        <v>105</v>
      </c>
      <c r="H35" s="75">
        <v>28175.200000000001</v>
      </c>
      <c r="I35" s="75">
        <v>9.9999999999999995E-7</v>
      </c>
      <c r="J35" s="75">
        <v>2.8175199999999999E-7</v>
      </c>
      <c r="K35" s="75">
        <v>0.01</v>
      </c>
      <c r="L35" s="75">
        <v>0</v>
      </c>
      <c r="M35" s="75">
        <v>0</v>
      </c>
    </row>
    <row r="36" spans="2:13">
      <c r="B36" t="s">
        <v>3833</v>
      </c>
      <c r="C36" t="s">
        <v>3834</v>
      </c>
      <c r="D36" s="15"/>
      <c r="E36">
        <v>51</v>
      </c>
      <c r="F36" t="s">
        <v>647</v>
      </c>
      <c r="G36" t="s">
        <v>105</v>
      </c>
      <c r="H36" s="75">
        <v>2760.13</v>
      </c>
      <c r="I36" s="75">
        <v>9.9999999999999995E-7</v>
      </c>
      <c r="J36" s="75">
        <v>2.76013E-8</v>
      </c>
      <c r="K36" s="75">
        <v>0.01</v>
      </c>
      <c r="L36" s="75">
        <v>0</v>
      </c>
      <c r="M36" s="75">
        <v>0</v>
      </c>
    </row>
    <row r="37" spans="2:13">
      <c r="B37" t="s">
        <v>3835</v>
      </c>
      <c r="C37" t="s">
        <v>3836</v>
      </c>
      <c r="D37" s="15"/>
      <c r="E37" t="s">
        <v>3837</v>
      </c>
      <c r="F37" t="s">
        <v>838</v>
      </c>
      <c r="G37" t="s">
        <v>105</v>
      </c>
      <c r="H37" s="75">
        <v>278354.43</v>
      </c>
      <c r="I37" s="75">
        <v>9.9999999999999995E-7</v>
      </c>
      <c r="J37" s="75">
        <v>2.7835442999999999E-6</v>
      </c>
      <c r="K37" s="75">
        <v>2.5099999999999998</v>
      </c>
      <c r="L37" s="75">
        <v>0</v>
      </c>
      <c r="M37" s="75">
        <v>0</v>
      </c>
    </row>
    <row r="38" spans="2:13">
      <c r="B38" t="s">
        <v>3838</v>
      </c>
      <c r="C38" t="s">
        <v>3839</v>
      </c>
      <c r="D38" s="15"/>
      <c r="E38" t="s">
        <v>3767</v>
      </c>
      <c r="F38" t="s">
        <v>838</v>
      </c>
      <c r="G38" t="s">
        <v>105</v>
      </c>
      <c r="H38" s="75">
        <v>28790</v>
      </c>
      <c r="I38" s="75">
        <v>5074</v>
      </c>
      <c r="J38" s="75">
        <v>1460.8045999999999</v>
      </c>
      <c r="K38" s="75">
        <v>0</v>
      </c>
      <c r="L38" s="75">
        <v>2.61</v>
      </c>
      <c r="M38" s="75">
        <v>0.01</v>
      </c>
    </row>
    <row r="39" spans="2:13">
      <c r="B39" t="s">
        <v>3838</v>
      </c>
      <c r="C39" t="s">
        <v>3840</v>
      </c>
      <c r="D39" s="15"/>
      <c r="E39" t="s">
        <v>3767</v>
      </c>
      <c r="F39" t="s">
        <v>838</v>
      </c>
      <c r="G39" t="s">
        <v>105</v>
      </c>
      <c r="H39" s="75">
        <v>1171.4000000000001</v>
      </c>
      <c r="I39" s="75">
        <v>5073.8999999999996</v>
      </c>
      <c r="J39" s="75">
        <v>59.435664600000003</v>
      </c>
      <c r="K39" s="75">
        <v>0</v>
      </c>
      <c r="L39" s="75">
        <v>0.11</v>
      </c>
      <c r="M39" s="75">
        <v>0</v>
      </c>
    </row>
    <row r="40" spans="2:13">
      <c r="B40" t="s">
        <v>3841</v>
      </c>
      <c r="C40" t="s">
        <v>3842</v>
      </c>
      <c r="D40" s="15"/>
      <c r="E40">
        <v>229</v>
      </c>
      <c r="F40" t="s">
        <v>1163</v>
      </c>
      <c r="G40" t="s">
        <v>105</v>
      </c>
      <c r="H40" s="75">
        <v>920.04</v>
      </c>
      <c r="I40" s="75">
        <v>9.9999999999999995E-7</v>
      </c>
      <c r="J40" s="75">
        <v>9.2003999999999998E-9</v>
      </c>
      <c r="K40" s="75">
        <v>0</v>
      </c>
      <c r="L40" s="75">
        <v>0</v>
      </c>
      <c r="M40" s="75">
        <v>0</v>
      </c>
    </row>
    <row r="41" spans="2:13">
      <c r="B41" t="s">
        <v>3843</v>
      </c>
      <c r="C41" t="s">
        <v>3844</v>
      </c>
      <c r="D41" s="15"/>
      <c r="E41">
        <v>229</v>
      </c>
      <c r="F41" t="s">
        <v>1163</v>
      </c>
      <c r="G41" t="s">
        <v>105</v>
      </c>
      <c r="H41" s="75">
        <v>40590.629999999997</v>
      </c>
      <c r="I41" s="75">
        <v>9.9999999999999995E-7</v>
      </c>
      <c r="J41" s="75">
        <v>4.0590629999999998E-7</v>
      </c>
      <c r="K41" s="75">
        <v>0</v>
      </c>
      <c r="L41" s="75">
        <v>0</v>
      </c>
      <c r="M41" s="75">
        <v>0</v>
      </c>
    </row>
    <row r="42" spans="2:13">
      <c r="B42" t="s">
        <v>3845</v>
      </c>
      <c r="C42" t="s">
        <v>3846</v>
      </c>
      <c r="D42" s="15"/>
      <c r="E42" t="s">
        <v>3847</v>
      </c>
      <c r="F42" t="s">
        <v>515</v>
      </c>
      <c r="G42" t="s">
        <v>105</v>
      </c>
      <c r="H42" s="75">
        <v>12286.8</v>
      </c>
      <c r="I42" s="75">
        <v>2.2999999999999998</v>
      </c>
      <c r="J42" s="75">
        <v>0.28259640000000003</v>
      </c>
      <c r="K42" s="75">
        <v>0.46</v>
      </c>
      <c r="L42" s="75">
        <v>0</v>
      </c>
      <c r="M42" s="75">
        <v>0</v>
      </c>
    </row>
    <row r="43" spans="2:13">
      <c r="B43" t="s">
        <v>3848</v>
      </c>
      <c r="C43" t="s">
        <v>3849</v>
      </c>
      <c r="D43" s="15"/>
      <c r="E43">
        <v>4269</v>
      </c>
      <c r="F43" t="s">
        <v>515</v>
      </c>
      <c r="G43" t="s">
        <v>105</v>
      </c>
      <c r="H43" s="75">
        <v>4700000</v>
      </c>
      <c r="I43" s="75">
        <v>9.9999999999999995E-7</v>
      </c>
      <c r="J43" s="75">
        <v>4.6999999999999997E-5</v>
      </c>
      <c r="K43" s="75">
        <v>0</v>
      </c>
      <c r="L43" s="75">
        <v>0</v>
      </c>
      <c r="M43" s="75">
        <v>0</v>
      </c>
    </row>
    <row r="44" spans="2:13">
      <c r="B44" t="s">
        <v>3850</v>
      </c>
      <c r="C44" t="s">
        <v>3851</v>
      </c>
      <c r="D44" s="15"/>
      <c r="E44">
        <v>1223</v>
      </c>
      <c r="F44" t="s">
        <v>515</v>
      </c>
      <c r="G44" t="s">
        <v>105</v>
      </c>
      <c r="H44" s="75">
        <v>140250.10999999999</v>
      </c>
      <c r="I44" s="75">
        <v>9.9999999999999995E-7</v>
      </c>
      <c r="J44" s="75">
        <v>1.4025011000000001E-6</v>
      </c>
      <c r="K44" s="75">
        <v>0.9</v>
      </c>
      <c r="L44" s="75">
        <v>0</v>
      </c>
      <c r="M44" s="75">
        <v>0</v>
      </c>
    </row>
    <row r="45" spans="2:13">
      <c r="B45" t="s">
        <v>3852</v>
      </c>
      <c r="C45" t="s">
        <v>3853</v>
      </c>
      <c r="D45" s="15"/>
      <c r="E45" t="s">
        <v>3854</v>
      </c>
      <c r="F45" t="s">
        <v>515</v>
      </c>
      <c r="G45" t="s">
        <v>105</v>
      </c>
      <c r="H45" s="75">
        <v>269098</v>
      </c>
      <c r="I45" s="75">
        <v>10</v>
      </c>
      <c r="J45" s="75">
        <v>26.909800000000001</v>
      </c>
      <c r="K45" s="75">
        <v>1.34</v>
      </c>
      <c r="L45" s="75">
        <v>0.05</v>
      </c>
      <c r="M45" s="75">
        <v>0</v>
      </c>
    </row>
    <row r="46" spans="2:13">
      <c r="B46" t="s">
        <v>3855</v>
      </c>
      <c r="C46" t="s">
        <v>3856</v>
      </c>
      <c r="D46" s="15"/>
      <c r="E46" t="s">
        <v>3857</v>
      </c>
      <c r="F46" t="s">
        <v>515</v>
      </c>
      <c r="G46" t="s">
        <v>105</v>
      </c>
      <c r="H46" s="75">
        <v>90986.72</v>
      </c>
      <c r="I46" s="75">
        <v>9.9999999999999995E-7</v>
      </c>
      <c r="J46" s="75">
        <v>9.0986719999999999E-7</v>
      </c>
      <c r="K46" s="75">
        <v>0.27</v>
      </c>
      <c r="L46" s="75">
        <v>0</v>
      </c>
      <c r="M46" s="75">
        <v>0</v>
      </c>
    </row>
    <row r="47" spans="2:13">
      <c r="B47" t="s">
        <v>3858</v>
      </c>
      <c r="C47" t="s">
        <v>3859</v>
      </c>
      <c r="D47" s="15"/>
      <c r="E47" t="s">
        <v>3860</v>
      </c>
      <c r="F47" t="s">
        <v>131</v>
      </c>
      <c r="G47" t="s">
        <v>105</v>
      </c>
      <c r="H47" s="75">
        <v>2669106.04</v>
      </c>
      <c r="I47" s="75">
        <v>9.9999999999999995E-7</v>
      </c>
      <c r="J47" s="75">
        <v>2.66910604E-5</v>
      </c>
      <c r="K47" s="75">
        <v>0</v>
      </c>
      <c r="L47" s="75">
        <v>0</v>
      </c>
      <c r="M47" s="75">
        <v>0</v>
      </c>
    </row>
    <row r="48" spans="2:13">
      <c r="B48" s="76" t="s">
        <v>287</v>
      </c>
      <c r="C48" s="15"/>
      <c r="D48" s="15"/>
      <c r="E48" s="15"/>
      <c r="H48" s="77">
        <v>0</v>
      </c>
      <c r="J48" s="77">
        <v>0</v>
      </c>
      <c r="L48" s="77">
        <v>0</v>
      </c>
      <c r="M48" s="77">
        <v>0</v>
      </c>
    </row>
    <row r="49" spans="2:13">
      <c r="B49" s="76" t="s">
        <v>454</v>
      </c>
      <c r="C49" s="15"/>
      <c r="D49" s="15"/>
      <c r="E49" s="15"/>
      <c r="H49" s="77">
        <v>0</v>
      </c>
      <c r="J49" s="77">
        <v>0</v>
      </c>
      <c r="L49" s="77">
        <v>0</v>
      </c>
      <c r="M49" s="77">
        <v>0</v>
      </c>
    </row>
    <row r="50" spans="2:13">
      <c r="B50" t="s">
        <v>212</v>
      </c>
      <c r="C50" t="s">
        <v>212</v>
      </c>
      <c r="D50" s="15"/>
      <c r="E50" s="15"/>
      <c r="F50" t="s">
        <v>212</v>
      </c>
      <c r="G50" t="s">
        <v>212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</row>
    <row r="51" spans="2:13">
      <c r="B51" s="76" t="s">
        <v>455</v>
      </c>
      <c r="C51" s="15"/>
      <c r="D51" s="15"/>
      <c r="E51" s="15"/>
      <c r="H51" s="77">
        <v>0</v>
      </c>
      <c r="J51" s="77">
        <v>0</v>
      </c>
      <c r="L51" s="77">
        <v>0</v>
      </c>
      <c r="M51" s="77">
        <v>0</v>
      </c>
    </row>
    <row r="52" spans="2:13">
      <c r="B52" t="s">
        <v>212</v>
      </c>
      <c r="C52" t="s">
        <v>212</v>
      </c>
      <c r="D52" s="15"/>
      <c r="E52" s="15"/>
      <c r="F52" t="s">
        <v>212</v>
      </c>
      <c r="G52" t="s">
        <v>212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</row>
    <row r="53" spans="2:13">
      <c r="B53" t="s">
        <v>289</v>
      </c>
      <c r="C53" s="15"/>
      <c r="D53" s="15"/>
      <c r="E53" s="15"/>
    </row>
    <row r="54" spans="2:13">
      <c r="B54" t="s">
        <v>449</v>
      </c>
      <c r="C54" s="15"/>
      <c r="D54" s="15"/>
      <c r="E54" s="15"/>
    </row>
    <row r="55" spans="2:13">
      <c r="B55" t="s">
        <v>450</v>
      </c>
      <c r="C55" s="15"/>
      <c r="D55" s="15"/>
      <c r="E55" s="15"/>
    </row>
    <row r="56" spans="2:13">
      <c r="B56" t="s">
        <v>451</v>
      </c>
      <c r="C56" s="15"/>
      <c r="D56" s="15"/>
      <c r="E56" s="15"/>
    </row>
    <row r="57" spans="2:13">
      <c r="C57" s="15"/>
      <c r="D57" s="15"/>
      <c r="E57" s="15"/>
    </row>
    <row r="58" spans="2:13">
      <c r="C58" s="15"/>
      <c r="D58" s="15"/>
      <c r="E58" s="15"/>
    </row>
    <row r="59" spans="2:13">
      <c r="C59" s="15"/>
      <c r="D59" s="15"/>
      <c r="E59" s="15"/>
    </row>
    <row r="60" spans="2:13">
      <c r="C60" s="15"/>
      <c r="D60" s="15"/>
      <c r="E60" s="15"/>
    </row>
    <row r="61" spans="2:13">
      <c r="C61" s="15"/>
      <c r="D61" s="15"/>
      <c r="E61" s="15"/>
    </row>
    <row r="62" spans="2:13">
      <c r="C62" s="15"/>
      <c r="D62" s="15"/>
      <c r="E62" s="15"/>
    </row>
    <row r="63" spans="2:13">
      <c r="C63" s="15"/>
      <c r="D63" s="15"/>
      <c r="E63" s="15"/>
    </row>
    <row r="64" spans="2:13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s="91" t="s">
        <v>196</v>
      </c>
    </row>
    <row r="2" spans="2:55">
      <c r="B2" s="2" t="s">
        <v>1</v>
      </c>
      <c r="C2" s="91">
        <v>513026484</v>
      </c>
    </row>
    <row r="3" spans="2:55">
      <c r="B3" s="2" t="s">
        <v>2</v>
      </c>
      <c r="C3" s="91" t="s">
        <v>5183</v>
      </c>
    </row>
    <row r="4" spans="2:55">
      <c r="B4" s="2" t="s">
        <v>3</v>
      </c>
    </row>
    <row r="6" spans="2:55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55" ht="26.25" customHeight="1">
      <c r="B7" s="146" t="s">
        <v>142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4">
        <v>414760147.75999999</v>
      </c>
      <c r="G11" s="7"/>
      <c r="H11" s="74">
        <v>1140770.8533174174</v>
      </c>
      <c r="I11" s="7"/>
      <c r="J11" s="74">
        <v>100</v>
      </c>
      <c r="K11" s="74">
        <v>4.45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6" t="s">
        <v>207</v>
      </c>
      <c r="C12" s="15"/>
      <c r="F12" s="77">
        <v>188990768.69999999</v>
      </c>
      <c r="H12" s="77">
        <v>309872.36119809397</v>
      </c>
      <c r="J12" s="77">
        <v>27.16</v>
      </c>
      <c r="K12" s="77">
        <v>1.21</v>
      </c>
    </row>
    <row r="13" spans="2:55">
      <c r="B13" s="76" t="s">
        <v>3861</v>
      </c>
      <c r="C13" s="15"/>
      <c r="F13" s="77">
        <v>31156051.210000001</v>
      </c>
      <c r="H13" s="77">
        <v>87210.21851434595</v>
      </c>
      <c r="J13" s="77">
        <v>7.64</v>
      </c>
      <c r="K13" s="77">
        <v>0.34</v>
      </c>
    </row>
    <row r="14" spans="2:55">
      <c r="B14" t="s">
        <v>3862</v>
      </c>
      <c r="C14" t="s">
        <v>3863</v>
      </c>
      <c r="D14" t="s">
        <v>109</v>
      </c>
      <c r="E14" t="s">
        <v>1051</v>
      </c>
      <c r="F14" s="75">
        <v>4397141.57</v>
      </c>
      <c r="G14" s="75">
        <v>121.35031199999978</v>
      </c>
      <c r="H14" s="75">
        <v>18830.549955382401</v>
      </c>
      <c r="I14" s="75">
        <v>0</v>
      </c>
      <c r="J14" s="75">
        <v>1.65</v>
      </c>
      <c r="K14" s="75">
        <v>7.0000000000000007E-2</v>
      </c>
    </row>
    <row r="15" spans="2:55">
      <c r="B15" t="s">
        <v>3864</v>
      </c>
      <c r="C15" t="s">
        <v>3865</v>
      </c>
      <c r="D15" t="s">
        <v>109</v>
      </c>
      <c r="E15" t="s">
        <v>3866</v>
      </c>
      <c r="F15" s="75">
        <v>991040.95</v>
      </c>
      <c r="G15" s="75">
        <v>76.700665000000086</v>
      </c>
      <c r="H15" s="75">
        <v>2682.5164117262102</v>
      </c>
      <c r="I15" s="75">
        <v>0</v>
      </c>
      <c r="J15" s="75">
        <v>0.24</v>
      </c>
      <c r="K15" s="75">
        <v>0.01</v>
      </c>
    </row>
    <row r="16" spans="2:55">
      <c r="B16" t="s">
        <v>3867</v>
      </c>
      <c r="C16" t="s">
        <v>3868</v>
      </c>
      <c r="D16" t="s">
        <v>109</v>
      </c>
      <c r="E16" t="s">
        <v>1051</v>
      </c>
      <c r="F16" s="75">
        <v>6795215.4000000004</v>
      </c>
      <c r="G16" s="75">
        <v>83.765438999999958</v>
      </c>
      <c r="H16" s="75">
        <v>20087.216256133001</v>
      </c>
      <c r="I16" s="75">
        <v>0</v>
      </c>
      <c r="J16" s="75">
        <v>1.76</v>
      </c>
      <c r="K16" s="75">
        <v>0.08</v>
      </c>
    </row>
    <row r="17" spans="2:11">
      <c r="B17" t="s">
        <v>3869</v>
      </c>
      <c r="C17" t="s">
        <v>3870</v>
      </c>
      <c r="D17" t="s">
        <v>109</v>
      </c>
      <c r="E17" t="s">
        <v>1051</v>
      </c>
      <c r="F17" s="75">
        <v>905632.84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</row>
    <row r="18" spans="2:11">
      <c r="B18" t="s">
        <v>3871</v>
      </c>
      <c r="C18" t="s">
        <v>3872</v>
      </c>
      <c r="D18" t="s">
        <v>109</v>
      </c>
      <c r="E18" t="s">
        <v>1051</v>
      </c>
      <c r="F18" s="75">
        <v>710766.36</v>
      </c>
      <c r="G18" s="75">
        <v>6.4310869999999962</v>
      </c>
      <c r="H18" s="75">
        <v>161.31060051053799</v>
      </c>
      <c r="I18" s="75">
        <v>0</v>
      </c>
      <c r="J18" s="75">
        <v>0.01</v>
      </c>
      <c r="K18" s="75">
        <v>0</v>
      </c>
    </row>
    <row r="19" spans="2:11">
      <c r="B19" t="s">
        <v>3873</v>
      </c>
      <c r="C19" t="s">
        <v>3874</v>
      </c>
      <c r="D19" t="s">
        <v>109</v>
      </c>
      <c r="E19" t="s">
        <v>1051</v>
      </c>
      <c r="F19" s="75">
        <v>1687473.68</v>
      </c>
      <c r="G19" s="75">
        <v>6.6986499999999909</v>
      </c>
      <c r="H19" s="75">
        <v>398.91094554291402</v>
      </c>
      <c r="I19" s="75">
        <v>0</v>
      </c>
      <c r="J19" s="75">
        <v>0.03</v>
      </c>
      <c r="K19" s="75">
        <v>0</v>
      </c>
    </row>
    <row r="20" spans="2:11">
      <c r="B20" t="s">
        <v>3875</v>
      </c>
      <c r="C20" t="s">
        <v>3876</v>
      </c>
      <c r="D20" t="s">
        <v>109</v>
      </c>
      <c r="E20" t="s">
        <v>1051</v>
      </c>
      <c r="F20" s="75">
        <v>640368.89</v>
      </c>
      <c r="G20" s="75">
        <v>16.869770000000052</v>
      </c>
      <c r="H20" s="75">
        <v>381.23349013887798</v>
      </c>
      <c r="I20" s="75">
        <v>0</v>
      </c>
      <c r="J20" s="75">
        <v>0.03</v>
      </c>
      <c r="K20" s="75">
        <v>0</v>
      </c>
    </row>
    <row r="21" spans="2:11">
      <c r="B21" t="s">
        <v>3877</v>
      </c>
      <c r="C21" t="s">
        <v>3878</v>
      </c>
      <c r="D21" t="s">
        <v>109</v>
      </c>
      <c r="E21" t="s">
        <v>1051</v>
      </c>
      <c r="F21" s="75">
        <v>36862</v>
      </c>
      <c r="G21" s="75">
        <v>1042.0568610000007</v>
      </c>
      <c r="H21" s="75">
        <v>1355.5700673593201</v>
      </c>
      <c r="I21" s="75">
        <v>0</v>
      </c>
      <c r="J21" s="75">
        <v>0.12</v>
      </c>
      <c r="K21" s="75">
        <v>0.01</v>
      </c>
    </row>
    <row r="22" spans="2:11">
      <c r="B22" t="s">
        <v>3879</v>
      </c>
      <c r="C22" t="s">
        <v>3880</v>
      </c>
      <c r="D22" t="s">
        <v>109</v>
      </c>
      <c r="E22" t="s">
        <v>1051</v>
      </c>
      <c r="F22" s="75">
        <v>7165265.5</v>
      </c>
      <c r="G22" s="75">
        <v>143.69425699999971</v>
      </c>
      <c r="H22" s="75">
        <v>36334.8487537049</v>
      </c>
      <c r="I22" s="75">
        <v>0</v>
      </c>
      <c r="J22" s="75">
        <v>3.19</v>
      </c>
      <c r="K22" s="75">
        <v>0.14000000000000001</v>
      </c>
    </row>
    <row r="23" spans="2:11">
      <c r="B23" t="s">
        <v>3881</v>
      </c>
      <c r="C23" t="s">
        <v>3882</v>
      </c>
      <c r="D23" t="s">
        <v>109</v>
      </c>
      <c r="E23" t="s">
        <v>3883</v>
      </c>
      <c r="F23" s="75">
        <v>93540.53</v>
      </c>
      <c r="G23" s="75">
        <v>178.01350000000028</v>
      </c>
      <c r="H23" s="75">
        <v>587.6306281702</v>
      </c>
      <c r="I23" s="75">
        <v>0</v>
      </c>
      <c r="J23" s="75">
        <v>0.05</v>
      </c>
      <c r="K23" s="75">
        <v>0</v>
      </c>
    </row>
    <row r="24" spans="2:11">
      <c r="B24" t="s">
        <v>3884</v>
      </c>
      <c r="C24" t="s">
        <v>3885</v>
      </c>
      <c r="D24" t="s">
        <v>109</v>
      </c>
      <c r="E24" t="s">
        <v>1051</v>
      </c>
      <c r="F24" s="75">
        <v>1063184</v>
      </c>
      <c r="G24" s="75">
        <v>1.0668899999999979</v>
      </c>
      <c r="H24" s="75">
        <v>40.029460331150403</v>
      </c>
      <c r="I24" s="75">
        <v>0</v>
      </c>
      <c r="J24" s="75">
        <v>0</v>
      </c>
      <c r="K24" s="75">
        <v>0</v>
      </c>
    </row>
    <row r="25" spans="2:11">
      <c r="B25" t="s">
        <v>3886</v>
      </c>
      <c r="C25" t="s">
        <v>3887</v>
      </c>
      <c r="D25" t="s">
        <v>109</v>
      </c>
      <c r="E25" t="s">
        <v>3888</v>
      </c>
      <c r="F25" s="75">
        <v>237435.19</v>
      </c>
      <c r="G25" s="75">
        <v>117.70649999999998</v>
      </c>
      <c r="H25" s="75">
        <v>986.27310461632806</v>
      </c>
      <c r="I25" s="75">
        <v>0</v>
      </c>
      <c r="J25" s="75">
        <v>0.09</v>
      </c>
      <c r="K25" s="75">
        <v>0</v>
      </c>
    </row>
    <row r="26" spans="2:11">
      <c r="B26" t="s">
        <v>3889</v>
      </c>
      <c r="C26" t="s">
        <v>3890</v>
      </c>
      <c r="D26" t="s">
        <v>109</v>
      </c>
      <c r="E26" t="s">
        <v>1051</v>
      </c>
      <c r="F26" s="75">
        <v>1999998</v>
      </c>
      <c r="G26" s="75">
        <v>33.000032999999966</v>
      </c>
      <c r="H26" s="75">
        <v>2329.1399999976802</v>
      </c>
      <c r="I26" s="75">
        <v>0</v>
      </c>
      <c r="J26" s="75">
        <v>0.2</v>
      </c>
      <c r="K26" s="75">
        <v>0.01</v>
      </c>
    </row>
    <row r="27" spans="2:11">
      <c r="B27" t="s">
        <v>3891</v>
      </c>
      <c r="C27" t="s">
        <v>3892</v>
      </c>
      <c r="D27" t="s">
        <v>109</v>
      </c>
      <c r="E27" t="s">
        <v>1051</v>
      </c>
      <c r="F27" s="75">
        <v>486164</v>
      </c>
      <c r="G27" s="75">
        <v>2.2626109999999908</v>
      </c>
      <c r="H27" s="75">
        <v>38.819000501259097</v>
      </c>
      <c r="I27" s="75">
        <v>0</v>
      </c>
      <c r="J27" s="75">
        <v>0</v>
      </c>
      <c r="K27" s="75">
        <v>0</v>
      </c>
    </row>
    <row r="28" spans="2:11">
      <c r="B28" t="s">
        <v>3893</v>
      </c>
      <c r="C28" t="s">
        <v>3894</v>
      </c>
      <c r="D28" t="s">
        <v>109</v>
      </c>
      <c r="E28" t="s">
        <v>1051</v>
      </c>
      <c r="F28" s="75">
        <v>821488</v>
      </c>
      <c r="G28" s="75">
        <v>38.35405999999994</v>
      </c>
      <c r="H28" s="75">
        <v>1111.89614745677</v>
      </c>
      <c r="I28" s="75">
        <v>0</v>
      </c>
      <c r="J28" s="75">
        <v>0.1</v>
      </c>
      <c r="K28" s="75">
        <v>0</v>
      </c>
    </row>
    <row r="29" spans="2:11">
      <c r="B29" t="s">
        <v>3895</v>
      </c>
      <c r="C29" t="s">
        <v>3896</v>
      </c>
      <c r="D29" t="s">
        <v>109</v>
      </c>
      <c r="E29" t="s">
        <v>1051</v>
      </c>
      <c r="F29" s="75">
        <v>1013763</v>
      </c>
      <c r="G29" s="75">
        <v>2.6992500000000001</v>
      </c>
      <c r="H29" s="75">
        <v>96.5675481567975</v>
      </c>
      <c r="I29" s="75">
        <v>0</v>
      </c>
      <c r="J29" s="75">
        <v>0.01</v>
      </c>
      <c r="K29" s="75">
        <v>0</v>
      </c>
    </row>
    <row r="30" spans="2:11">
      <c r="B30" t="s">
        <v>3897</v>
      </c>
      <c r="C30" t="s">
        <v>3898</v>
      </c>
      <c r="D30" t="s">
        <v>105</v>
      </c>
      <c r="E30" t="s">
        <v>3899</v>
      </c>
      <c r="F30" s="75">
        <v>249948.73</v>
      </c>
      <c r="G30" s="75">
        <v>67.354399999999998</v>
      </c>
      <c r="H30" s="75">
        <v>168.35146739912</v>
      </c>
      <c r="I30" s="75">
        <v>0</v>
      </c>
      <c r="J30" s="75">
        <v>0.01</v>
      </c>
      <c r="K30" s="75">
        <v>0</v>
      </c>
    </row>
    <row r="31" spans="2:11">
      <c r="B31" t="s">
        <v>3900</v>
      </c>
      <c r="C31" t="s">
        <v>3901</v>
      </c>
      <c r="D31" t="s">
        <v>105</v>
      </c>
      <c r="E31" t="s">
        <v>3902</v>
      </c>
      <c r="F31" s="75">
        <v>1860762.57</v>
      </c>
      <c r="G31" s="75">
        <v>87.026399999999995</v>
      </c>
      <c r="H31" s="75">
        <v>1619.35467721848</v>
      </c>
      <c r="I31" s="75">
        <v>0</v>
      </c>
      <c r="J31" s="75">
        <v>0.14000000000000001</v>
      </c>
      <c r="K31" s="75">
        <v>0.01</v>
      </c>
    </row>
    <row r="32" spans="2:11">
      <c r="B32" s="76" t="s">
        <v>3903</v>
      </c>
      <c r="C32" s="15"/>
      <c r="F32" s="77">
        <v>3238640.87</v>
      </c>
      <c r="H32" s="77">
        <v>4162.9825185918098</v>
      </c>
      <c r="J32" s="77">
        <v>0.36</v>
      </c>
      <c r="K32" s="77">
        <v>0.02</v>
      </c>
    </row>
    <row r="33" spans="2:11">
      <c r="B33" t="s">
        <v>3904</v>
      </c>
      <c r="C33" t="s">
        <v>3905</v>
      </c>
      <c r="D33" t="s">
        <v>105</v>
      </c>
      <c r="E33" t="s">
        <v>751</v>
      </c>
      <c r="F33" s="75">
        <v>1238640.8700000001</v>
      </c>
      <c r="G33" s="75">
        <v>118.07446</v>
      </c>
      <c r="H33" s="75">
        <v>1462.5185185918101</v>
      </c>
      <c r="I33" s="75">
        <v>0</v>
      </c>
      <c r="J33" s="75">
        <v>0.13</v>
      </c>
      <c r="K33" s="75">
        <v>0.01</v>
      </c>
    </row>
    <row r="34" spans="2:11">
      <c r="B34" t="s">
        <v>3906</v>
      </c>
      <c r="C34" t="s">
        <v>3907</v>
      </c>
      <c r="D34" t="s">
        <v>105</v>
      </c>
      <c r="E34" t="s">
        <v>1051</v>
      </c>
      <c r="F34" s="75">
        <v>2000000</v>
      </c>
      <c r="G34" s="75">
        <v>135.0232</v>
      </c>
      <c r="H34" s="75">
        <v>2700.4639999999999</v>
      </c>
      <c r="I34" s="75">
        <v>0</v>
      </c>
      <c r="J34" s="75">
        <v>0.24</v>
      </c>
      <c r="K34" s="75">
        <v>0.01</v>
      </c>
    </row>
    <row r="35" spans="2:11">
      <c r="B35" s="76" t="s">
        <v>3908</v>
      </c>
      <c r="C35" s="15"/>
      <c r="F35" s="77">
        <v>38772183.119999997</v>
      </c>
      <c r="H35" s="77">
        <v>36146.475047169901</v>
      </c>
      <c r="J35" s="77">
        <v>3.17</v>
      </c>
      <c r="K35" s="77">
        <v>0.14000000000000001</v>
      </c>
    </row>
    <row r="36" spans="2:11">
      <c r="B36" t="s">
        <v>3909</v>
      </c>
      <c r="C36" t="s">
        <v>3910</v>
      </c>
      <c r="D36" t="s">
        <v>105</v>
      </c>
      <c r="E36" t="s">
        <v>1051</v>
      </c>
      <c r="F36" s="75">
        <v>38772183.119999997</v>
      </c>
      <c r="G36" s="75">
        <v>93.227856000000131</v>
      </c>
      <c r="H36" s="75">
        <v>36146.475047169901</v>
      </c>
      <c r="I36" s="75">
        <v>0</v>
      </c>
      <c r="J36" s="75">
        <v>3.17</v>
      </c>
      <c r="K36" s="75">
        <v>0.14000000000000001</v>
      </c>
    </row>
    <row r="37" spans="2:11">
      <c r="B37" s="76" t="s">
        <v>3911</v>
      </c>
      <c r="C37" s="15"/>
      <c r="F37" s="77">
        <v>115823893.5</v>
      </c>
      <c r="H37" s="77">
        <v>182352.68511798634</v>
      </c>
      <c r="J37" s="77">
        <v>15.99</v>
      </c>
      <c r="K37" s="77">
        <v>0.71</v>
      </c>
    </row>
    <row r="38" spans="2:11">
      <c r="B38" t="s">
        <v>3912</v>
      </c>
      <c r="C38" t="s">
        <v>3913</v>
      </c>
      <c r="D38" t="s">
        <v>105</v>
      </c>
      <c r="E38" t="s">
        <v>3914</v>
      </c>
      <c r="F38" s="75">
        <v>11124754</v>
      </c>
      <c r="G38" s="75">
        <v>99.785092000000006</v>
      </c>
      <c r="H38" s="75">
        <v>11100.846013673699</v>
      </c>
      <c r="I38" s="75">
        <v>0</v>
      </c>
      <c r="J38" s="75">
        <v>0.97</v>
      </c>
      <c r="K38" s="75">
        <v>0.04</v>
      </c>
    </row>
    <row r="39" spans="2:11">
      <c r="B39" t="s">
        <v>3915</v>
      </c>
      <c r="C39" t="s">
        <v>3916</v>
      </c>
      <c r="D39" t="s">
        <v>105</v>
      </c>
      <c r="E39" t="s">
        <v>3917</v>
      </c>
      <c r="F39" s="75">
        <v>3070065.51</v>
      </c>
      <c r="G39" s="75">
        <v>189.8939</v>
      </c>
      <c r="H39" s="75">
        <v>5829.8671294938904</v>
      </c>
      <c r="I39" s="75">
        <v>0</v>
      </c>
      <c r="J39" s="75">
        <v>0.51</v>
      </c>
      <c r="K39" s="75">
        <v>0.02</v>
      </c>
    </row>
    <row r="40" spans="2:11">
      <c r="B40" t="s">
        <v>3918</v>
      </c>
      <c r="C40" t="s">
        <v>3919</v>
      </c>
      <c r="D40" t="s">
        <v>109</v>
      </c>
      <c r="E40" t="s">
        <v>1051</v>
      </c>
      <c r="F40" s="75">
        <v>118</v>
      </c>
      <c r="G40" s="75">
        <v>2032.2033899999999</v>
      </c>
      <c r="H40" s="75">
        <v>8.4625420007058008</v>
      </c>
      <c r="I40" s="75">
        <v>0</v>
      </c>
      <c r="J40" s="75">
        <v>0</v>
      </c>
      <c r="K40" s="75">
        <v>0</v>
      </c>
    </row>
    <row r="41" spans="2:11">
      <c r="B41" t="s">
        <v>3920</v>
      </c>
      <c r="C41" t="s">
        <v>3921</v>
      </c>
      <c r="D41" t="s">
        <v>109</v>
      </c>
      <c r="E41" t="s">
        <v>1051</v>
      </c>
      <c r="F41" s="75">
        <v>565066.75</v>
      </c>
      <c r="G41" s="75">
        <v>151.48528899999991</v>
      </c>
      <c r="H41" s="75">
        <v>3020.7992944605699</v>
      </c>
      <c r="I41" s="75">
        <v>0</v>
      </c>
      <c r="J41" s="75">
        <v>0.26</v>
      </c>
      <c r="K41" s="75">
        <v>0.01</v>
      </c>
    </row>
    <row r="42" spans="2:11">
      <c r="B42" t="s">
        <v>3922</v>
      </c>
      <c r="C42" t="s">
        <v>3923</v>
      </c>
      <c r="D42" t="s">
        <v>109</v>
      </c>
      <c r="E42" t="s">
        <v>1051</v>
      </c>
      <c r="F42" s="75">
        <v>889970.27</v>
      </c>
      <c r="G42" s="75">
        <v>135.09777099999988</v>
      </c>
      <c r="H42" s="75">
        <v>4243.0225605870501</v>
      </c>
      <c r="I42" s="75">
        <v>0</v>
      </c>
      <c r="J42" s="75">
        <v>0.37</v>
      </c>
      <c r="K42" s="75">
        <v>0.02</v>
      </c>
    </row>
    <row r="43" spans="2:11">
      <c r="B43" t="s">
        <v>3924</v>
      </c>
      <c r="C43" t="s">
        <v>3925</v>
      </c>
      <c r="D43" t="s">
        <v>109</v>
      </c>
      <c r="E43" t="s">
        <v>1051</v>
      </c>
      <c r="F43" s="75">
        <v>3867442.52</v>
      </c>
      <c r="G43" s="75">
        <v>82.726453000000092</v>
      </c>
      <c r="H43" s="75">
        <v>11290.675607674</v>
      </c>
      <c r="I43" s="75">
        <v>0</v>
      </c>
      <c r="J43" s="75">
        <v>0.99</v>
      </c>
      <c r="K43" s="75">
        <v>0.04</v>
      </c>
    </row>
    <row r="44" spans="2:11">
      <c r="B44" t="s">
        <v>3926</v>
      </c>
      <c r="C44" t="s">
        <v>3927</v>
      </c>
      <c r="D44" t="s">
        <v>109</v>
      </c>
      <c r="E44" t="s">
        <v>1051</v>
      </c>
      <c r="F44" s="75">
        <v>7863870.29</v>
      </c>
      <c r="G44" s="75">
        <v>157.03463500000021</v>
      </c>
      <c r="H44" s="75">
        <v>43579.621023908803</v>
      </c>
      <c r="I44" s="75">
        <v>0</v>
      </c>
      <c r="J44" s="75">
        <v>3.82</v>
      </c>
      <c r="K44" s="75">
        <v>0.17</v>
      </c>
    </row>
    <row r="45" spans="2:11">
      <c r="B45" t="s">
        <v>3928</v>
      </c>
      <c r="C45" t="s">
        <v>3929</v>
      </c>
      <c r="D45" t="s">
        <v>109</v>
      </c>
      <c r="E45" t="s">
        <v>3748</v>
      </c>
      <c r="F45" s="75">
        <v>53871</v>
      </c>
      <c r="G45" s="75">
        <v>100</v>
      </c>
      <c r="H45" s="75">
        <v>190.110759</v>
      </c>
      <c r="I45" s="75">
        <v>0</v>
      </c>
      <c r="J45" s="75">
        <v>0.02</v>
      </c>
      <c r="K45" s="75">
        <v>0</v>
      </c>
    </row>
    <row r="46" spans="2:11">
      <c r="B46" t="s">
        <v>3930</v>
      </c>
      <c r="C46" t="s">
        <v>3931</v>
      </c>
      <c r="D46" t="s">
        <v>109</v>
      </c>
      <c r="E46" t="s">
        <v>3932</v>
      </c>
      <c r="F46" s="75">
        <v>55804</v>
      </c>
      <c r="G46" s="75">
        <v>100</v>
      </c>
      <c r="H46" s="75">
        <v>196.93231599999999</v>
      </c>
      <c r="I46" s="75">
        <v>0</v>
      </c>
      <c r="J46" s="75">
        <v>0.02</v>
      </c>
      <c r="K46" s="75">
        <v>0</v>
      </c>
    </row>
    <row r="47" spans="2:11">
      <c r="B47" t="s">
        <v>3933</v>
      </c>
      <c r="C47" t="s">
        <v>3934</v>
      </c>
      <c r="D47" t="s">
        <v>109</v>
      </c>
      <c r="E47" t="s">
        <v>3935</v>
      </c>
      <c r="F47" s="75">
        <v>42596.54</v>
      </c>
      <c r="G47" s="75">
        <v>141.40970000000004</v>
      </c>
      <c r="H47" s="75">
        <v>212.57157152863701</v>
      </c>
      <c r="I47" s="75">
        <v>0</v>
      </c>
      <c r="J47" s="75">
        <v>0.02</v>
      </c>
      <c r="K47" s="75">
        <v>0</v>
      </c>
    </row>
    <row r="48" spans="2:11">
      <c r="B48" t="s">
        <v>3936</v>
      </c>
      <c r="C48" t="s">
        <v>3937</v>
      </c>
      <c r="D48" t="s">
        <v>109</v>
      </c>
      <c r="E48" t="s">
        <v>3938</v>
      </c>
      <c r="F48" s="75">
        <v>40800</v>
      </c>
      <c r="G48" s="75">
        <v>141.90860000000001</v>
      </c>
      <c r="H48" s="75">
        <v>204.32454335520001</v>
      </c>
      <c r="I48" s="75">
        <v>0</v>
      </c>
      <c r="J48" s="75">
        <v>0.02</v>
      </c>
      <c r="K48" s="75">
        <v>0</v>
      </c>
    </row>
    <row r="49" spans="2:11">
      <c r="B49" t="s">
        <v>3939</v>
      </c>
      <c r="C49" t="s">
        <v>3940</v>
      </c>
      <c r="D49" t="s">
        <v>105</v>
      </c>
      <c r="E49" t="s">
        <v>1051</v>
      </c>
      <c r="F49" s="75">
        <v>29856275.559999999</v>
      </c>
      <c r="G49" s="75">
        <v>104.54215900000037</v>
      </c>
      <c r="H49" s="75">
        <v>31212.395067413399</v>
      </c>
      <c r="I49" s="75">
        <v>0</v>
      </c>
      <c r="J49" s="75">
        <v>2.74</v>
      </c>
      <c r="K49" s="75">
        <v>0.12</v>
      </c>
    </row>
    <row r="50" spans="2:11">
      <c r="B50" t="s">
        <v>3941</v>
      </c>
      <c r="C50" t="s">
        <v>3942</v>
      </c>
      <c r="D50" t="s">
        <v>105</v>
      </c>
      <c r="E50" t="s">
        <v>1051</v>
      </c>
      <c r="F50" s="75">
        <v>19808193.829999998</v>
      </c>
      <c r="G50" s="75">
        <v>124.48387900000002</v>
      </c>
      <c r="H50" s="75">
        <v>24658.008039422599</v>
      </c>
      <c r="I50" s="75">
        <v>0</v>
      </c>
      <c r="J50" s="75">
        <v>2.16</v>
      </c>
      <c r="K50" s="75">
        <v>0.1</v>
      </c>
    </row>
    <row r="51" spans="2:11">
      <c r="B51" t="s">
        <v>3943</v>
      </c>
      <c r="C51" t="s">
        <v>3944</v>
      </c>
      <c r="D51" t="s">
        <v>105</v>
      </c>
      <c r="E51" t="s">
        <v>3945</v>
      </c>
      <c r="F51" s="75">
        <v>536201.47</v>
      </c>
      <c r="G51" s="75">
        <v>147.59350000000001</v>
      </c>
      <c r="H51" s="75">
        <v>791.39851662445005</v>
      </c>
      <c r="I51" s="75">
        <v>0</v>
      </c>
      <c r="J51" s="75">
        <v>7.0000000000000007E-2</v>
      </c>
      <c r="K51" s="75">
        <v>0</v>
      </c>
    </row>
    <row r="52" spans="2:11">
      <c r="B52" t="s">
        <v>3946</v>
      </c>
      <c r="C52" t="s">
        <v>3947</v>
      </c>
      <c r="D52" t="s">
        <v>105</v>
      </c>
      <c r="E52" t="s">
        <v>3948</v>
      </c>
      <c r="F52" s="75">
        <v>1471385.18</v>
      </c>
      <c r="G52" s="75">
        <v>130.2543</v>
      </c>
      <c r="H52" s="75">
        <v>1916.54246651274</v>
      </c>
      <c r="I52" s="75">
        <v>0</v>
      </c>
      <c r="J52" s="75">
        <v>0.17</v>
      </c>
      <c r="K52" s="75">
        <v>0.01</v>
      </c>
    </row>
    <row r="53" spans="2:11">
      <c r="B53" t="s">
        <v>3949</v>
      </c>
      <c r="C53" t="s">
        <v>3950</v>
      </c>
      <c r="D53" t="s">
        <v>105</v>
      </c>
      <c r="E53" t="s">
        <v>3951</v>
      </c>
      <c r="F53" s="75">
        <v>968369.81</v>
      </c>
      <c r="G53" s="75">
        <v>92.980999999999995</v>
      </c>
      <c r="H53" s="75">
        <v>900.39993303610004</v>
      </c>
      <c r="I53" s="75">
        <v>0</v>
      </c>
      <c r="J53" s="75">
        <v>0.08</v>
      </c>
      <c r="K53" s="75">
        <v>0</v>
      </c>
    </row>
    <row r="54" spans="2:11">
      <c r="B54" t="s">
        <v>3952</v>
      </c>
      <c r="C54" t="s">
        <v>3953</v>
      </c>
      <c r="D54" t="s">
        <v>109</v>
      </c>
      <c r="E54" t="s">
        <v>1051</v>
      </c>
      <c r="F54" s="75">
        <v>894577.27</v>
      </c>
      <c r="G54" s="75">
        <v>52.514747999999997</v>
      </c>
      <c r="H54" s="75">
        <v>1657.87126149139</v>
      </c>
      <c r="I54" s="75">
        <v>0</v>
      </c>
      <c r="J54" s="75">
        <v>0.15</v>
      </c>
      <c r="K54" s="75">
        <v>0.01</v>
      </c>
    </row>
    <row r="55" spans="2:11">
      <c r="B55" t="s">
        <v>3954</v>
      </c>
      <c r="C55" t="s">
        <v>3955</v>
      </c>
      <c r="D55" t="s">
        <v>105</v>
      </c>
      <c r="E55" t="s">
        <v>1051</v>
      </c>
      <c r="F55" s="75">
        <v>23856636</v>
      </c>
      <c r="G55" s="75">
        <v>100.650305</v>
      </c>
      <c r="H55" s="75">
        <v>24011.776896739801</v>
      </c>
      <c r="I55" s="75">
        <v>0</v>
      </c>
      <c r="J55" s="75">
        <v>2.1</v>
      </c>
      <c r="K55" s="75">
        <v>0.09</v>
      </c>
    </row>
    <row r="56" spans="2:11">
      <c r="B56" t="s">
        <v>3956</v>
      </c>
      <c r="C56" t="s">
        <v>3957</v>
      </c>
      <c r="D56" t="s">
        <v>109</v>
      </c>
      <c r="E56" t="s">
        <v>3958</v>
      </c>
      <c r="F56" s="75">
        <v>18378</v>
      </c>
      <c r="G56" s="75">
        <v>100.27070000000001</v>
      </c>
      <c r="H56" s="75">
        <v>65.031527089134002</v>
      </c>
      <c r="I56" s="75">
        <v>0</v>
      </c>
      <c r="J56" s="75">
        <v>0.01</v>
      </c>
      <c r="K56" s="75">
        <v>0</v>
      </c>
    </row>
    <row r="57" spans="2:11">
      <c r="B57" t="s">
        <v>3959</v>
      </c>
      <c r="C57" t="s">
        <v>3960</v>
      </c>
      <c r="D57" t="s">
        <v>109</v>
      </c>
      <c r="E57" t="s">
        <v>541</v>
      </c>
      <c r="F57" s="75">
        <v>92705</v>
      </c>
      <c r="G57" s="75">
        <v>100</v>
      </c>
      <c r="H57" s="75">
        <v>327.15594499999997</v>
      </c>
      <c r="I57" s="75">
        <v>0</v>
      </c>
      <c r="J57" s="75">
        <v>0.03</v>
      </c>
      <c r="K57" s="75">
        <v>0</v>
      </c>
    </row>
    <row r="58" spans="2:11">
      <c r="B58" t="s">
        <v>3961</v>
      </c>
      <c r="C58" t="s">
        <v>3962</v>
      </c>
      <c r="D58" t="s">
        <v>109</v>
      </c>
      <c r="E58" t="s">
        <v>3725</v>
      </c>
      <c r="F58" s="75">
        <v>773481</v>
      </c>
      <c r="G58" s="75">
        <v>100</v>
      </c>
      <c r="H58" s="75">
        <v>2729.6144490000001</v>
      </c>
      <c r="I58" s="75">
        <v>0</v>
      </c>
      <c r="J58" s="75">
        <v>0.24</v>
      </c>
      <c r="K58" s="75">
        <v>0.01</v>
      </c>
    </row>
    <row r="59" spans="2:11">
      <c r="B59" t="s">
        <v>3963</v>
      </c>
      <c r="C59" t="s">
        <v>3964</v>
      </c>
      <c r="D59" t="s">
        <v>109</v>
      </c>
      <c r="E59" t="s">
        <v>818</v>
      </c>
      <c r="F59" s="75">
        <v>94337.13</v>
      </c>
      <c r="G59" s="75">
        <v>80.010399999999962</v>
      </c>
      <c r="H59" s="75">
        <v>266.36720865210401</v>
      </c>
      <c r="I59" s="75">
        <v>0</v>
      </c>
      <c r="J59" s="75">
        <v>0.02</v>
      </c>
      <c r="K59" s="75">
        <v>0</v>
      </c>
    </row>
    <row r="60" spans="2:11">
      <c r="B60" t="s">
        <v>3965</v>
      </c>
      <c r="C60" t="s">
        <v>3966</v>
      </c>
      <c r="D60" t="s">
        <v>109</v>
      </c>
      <c r="E60" t="s">
        <v>382</v>
      </c>
      <c r="F60" s="75">
        <v>336780.13</v>
      </c>
      <c r="G60" s="75">
        <v>104.34480000000009</v>
      </c>
      <c r="H60" s="75">
        <v>1240.13489984841</v>
      </c>
      <c r="I60" s="75">
        <v>0</v>
      </c>
      <c r="J60" s="75">
        <v>0.11</v>
      </c>
      <c r="K60" s="75">
        <v>0</v>
      </c>
    </row>
    <row r="61" spans="2:11">
      <c r="B61" t="s">
        <v>3967</v>
      </c>
      <c r="C61" t="s">
        <v>3968</v>
      </c>
      <c r="D61" t="s">
        <v>105</v>
      </c>
      <c r="E61" t="s">
        <v>3969</v>
      </c>
      <c r="F61" s="75">
        <v>8736367</v>
      </c>
      <c r="G61" s="75">
        <v>100</v>
      </c>
      <c r="H61" s="75">
        <v>8736.3670000000002</v>
      </c>
      <c r="I61" s="75">
        <v>0</v>
      </c>
      <c r="J61" s="75">
        <v>0.77</v>
      </c>
      <c r="K61" s="75">
        <v>0.03</v>
      </c>
    </row>
    <row r="62" spans="2:11">
      <c r="B62" t="s">
        <v>3970</v>
      </c>
      <c r="C62" t="s">
        <v>3971</v>
      </c>
      <c r="D62" t="s">
        <v>109</v>
      </c>
      <c r="E62" t="s">
        <v>3972</v>
      </c>
      <c r="F62" s="75">
        <v>93155.6</v>
      </c>
      <c r="G62" s="75">
        <v>111.81180000000015</v>
      </c>
      <c r="H62" s="75">
        <v>367.57694570446301</v>
      </c>
      <c r="I62" s="75">
        <v>0</v>
      </c>
      <c r="J62" s="75">
        <v>0.03</v>
      </c>
      <c r="K62" s="75">
        <v>0</v>
      </c>
    </row>
    <row r="63" spans="2:11">
      <c r="B63" t="s">
        <v>3973</v>
      </c>
      <c r="C63" t="s">
        <v>3974</v>
      </c>
      <c r="D63" t="s">
        <v>109</v>
      </c>
      <c r="E63" t="s">
        <v>3656</v>
      </c>
      <c r="F63" s="75">
        <v>251674.47</v>
      </c>
      <c r="G63" s="75">
        <v>99.667299999999912</v>
      </c>
      <c r="H63" s="75">
        <v>885.204298956196</v>
      </c>
      <c r="I63" s="75">
        <v>0</v>
      </c>
      <c r="J63" s="75">
        <v>0.08</v>
      </c>
      <c r="K63" s="75">
        <v>0</v>
      </c>
    </row>
    <row r="64" spans="2:11">
      <c r="B64" t="s">
        <v>3975</v>
      </c>
      <c r="C64" t="s">
        <v>3976</v>
      </c>
      <c r="D64" t="s">
        <v>109</v>
      </c>
      <c r="E64" t="s">
        <v>3977</v>
      </c>
      <c r="F64" s="75">
        <v>280017.17</v>
      </c>
      <c r="G64" s="75">
        <v>164.63359999999955</v>
      </c>
      <c r="H64" s="75">
        <v>1626.8772846419999</v>
      </c>
      <c r="I64" s="75">
        <v>0</v>
      </c>
      <c r="J64" s="75">
        <v>0.14000000000000001</v>
      </c>
      <c r="K64" s="75">
        <v>0.01</v>
      </c>
    </row>
    <row r="65" spans="2:11">
      <c r="B65" t="s">
        <v>3978</v>
      </c>
      <c r="C65" t="s">
        <v>3979</v>
      </c>
      <c r="D65" t="s">
        <v>109</v>
      </c>
      <c r="E65" t="s">
        <v>3980</v>
      </c>
      <c r="F65" s="75">
        <v>181000</v>
      </c>
      <c r="G65" s="75">
        <v>169.50790000000001</v>
      </c>
      <c r="H65" s="75">
        <v>1082.730016171</v>
      </c>
      <c r="I65" s="75">
        <v>0</v>
      </c>
      <c r="J65" s="75">
        <v>0.09</v>
      </c>
      <c r="K65" s="75">
        <v>0</v>
      </c>
    </row>
    <row r="66" spans="2:11">
      <c r="B66" s="76" t="s">
        <v>287</v>
      </c>
      <c r="C66" s="15"/>
      <c r="F66" s="77">
        <v>225769379.06</v>
      </c>
      <c r="H66" s="77">
        <v>830898.49211932346</v>
      </c>
      <c r="J66" s="77">
        <v>72.84</v>
      </c>
      <c r="K66" s="77">
        <v>3.24</v>
      </c>
    </row>
    <row r="67" spans="2:11">
      <c r="B67" s="76" t="s">
        <v>3981</v>
      </c>
      <c r="C67" s="15"/>
      <c r="F67" s="77">
        <v>0</v>
      </c>
      <c r="H67" s="77">
        <v>0</v>
      </c>
      <c r="J67" s="77">
        <v>0</v>
      </c>
      <c r="K67" s="77">
        <v>0</v>
      </c>
    </row>
    <row r="68" spans="2:11">
      <c r="B68" t="s">
        <v>212</v>
      </c>
      <c r="C68" t="s">
        <v>212</v>
      </c>
      <c r="D68" t="s">
        <v>212</v>
      </c>
      <c r="F68" s="75">
        <v>0</v>
      </c>
      <c r="G68" s="75">
        <v>0</v>
      </c>
      <c r="H68" s="75">
        <v>0</v>
      </c>
      <c r="I68" s="75">
        <v>0</v>
      </c>
      <c r="J68" s="75">
        <v>0</v>
      </c>
      <c r="K68" s="75">
        <v>0</v>
      </c>
    </row>
    <row r="69" spans="2:11">
      <c r="B69" s="76" t="s">
        <v>3982</v>
      </c>
      <c r="C69" s="15"/>
      <c r="F69" s="77">
        <v>37594936.200000003</v>
      </c>
      <c r="H69" s="77">
        <v>87704.969511616393</v>
      </c>
      <c r="J69" s="77">
        <v>7.69</v>
      </c>
      <c r="K69" s="77">
        <v>0.34</v>
      </c>
    </row>
    <row r="70" spans="2:11">
      <c r="B70" t="s">
        <v>3983</v>
      </c>
      <c r="C70" t="s">
        <v>3984</v>
      </c>
      <c r="D70" t="s">
        <v>105</v>
      </c>
      <c r="E70" t="s">
        <v>1051</v>
      </c>
      <c r="F70" s="75">
        <v>37594936.200000003</v>
      </c>
      <c r="G70" s="75">
        <v>233.28931600000038</v>
      </c>
      <c r="H70" s="75">
        <v>87704.969511616393</v>
      </c>
      <c r="I70" s="75">
        <v>0</v>
      </c>
      <c r="J70" s="75">
        <v>7.69</v>
      </c>
      <c r="K70" s="75">
        <v>0.34</v>
      </c>
    </row>
    <row r="71" spans="2:11">
      <c r="B71" s="76" t="s">
        <v>3985</v>
      </c>
      <c r="C71" s="15"/>
      <c r="F71" s="77">
        <v>59215499.32</v>
      </c>
      <c r="H71" s="77">
        <v>127949.39126595271</v>
      </c>
      <c r="J71" s="77">
        <v>11.22</v>
      </c>
      <c r="K71" s="77">
        <v>0.5</v>
      </c>
    </row>
    <row r="72" spans="2:11">
      <c r="B72" t="s">
        <v>3986</v>
      </c>
      <c r="C72" t="s">
        <v>3987</v>
      </c>
      <c r="D72" t="s">
        <v>109</v>
      </c>
      <c r="E72" t="s">
        <v>1051</v>
      </c>
      <c r="F72" s="75">
        <v>18474196.239999998</v>
      </c>
      <c r="G72" s="75">
        <v>119.44466599999997</v>
      </c>
      <c r="H72" s="75">
        <v>77872.473800540494</v>
      </c>
      <c r="I72" s="75">
        <v>0</v>
      </c>
      <c r="J72" s="75">
        <v>6.83</v>
      </c>
      <c r="K72" s="75">
        <v>0.3</v>
      </c>
    </row>
    <row r="73" spans="2:11">
      <c r="B73" t="s">
        <v>3988</v>
      </c>
      <c r="C73" t="s">
        <v>3989</v>
      </c>
      <c r="D73" t="s">
        <v>113</v>
      </c>
      <c r="E73" t="s">
        <v>3990</v>
      </c>
      <c r="F73" s="75">
        <v>3937459.99</v>
      </c>
      <c r="G73" s="75">
        <v>77.506666999999965</v>
      </c>
      <c r="H73" s="75">
        <v>12686.0024898549</v>
      </c>
      <c r="I73" s="75">
        <v>0</v>
      </c>
      <c r="J73" s="75">
        <v>1.1100000000000001</v>
      </c>
      <c r="K73" s="75">
        <v>0.05</v>
      </c>
    </row>
    <row r="74" spans="2:11">
      <c r="B74" t="s">
        <v>3991</v>
      </c>
      <c r="C74" t="s">
        <v>3992</v>
      </c>
      <c r="D74" t="s">
        <v>109</v>
      </c>
      <c r="E74" t="s">
        <v>1051</v>
      </c>
      <c r="F74" s="75">
        <v>1070638.83</v>
      </c>
      <c r="G74" s="75">
        <v>86.134836000000007</v>
      </c>
      <c r="H74" s="75">
        <v>3254.41909831568</v>
      </c>
      <c r="I74" s="75">
        <v>0</v>
      </c>
      <c r="J74" s="75">
        <v>0.28999999999999998</v>
      </c>
      <c r="K74" s="75">
        <v>0.01</v>
      </c>
    </row>
    <row r="75" spans="2:11">
      <c r="B75" t="s">
        <v>3993</v>
      </c>
      <c r="C75" t="s">
        <v>3994</v>
      </c>
      <c r="D75" t="s">
        <v>199</v>
      </c>
      <c r="E75" t="s">
        <v>1051</v>
      </c>
      <c r="F75" s="75">
        <v>33894696.579999998</v>
      </c>
      <c r="G75" s="75">
        <v>133.01505999999964</v>
      </c>
      <c r="H75" s="75">
        <v>25189.017989624201</v>
      </c>
      <c r="I75" s="75">
        <v>0</v>
      </c>
      <c r="J75" s="75">
        <v>2.21</v>
      </c>
      <c r="K75" s="75">
        <v>0.1</v>
      </c>
    </row>
    <row r="76" spans="2:11">
      <c r="B76" t="s">
        <v>3995</v>
      </c>
      <c r="C76" t="s">
        <v>3996</v>
      </c>
      <c r="D76" t="s">
        <v>109</v>
      </c>
      <c r="E76" t="s">
        <v>351</v>
      </c>
      <c r="F76" s="75">
        <v>59675</v>
      </c>
      <c r="G76" s="75">
        <v>100</v>
      </c>
      <c r="H76" s="75">
        <v>210.593075</v>
      </c>
      <c r="I76" s="75">
        <v>0</v>
      </c>
      <c r="J76" s="75">
        <v>0.02</v>
      </c>
      <c r="K76" s="75">
        <v>0</v>
      </c>
    </row>
    <row r="77" spans="2:11">
      <c r="B77" t="s">
        <v>3997</v>
      </c>
      <c r="C77" t="s">
        <v>3998</v>
      </c>
      <c r="D77" t="s">
        <v>109</v>
      </c>
      <c r="E77" t="s">
        <v>3999</v>
      </c>
      <c r="F77" s="75">
        <v>397893</v>
      </c>
      <c r="G77" s="75">
        <v>100.9</v>
      </c>
      <c r="H77" s="75">
        <v>1416.8018765730001</v>
      </c>
      <c r="I77" s="75">
        <v>0</v>
      </c>
      <c r="J77" s="75">
        <v>0.12</v>
      </c>
      <c r="K77" s="75">
        <v>0.01</v>
      </c>
    </row>
    <row r="78" spans="2:11">
      <c r="B78" t="s">
        <v>4000</v>
      </c>
      <c r="C78" t="s">
        <v>4001</v>
      </c>
      <c r="D78" t="s">
        <v>109</v>
      </c>
      <c r="E78" t="s">
        <v>3999</v>
      </c>
      <c r="F78" s="75">
        <v>138105.93</v>
      </c>
      <c r="G78" s="75">
        <v>297.18220000000002</v>
      </c>
      <c r="H78" s="75">
        <v>1448.39420485764</v>
      </c>
      <c r="I78" s="75">
        <v>0</v>
      </c>
      <c r="J78" s="75">
        <v>0.13</v>
      </c>
      <c r="K78" s="75">
        <v>0.01</v>
      </c>
    </row>
    <row r="79" spans="2:11">
      <c r="B79" t="s">
        <v>4002</v>
      </c>
      <c r="C79" t="s">
        <v>4003</v>
      </c>
      <c r="D79" t="s">
        <v>109</v>
      </c>
      <c r="E79" t="s">
        <v>4004</v>
      </c>
      <c r="F79" s="75">
        <v>337863.22</v>
      </c>
      <c r="G79" s="75">
        <v>102.68888885505588</v>
      </c>
      <c r="H79" s="75">
        <v>1224.3794443585</v>
      </c>
      <c r="I79" s="75">
        <v>0</v>
      </c>
      <c r="J79" s="75">
        <v>0.11</v>
      </c>
      <c r="K79" s="75">
        <v>0</v>
      </c>
    </row>
    <row r="80" spans="2:11">
      <c r="B80" t="s">
        <v>4005</v>
      </c>
      <c r="C80" t="s">
        <v>4006</v>
      </c>
      <c r="D80" t="s">
        <v>109</v>
      </c>
      <c r="E80" t="s">
        <v>4007</v>
      </c>
      <c r="F80" s="75">
        <v>114849.78</v>
      </c>
      <c r="G80" s="75">
        <v>283.10010000000028</v>
      </c>
      <c r="H80" s="75">
        <v>1147.41850252309</v>
      </c>
      <c r="I80" s="75">
        <v>0</v>
      </c>
      <c r="J80" s="75">
        <v>0.1</v>
      </c>
      <c r="K80" s="75">
        <v>0</v>
      </c>
    </row>
    <row r="81" spans="2:11">
      <c r="B81" t="s">
        <v>4008</v>
      </c>
      <c r="C81" t="s">
        <v>4009</v>
      </c>
      <c r="D81" t="s">
        <v>109</v>
      </c>
      <c r="E81" t="s">
        <v>4010</v>
      </c>
      <c r="F81" s="75">
        <v>52215</v>
      </c>
      <c r="G81" s="75">
        <v>100.433333333333</v>
      </c>
      <c r="H81" s="75">
        <v>185.06522418500001</v>
      </c>
      <c r="I81" s="75">
        <v>0</v>
      </c>
      <c r="J81" s="75">
        <v>0.02</v>
      </c>
      <c r="K81" s="75">
        <v>0</v>
      </c>
    </row>
    <row r="82" spans="2:11">
      <c r="B82" t="s">
        <v>4011</v>
      </c>
      <c r="C82" t="s">
        <v>4012</v>
      </c>
      <c r="D82" t="s">
        <v>109</v>
      </c>
      <c r="E82" t="s">
        <v>4010</v>
      </c>
      <c r="F82" s="75">
        <v>42757.19</v>
      </c>
      <c r="G82" s="75">
        <v>163.35880000000003</v>
      </c>
      <c r="H82" s="75">
        <v>246.49229508445401</v>
      </c>
      <c r="I82" s="75">
        <v>0</v>
      </c>
      <c r="J82" s="75">
        <v>0.02</v>
      </c>
      <c r="K82" s="75">
        <v>0</v>
      </c>
    </row>
    <row r="83" spans="2:11">
      <c r="B83" t="s">
        <v>4013</v>
      </c>
      <c r="C83" t="s">
        <v>4014</v>
      </c>
      <c r="D83" t="s">
        <v>116</v>
      </c>
      <c r="E83" t="s">
        <v>4015</v>
      </c>
      <c r="F83" s="75">
        <v>88363</v>
      </c>
      <c r="G83" s="75">
        <v>103.70706248974906</v>
      </c>
      <c r="H83" s="75">
        <v>433.97325756969002</v>
      </c>
      <c r="I83" s="75">
        <v>0</v>
      </c>
      <c r="J83" s="75">
        <v>0.04</v>
      </c>
      <c r="K83" s="75">
        <v>0</v>
      </c>
    </row>
    <row r="84" spans="2:11">
      <c r="B84" t="s">
        <v>4016</v>
      </c>
      <c r="C84" t="s">
        <v>4017</v>
      </c>
      <c r="D84" t="s">
        <v>116</v>
      </c>
      <c r="E84" t="s">
        <v>4015</v>
      </c>
      <c r="F84" s="75">
        <v>152021.17000000001</v>
      </c>
      <c r="G84" s="75">
        <v>123.91970000000012</v>
      </c>
      <c r="H84" s="75">
        <v>892.13095080978098</v>
      </c>
      <c r="I84" s="75">
        <v>0</v>
      </c>
      <c r="J84" s="75">
        <v>0.08</v>
      </c>
      <c r="K84" s="75">
        <v>0</v>
      </c>
    </row>
    <row r="85" spans="2:11">
      <c r="B85" t="s">
        <v>4018</v>
      </c>
      <c r="C85" t="s">
        <v>4019</v>
      </c>
      <c r="D85" t="s">
        <v>109</v>
      </c>
      <c r="E85" t="s">
        <v>4020</v>
      </c>
      <c r="F85" s="75">
        <v>89830</v>
      </c>
      <c r="G85" s="75">
        <v>43.6</v>
      </c>
      <c r="H85" s="75">
        <v>138.21639052</v>
      </c>
      <c r="I85" s="75">
        <v>0</v>
      </c>
      <c r="J85" s="75">
        <v>0.01</v>
      </c>
      <c r="K85" s="75">
        <v>0</v>
      </c>
    </row>
    <row r="86" spans="2:11">
      <c r="B86" t="s">
        <v>4021</v>
      </c>
      <c r="C86" t="s">
        <v>4022</v>
      </c>
      <c r="D86" t="s">
        <v>109</v>
      </c>
      <c r="E86" t="s">
        <v>4023</v>
      </c>
      <c r="F86" s="75">
        <v>180766.93</v>
      </c>
      <c r="G86" s="75">
        <v>100.99997503665008</v>
      </c>
      <c r="H86" s="75">
        <v>644.30560141890305</v>
      </c>
      <c r="I86" s="75">
        <v>0</v>
      </c>
      <c r="J86" s="75">
        <v>0.06</v>
      </c>
      <c r="K86" s="75">
        <v>0</v>
      </c>
    </row>
    <row r="87" spans="2:11">
      <c r="B87" t="s">
        <v>4024</v>
      </c>
      <c r="C87" t="s">
        <v>4025</v>
      </c>
      <c r="D87" t="s">
        <v>109</v>
      </c>
      <c r="E87" t="s">
        <v>4026</v>
      </c>
      <c r="F87" s="75">
        <v>111731</v>
      </c>
      <c r="G87" s="75">
        <v>102.6</v>
      </c>
      <c r="H87" s="75">
        <v>404.55046517400001</v>
      </c>
      <c r="I87" s="75">
        <v>0</v>
      </c>
      <c r="J87" s="75">
        <v>0.04</v>
      </c>
      <c r="K87" s="75">
        <v>0</v>
      </c>
    </row>
    <row r="88" spans="2:11">
      <c r="B88" t="s">
        <v>4027</v>
      </c>
      <c r="C88" t="s">
        <v>4028</v>
      </c>
      <c r="D88" t="s">
        <v>109</v>
      </c>
      <c r="E88" t="s">
        <v>4029</v>
      </c>
      <c r="F88" s="75">
        <v>72436.460000000006</v>
      </c>
      <c r="G88" s="75">
        <v>217.17340000000016</v>
      </c>
      <c r="H88" s="75">
        <v>555.15659954336797</v>
      </c>
      <c r="I88" s="75">
        <v>0</v>
      </c>
      <c r="J88" s="75">
        <v>0.05</v>
      </c>
      <c r="K88" s="75">
        <v>0</v>
      </c>
    </row>
    <row r="89" spans="2:11">
      <c r="B89" s="76" t="s">
        <v>4030</v>
      </c>
      <c r="C89" s="15"/>
      <c r="F89" s="77">
        <v>128958943.54000001</v>
      </c>
      <c r="H89" s="77">
        <v>615244.13134175446</v>
      </c>
      <c r="J89" s="77">
        <v>53.93</v>
      </c>
      <c r="K89" s="77">
        <v>2.4</v>
      </c>
    </row>
    <row r="90" spans="2:11">
      <c r="B90" t="s">
        <v>4031</v>
      </c>
      <c r="C90" t="s">
        <v>4032</v>
      </c>
      <c r="D90" t="s">
        <v>109</v>
      </c>
      <c r="E90" t="s">
        <v>1051</v>
      </c>
      <c r="F90" s="75">
        <v>9268068.4399999995</v>
      </c>
      <c r="G90" s="75">
        <v>110.78114099999986</v>
      </c>
      <c r="H90" s="75">
        <v>36233.202769753399</v>
      </c>
      <c r="I90" s="75">
        <v>0</v>
      </c>
      <c r="J90" s="75">
        <v>3.18</v>
      </c>
      <c r="K90" s="75">
        <v>0.14000000000000001</v>
      </c>
    </row>
    <row r="91" spans="2:11">
      <c r="B91" t="s">
        <v>4033</v>
      </c>
      <c r="C91" t="s">
        <v>4034</v>
      </c>
      <c r="D91" t="s">
        <v>109</v>
      </c>
      <c r="E91" t="s">
        <v>1051</v>
      </c>
      <c r="F91" s="75">
        <v>10496395.15</v>
      </c>
      <c r="G91" s="75">
        <v>108.37983000000027</v>
      </c>
      <c r="H91" s="75">
        <v>40145.816550315103</v>
      </c>
      <c r="I91" s="75">
        <v>0</v>
      </c>
      <c r="J91" s="75">
        <v>3.52</v>
      </c>
      <c r="K91" s="75">
        <v>0.16</v>
      </c>
    </row>
    <row r="92" spans="2:11">
      <c r="B92" t="s">
        <v>4035</v>
      </c>
      <c r="C92" t="s">
        <v>4036</v>
      </c>
      <c r="D92" t="s">
        <v>109</v>
      </c>
      <c r="E92" t="s">
        <v>1051</v>
      </c>
      <c r="F92" s="75">
        <v>6256413.8700000001</v>
      </c>
      <c r="G92" s="75">
        <v>207.37609899999973</v>
      </c>
      <c r="H92" s="75">
        <v>45786.329476759398</v>
      </c>
      <c r="I92" s="75">
        <v>0</v>
      </c>
      <c r="J92" s="75">
        <v>4.01</v>
      </c>
      <c r="K92" s="75">
        <v>0.18</v>
      </c>
    </row>
    <row r="93" spans="2:11">
      <c r="B93" t="s">
        <v>4037</v>
      </c>
      <c r="C93" t="s">
        <v>4038</v>
      </c>
      <c r="D93" t="s">
        <v>116</v>
      </c>
      <c r="E93" t="s">
        <v>3935</v>
      </c>
      <c r="F93" s="75">
        <v>489331.52</v>
      </c>
      <c r="G93" s="75">
        <v>136.87660000000002</v>
      </c>
      <c r="H93" s="75">
        <v>3171.8787907290698</v>
      </c>
      <c r="I93" s="75">
        <v>0</v>
      </c>
      <c r="J93" s="75">
        <v>0.28000000000000003</v>
      </c>
      <c r="K93" s="75">
        <v>0.01</v>
      </c>
    </row>
    <row r="94" spans="2:11">
      <c r="B94" t="s">
        <v>4039</v>
      </c>
      <c r="C94" t="s">
        <v>4040</v>
      </c>
      <c r="D94" t="s">
        <v>109</v>
      </c>
      <c r="E94" t="s">
        <v>1051</v>
      </c>
      <c r="F94" s="75">
        <v>293270.43</v>
      </c>
      <c r="G94" s="75">
        <v>886.47</v>
      </c>
      <c r="H94" s="75">
        <v>9174.5332099173102</v>
      </c>
      <c r="I94" s="75">
        <v>0</v>
      </c>
      <c r="J94" s="75">
        <v>0.8</v>
      </c>
      <c r="K94" s="75">
        <v>0.04</v>
      </c>
    </row>
    <row r="95" spans="2:11">
      <c r="B95" t="s">
        <v>4041</v>
      </c>
      <c r="C95" t="s">
        <v>4042</v>
      </c>
      <c r="D95" t="s">
        <v>109</v>
      </c>
      <c r="E95" t="s">
        <v>1051</v>
      </c>
      <c r="F95" s="75">
        <v>11097.6</v>
      </c>
      <c r="G95" s="75">
        <v>17569.505749000018</v>
      </c>
      <c r="H95" s="75">
        <v>6880.82115563361</v>
      </c>
      <c r="I95" s="75">
        <v>0</v>
      </c>
      <c r="J95" s="75">
        <v>0.6</v>
      </c>
      <c r="K95" s="75">
        <v>0.03</v>
      </c>
    </row>
    <row r="96" spans="2:11">
      <c r="B96" t="s">
        <v>4043</v>
      </c>
      <c r="C96" t="s">
        <v>4044</v>
      </c>
      <c r="D96" t="s">
        <v>109</v>
      </c>
      <c r="E96" t="s">
        <v>4045</v>
      </c>
      <c r="F96" s="75">
        <v>1468889</v>
      </c>
      <c r="G96" s="75">
        <v>77.084481999999966</v>
      </c>
      <c r="H96" s="75">
        <v>3995.8354476447798</v>
      </c>
      <c r="I96" s="75">
        <v>0</v>
      </c>
      <c r="J96" s="75">
        <v>0.35</v>
      </c>
      <c r="K96" s="75">
        <v>0.02</v>
      </c>
    </row>
    <row r="97" spans="2:11">
      <c r="B97" t="s">
        <v>4046</v>
      </c>
      <c r="C97" t="s">
        <v>4047</v>
      </c>
      <c r="D97" t="s">
        <v>109</v>
      </c>
      <c r="E97" t="s">
        <v>1051</v>
      </c>
      <c r="F97" s="75">
        <v>10660924.060000001</v>
      </c>
      <c r="G97" s="75">
        <v>122.20252099999969</v>
      </c>
      <c r="H97" s="75">
        <v>45975.522492187498</v>
      </c>
      <c r="I97" s="75">
        <v>0</v>
      </c>
      <c r="J97" s="75">
        <v>4.03</v>
      </c>
      <c r="K97" s="75">
        <v>0.18</v>
      </c>
    </row>
    <row r="98" spans="2:11">
      <c r="B98" t="s">
        <v>4048</v>
      </c>
      <c r="C98" t="s">
        <v>4049</v>
      </c>
      <c r="D98" t="s">
        <v>109</v>
      </c>
      <c r="E98" t="s">
        <v>1051</v>
      </c>
      <c r="F98" s="75">
        <v>7329471.4000000004</v>
      </c>
      <c r="G98" s="75">
        <v>203.26200600000001</v>
      </c>
      <c r="H98" s="75">
        <v>52575.149976235298</v>
      </c>
      <c r="I98" s="75">
        <v>0</v>
      </c>
      <c r="J98" s="75">
        <v>4.6100000000000003</v>
      </c>
      <c r="K98" s="75">
        <v>0.2</v>
      </c>
    </row>
    <row r="99" spans="2:11">
      <c r="B99" t="s">
        <v>4050</v>
      </c>
      <c r="C99" t="s">
        <v>4051</v>
      </c>
      <c r="D99" t="s">
        <v>113</v>
      </c>
      <c r="E99" t="s">
        <v>1051</v>
      </c>
      <c r="F99" s="75">
        <v>1523696</v>
      </c>
      <c r="G99" s="75">
        <v>66.724595999999963</v>
      </c>
      <c r="H99" s="75">
        <v>4226.2370931147298</v>
      </c>
      <c r="I99" s="75">
        <v>0</v>
      </c>
      <c r="J99" s="75">
        <v>0.37</v>
      </c>
      <c r="K99" s="75">
        <v>0.02</v>
      </c>
    </row>
    <row r="100" spans="2:11">
      <c r="B100" t="s">
        <v>4052</v>
      </c>
      <c r="C100" t="s">
        <v>4053</v>
      </c>
      <c r="D100" t="s">
        <v>113</v>
      </c>
      <c r="E100" t="s">
        <v>1051</v>
      </c>
      <c r="F100" s="75">
        <v>2716037.36</v>
      </c>
      <c r="G100" s="75">
        <v>29.064659000000017</v>
      </c>
      <c r="H100" s="75">
        <v>3281.48594581518</v>
      </c>
      <c r="I100" s="75">
        <v>0</v>
      </c>
      <c r="J100" s="75">
        <v>0.28999999999999998</v>
      </c>
      <c r="K100" s="75">
        <v>0.01</v>
      </c>
    </row>
    <row r="101" spans="2:11">
      <c r="B101" t="s">
        <v>4054</v>
      </c>
      <c r="C101" t="s">
        <v>4055</v>
      </c>
      <c r="D101" t="s">
        <v>109</v>
      </c>
      <c r="E101" t="s">
        <v>1051</v>
      </c>
      <c r="F101" s="75">
        <v>15656096.92</v>
      </c>
      <c r="G101" s="75">
        <v>100.29265999999988</v>
      </c>
      <c r="H101" s="75">
        <v>55412.061751905501</v>
      </c>
      <c r="I101" s="75">
        <v>0</v>
      </c>
      <c r="J101" s="75">
        <v>4.8600000000000003</v>
      </c>
      <c r="K101" s="75">
        <v>0.22</v>
      </c>
    </row>
    <row r="102" spans="2:11">
      <c r="B102" t="s">
        <v>4056</v>
      </c>
      <c r="C102" t="s">
        <v>4057</v>
      </c>
      <c r="D102" t="s">
        <v>109</v>
      </c>
      <c r="E102" t="s">
        <v>1051</v>
      </c>
      <c r="F102" s="75">
        <v>1276487.8</v>
      </c>
      <c r="G102" s="75">
        <v>358.53205999999983</v>
      </c>
      <c r="H102" s="75">
        <v>16150.884939605099</v>
      </c>
      <c r="I102" s="75">
        <v>0</v>
      </c>
      <c r="J102" s="75">
        <v>1.42</v>
      </c>
      <c r="K102" s="75">
        <v>0.06</v>
      </c>
    </row>
    <row r="103" spans="2:11">
      <c r="B103" t="s">
        <v>4058</v>
      </c>
      <c r="C103" t="s">
        <v>4059</v>
      </c>
      <c r="D103" t="s">
        <v>109</v>
      </c>
      <c r="E103" t="s">
        <v>1051</v>
      </c>
      <c r="F103" s="75">
        <v>8862506</v>
      </c>
      <c r="G103" s="75">
        <v>155.30917600000043</v>
      </c>
      <c r="H103" s="75">
        <v>48574.161911632</v>
      </c>
      <c r="I103" s="75">
        <v>0</v>
      </c>
      <c r="J103" s="75">
        <v>4.26</v>
      </c>
      <c r="K103" s="75">
        <v>0.19</v>
      </c>
    </row>
    <row r="104" spans="2:11">
      <c r="B104" t="s">
        <v>4060</v>
      </c>
      <c r="C104" t="s">
        <v>4061</v>
      </c>
      <c r="D104" t="s">
        <v>109</v>
      </c>
      <c r="E104" t="s">
        <v>4062</v>
      </c>
      <c r="F104" s="75">
        <v>61558.26</v>
      </c>
      <c r="G104" s="75">
        <v>166.48140000000021</v>
      </c>
      <c r="H104" s="75">
        <v>361.66269426158601</v>
      </c>
      <c r="I104" s="75">
        <v>0</v>
      </c>
      <c r="J104" s="75">
        <v>0.03</v>
      </c>
      <c r="K104" s="75">
        <v>0</v>
      </c>
    </row>
    <row r="105" spans="2:11">
      <c r="B105" t="s">
        <v>4063</v>
      </c>
      <c r="C105" t="s">
        <v>4064</v>
      </c>
      <c r="D105" t="s">
        <v>109</v>
      </c>
      <c r="E105" t="s">
        <v>1824</v>
      </c>
      <c r="F105" s="75">
        <v>96271.65</v>
      </c>
      <c r="G105" s="75">
        <v>96.362599999999972</v>
      </c>
      <c r="H105" s="75">
        <v>327.38485359523401</v>
      </c>
      <c r="I105" s="75">
        <v>0</v>
      </c>
      <c r="J105" s="75">
        <v>0.03</v>
      </c>
      <c r="K105" s="75">
        <v>0</v>
      </c>
    </row>
    <row r="106" spans="2:11">
      <c r="B106" t="s">
        <v>4065</v>
      </c>
      <c r="C106" t="s">
        <v>4066</v>
      </c>
      <c r="D106" t="s">
        <v>109</v>
      </c>
      <c r="E106" t="s">
        <v>1051</v>
      </c>
      <c r="F106" s="75">
        <v>88.71</v>
      </c>
      <c r="G106" s="75">
        <v>2403233.0064249998</v>
      </c>
      <c r="H106" s="75">
        <v>7523.5033319986496</v>
      </c>
      <c r="I106" s="75">
        <v>0</v>
      </c>
      <c r="J106" s="75">
        <v>0.66</v>
      </c>
      <c r="K106" s="75">
        <v>0.03</v>
      </c>
    </row>
    <row r="107" spans="2:11">
      <c r="B107" t="s">
        <v>4067</v>
      </c>
      <c r="C107" t="s">
        <v>4068</v>
      </c>
      <c r="D107" t="s">
        <v>109</v>
      </c>
      <c r="E107" t="s">
        <v>1051</v>
      </c>
      <c r="F107" s="75">
        <v>19651977.690000001</v>
      </c>
      <c r="G107" s="75">
        <v>75.252808000000087</v>
      </c>
      <c r="H107" s="75">
        <v>52189.198923543401</v>
      </c>
      <c r="I107" s="75">
        <v>0</v>
      </c>
      <c r="J107" s="75">
        <v>4.57</v>
      </c>
      <c r="K107" s="75">
        <v>0.2</v>
      </c>
    </row>
    <row r="108" spans="2:11">
      <c r="B108" t="s">
        <v>4069</v>
      </c>
      <c r="C108" t="s">
        <v>4070</v>
      </c>
      <c r="D108" t="s">
        <v>109</v>
      </c>
      <c r="E108" t="s">
        <v>1051</v>
      </c>
      <c r="F108" s="75">
        <v>18090105.649999999</v>
      </c>
      <c r="G108" s="75">
        <v>64.570114999999902</v>
      </c>
      <c r="H108" s="75">
        <v>41221.550335025699</v>
      </c>
      <c r="I108" s="75">
        <v>0</v>
      </c>
      <c r="J108" s="75">
        <v>3.61</v>
      </c>
      <c r="K108" s="75">
        <v>0.16</v>
      </c>
    </row>
    <row r="109" spans="2:11">
      <c r="B109" t="s">
        <v>4071</v>
      </c>
      <c r="C109" t="s">
        <v>4072</v>
      </c>
      <c r="D109" t="s">
        <v>113</v>
      </c>
      <c r="E109" t="s">
        <v>1051</v>
      </c>
      <c r="F109" s="75">
        <v>100</v>
      </c>
      <c r="G109" s="75">
        <v>164765</v>
      </c>
      <c r="H109" s="75">
        <v>684.91162850000001</v>
      </c>
      <c r="I109" s="75">
        <v>0</v>
      </c>
      <c r="J109" s="75">
        <v>0.06</v>
      </c>
      <c r="K109" s="75">
        <v>0</v>
      </c>
    </row>
    <row r="110" spans="2:11">
      <c r="B110" t="s">
        <v>4073</v>
      </c>
      <c r="C110" t="s">
        <v>4074</v>
      </c>
      <c r="D110" t="s">
        <v>109</v>
      </c>
      <c r="E110" t="s">
        <v>351</v>
      </c>
      <c r="F110" s="75">
        <v>100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</row>
    <row r="111" spans="2:11">
      <c r="B111" t="s">
        <v>4075</v>
      </c>
      <c r="C111" t="s">
        <v>4076</v>
      </c>
      <c r="D111" t="s">
        <v>109</v>
      </c>
      <c r="E111" t="s">
        <v>1051</v>
      </c>
      <c r="F111" s="75">
        <v>4815288.16</v>
      </c>
      <c r="G111" s="75">
        <v>91.876723999999925</v>
      </c>
      <c r="H111" s="75">
        <v>15612.7512853521</v>
      </c>
      <c r="I111" s="75">
        <v>0</v>
      </c>
      <c r="J111" s="75">
        <v>1.37</v>
      </c>
      <c r="K111" s="75">
        <v>0.06</v>
      </c>
    </row>
    <row r="112" spans="2:11">
      <c r="B112" t="s">
        <v>4077</v>
      </c>
      <c r="C112" t="s">
        <v>4078</v>
      </c>
      <c r="D112" t="s">
        <v>113</v>
      </c>
      <c r="E112" t="s">
        <v>1051</v>
      </c>
      <c r="F112" s="75">
        <v>79883.259999999995</v>
      </c>
      <c r="G112" s="75">
        <v>395.56464000000022</v>
      </c>
      <c r="H112" s="75">
        <v>1313.53853934884</v>
      </c>
      <c r="I112" s="75">
        <v>0</v>
      </c>
      <c r="J112" s="75">
        <v>0.12</v>
      </c>
      <c r="K112" s="75">
        <v>0.01</v>
      </c>
    </row>
    <row r="113" spans="2:11">
      <c r="B113" t="s">
        <v>4079</v>
      </c>
      <c r="C113" t="s">
        <v>4080</v>
      </c>
      <c r="D113" t="s">
        <v>113</v>
      </c>
      <c r="E113" t="s">
        <v>4081</v>
      </c>
      <c r="F113" s="75">
        <v>1800279.47</v>
      </c>
      <c r="G113" s="75">
        <v>102.2347000000003</v>
      </c>
      <c r="H113" s="75">
        <v>7650.8173297374697</v>
      </c>
      <c r="I113" s="75">
        <v>0</v>
      </c>
      <c r="J113" s="75">
        <v>0.67</v>
      </c>
      <c r="K113" s="75">
        <v>0.03</v>
      </c>
    </row>
    <row r="114" spans="2:11">
      <c r="B114" t="s">
        <v>4082</v>
      </c>
      <c r="C114" t="s">
        <v>4083</v>
      </c>
      <c r="D114" t="s">
        <v>109</v>
      </c>
      <c r="E114" t="s">
        <v>4084</v>
      </c>
      <c r="F114" s="75">
        <v>316567.12</v>
      </c>
      <c r="G114" s="75">
        <v>100</v>
      </c>
      <c r="H114" s="75">
        <v>1117.1653664800001</v>
      </c>
      <c r="I114" s="75">
        <v>0</v>
      </c>
      <c r="J114" s="75">
        <v>0.1</v>
      </c>
      <c r="K114" s="75">
        <v>0</v>
      </c>
    </row>
    <row r="115" spans="2:11">
      <c r="B115" t="s">
        <v>4085</v>
      </c>
      <c r="C115" t="s">
        <v>4086</v>
      </c>
      <c r="D115" t="s">
        <v>109</v>
      </c>
      <c r="E115" t="s">
        <v>4087</v>
      </c>
      <c r="F115" s="75">
        <v>157861.76999999999</v>
      </c>
      <c r="G115" s="75">
        <v>100</v>
      </c>
      <c r="H115" s="75">
        <v>557.09418632999996</v>
      </c>
      <c r="I115" s="75">
        <v>0</v>
      </c>
      <c r="J115" s="75">
        <v>0.05</v>
      </c>
      <c r="K115" s="75">
        <v>0</v>
      </c>
    </row>
    <row r="116" spans="2:11">
      <c r="B116" t="s">
        <v>4088</v>
      </c>
      <c r="C116" t="s">
        <v>4089</v>
      </c>
      <c r="D116" t="s">
        <v>113</v>
      </c>
      <c r="E116" t="s">
        <v>4090</v>
      </c>
      <c r="F116" s="75">
        <v>1014513.94</v>
      </c>
      <c r="G116" s="75">
        <v>103.88550000000004</v>
      </c>
      <c r="H116" s="75">
        <v>4381.09358529166</v>
      </c>
      <c r="I116" s="75">
        <v>0</v>
      </c>
      <c r="J116" s="75">
        <v>0.38</v>
      </c>
      <c r="K116" s="75">
        <v>0.02</v>
      </c>
    </row>
    <row r="117" spans="2:11">
      <c r="B117" t="s">
        <v>4091</v>
      </c>
      <c r="C117" t="s">
        <v>4092</v>
      </c>
      <c r="D117" t="s">
        <v>109</v>
      </c>
      <c r="E117" t="s">
        <v>1051</v>
      </c>
      <c r="F117" s="75">
        <v>2579046.36</v>
      </c>
      <c r="G117" s="75">
        <v>82.232837000000032</v>
      </c>
      <c r="H117" s="75">
        <v>7484.3843294981398</v>
      </c>
      <c r="I117" s="75">
        <v>0</v>
      </c>
      <c r="J117" s="75">
        <v>0.66</v>
      </c>
      <c r="K117" s="75">
        <v>0.03</v>
      </c>
    </row>
    <row r="118" spans="2:11">
      <c r="B118" t="s">
        <v>4093</v>
      </c>
      <c r="C118" t="s">
        <v>4094</v>
      </c>
      <c r="D118" t="s">
        <v>109</v>
      </c>
      <c r="E118" t="s">
        <v>4095</v>
      </c>
      <c r="F118" s="75">
        <v>152810.85</v>
      </c>
      <c r="G118" s="75">
        <v>94.01679999999989</v>
      </c>
      <c r="H118" s="75">
        <v>507.003917545261</v>
      </c>
      <c r="I118" s="75">
        <v>0</v>
      </c>
      <c r="J118" s="75">
        <v>0.04</v>
      </c>
      <c r="K118" s="75">
        <v>0</v>
      </c>
    </row>
    <row r="119" spans="2:11">
      <c r="B119" t="s">
        <v>4096</v>
      </c>
      <c r="C119" t="s">
        <v>4097</v>
      </c>
      <c r="D119" t="s">
        <v>109</v>
      </c>
      <c r="E119" t="s">
        <v>4098</v>
      </c>
      <c r="F119" s="75">
        <v>359409.82</v>
      </c>
      <c r="G119" s="75">
        <v>129.9011000000001</v>
      </c>
      <c r="H119" s="75">
        <v>1647.6100258890201</v>
      </c>
      <c r="I119" s="75">
        <v>0</v>
      </c>
      <c r="J119" s="75">
        <v>0.14000000000000001</v>
      </c>
      <c r="K119" s="75">
        <v>0.01</v>
      </c>
    </row>
    <row r="120" spans="2:11">
      <c r="B120" t="s">
        <v>4099</v>
      </c>
      <c r="C120" t="s">
        <v>4100</v>
      </c>
      <c r="D120" t="s">
        <v>109</v>
      </c>
      <c r="E120" t="s">
        <v>3639</v>
      </c>
      <c r="F120" s="75">
        <v>1196658</v>
      </c>
      <c r="G120" s="75">
        <v>100</v>
      </c>
      <c r="H120" s="75">
        <v>4223.0060819999999</v>
      </c>
      <c r="I120" s="75">
        <v>0</v>
      </c>
      <c r="J120" s="75">
        <v>0.37</v>
      </c>
      <c r="K120" s="75">
        <v>0.02</v>
      </c>
    </row>
    <row r="121" spans="2:11">
      <c r="B121" t="s">
        <v>4101</v>
      </c>
      <c r="C121" t="s">
        <v>4102</v>
      </c>
      <c r="D121" t="s">
        <v>109</v>
      </c>
      <c r="E121" t="s">
        <v>1051</v>
      </c>
      <c r="F121" s="75">
        <v>15709.28</v>
      </c>
      <c r="G121" s="75">
        <v>157752.17000000001</v>
      </c>
      <c r="H121" s="75">
        <v>87454.725492465805</v>
      </c>
      <c r="I121" s="75">
        <v>0</v>
      </c>
      <c r="J121" s="75">
        <v>7.67</v>
      </c>
      <c r="K121" s="75">
        <v>0.34</v>
      </c>
    </row>
    <row r="122" spans="2:11">
      <c r="B122" t="s">
        <v>4103</v>
      </c>
      <c r="C122" t="s">
        <v>4104</v>
      </c>
      <c r="D122" t="s">
        <v>113</v>
      </c>
      <c r="E122" t="s">
        <v>1824</v>
      </c>
      <c r="F122" s="75">
        <v>2262028</v>
      </c>
      <c r="G122" s="75">
        <v>99.997700000000094</v>
      </c>
      <c r="H122" s="75">
        <v>9402.8079236435606</v>
      </c>
      <c r="I122" s="75">
        <v>0</v>
      </c>
      <c r="J122" s="75">
        <v>0.82</v>
      </c>
      <c r="K122" s="75">
        <v>0.04</v>
      </c>
    </row>
    <row r="123" spans="2:11">
      <c r="B123" t="s">
        <v>289</v>
      </c>
      <c r="C123" s="15"/>
    </row>
    <row r="124" spans="2:11">
      <c r="B124" t="s">
        <v>449</v>
      </c>
      <c r="C124" s="15"/>
    </row>
    <row r="125" spans="2:11">
      <c r="B125" t="s">
        <v>450</v>
      </c>
      <c r="C125" s="15"/>
    </row>
    <row r="126" spans="2:11">
      <c r="B126" t="s">
        <v>451</v>
      </c>
      <c r="C126" s="15"/>
    </row>
    <row r="127" spans="2:11">
      <c r="C127" s="15"/>
    </row>
    <row r="128" spans="2:11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s="91" t="s">
        <v>196</v>
      </c>
    </row>
    <row r="2" spans="2:59">
      <c r="B2" s="2" t="s">
        <v>1</v>
      </c>
      <c r="C2" s="91">
        <v>513026484</v>
      </c>
    </row>
    <row r="3" spans="2:59">
      <c r="B3" s="2" t="s">
        <v>2</v>
      </c>
      <c r="C3" s="91" t="s">
        <v>5183</v>
      </c>
    </row>
    <row r="4" spans="2:59">
      <c r="B4" s="2" t="s">
        <v>3</v>
      </c>
    </row>
    <row r="6" spans="2:59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59" ht="26.25" customHeight="1">
      <c r="B7" s="146" t="s">
        <v>144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4">
        <v>18015622.609999999</v>
      </c>
      <c r="H11" s="7"/>
      <c r="I11" s="74">
        <v>27426.353103601821</v>
      </c>
      <c r="J11" s="7"/>
      <c r="K11" s="74">
        <v>100</v>
      </c>
      <c r="L11" s="74">
        <v>0.11</v>
      </c>
      <c r="M11" s="15"/>
      <c r="N11" s="15"/>
      <c r="O11" s="15"/>
      <c r="P11" s="15"/>
      <c r="BG11" s="15"/>
    </row>
    <row r="12" spans="2:59">
      <c r="B12" s="76" t="s">
        <v>4105</v>
      </c>
      <c r="C12" s="15"/>
      <c r="D12" s="15"/>
      <c r="G12" s="77">
        <v>18015622.609999999</v>
      </c>
      <c r="I12" s="77">
        <v>27426.353103601821</v>
      </c>
      <c r="K12" s="77">
        <v>100</v>
      </c>
      <c r="L12" s="77">
        <v>0.11</v>
      </c>
    </row>
    <row r="13" spans="2:59">
      <c r="B13" t="s">
        <v>4106</v>
      </c>
      <c r="C13" t="s">
        <v>4107</v>
      </c>
      <c r="D13" t="s">
        <v>126</v>
      </c>
      <c r="E13" t="s">
        <v>105</v>
      </c>
      <c r="F13" t="s">
        <v>1051</v>
      </c>
      <c r="G13" s="75">
        <v>10646</v>
      </c>
      <c r="H13" s="75">
        <v>9.9999999999999995E-7</v>
      </c>
      <c r="I13" s="75">
        <v>1.0646E-7</v>
      </c>
      <c r="J13" s="75">
        <v>0</v>
      </c>
      <c r="K13" s="75">
        <v>0</v>
      </c>
      <c r="L13" s="75">
        <v>0</v>
      </c>
    </row>
    <row r="14" spans="2:59">
      <c r="B14" t="s">
        <v>4108</v>
      </c>
      <c r="C14" t="s">
        <v>4109</v>
      </c>
      <c r="D14" t="s">
        <v>126</v>
      </c>
      <c r="E14" t="s">
        <v>105</v>
      </c>
      <c r="F14" t="s">
        <v>1051</v>
      </c>
      <c r="G14" s="75">
        <v>25050</v>
      </c>
      <c r="H14" s="75">
        <v>1E-4</v>
      </c>
      <c r="I14" s="75">
        <v>2.5049999999999999E-5</v>
      </c>
      <c r="J14" s="75">
        <v>0</v>
      </c>
      <c r="K14" s="75">
        <v>0</v>
      </c>
      <c r="L14" s="75">
        <v>0</v>
      </c>
    </row>
    <row r="15" spans="2:59">
      <c r="B15" t="s">
        <v>4110</v>
      </c>
      <c r="C15" t="s">
        <v>4111</v>
      </c>
      <c r="D15" t="s">
        <v>1187</v>
      </c>
      <c r="E15" t="s">
        <v>105</v>
      </c>
      <c r="F15" t="s">
        <v>1051</v>
      </c>
      <c r="G15" s="75">
        <v>2916.01</v>
      </c>
      <c r="H15" s="75">
        <v>628221.43960000004</v>
      </c>
      <c r="I15" s="75">
        <v>18319.000000880002</v>
      </c>
      <c r="J15" s="75">
        <v>0</v>
      </c>
      <c r="K15" s="75">
        <v>66.790000000000006</v>
      </c>
      <c r="L15" s="75">
        <v>7.0000000000000007E-2</v>
      </c>
    </row>
    <row r="16" spans="2:59">
      <c r="B16" t="s">
        <v>4112</v>
      </c>
      <c r="C16" t="s">
        <v>4113</v>
      </c>
      <c r="D16" t="s">
        <v>615</v>
      </c>
      <c r="E16" t="s">
        <v>105</v>
      </c>
      <c r="F16" t="s">
        <v>482</v>
      </c>
      <c r="G16" s="75">
        <v>5890101</v>
      </c>
      <c r="H16" s="75">
        <v>30.972200000000001</v>
      </c>
      <c r="I16" s="75">
        <v>1824.2938619219999</v>
      </c>
      <c r="J16" s="75">
        <v>0</v>
      </c>
      <c r="K16" s="75">
        <v>6.65</v>
      </c>
      <c r="L16" s="75">
        <v>0.01</v>
      </c>
    </row>
    <row r="17" spans="2:12">
      <c r="B17" t="s">
        <v>4114</v>
      </c>
      <c r="C17" t="s">
        <v>4115</v>
      </c>
      <c r="D17" t="s">
        <v>615</v>
      </c>
      <c r="E17" t="s">
        <v>105</v>
      </c>
      <c r="F17" t="s">
        <v>482</v>
      </c>
      <c r="G17" s="75">
        <v>5890101</v>
      </c>
      <c r="H17" s="75">
        <v>43.1066</v>
      </c>
      <c r="I17" s="75">
        <v>2539.0222776659998</v>
      </c>
      <c r="J17" s="75">
        <v>0</v>
      </c>
      <c r="K17" s="75">
        <v>9.26</v>
      </c>
      <c r="L17" s="75">
        <v>0.01</v>
      </c>
    </row>
    <row r="18" spans="2:12">
      <c r="B18" t="s">
        <v>4116</v>
      </c>
      <c r="C18" t="s">
        <v>4117</v>
      </c>
      <c r="D18" t="s">
        <v>615</v>
      </c>
      <c r="E18" t="s">
        <v>105</v>
      </c>
      <c r="F18" t="s">
        <v>482</v>
      </c>
      <c r="G18" s="75">
        <v>5890101</v>
      </c>
      <c r="H18" s="75">
        <v>53.554200000000002</v>
      </c>
      <c r="I18" s="75">
        <v>3154.3964697420001</v>
      </c>
      <c r="J18" s="75">
        <v>0</v>
      </c>
      <c r="K18" s="75">
        <v>11.5</v>
      </c>
      <c r="L18" s="75">
        <v>0.01</v>
      </c>
    </row>
    <row r="19" spans="2:12">
      <c r="B19" t="s">
        <v>4118</v>
      </c>
      <c r="C19" t="s">
        <v>4119</v>
      </c>
      <c r="D19" t="s">
        <v>115</v>
      </c>
      <c r="E19" t="s">
        <v>105</v>
      </c>
      <c r="F19" t="s">
        <v>4120</v>
      </c>
      <c r="G19" s="75">
        <v>1586</v>
      </c>
      <c r="H19" s="75">
        <v>4259.8371999999999</v>
      </c>
      <c r="I19" s="75">
        <v>67.561017992000004</v>
      </c>
      <c r="J19" s="75">
        <v>0</v>
      </c>
      <c r="K19" s="75">
        <v>0.25</v>
      </c>
      <c r="L19" s="75">
        <v>0</v>
      </c>
    </row>
    <row r="20" spans="2:12">
      <c r="B20" t="s">
        <v>4121</v>
      </c>
      <c r="C20" t="s">
        <v>4122</v>
      </c>
      <c r="D20" t="s">
        <v>647</v>
      </c>
      <c r="E20" t="s">
        <v>109</v>
      </c>
      <c r="F20" t="s">
        <v>1051</v>
      </c>
      <c r="G20" s="75">
        <v>305121.59999999998</v>
      </c>
      <c r="H20" s="75">
        <v>141.35549999999995</v>
      </c>
      <c r="I20" s="75">
        <v>1522.07945024336</v>
      </c>
      <c r="J20" s="75">
        <v>0</v>
      </c>
      <c r="K20" s="75">
        <v>5.55</v>
      </c>
      <c r="L20" s="75">
        <v>0.01</v>
      </c>
    </row>
    <row r="21" spans="2:12">
      <c r="B21" s="76" t="s">
        <v>3325</v>
      </c>
      <c r="C21" s="15"/>
      <c r="D21" s="15"/>
      <c r="G21" s="77">
        <v>0</v>
      </c>
      <c r="I21" s="77">
        <v>0</v>
      </c>
      <c r="K21" s="77">
        <v>0</v>
      </c>
      <c r="L21" s="77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t="s">
        <v>289</v>
      </c>
      <c r="C23" s="15"/>
      <c r="D23" s="15"/>
    </row>
    <row r="24" spans="2:12">
      <c r="B24" t="s">
        <v>449</v>
      </c>
      <c r="C24" s="15"/>
      <c r="D24" s="15"/>
    </row>
    <row r="25" spans="2:12">
      <c r="B25" t="s">
        <v>450</v>
      </c>
      <c r="C25" s="15"/>
      <c r="D25" s="15"/>
    </row>
    <row r="26" spans="2:12">
      <c r="B26" t="s">
        <v>451</v>
      </c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B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s="91" t="s">
        <v>196</v>
      </c>
    </row>
    <row r="2" spans="2:52">
      <c r="B2" s="2" t="s">
        <v>1</v>
      </c>
      <c r="C2" s="91">
        <v>513026484</v>
      </c>
    </row>
    <row r="3" spans="2:52">
      <c r="B3" s="2" t="s">
        <v>2</v>
      </c>
      <c r="C3" s="91" t="s">
        <v>5183</v>
      </c>
    </row>
    <row r="4" spans="2:52">
      <c r="B4" s="2" t="s">
        <v>3</v>
      </c>
    </row>
    <row r="6" spans="2:52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52" ht="26.25" customHeight="1">
      <c r="B7" s="146" t="s">
        <v>145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4">
        <v>-2312202.33</v>
      </c>
      <c r="H11" s="7"/>
      <c r="I11" s="74">
        <v>-77.196770847976097</v>
      </c>
      <c r="J11" s="7"/>
      <c r="K11" s="74">
        <v>100</v>
      </c>
      <c r="L11" s="74">
        <v>0</v>
      </c>
      <c r="AZ11" s="15"/>
    </row>
    <row r="12" spans="2:52">
      <c r="B12" s="76" t="s">
        <v>207</v>
      </c>
      <c r="C12" s="15"/>
      <c r="D12" s="15"/>
      <c r="G12" s="77">
        <v>-2312202.33</v>
      </c>
      <c r="I12" s="77">
        <v>-77.196770847976097</v>
      </c>
      <c r="K12" s="77">
        <v>100</v>
      </c>
      <c r="L12" s="77">
        <v>0</v>
      </c>
    </row>
    <row r="13" spans="2:52">
      <c r="B13" s="76" t="s">
        <v>3326</v>
      </c>
      <c r="C13" s="15"/>
      <c r="D13" s="15"/>
      <c r="G13" s="77">
        <v>0</v>
      </c>
      <c r="I13" s="77">
        <v>0</v>
      </c>
      <c r="K13" s="77">
        <v>0</v>
      </c>
      <c r="L13" s="77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52">
      <c r="B15" s="76" t="s">
        <v>3347</v>
      </c>
      <c r="C15" s="15"/>
      <c r="D15" s="15"/>
      <c r="G15" s="77">
        <v>0</v>
      </c>
      <c r="I15" s="77">
        <v>0</v>
      </c>
      <c r="K15" s="77">
        <v>0</v>
      </c>
      <c r="L15" s="77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s="76" t="s">
        <v>4123</v>
      </c>
      <c r="C17" s="15"/>
      <c r="D17" s="15"/>
      <c r="G17" s="77">
        <v>-2312202.33</v>
      </c>
      <c r="I17" s="77">
        <v>-77.196770847976097</v>
      </c>
      <c r="K17" s="77">
        <v>100</v>
      </c>
      <c r="L17" s="77">
        <v>0</v>
      </c>
    </row>
    <row r="18" spans="2:12">
      <c r="B18" t="s">
        <v>4124</v>
      </c>
      <c r="C18" t="s">
        <v>4125</v>
      </c>
      <c r="D18" t="s">
        <v>131</v>
      </c>
      <c r="E18" t="s">
        <v>116</v>
      </c>
      <c r="F18" t="s">
        <v>482</v>
      </c>
      <c r="G18" s="75">
        <v>-2312202.33</v>
      </c>
      <c r="H18" s="75">
        <v>0.70499999999999996</v>
      </c>
      <c r="I18" s="75">
        <v>-77.196770847976097</v>
      </c>
      <c r="J18" s="75">
        <v>0</v>
      </c>
      <c r="K18" s="75">
        <v>100</v>
      </c>
      <c r="L18" s="75">
        <v>0</v>
      </c>
    </row>
    <row r="19" spans="2:12">
      <c r="B19" s="76" t="s">
        <v>3348</v>
      </c>
      <c r="C19" s="15"/>
      <c r="D19" s="15"/>
      <c r="G19" s="77">
        <v>0</v>
      </c>
      <c r="I19" s="77">
        <v>0</v>
      </c>
      <c r="K19" s="77">
        <v>0</v>
      </c>
      <c r="L19" s="77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</row>
    <row r="21" spans="2:12">
      <c r="B21" s="76" t="s">
        <v>1707</v>
      </c>
      <c r="C21" s="15"/>
      <c r="D21" s="15"/>
      <c r="G21" s="77">
        <v>0</v>
      </c>
      <c r="I21" s="77">
        <v>0</v>
      </c>
      <c r="K21" s="77">
        <v>0</v>
      </c>
      <c r="L21" s="77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s="76" t="s">
        <v>287</v>
      </c>
      <c r="C23" s="15"/>
      <c r="D23" s="15"/>
      <c r="G23" s="77">
        <v>0</v>
      </c>
      <c r="I23" s="77">
        <v>0</v>
      </c>
      <c r="K23" s="77">
        <v>0</v>
      </c>
      <c r="L23" s="77">
        <v>0</v>
      </c>
    </row>
    <row r="24" spans="2:12">
      <c r="B24" s="76" t="s">
        <v>3326</v>
      </c>
      <c r="C24" s="15"/>
      <c r="D24" s="15"/>
      <c r="G24" s="77">
        <v>0</v>
      </c>
      <c r="I24" s="77">
        <v>0</v>
      </c>
      <c r="K24" s="77">
        <v>0</v>
      </c>
      <c r="L24" s="77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3482</v>
      </c>
      <c r="C26" s="15"/>
      <c r="D26" s="15"/>
      <c r="G26" s="77">
        <v>0</v>
      </c>
      <c r="I26" s="77">
        <v>0</v>
      </c>
      <c r="K26" s="77">
        <v>0</v>
      </c>
      <c r="L26" s="77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</row>
    <row r="28" spans="2:12">
      <c r="B28" s="76" t="s">
        <v>3348</v>
      </c>
      <c r="C28" s="15"/>
      <c r="D28" s="15"/>
      <c r="G28" s="77">
        <v>0</v>
      </c>
      <c r="I28" s="77">
        <v>0</v>
      </c>
      <c r="K28" s="77">
        <v>0</v>
      </c>
      <c r="L28" s="77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</row>
    <row r="30" spans="2:12">
      <c r="B30" s="76" t="s">
        <v>3483</v>
      </c>
      <c r="C30" s="15"/>
      <c r="D30" s="15"/>
      <c r="G30" s="77">
        <v>0</v>
      </c>
      <c r="I30" s="77">
        <v>0</v>
      </c>
      <c r="K30" s="77">
        <v>0</v>
      </c>
      <c r="L30" s="77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</row>
    <row r="32" spans="2:12">
      <c r="B32" s="76" t="s">
        <v>1707</v>
      </c>
      <c r="C32" s="15"/>
      <c r="D32" s="15"/>
      <c r="G32" s="77">
        <v>0</v>
      </c>
      <c r="I32" s="77">
        <v>0</v>
      </c>
      <c r="K32" s="77">
        <v>0</v>
      </c>
      <c r="L32" s="77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</row>
    <row r="34" spans="2:12">
      <c r="B34" t="s">
        <v>289</v>
      </c>
      <c r="C34" s="15"/>
      <c r="D34" s="15"/>
    </row>
    <row r="35" spans="2:12">
      <c r="B35" t="s">
        <v>449</v>
      </c>
      <c r="C35" s="15"/>
      <c r="D35" s="15"/>
    </row>
    <row r="36" spans="2:12">
      <c r="B36" t="s">
        <v>450</v>
      </c>
      <c r="C36" s="15"/>
      <c r="D36" s="15"/>
    </row>
    <row r="37" spans="2:12">
      <c r="B37" t="s">
        <v>451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topLeftCell="A10" workbookViewId="0">
      <selection activeCell="A21" sqref="A21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1.7109375" style="15" bestFit="1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s="91" t="s">
        <v>196</v>
      </c>
    </row>
    <row r="2" spans="2:13">
      <c r="B2" s="2" t="s">
        <v>1</v>
      </c>
      <c r="C2" s="91">
        <v>513026484</v>
      </c>
    </row>
    <row r="3" spans="2:13">
      <c r="B3" s="2" t="s">
        <v>2</v>
      </c>
      <c r="C3" s="91" t="s">
        <v>5183</v>
      </c>
    </row>
    <row r="4" spans="2:13">
      <c r="B4" s="2" t="s">
        <v>3</v>
      </c>
    </row>
    <row r="5" spans="2:13">
      <c r="B5" s="2"/>
    </row>
    <row r="7" spans="2:13" ht="26.25" customHeight="1">
      <c r="B7" s="139" t="s">
        <v>48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4">
        <v>0</v>
      </c>
      <c r="J11" s="74">
        <v>2255109.7342641689</v>
      </c>
      <c r="K11" s="74">
        <v>100</v>
      </c>
      <c r="L11" s="74">
        <v>8.7824721501403467</v>
      </c>
    </row>
    <row r="12" spans="2:13">
      <c r="B12" s="76" t="s">
        <v>207</v>
      </c>
      <c r="C12" s="25"/>
      <c r="D12" s="26"/>
      <c r="E12" s="26"/>
      <c r="F12" s="26"/>
      <c r="G12" s="26"/>
      <c r="H12" s="26"/>
      <c r="I12" s="77">
        <v>0</v>
      </c>
      <c r="J12" s="77">
        <v>2255109.7342641689</v>
      </c>
      <c r="K12" s="77">
        <v>100</v>
      </c>
      <c r="L12" s="77">
        <v>8.7824721501403467</v>
      </c>
    </row>
    <row r="13" spans="2:13">
      <c r="B13" s="76" t="s">
        <v>208</v>
      </c>
      <c r="C13" s="25"/>
      <c r="D13" s="26"/>
      <c r="E13" s="26"/>
      <c r="F13" s="26"/>
      <c r="G13" s="26"/>
      <c r="H13" s="26"/>
      <c r="I13" s="77">
        <v>0</v>
      </c>
      <c r="J13" s="77">
        <v>236937.80274733674</v>
      </c>
      <c r="K13" s="77">
        <v>10.59</v>
      </c>
      <c r="L13" s="77">
        <v>0.92274873471863172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152</v>
      </c>
      <c r="G15" t="s">
        <v>105</v>
      </c>
      <c r="H15" s="75">
        <v>0</v>
      </c>
      <c r="I15" s="75">
        <v>0</v>
      </c>
      <c r="J15" s="75">
        <v>2.9821900000000001</v>
      </c>
      <c r="K15" s="75">
        <v>0</v>
      </c>
      <c r="L15" s="75">
        <v>1.1614069250591492E-5</v>
      </c>
    </row>
    <row r="16" spans="2:13">
      <c r="B16" t="s">
        <v>218</v>
      </c>
      <c r="C16" t="s">
        <v>219</v>
      </c>
      <c r="D16" t="s">
        <v>220</v>
      </c>
      <c r="E16" t="s">
        <v>221</v>
      </c>
      <c r="F16" t="s">
        <v>152</v>
      </c>
      <c r="G16" t="s">
        <v>105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t="s">
        <v>222</v>
      </c>
      <c r="C17" t="s">
        <v>223</v>
      </c>
      <c r="D17" t="s">
        <v>224</v>
      </c>
      <c r="E17" t="s">
        <v>221</v>
      </c>
      <c r="F17" t="s">
        <v>152</v>
      </c>
      <c r="G17" t="s">
        <v>105</v>
      </c>
      <c r="H17" s="75">
        <v>0</v>
      </c>
      <c r="I17" s="75">
        <v>0</v>
      </c>
      <c r="J17" s="75">
        <v>234046.50434733674</v>
      </c>
      <c r="K17" s="75">
        <v>10.47</v>
      </c>
      <c r="L17" s="75">
        <v>0.91148864067977964</v>
      </c>
    </row>
    <row r="18" spans="2:12">
      <c r="B18" t="s">
        <v>225</v>
      </c>
      <c r="C18" t="s">
        <v>226</v>
      </c>
      <c r="D18" t="s">
        <v>227</v>
      </c>
      <c r="E18" t="s">
        <v>221</v>
      </c>
      <c r="F18" t="s">
        <v>152</v>
      </c>
      <c r="G18" t="s">
        <v>105</v>
      </c>
      <c r="H18" s="75">
        <v>0</v>
      </c>
      <c r="I18" s="75">
        <v>0</v>
      </c>
      <c r="J18" s="75">
        <v>2888.31621</v>
      </c>
      <c r="K18" s="75">
        <v>0.13</v>
      </c>
      <c r="L18" s="75">
        <v>1.1248479969601521E-2</v>
      </c>
    </row>
    <row r="19" spans="2:12">
      <c r="B19" t="s">
        <v>5266</v>
      </c>
      <c r="C19" t="s">
        <v>5267</v>
      </c>
      <c r="D19" t="s">
        <v>228</v>
      </c>
      <c r="E19" t="s">
        <v>212</v>
      </c>
      <c r="F19" t="s">
        <v>213</v>
      </c>
      <c r="G19" t="s">
        <v>105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</row>
    <row r="20" spans="2:12">
      <c r="B20" s="76" t="s">
        <v>229</v>
      </c>
      <c r="D20" s="15"/>
      <c r="I20" s="77">
        <v>0</v>
      </c>
      <c r="J20" s="77">
        <v>156010.90508626879</v>
      </c>
      <c r="K20" s="77">
        <v>6.91</v>
      </c>
      <c r="L20" s="77">
        <v>0.60758082332761587</v>
      </c>
    </row>
    <row r="21" spans="2:12">
      <c r="B21" t="s">
        <v>230</v>
      </c>
      <c r="C21" t="s">
        <v>231</v>
      </c>
      <c r="D21" t="s">
        <v>227</v>
      </c>
      <c r="E21" t="s">
        <v>232</v>
      </c>
      <c r="F21" t="s">
        <v>154</v>
      </c>
      <c r="G21" t="s">
        <v>109</v>
      </c>
      <c r="H21" s="75">
        <v>0</v>
      </c>
      <c r="I21" s="75">
        <v>0</v>
      </c>
      <c r="J21" s="75">
        <v>21.895574629999999</v>
      </c>
      <c r="K21" s="75">
        <v>0</v>
      </c>
      <c r="L21" s="75">
        <v>8.5271803618922401E-5</v>
      </c>
    </row>
    <row r="22" spans="2:12">
      <c r="B22" t="s">
        <v>233</v>
      </c>
      <c r="C22" t="s">
        <v>234</v>
      </c>
      <c r="D22" t="s">
        <v>227</v>
      </c>
      <c r="E22" t="s">
        <v>232</v>
      </c>
      <c r="F22" t="s">
        <v>154</v>
      </c>
      <c r="G22" t="s">
        <v>105</v>
      </c>
      <c r="H22" s="75">
        <v>0</v>
      </c>
      <c r="I22" s="75">
        <v>0</v>
      </c>
      <c r="J22" s="75">
        <v>3.1E-4</v>
      </c>
      <c r="K22" s="75">
        <v>0</v>
      </c>
      <c r="L22" s="75">
        <v>1.2072877541951931E-9</v>
      </c>
    </row>
    <row r="23" spans="2:12">
      <c r="B23" t="s">
        <v>235</v>
      </c>
      <c r="C23" t="s">
        <v>236</v>
      </c>
      <c r="D23" t="s">
        <v>227</v>
      </c>
      <c r="E23" t="s">
        <v>221</v>
      </c>
      <c r="F23" t="s">
        <v>152</v>
      </c>
      <c r="G23" t="s">
        <v>201</v>
      </c>
      <c r="H23" s="75">
        <v>0</v>
      </c>
      <c r="I23" s="75">
        <v>0</v>
      </c>
      <c r="J23" s="75">
        <v>-2.47E-2</v>
      </c>
      <c r="K23" s="75">
        <v>0</v>
      </c>
      <c r="L23" s="75">
        <v>-9.6193572672971836E-8</v>
      </c>
    </row>
    <row r="24" spans="2:12">
      <c r="B24" t="s">
        <v>237</v>
      </c>
      <c r="C24" t="s">
        <v>238</v>
      </c>
      <c r="D24" t="s">
        <v>224</v>
      </c>
      <c r="E24" t="s">
        <v>221</v>
      </c>
      <c r="F24" t="s">
        <v>152</v>
      </c>
      <c r="G24" t="s">
        <v>113</v>
      </c>
      <c r="H24" s="75">
        <v>0</v>
      </c>
      <c r="I24" s="75">
        <v>0</v>
      </c>
      <c r="J24" s="75">
        <v>1457.749423834</v>
      </c>
      <c r="K24" s="75">
        <v>0.06</v>
      </c>
      <c r="L24" s="75">
        <v>5.6771710583222151E-3</v>
      </c>
    </row>
    <row r="25" spans="2:12">
      <c r="B25" t="s">
        <v>239</v>
      </c>
      <c r="C25" t="s">
        <v>238</v>
      </c>
      <c r="D25" t="s">
        <v>227</v>
      </c>
      <c r="E25" t="s">
        <v>221</v>
      </c>
      <c r="F25" t="s">
        <v>152</v>
      </c>
      <c r="G25" t="s">
        <v>113</v>
      </c>
      <c r="H25" s="75">
        <v>0</v>
      </c>
      <c r="I25" s="75">
        <v>0</v>
      </c>
      <c r="J25" s="75">
        <v>14130.213003841</v>
      </c>
      <c r="K25" s="75">
        <v>0.63</v>
      </c>
      <c r="L25" s="75">
        <v>5.5029784270022301E-2</v>
      </c>
    </row>
    <row r="26" spans="2:12">
      <c r="B26" t="s">
        <v>240</v>
      </c>
      <c r="C26" t="s">
        <v>241</v>
      </c>
      <c r="D26" t="s">
        <v>227</v>
      </c>
      <c r="E26" t="s">
        <v>221</v>
      </c>
      <c r="F26" t="s">
        <v>152</v>
      </c>
      <c r="G26" t="s">
        <v>123</v>
      </c>
      <c r="H26" s="75">
        <v>0</v>
      </c>
      <c r="I26" s="75">
        <v>0</v>
      </c>
      <c r="J26" s="75">
        <v>5.5748628000000001E-2</v>
      </c>
      <c r="K26" s="75">
        <v>0</v>
      </c>
      <c r="L26" s="75">
        <v>2.171117287018815E-7</v>
      </c>
    </row>
    <row r="27" spans="2:12">
      <c r="B27" t="s">
        <v>242</v>
      </c>
      <c r="C27" t="s">
        <v>243</v>
      </c>
      <c r="D27" t="s">
        <v>224</v>
      </c>
      <c r="E27" t="s">
        <v>221</v>
      </c>
      <c r="F27" t="s">
        <v>152</v>
      </c>
      <c r="G27" t="s">
        <v>109</v>
      </c>
      <c r="H27" s="75">
        <v>5.3</v>
      </c>
      <c r="I27" s="75">
        <v>0</v>
      </c>
      <c r="J27" s="75">
        <v>11071.861979110001</v>
      </c>
      <c r="K27" s="75">
        <v>0.49</v>
      </c>
      <c r="L27" s="75">
        <v>4.311910768877051E-2</v>
      </c>
    </row>
    <row r="28" spans="2:12">
      <c r="B28" t="s">
        <v>244</v>
      </c>
      <c r="C28" t="s">
        <v>243</v>
      </c>
      <c r="D28" t="s">
        <v>227</v>
      </c>
      <c r="E28" t="s">
        <v>221</v>
      </c>
      <c r="F28" t="s">
        <v>152</v>
      </c>
      <c r="G28" t="s">
        <v>109</v>
      </c>
      <c r="H28" s="75">
        <v>5.3</v>
      </c>
      <c r="I28" s="75">
        <v>0</v>
      </c>
      <c r="J28" s="75">
        <v>113264.53941483999</v>
      </c>
      <c r="K28" s="75">
        <v>5.0199999999999996</v>
      </c>
      <c r="L28" s="75">
        <v>0.4411061013551455</v>
      </c>
    </row>
    <row r="29" spans="2:12">
      <c r="B29" t="s">
        <v>245</v>
      </c>
      <c r="C29" t="s">
        <v>246</v>
      </c>
      <c r="D29" t="s">
        <v>224</v>
      </c>
      <c r="E29" t="s">
        <v>221</v>
      </c>
      <c r="F29" t="s">
        <v>152</v>
      </c>
      <c r="G29" t="s">
        <v>119</v>
      </c>
      <c r="H29" s="75">
        <v>0</v>
      </c>
      <c r="I29" s="75">
        <v>0</v>
      </c>
      <c r="J29" s="75">
        <v>588.65043333599999</v>
      </c>
      <c r="K29" s="75">
        <v>0.03</v>
      </c>
      <c r="L29" s="75">
        <v>2.2924853537685374E-3</v>
      </c>
    </row>
    <row r="30" spans="2:12">
      <c r="B30" t="s">
        <v>247</v>
      </c>
      <c r="C30" t="s">
        <v>248</v>
      </c>
      <c r="D30" t="s">
        <v>227</v>
      </c>
      <c r="E30" t="s">
        <v>221</v>
      </c>
      <c r="F30" t="s">
        <v>152</v>
      </c>
      <c r="G30" t="s">
        <v>119</v>
      </c>
      <c r="H30" s="75">
        <v>0</v>
      </c>
      <c r="I30" s="75">
        <v>0</v>
      </c>
      <c r="J30" s="75">
        <v>128.90504705399999</v>
      </c>
      <c r="K30" s="75">
        <v>0.01</v>
      </c>
      <c r="L30" s="75">
        <v>5.020176927814495E-4</v>
      </c>
    </row>
    <row r="31" spans="2:12">
      <c r="B31" t="s">
        <v>249</v>
      </c>
      <c r="C31" t="s">
        <v>250</v>
      </c>
      <c r="D31" t="s">
        <v>224</v>
      </c>
      <c r="E31" t="s">
        <v>221</v>
      </c>
      <c r="F31" t="s">
        <v>152</v>
      </c>
      <c r="G31" t="s">
        <v>202</v>
      </c>
      <c r="H31" s="75">
        <v>0</v>
      </c>
      <c r="I31" s="75">
        <v>0</v>
      </c>
      <c r="J31" s="75">
        <v>154.66943520000001</v>
      </c>
      <c r="K31" s="75">
        <v>0.01</v>
      </c>
      <c r="L31" s="75">
        <v>6.0235650021047402E-4</v>
      </c>
    </row>
    <row r="32" spans="2:12">
      <c r="B32" t="s">
        <v>251</v>
      </c>
      <c r="C32" t="s">
        <v>250</v>
      </c>
      <c r="D32" t="s">
        <v>227</v>
      </c>
      <c r="E32" t="s">
        <v>221</v>
      </c>
      <c r="F32" t="s">
        <v>152</v>
      </c>
      <c r="G32" t="s">
        <v>202</v>
      </c>
      <c r="H32" s="75">
        <v>0</v>
      </c>
      <c r="I32" s="75">
        <v>0</v>
      </c>
      <c r="J32" s="75">
        <v>2959.8980842547999</v>
      </c>
      <c r="K32" s="75">
        <v>0.13</v>
      </c>
      <c r="L32" s="75">
        <v>1.1527253905763328E-2</v>
      </c>
    </row>
    <row r="33" spans="2:12">
      <c r="B33" t="s">
        <v>252</v>
      </c>
      <c r="C33" t="s">
        <v>243</v>
      </c>
      <c r="D33" t="s">
        <v>227</v>
      </c>
      <c r="E33" t="s">
        <v>221</v>
      </c>
      <c r="F33" t="s">
        <v>152</v>
      </c>
      <c r="G33" t="s">
        <v>199</v>
      </c>
      <c r="H33" s="75">
        <v>5.3</v>
      </c>
      <c r="I33" s="75">
        <v>0</v>
      </c>
      <c r="J33" s="75">
        <v>39.257614199999999</v>
      </c>
      <c r="K33" s="75">
        <v>0</v>
      </c>
      <c r="L33" s="75">
        <v>1.528878609115462E-4</v>
      </c>
    </row>
    <row r="34" spans="2:12">
      <c r="B34" t="s">
        <v>253</v>
      </c>
      <c r="C34" t="s">
        <v>254</v>
      </c>
      <c r="D34" t="s">
        <v>227</v>
      </c>
      <c r="E34" t="s">
        <v>221</v>
      </c>
      <c r="F34" t="s">
        <v>152</v>
      </c>
      <c r="G34" t="s">
        <v>206</v>
      </c>
      <c r="H34" s="75">
        <v>0</v>
      </c>
      <c r="I34" s="75">
        <v>0</v>
      </c>
      <c r="J34" s="75">
        <v>228.95695234999999</v>
      </c>
      <c r="K34" s="75">
        <v>0.01</v>
      </c>
      <c r="L34" s="75">
        <v>8.9166749938712037E-4</v>
      </c>
    </row>
    <row r="35" spans="2:12">
      <c r="B35" t="s">
        <v>255</v>
      </c>
      <c r="C35" t="s">
        <v>256</v>
      </c>
      <c r="D35" t="s">
        <v>224</v>
      </c>
      <c r="E35" t="s">
        <v>221</v>
      </c>
      <c r="F35" t="s">
        <v>152</v>
      </c>
      <c r="G35" t="s">
        <v>116</v>
      </c>
      <c r="H35" s="75">
        <v>0</v>
      </c>
      <c r="I35" s="75">
        <v>0</v>
      </c>
      <c r="J35" s="75">
        <v>45.992881615000002</v>
      </c>
      <c r="K35" s="75">
        <v>0</v>
      </c>
      <c r="L35" s="75">
        <v>1.7911820243206046E-4</v>
      </c>
    </row>
    <row r="36" spans="2:12">
      <c r="B36" t="s">
        <v>257</v>
      </c>
      <c r="C36" t="s">
        <v>256</v>
      </c>
      <c r="D36" t="s">
        <v>227</v>
      </c>
      <c r="E36" t="s">
        <v>221</v>
      </c>
      <c r="F36" t="s">
        <v>152</v>
      </c>
      <c r="G36" t="s">
        <v>116</v>
      </c>
      <c r="H36" s="75">
        <v>0</v>
      </c>
      <c r="I36" s="75">
        <v>0</v>
      </c>
      <c r="J36" s="75">
        <v>11847.911216443999</v>
      </c>
      <c r="K36" s="75">
        <v>0.52</v>
      </c>
      <c r="L36" s="75">
        <v>4.6141413304531337E-2</v>
      </c>
    </row>
    <row r="37" spans="2:12">
      <c r="B37" t="s">
        <v>258</v>
      </c>
      <c r="C37" t="s">
        <v>259</v>
      </c>
      <c r="D37" t="s">
        <v>224</v>
      </c>
      <c r="E37" t="s">
        <v>221</v>
      </c>
      <c r="F37" t="s">
        <v>152</v>
      </c>
      <c r="G37" t="s">
        <v>198</v>
      </c>
      <c r="H37" s="75">
        <v>0</v>
      </c>
      <c r="I37" s="75">
        <v>0</v>
      </c>
      <c r="J37" s="75">
        <v>3.046932E-3</v>
      </c>
      <c r="K37" s="75">
        <v>0</v>
      </c>
      <c r="L37" s="75">
        <v>1.1866205456340219E-8</v>
      </c>
    </row>
    <row r="38" spans="2:12">
      <c r="B38" t="s">
        <v>260</v>
      </c>
      <c r="C38" t="s">
        <v>259</v>
      </c>
      <c r="D38" t="s">
        <v>227</v>
      </c>
      <c r="E38" t="s">
        <v>221</v>
      </c>
      <c r="F38" t="s">
        <v>152</v>
      </c>
      <c r="G38" t="s">
        <v>198</v>
      </c>
      <c r="H38" s="75">
        <v>0</v>
      </c>
      <c r="I38" s="75">
        <v>0</v>
      </c>
      <c r="J38" s="75">
        <v>70.369619999999998</v>
      </c>
      <c r="K38" s="75">
        <v>0</v>
      </c>
      <c r="L38" s="75">
        <v>2.7405284030119077E-4</v>
      </c>
    </row>
    <row r="39" spans="2:12">
      <c r="B39" s="76" t="s">
        <v>261</v>
      </c>
      <c r="D39" s="15"/>
      <c r="I39" s="77">
        <v>0</v>
      </c>
      <c r="J39" s="77">
        <v>1025112.2834899999</v>
      </c>
      <c r="K39" s="77">
        <v>45.41</v>
      </c>
      <c r="L39" s="77">
        <v>3.9922758275243488</v>
      </c>
    </row>
    <row r="40" spans="2:12">
      <c r="B40" t="s">
        <v>262</v>
      </c>
      <c r="C40" t="s">
        <v>263</v>
      </c>
      <c r="D40" t="s">
        <v>224</v>
      </c>
      <c r="E40" t="s">
        <v>221</v>
      </c>
      <c r="F40" t="s">
        <v>152</v>
      </c>
      <c r="G40" t="s">
        <v>105</v>
      </c>
      <c r="H40" s="75">
        <v>0</v>
      </c>
      <c r="I40" s="75">
        <v>0</v>
      </c>
      <c r="J40" s="75">
        <v>3850</v>
      </c>
      <c r="K40" s="75">
        <v>0.17</v>
      </c>
      <c r="L40" s="75">
        <v>1.4993735011779011E-2</v>
      </c>
    </row>
    <row r="41" spans="2:12">
      <c r="B41" t="s">
        <v>264</v>
      </c>
      <c r="C41" t="s">
        <v>265</v>
      </c>
      <c r="D41" t="s">
        <v>227</v>
      </c>
      <c r="E41" t="s">
        <v>221</v>
      </c>
      <c r="F41" t="s">
        <v>152</v>
      </c>
      <c r="G41" t="s">
        <v>105</v>
      </c>
      <c r="H41" s="75">
        <v>0</v>
      </c>
      <c r="I41" s="75">
        <v>0</v>
      </c>
      <c r="J41" s="75">
        <v>268545.13708999997</v>
      </c>
      <c r="K41" s="75">
        <v>11.9</v>
      </c>
      <c r="L41" s="75">
        <v>1.045842759540085</v>
      </c>
    </row>
    <row r="42" spans="2:12">
      <c r="B42" t="s">
        <v>264</v>
      </c>
      <c r="C42" t="s">
        <v>265</v>
      </c>
      <c r="D42" t="s">
        <v>227</v>
      </c>
      <c r="E42" t="s">
        <v>221</v>
      </c>
      <c r="F42" t="s">
        <v>152</v>
      </c>
      <c r="G42" t="s">
        <v>105</v>
      </c>
      <c r="H42" s="75">
        <v>0</v>
      </c>
      <c r="I42" s="75">
        <v>0</v>
      </c>
      <c r="J42" s="75">
        <v>48.35</v>
      </c>
      <c r="K42" s="75">
        <v>0</v>
      </c>
      <c r="L42" s="75">
        <v>1.8829794488818576E-4</v>
      </c>
    </row>
    <row r="43" spans="2:12">
      <c r="B43" t="s">
        <v>5268</v>
      </c>
      <c r="C43" t="s">
        <v>266</v>
      </c>
      <c r="D43" t="s">
        <v>228</v>
      </c>
      <c r="E43" t="s">
        <v>212</v>
      </c>
      <c r="F43" t="s">
        <v>213</v>
      </c>
      <c r="G43" t="s">
        <v>105</v>
      </c>
      <c r="H43" s="75">
        <v>0</v>
      </c>
      <c r="I43" s="75">
        <v>0</v>
      </c>
      <c r="J43" s="75">
        <v>130595.36306</v>
      </c>
      <c r="K43" s="75">
        <v>5.79</v>
      </c>
      <c r="L43" s="75">
        <v>0.50860058895810745</v>
      </c>
    </row>
    <row r="44" spans="2:12">
      <c r="B44" t="s">
        <v>5269</v>
      </c>
      <c r="C44" t="s">
        <v>267</v>
      </c>
      <c r="D44" t="s">
        <v>228</v>
      </c>
      <c r="E44" t="s">
        <v>232</v>
      </c>
      <c r="F44" t="s">
        <v>154</v>
      </c>
      <c r="G44" t="s">
        <v>105</v>
      </c>
      <c r="H44" s="75">
        <v>0</v>
      </c>
      <c r="I44" s="75">
        <v>0</v>
      </c>
      <c r="J44" s="75">
        <v>622073.43333999999</v>
      </c>
      <c r="K44" s="75">
        <v>27.56</v>
      </c>
      <c r="L44" s="75">
        <v>2.4226504460694893</v>
      </c>
    </row>
    <row r="45" spans="2:12">
      <c r="B45" s="76" t="s">
        <v>268</v>
      </c>
      <c r="D45" s="15"/>
      <c r="I45" s="77">
        <v>0</v>
      </c>
      <c r="J45" s="77">
        <v>556944.3105404001</v>
      </c>
      <c r="K45" s="77">
        <v>24.67</v>
      </c>
      <c r="L45" s="77">
        <v>2.1690065996261607</v>
      </c>
    </row>
    <row r="46" spans="2:12">
      <c r="B46" t="s">
        <v>5270</v>
      </c>
      <c r="C46" t="s">
        <v>5271</v>
      </c>
      <c r="D46" t="s">
        <v>228</v>
      </c>
      <c r="E46" t="s">
        <v>221</v>
      </c>
      <c r="F46" t="s">
        <v>152</v>
      </c>
      <c r="G46" t="s">
        <v>105</v>
      </c>
      <c r="H46" s="75">
        <v>0.35</v>
      </c>
      <c r="I46" s="75">
        <v>0</v>
      </c>
      <c r="J46" s="75">
        <v>162136.63045</v>
      </c>
      <c r="K46" s="75">
        <v>7.18</v>
      </c>
      <c r="L46" s="75">
        <v>0.63143731757663368</v>
      </c>
    </row>
    <row r="47" spans="2:12">
      <c r="B47" t="s">
        <v>269</v>
      </c>
      <c r="C47" t="s">
        <v>270</v>
      </c>
      <c r="D47" t="s">
        <v>224</v>
      </c>
      <c r="E47" t="s">
        <v>221</v>
      </c>
      <c r="F47" t="s">
        <v>152</v>
      </c>
      <c r="G47" t="s">
        <v>105</v>
      </c>
      <c r="H47" s="75">
        <v>0.01</v>
      </c>
      <c r="I47" s="75">
        <v>0</v>
      </c>
      <c r="J47" s="75">
        <v>10618.434748</v>
      </c>
      <c r="K47" s="75">
        <v>0.47</v>
      </c>
      <c r="L47" s="75">
        <v>4.1353245935422972E-2</v>
      </c>
    </row>
    <row r="48" spans="2:12">
      <c r="B48" t="s">
        <v>5272</v>
      </c>
      <c r="C48" t="s">
        <v>5273</v>
      </c>
      <c r="D48" t="s">
        <v>228</v>
      </c>
      <c r="E48" t="s">
        <v>221</v>
      </c>
      <c r="F48" t="s">
        <v>152</v>
      </c>
      <c r="G48" t="s">
        <v>105</v>
      </c>
      <c r="H48" s="75">
        <v>0.25</v>
      </c>
      <c r="I48" s="75">
        <v>0</v>
      </c>
      <c r="J48" s="75">
        <v>69402.652755100105</v>
      </c>
      <c r="K48" s="75">
        <v>3.07</v>
      </c>
      <c r="L48" s="75">
        <v>0.27028700896739882</v>
      </c>
    </row>
    <row r="49" spans="2:12">
      <c r="B49" t="s">
        <v>5274</v>
      </c>
      <c r="C49" t="s">
        <v>5275</v>
      </c>
      <c r="D49" t="s">
        <v>228</v>
      </c>
      <c r="E49" t="s">
        <v>221</v>
      </c>
      <c r="F49" t="s">
        <v>152</v>
      </c>
      <c r="G49" t="s">
        <v>105</v>
      </c>
      <c r="H49" s="75">
        <v>0.2</v>
      </c>
      <c r="I49" s="75">
        <v>0</v>
      </c>
      <c r="J49" s="75">
        <v>175814.99851529999</v>
      </c>
      <c r="K49" s="75">
        <v>7.79</v>
      </c>
      <c r="L49" s="75">
        <v>0.68470740229473459</v>
      </c>
    </row>
    <row r="50" spans="2:12">
      <c r="B50" t="s">
        <v>5276</v>
      </c>
      <c r="C50" t="s">
        <v>5277</v>
      </c>
      <c r="D50" t="s">
        <v>228</v>
      </c>
      <c r="E50" t="s">
        <v>221</v>
      </c>
      <c r="F50" t="s">
        <v>152</v>
      </c>
      <c r="G50" t="s">
        <v>105</v>
      </c>
      <c r="H50" s="75">
        <v>0.35</v>
      </c>
      <c r="I50" s="75">
        <v>0</v>
      </c>
      <c r="J50" s="75">
        <v>138971.59407200001</v>
      </c>
      <c r="K50" s="75">
        <v>6.16</v>
      </c>
      <c r="L50" s="75">
        <v>0.54122162485197067</v>
      </c>
    </row>
    <row r="51" spans="2:12">
      <c r="B51" s="76" t="s">
        <v>271</v>
      </c>
      <c r="D51" s="15"/>
      <c r="I51" s="77">
        <v>0</v>
      </c>
      <c r="J51" s="77">
        <v>162659.59137020001</v>
      </c>
      <c r="K51" s="77">
        <v>7.21</v>
      </c>
      <c r="L51" s="77">
        <v>0.6334739766568922</v>
      </c>
    </row>
    <row r="52" spans="2:12">
      <c r="B52" t="s">
        <v>5278</v>
      </c>
      <c r="C52" t="s">
        <v>5279</v>
      </c>
      <c r="D52" t="s">
        <v>228</v>
      </c>
      <c r="E52" t="s">
        <v>212</v>
      </c>
      <c r="F52" t="s">
        <v>213</v>
      </c>
      <c r="G52" t="s">
        <v>105</v>
      </c>
      <c r="H52" s="75">
        <v>0.55000000000000004</v>
      </c>
      <c r="I52" s="75">
        <v>0</v>
      </c>
      <c r="J52" s="75">
        <v>46376.129454779999</v>
      </c>
      <c r="K52" s="75">
        <v>2.0499999999999998</v>
      </c>
      <c r="L52" s="75">
        <v>0.18061075218621575</v>
      </c>
    </row>
    <row r="53" spans="2:12">
      <c r="B53" t="s">
        <v>5280</v>
      </c>
      <c r="C53" t="s">
        <v>5281</v>
      </c>
      <c r="D53" t="s">
        <v>228</v>
      </c>
      <c r="E53" t="s">
        <v>221</v>
      </c>
      <c r="F53" t="s">
        <v>152</v>
      </c>
      <c r="G53" t="s">
        <v>105</v>
      </c>
      <c r="H53" s="75">
        <v>0.31</v>
      </c>
      <c r="I53" s="75">
        <v>0</v>
      </c>
      <c r="J53" s="75">
        <v>116283.46191542</v>
      </c>
      <c r="K53" s="75">
        <v>5.15</v>
      </c>
      <c r="L53" s="75">
        <v>0.4528632244706764</v>
      </c>
    </row>
    <row r="54" spans="2:12">
      <c r="B54" s="76" t="s">
        <v>272</v>
      </c>
      <c r="D54" s="15"/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212</v>
      </c>
      <c r="C55" t="s">
        <v>212</v>
      </c>
      <c r="D55" s="15"/>
      <c r="E55" t="s">
        <v>212</v>
      </c>
      <c r="G55" t="s">
        <v>212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</row>
    <row r="56" spans="2:12">
      <c r="B56" s="76" t="s">
        <v>273</v>
      </c>
      <c r="D56" s="15"/>
      <c r="I56" s="77">
        <v>0</v>
      </c>
      <c r="J56" s="77">
        <v>117444.84102996365</v>
      </c>
      <c r="K56" s="77">
        <v>5.2</v>
      </c>
      <c r="L56" s="77">
        <v>0.45738618828669775</v>
      </c>
    </row>
    <row r="57" spans="2:12">
      <c r="B57" t="s">
        <v>5282</v>
      </c>
      <c r="C57" t="s">
        <v>5283</v>
      </c>
      <c r="D57" t="s">
        <v>228</v>
      </c>
      <c r="E57" t="s">
        <v>212</v>
      </c>
      <c r="F57" t="s">
        <v>213</v>
      </c>
      <c r="G57" t="s">
        <v>109</v>
      </c>
      <c r="H57" s="75">
        <v>0</v>
      </c>
      <c r="I57" s="75">
        <v>0</v>
      </c>
      <c r="J57" s="75">
        <v>-983.12487695000004</v>
      </c>
      <c r="K57" s="75">
        <v>-0.04</v>
      </c>
      <c r="L57" s="75">
        <v>-3.828756854149649E-3</v>
      </c>
    </row>
    <row r="58" spans="2:12">
      <c r="B58" t="s">
        <v>5284</v>
      </c>
      <c r="C58" t="s">
        <v>274</v>
      </c>
      <c r="D58" t="s">
        <v>228</v>
      </c>
      <c r="E58" t="s">
        <v>212</v>
      </c>
      <c r="F58" t="s">
        <v>213</v>
      </c>
      <c r="G58" t="s">
        <v>206</v>
      </c>
      <c r="H58" s="75">
        <v>0</v>
      </c>
      <c r="I58" s="75">
        <v>0</v>
      </c>
      <c r="J58" s="75">
        <v>868.15044845800003</v>
      </c>
      <c r="K58" s="75">
        <v>0.04</v>
      </c>
      <c r="L58" s="75">
        <v>3.3809916297497054E-3</v>
      </c>
    </row>
    <row r="59" spans="2:12">
      <c r="B59" t="s">
        <v>119</v>
      </c>
      <c r="C59" t="s">
        <v>275</v>
      </c>
      <c r="D59" t="s">
        <v>228</v>
      </c>
      <c r="E59" t="s">
        <v>212</v>
      </c>
      <c r="F59" t="s">
        <v>213</v>
      </c>
      <c r="G59" t="s">
        <v>119</v>
      </c>
      <c r="H59" s="75">
        <v>0</v>
      </c>
      <c r="I59" s="75">
        <v>0</v>
      </c>
      <c r="J59" s="75">
        <v>2165.237212257</v>
      </c>
      <c r="K59" s="75">
        <v>0.1</v>
      </c>
      <c r="L59" s="75">
        <v>8.4324657138245621E-3</v>
      </c>
    </row>
    <row r="60" spans="2:12">
      <c r="B60" t="s">
        <v>5285</v>
      </c>
      <c r="C60" t="s">
        <v>5286</v>
      </c>
      <c r="D60" t="s">
        <v>228</v>
      </c>
      <c r="E60" t="s">
        <v>212</v>
      </c>
      <c r="F60" t="s">
        <v>213</v>
      </c>
      <c r="G60" t="s">
        <v>126</v>
      </c>
      <c r="H60" s="75">
        <v>0</v>
      </c>
      <c r="I60" s="75">
        <v>0</v>
      </c>
      <c r="J60" s="75">
        <v>1.9428012000000001E-2</v>
      </c>
      <c r="K60" s="75">
        <v>0</v>
      </c>
      <c r="L60" s="75">
        <v>7.5661938632120194E-8</v>
      </c>
    </row>
    <row r="61" spans="2:12">
      <c r="B61" t="s">
        <v>5287</v>
      </c>
      <c r="C61" t="s">
        <v>5288</v>
      </c>
      <c r="D61" t="s">
        <v>228</v>
      </c>
      <c r="E61" t="s">
        <v>212</v>
      </c>
      <c r="F61" t="s">
        <v>213</v>
      </c>
      <c r="G61" t="s">
        <v>200</v>
      </c>
      <c r="H61" s="75">
        <v>0</v>
      </c>
      <c r="I61" s="75">
        <v>0</v>
      </c>
      <c r="J61" s="75">
        <v>39.922498160000004</v>
      </c>
      <c r="K61" s="75">
        <v>0</v>
      </c>
      <c r="L61" s="75">
        <v>1.554772359530585E-4</v>
      </c>
    </row>
    <row r="62" spans="2:12">
      <c r="B62" t="s">
        <v>5289</v>
      </c>
      <c r="C62" t="s">
        <v>276</v>
      </c>
      <c r="D62" t="s">
        <v>228</v>
      </c>
      <c r="E62" t="s">
        <v>212</v>
      </c>
      <c r="F62" t="s">
        <v>213</v>
      </c>
      <c r="G62" t="s">
        <v>126</v>
      </c>
      <c r="H62" s="75">
        <v>0</v>
      </c>
      <c r="I62" s="75">
        <v>0</v>
      </c>
      <c r="J62" s="75">
        <v>2.826994617</v>
      </c>
      <c r="K62" s="75">
        <v>0</v>
      </c>
      <c r="L62" s="75">
        <v>1.1009664458967193E-5</v>
      </c>
    </row>
    <row r="63" spans="2:12">
      <c r="B63" t="s">
        <v>5290</v>
      </c>
      <c r="C63" t="s">
        <v>277</v>
      </c>
      <c r="D63" t="s">
        <v>228</v>
      </c>
      <c r="E63" t="s">
        <v>212</v>
      </c>
      <c r="F63" t="s">
        <v>213</v>
      </c>
      <c r="G63" t="s">
        <v>205</v>
      </c>
      <c r="H63" s="75">
        <v>0</v>
      </c>
      <c r="I63" s="75">
        <v>0</v>
      </c>
      <c r="J63" s="75">
        <v>1341.0149702819999</v>
      </c>
      <c r="K63" s="75">
        <v>0.06</v>
      </c>
      <c r="L63" s="75">
        <v>5.2225514574641583E-3</v>
      </c>
    </row>
    <row r="64" spans="2:12">
      <c r="B64" t="s">
        <v>5291</v>
      </c>
      <c r="C64" t="s">
        <v>259</v>
      </c>
      <c r="D64" t="s">
        <v>228</v>
      </c>
      <c r="E64" t="s">
        <v>212</v>
      </c>
      <c r="F64" t="s">
        <v>213</v>
      </c>
      <c r="G64" t="s">
        <v>198</v>
      </c>
      <c r="H64" s="75">
        <v>0</v>
      </c>
      <c r="I64" s="75">
        <v>0</v>
      </c>
      <c r="J64" s="75">
        <v>46.425159786000002</v>
      </c>
      <c r="K64" s="75">
        <v>0</v>
      </c>
      <c r="L64" s="75">
        <v>1.8080169966513851E-4</v>
      </c>
    </row>
    <row r="65" spans="2:12">
      <c r="B65" t="s">
        <v>5292</v>
      </c>
      <c r="C65" t="s">
        <v>278</v>
      </c>
      <c r="D65" t="s">
        <v>228</v>
      </c>
      <c r="E65" t="s">
        <v>212</v>
      </c>
      <c r="F65" t="s">
        <v>213</v>
      </c>
      <c r="G65" t="s">
        <v>126</v>
      </c>
      <c r="H65" s="75">
        <v>0</v>
      </c>
      <c r="I65" s="75">
        <v>0</v>
      </c>
      <c r="J65" s="75">
        <v>0.76531619008999996</v>
      </c>
      <c r="K65" s="75">
        <v>0</v>
      </c>
      <c r="L65" s="75">
        <v>2.9805060141386369E-6</v>
      </c>
    </row>
    <row r="66" spans="2:12">
      <c r="B66" t="s">
        <v>5293</v>
      </c>
      <c r="C66" t="s">
        <v>279</v>
      </c>
      <c r="D66" t="s">
        <v>228</v>
      </c>
      <c r="E66" t="s">
        <v>212</v>
      </c>
      <c r="F66" t="s">
        <v>213</v>
      </c>
      <c r="G66" t="s">
        <v>203</v>
      </c>
      <c r="H66" s="75">
        <v>0</v>
      </c>
      <c r="I66" s="75">
        <v>0</v>
      </c>
      <c r="J66" s="75">
        <v>1.1042E-4</v>
      </c>
      <c r="K66" s="75">
        <v>0</v>
      </c>
      <c r="L66" s="75">
        <v>4.3002810909107494E-10</v>
      </c>
    </row>
    <row r="67" spans="2:12">
      <c r="B67" t="s">
        <v>113</v>
      </c>
      <c r="C67" t="s">
        <v>238</v>
      </c>
      <c r="D67" t="s">
        <v>228</v>
      </c>
      <c r="E67" t="s">
        <v>212</v>
      </c>
      <c r="F67" t="s">
        <v>213</v>
      </c>
      <c r="G67" t="s">
        <v>113</v>
      </c>
      <c r="H67" s="75">
        <v>0</v>
      </c>
      <c r="I67" s="75">
        <v>0</v>
      </c>
      <c r="J67" s="75">
        <v>17487.939210125998</v>
      </c>
      <c r="K67" s="75">
        <v>0.77</v>
      </c>
      <c r="L67" s="75">
        <v>6.8106370498371219E-2</v>
      </c>
    </row>
    <row r="68" spans="2:12">
      <c r="B68" t="s">
        <v>123</v>
      </c>
      <c r="C68" t="s">
        <v>241</v>
      </c>
      <c r="D68" t="s">
        <v>228</v>
      </c>
      <c r="E68" t="s">
        <v>212</v>
      </c>
      <c r="F68" t="s">
        <v>213</v>
      </c>
      <c r="G68" t="s">
        <v>123</v>
      </c>
      <c r="H68" s="75">
        <v>0</v>
      </c>
      <c r="I68" s="75">
        <v>0</v>
      </c>
      <c r="J68" s="75">
        <v>984.28049085600003</v>
      </c>
      <c r="K68" s="75">
        <v>0.04</v>
      </c>
      <c r="L68" s="75">
        <v>3.8332573654957501E-3</v>
      </c>
    </row>
    <row r="69" spans="2:12">
      <c r="B69" t="s">
        <v>5294</v>
      </c>
      <c r="C69" t="s">
        <v>243</v>
      </c>
      <c r="D69" t="s">
        <v>228</v>
      </c>
      <c r="E69" t="s">
        <v>232</v>
      </c>
      <c r="F69" t="s">
        <v>154</v>
      </c>
      <c r="G69" t="s">
        <v>109</v>
      </c>
      <c r="H69" s="75">
        <v>5.3</v>
      </c>
      <c r="I69" s="75">
        <v>0</v>
      </c>
      <c r="J69" s="75">
        <v>48760.390588709997</v>
      </c>
      <c r="K69" s="75">
        <v>2.16</v>
      </c>
      <c r="L69" s="75">
        <v>0.18989620144362621</v>
      </c>
    </row>
    <row r="70" spans="2:12">
      <c r="B70" t="s">
        <v>280</v>
      </c>
      <c r="C70" t="s">
        <v>281</v>
      </c>
      <c r="D70" t="s">
        <v>227</v>
      </c>
      <c r="E70" t="s">
        <v>221</v>
      </c>
      <c r="F70" t="s">
        <v>152</v>
      </c>
      <c r="G70" t="s">
        <v>204</v>
      </c>
      <c r="H70" s="75">
        <v>0</v>
      </c>
      <c r="I70" s="75">
        <v>0</v>
      </c>
      <c r="J70" s="75">
        <v>0.85503286000000001</v>
      </c>
      <c r="K70" s="75">
        <v>0</v>
      </c>
      <c r="L70" s="75">
        <v>3.3299054881048158E-6</v>
      </c>
    </row>
    <row r="71" spans="2:12">
      <c r="B71" t="s">
        <v>5295</v>
      </c>
      <c r="C71" t="s">
        <v>281</v>
      </c>
      <c r="D71" t="s">
        <v>228</v>
      </c>
      <c r="E71" t="s">
        <v>212</v>
      </c>
      <c r="F71" t="s">
        <v>213</v>
      </c>
      <c r="G71" t="s">
        <v>204</v>
      </c>
      <c r="H71" s="75">
        <v>0</v>
      </c>
      <c r="I71" s="75">
        <v>0</v>
      </c>
      <c r="J71" s="75">
        <v>4.2210848900000002</v>
      </c>
      <c r="K71" s="75">
        <v>0</v>
      </c>
      <c r="L71" s="75">
        <v>1.6438916442307625E-5</v>
      </c>
    </row>
    <row r="72" spans="2:12">
      <c r="B72" t="s">
        <v>202</v>
      </c>
      <c r="C72" t="s">
        <v>250</v>
      </c>
      <c r="D72" t="s">
        <v>228</v>
      </c>
      <c r="E72" t="s">
        <v>212</v>
      </c>
      <c r="F72" t="s">
        <v>213</v>
      </c>
      <c r="G72" t="s">
        <v>202</v>
      </c>
      <c r="H72" s="75">
        <v>0</v>
      </c>
      <c r="I72" s="75">
        <v>0</v>
      </c>
      <c r="J72" s="75">
        <v>14294.881595646</v>
      </c>
      <c r="K72" s="75">
        <v>0.63</v>
      </c>
      <c r="L72" s="75">
        <v>5.567108225191502E-2</v>
      </c>
    </row>
    <row r="73" spans="2:12">
      <c r="B73" t="s">
        <v>5296</v>
      </c>
      <c r="C73" t="s">
        <v>256</v>
      </c>
      <c r="D73" t="s">
        <v>228</v>
      </c>
      <c r="E73" t="s">
        <v>212</v>
      </c>
      <c r="F73" t="s">
        <v>213</v>
      </c>
      <c r="G73" t="s">
        <v>116</v>
      </c>
      <c r="H73" s="75">
        <v>5.3</v>
      </c>
      <c r="I73" s="75">
        <v>0</v>
      </c>
      <c r="J73" s="75">
        <v>10707.600876876</v>
      </c>
      <c r="K73" s="75">
        <v>0.47</v>
      </c>
      <c r="L73" s="75">
        <v>4.1700501340200341E-2</v>
      </c>
    </row>
    <row r="74" spans="2:12">
      <c r="B74" t="s">
        <v>5297</v>
      </c>
      <c r="C74" t="s">
        <v>5298</v>
      </c>
      <c r="D74" t="s">
        <v>228</v>
      </c>
      <c r="E74" t="s">
        <v>221</v>
      </c>
      <c r="F74" t="s">
        <v>152</v>
      </c>
      <c r="G74" t="s">
        <v>109</v>
      </c>
      <c r="H74" s="75">
        <v>1.1299999999999999</v>
      </c>
      <c r="I74" s="75">
        <v>0</v>
      </c>
      <c r="J74" s="75">
        <v>3802.6559506884</v>
      </c>
      <c r="K74" s="75">
        <v>0.17</v>
      </c>
      <c r="L74" s="75">
        <v>1.4809354718334146E-2</v>
      </c>
    </row>
    <row r="75" spans="2:12">
      <c r="B75" t="s">
        <v>5299</v>
      </c>
      <c r="C75" t="s">
        <v>5300</v>
      </c>
      <c r="D75" t="s">
        <v>228</v>
      </c>
      <c r="E75" t="s">
        <v>221</v>
      </c>
      <c r="F75" t="s">
        <v>152</v>
      </c>
      <c r="G75" t="s">
        <v>109</v>
      </c>
      <c r="H75" s="75">
        <v>1.25</v>
      </c>
      <c r="I75" s="75">
        <v>0</v>
      </c>
      <c r="J75" s="75">
        <v>886.37356839030099</v>
      </c>
      <c r="K75" s="75">
        <v>0.04</v>
      </c>
      <c r="L75" s="75">
        <v>3.4519611443867928E-3</v>
      </c>
    </row>
    <row r="76" spans="2:12">
      <c r="B76" t="s">
        <v>5301</v>
      </c>
      <c r="C76" t="s">
        <v>282</v>
      </c>
      <c r="D76" t="s">
        <v>228</v>
      </c>
      <c r="E76" t="s">
        <v>221</v>
      </c>
      <c r="F76" t="s">
        <v>152</v>
      </c>
      <c r="G76" t="s">
        <v>109</v>
      </c>
      <c r="H76" s="75">
        <v>1.39</v>
      </c>
      <c r="I76" s="75">
        <v>0</v>
      </c>
      <c r="J76" s="75">
        <v>679.66410283790105</v>
      </c>
      <c r="K76" s="75">
        <v>0.03</v>
      </c>
      <c r="L76" s="75">
        <v>2.646935962329872E-3</v>
      </c>
    </row>
    <row r="77" spans="2:12">
      <c r="B77" t="s">
        <v>5302</v>
      </c>
      <c r="C77" t="s">
        <v>5303</v>
      </c>
      <c r="D77" t="s">
        <v>228</v>
      </c>
      <c r="E77" t="s">
        <v>221</v>
      </c>
      <c r="F77" t="s">
        <v>152</v>
      </c>
      <c r="G77" t="s">
        <v>198</v>
      </c>
      <c r="H77" s="75">
        <v>0</v>
      </c>
      <c r="I77" s="75">
        <v>0</v>
      </c>
      <c r="J77" s="75">
        <v>0.85364878200000005</v>
      </c>
      <c r="K77" s="75">
        <v>0</v>
      </c>
      <c r="L77" s="75">
        <v>3.3245152286846515E-6</v>
      </c>
    </row>
    <row r="78" spans="2:12">
      <c r="B78" t="s">
        <v>5304</v>
      </c>
      <c r="C78" t="s">
        <v>5305</v>
      </c>
      <c r="D78" t="s">
        <v>228</v>
      </c>
      <c r="E78" t="s">
        <v>221</v>
      </c>
      <c r="F78" t="s">
        <v>152</v>
      </c>
      <c r="G78" t="s">
        <v>109</v>
      </c>
      <c r="H78" s="75">
        <v>1.1499999999999999</v>
      </c>
      <c r="I78" s="75">
        <v>0</v>
      </c>
      <c r="J78" s="75">
        <v>628.14460732349801</v>
      </c>
      <c r="K78" s="75">
        <v>0.03</v>
      </c>
      <c r="L78" s="75">
        <v>2.4462944912432491E-3</v>
      </c>
    </row>
    <row r="79" spans="2:12">
      <c r="B79" t="s">
        <v>5306</v>
      </c>
      <c r="C79" t="s">
        <v>5307</v>
      </c>
      <c r="D79" t="s">
        <v>228</v>
      </c>
      <c r="E79" t="s">
        <v>221</v>
      </c>
      <c r="F79" t="s">
        <v>152</v>
      </c>
      <c r="G79" t="s">
        <v>109</v>
      </c>
      <c r="H79" s="75">
        <v>1.1599999999999999</v>
      </c>
      <c r="I79" s="75">
        <v>0</v>
      </c>
      <c r="J79" s="75">
        <v>2254.4101910243999</v>
      </c>
      <c r="K79" s="75">
        <v>0.1</v>
      </c>
      <c r="L79" s="75">
        <v>8.7797477953438837E-3</v>
      </c>
    </row>
    <row r="80" spans="2:12">
      <c r="B80" t="s">
        <v>5308</v>
      </c>
      <c r="C80" t="s">
        <v>5309</v>
      </c>
      <c r="D80" t="s">
        <v>228</v>
      </c>
      <c r="E80" t="s">
        <v>221</v>
      </c>
      <c r="F80" t="s">
        <v>152</v>
      </c>
      <c r="G80" t="s">
        <v>109</v>
      </c>
      <c r="H80" s="75">
        <v>1.2</v>
      </c>
      <c r="I80" s="75">
        <v>0</v>
      </c>
      <c r="J80" s="75">
        <v>1495.2453235344001</v>
      </c>
      <c r="K80" s="75">
        <v>7.0000000000000007E-2</v>
      </c>
      <c r="L80" s="75">
        <v>5.8231979632926154E-3</v>
      </c>
    </row>
    <row r="81" spans="2:12">
      <c r="B81" t="s">
        <v>5310</v>
      </c>
      <c r="C81" t="s">
        <v>5311</v>
      </c>
      <c r="D81" t="s">
        <v>228</v>
      </c>
      <c r="E81" t="s">
        <v>221</v>
      </c>
      <c r="F81" t="s">
        <v>152</v>
      </c>
      <c r="G81" t="s">
        <v>109</v>
      </c>
      <c r="H81" s="75">
        <v>1.1399999999999999</v>
      </c>
      <c r="I81" s="75">
        <v>0</v>
      </c>
      <c r="J81" s="75">
        <v>97.672214519900095</v>
      </c>
      <c r="K81" s="75">
        <v>0</v>
      </c>
      <c r="L81" s="75">
        <v>3.8038215650000422E-4</v>
      </c>
    </row>
    <row r="82" spans="2:12">
      <c r="B82" t="s">
        <v>5312</v>
      </c>
      <c r="C82" t="s">
        <v>5313</v>
      </c>
      <c r="D82" t="s">
        <v>228</v>
      </c>
      <c r="E82" t="s">
        <v>221</v>
      </c>
      <c r="F82" t="s">
        <v>152</v>
      </c>
      <c r="G82" t="s">
        <v>109</v>
      </c>
      <c r="H82" s="75">
        <v>1.38</v>
      </c>
      <c r="I82" s="75">
        <v>0</v>
      </c>
      <c r="J82" s="75">
        <v>1244.2268551453001</v>
      </c>
      <c r="K82" s="75">
        <v>0.06</v>
      </c>
      <c r="L82" s="75">
        <v>4.8456124053474743E-3</v>
      </c>
    </row>
    <row r="83" spans="2:12">
      <c r="B83" t="s">
        <v>5314</v>
      </c>
      <c r="C83" t="s">
        <v>5315</v>
      </c>
      <c r="D83" t="s">
        <v>228</v>
      </c>
      <c r="E83" t="s">
        <v>221</v>
      </c>
      <c r="F83" t="s">
        <v>152</v>
      </c>
      <c r="G83" t="s">
        <v>109</v>
      </c>
      <c r="H83" s="75">
        <v>1.1100000000000001</v>
      </c>
      <c r="I83" s="75">
        <v>0</v>
      </c>
      <c r="J83" s="75">
        <v>575.30078256750198</v>
      </c>
      <c r="K83" s="75">
        <v>0.03</v>
      </c>
      <c r="L83" s="75">
        <v>2.2404954508795372E-3</v>
      </c>
    </row>
    <row r="84" spans="2:12">
      <c r="B84" t="s">
        <v>283</v>
      </c>
      <c r="C84" t="s">
        <v>243</v>
      </c>
      <c r="D84" t="s">
        <v>227</v>
      </c>
      <c r="E84" t="s">
        <v>221</v>
      </c>
      <c r="F84" t="s">
        <v>152</v>
      </c>
      <c r="G84" t="s">
        <v>109</v>
      </c>
      <c r="H84" s="75">
        <v>5.3</v>
      </c>
      <c r="I84" s="75">
        <v>0</v>
      </c>
      <c r="J84" s="75">
        <v>4791.34175667</v>
      </c>
      <c r="K84" s="75">
        <v>0.21</v>
      </c>
      <c r="L84" s="75">
        <v>1.8659768480618628E-2</v>
      </c>
    </row>
    <row r="85" spans="2:12">
      <c r="B85" t="s">
        <v>5316</v>
      </c>
      <c r="C85" t="s">
        <v>243</v>
      </c>
      <c r="D85" t="s">
        <v>228</v>
      </c>
      <c r="E85" t="s">
        <v>221</v>
      </c>
      <c r="F85" t="s">
        <v>152</v>
      </c>
      <c r="G85" t="s">
        <v>109</v>
      </c>
      <c r="H85" s="75">
        <v>5.3</v>
      </c>
      <c r="I85" s="75">
        <v>0</v>
      </c>
      <c r="J85" s="75">
        <v>284.19340493999999</v>
      </c>
      <c r="K85" s="75">
        <v>0.01</v>
      </c>
      <c r="L85" s="75">
        <v>1.1067845729261217E-3</v>
      </c>
    </row>
    <row r="86" spans="2:12">
      <c r="B86" t="s">
        <v>5317</v>
      </c>
      <c r="C86" t="s">
        <v>5318</v>
      </c>
      <c r="D86" t="s">
        <v>228</v>
      </c>
      <c r="E86" t="s">
        <v>221</v>
      </c>
      <c r="F86" t="s">
        <v>152</v>
      </c>
      <c r="G86" t="s">
        <v>126</v>
      </c>
      <c r="H86" s="75">
        <v>0</v>
      </c>
      <c r="I86" s="75">
        <v>0</v>
      </c>
      <c r="J86" s="75">
        <v>390.17942924315201</v>
      </c>
      <c r="K86" s="75">
        <v>0.02</v>
      </c>
      <c r="L86" s="75">
        <v>1.5195446673036362E-3</v>
      </c>
    </row>
    <row r="87" spans="2:12">
      <c r="B87" t="s">
        <v>284</v>
      </c>
      <c r="C87" t="s">
        <v>285</v>
      </c>
      <c r="D87" t="s">
        <v>227</v>
      </c>
      <c r="E87" t="s">
        <v>221</v>
      </c>
      <c r="F87" t="s">
        <v>152</v>
      </c>
      <c r="G87" t="s">
        <v>113</v>
      </c>
      <c r="H87" s="75">
        <v>0</v>
      </c>
      <c r="I87" s="75">
        <v>0</v>
      </c>
      <c r="J87" s="75">
        <v>838.69967736499996</v>
      </c>
      <c r="K87" s="75">
        <v>0.04</v>
      </c>
      <c r="L87" s="75">
        <v>3.2662962900974956E-3</v>
      </c>
    </row>
    <row r="88" spans="2:12">
      <c r="B88" t="s">
        <v>286</v>
      </c>
      <c r="C88" t="s">
        <v>243</v>
      </c>
      <c r="D88" t="s">
        <v>227</v>
      </c>
      <c r="E88" t="s">
        <v>221</v>
      </c>
      <c r="F88" t="s">
        <v>152</v>
      </c>
      <c r="G88" t="s">
        <v>202</v>
      </c>
      <c r="H88" s="75">
        <v>5.3</v>
      </c>
      <c r="I88" s="75">
        <v>0</v>
      </c>
      <c r="J88" s="75">
        <v>-5.0863680000000001E-2</v>
      </c>
      <c r="K88" s="75">
        <v>0</v>
      </c>
      <c r="L88" s="75">
        <v>-1.9808741289452567E-7</v>
      </c>
    </row>
    <row r="89" spans="2:12">
      <c r="B89" t="s">
        <v>5319</v>
      </c>
      <c r="C89" t="s">
        <v>5320</v>
      </c>
      <c r="D89" t="s">
        <v>228</v>
      </c>
      <c r="E89" t="s">
        <v>221</v>
      </c>
      <c r="F89" t="s">
        <v>152</v>
      </c>
      <c r="G89" t="s">
        <v>109</v>
      </c>
      <c r="H89" s="75">
        <v>1.2</v>
      </c>
      <c r="I89" s="75">
        <v>0</v>
      </c>
      <c r="J89" s="75">
        <v>120.17447224430001</v>
      </c>
      <c r="K89" s="75">
        <v>0.01</v>
      </c>
      <c r="L89" s="75">
        <v>4.6801667324972108E-4</v>
      </c>
    </row>
    <row r="90" spans="2:12">
      <c r="B90" t="s">
        <v>5321</v>
      </c>
      <c r="C90" t="s">
        <v>5322</v>
      </c>
      <c r="D90" t="s">
        <v>228</v>
      </c>
      <c r="E90" t="s">
        <v>221</v>
      </c>
      <c r="F90" t="s">
        <v>152</v>
      </c>
      <c r="G90" t="s">
        <v>109</v>
      </c>
      <c r="H90" s="75">
        <v>1.2</v>
      </c>
      <c r="I90" s="75">
        <v>0</v>
      </c>
      <c r="J90" s="75">
        <v>3393.8724524846998</v>
      </c>
      <c r="K90" s="75">
        <v>0.15</v>
      </c>
      <c r="L90" s="75">
        <v>1.321735693930705E-2</v>
      </c>
    </row>
    <row r="91" spans="2:12">
      <c r="B91" t="s">
        <v>5323</v>
      </c>
      <c r="C91" t="s">
        <v>5324</v>
      </c>
      <c r="D91" t="s">
        <v>228</v>
      </c>
      <c r="E91" t="s">
        <v>221</v>
      </c>
      <c r="F91" t="s">
        <v>152</v>
      </c>
      <c r="G91" t="s">
        <v>109</v>
      </c>
      <c r="H91" s="75">
        <v>1.2</v>
      </c>
      <c r="I91" s="75">
        <v>0</v>
      </c>
      <c r="J91" s="75">
        <v>240.47731468680001</v>
      </c>
      <c r="K91" s="75">
        <v>0.01</v>
      </c>
      <c r="L91" s="75">
        <v>9.3653328123586297E-4</v>
      </c>
    </row>
    <row r="92" spans="2:12">
      <c r="B92" s="76" t="s">
        <v>287</v>
      </c>
      <c r="D92" s="15"/>
      <c r="I92" s="77">
        <v>0</v>
      </c>
      <c r="J92" s="77">
        <v>0</v>
      </c>
      <c r="K92" s="77">
        <v>0</v>
      </c>
      <c r="L92" s="77">
        <v>0</v>
      </c>
    </row>
    <row r="93" spans="2:12">
      <c r="B93" s="76" t="s">
        <v>288</v>
      </c>
      <c r="D93" s="15"/>
      <c r="I93" s="77">
        <v>0</v>
      </c>
      <c r="J93" s="77">
        <v>0</v>
      </c>
      <c r="K93" s="77">
        <v>0</v>
      </c>
      <c r="L93" s="77">
        <v>0</v>
      </c>
    </row>
    <row r="94" spans="2:12">
      <c r="B94" t="s">
        <v>212</v>
      </c>
      <c r="C94" t="s">
        <v>212</v>
      </c>
      <c r="D94" s="15"/>
      <c r="E94" t="s">
        <v>212</v>
      </c>
      <c r="G94" t="s">
        <v>212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</row>
    <row r="95" spans="2:12">
      <c r="B95" s="76" t="s">
        <v>273</v>
      </c>
      <c r="D95" s="15"/>
      <c r="I95" s="77">
        <v>0</v>
      </c>
      <c r="J95" s="77">
        <v>0</v>
      </c>
      <c r="K95" s="77">
        <v>0</v>
      </c>
      <c r="L95" s="77">
        <v>0</v>
      </c>
    </row>
    <row r="96" spans="2:12">
      <c r="B96" t="s">
        <v>212</v>
      </c>
      <c r="C96" t="s">
        <v>212</v>
      </c>
      <c r="D96" s="15"/>
      <c r="E96" t="s">
        <v>212</v>
      </c>
      <c r="G96" t="s">
        <v>212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</row>
    <row r="97" spans="2:4">
      <c r="B97" t="s">
        <v>289</v>
      </c>
      <c r="D97" s="15"/>
    </row>
    <row r="98" spans="2:4">
      <c r="D98" s="15"/>
    </row>
    <row r="99" spans="2:4">
      <c r="D99" s="15"/>
    </row>
    <row r="100" spans="2:4">
      <c r="D100" s="15"/>
    </row>
    <row r="101" spans="2:4">
      <c r="D101" s="15"/>
    </row>
    <row r="102" spans="2:4">
      <c r="D102" s="15"/>
    </row>
    <row r="103" spans="2:4">
      <c r="D103" s="15"/>
    </row>
    <row r="104" spans="2:4">
      <c r="D104" s="15"/>
    </row>
    <row r="105" spans="2:4">
      <c r="D105" s="15"/>
    </row>
    <row r="106" spans="2:4">
      <c r="D106" s="15"/>
    </row>
    <row r="107" spans="2:4">
      <c r="D107" s="15"/>
    </row>
    <row r="108" spans="2:4">
      <c r="D108" s="15"/>
    </row>
    <row r="109" spans="2:4">
      <c r="D109" s="15"/>
    </row>
    <row r="110" spans="2:4">
      <c r="D110" s="15"/>
    </row>
    <row r="111" spans="2:4">
      <c r="D111" s="15"/>
    </row>
    <row r="112" spans="2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count="1">
    <dataValidation allowBlank="1" showInputMessage="1" showErrorMessage="1" sqref="E11 C1:C3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5.42578125" style="15" bestFit="1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s="91" t="s">
        <v>196</v>
      </c>
    </row>
    <row r="2" spans="2:49">
      <c r="B2" s="2" t="s">
        <v>1</v>
      </c>
      <c r="C2" s="91">
        <v>513026484</v>
      </c>
    </row>
    <row r="3" spans="2:49">
      <c r="B3" s="2" t="s">
        <v>2</v>
      </c>
      <c r="C3" s="91" t="s">
        <v>5183</v>
      </c>
    </row>
    <row r="4" spans="2:49">
      <c r="B4" s="2" t="s">
        <v>3</v>
      </c>
    </row>
    <row r="6" spans="2:49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49" ht="26.25" customHeight="1">
      <c r="B7" s="146" t="s">
        <v>146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4">
        <v>1783100744.2</v>
      </c>
      <c r="H11" s="7"/>
      <c r="I11" s="74">
        <v>26225.344184625526</v>
      </c>
      <c r="J11" s="74">
        <v>100</v>
      </c>
      <c r="K11" s="74">
        <v>0.1</v>
      </c>
      <c r="AW11" s="15"/>
    </row>
    <row r="12" spans="2:49">
      <c r="B12" s="76" t="s">
        <v>207</v>
      </c>
      <c r="C12" s="15"/>
      <c r="D12" s="15"/>
      <c r="G12" s="77">
        <v>1782340516.9100001</v>
      </c>
      <c r="I12" s="77">
        <v>11535.89706836561</v>
      </c>
      <c r="J12" s="77">
        <v>43.99</v>
      </c>
      <c r="K12" s="77">
        <v>0.04</v>
      </c>
    </row>
    <row r="13" spans="2:49">
      <c r="B13" s="76" t="s">
        <v>3326</v>
      </c>
      <c r="C13" s="15"/>
      <c r="D13" s="15"/>
      <c r="G13" s="77">
        <v>0</v>
      </c>
      <c r="I13" s="77">
        <v>0</v>
      </c>
      <c r="J13" s="77">
        <v>0</v>
      </c>
      <c r="K13" s="77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49">
      <c r="B15" s="76" t="s">
        <v>3347</v>
      </c>
      <c r="C15" s="15"/>
      <c r="D15" s="15"/>
      <c r="G15" s="77">
        <v>1086693877.5799999</v>
      </c>
      <c r="I15" s="77">
        <v>13911.4218258686</v>
      </c>
      <c r="J15" s="77">
        <v>53.05</v>
      </c>
      <c r="K15" s="77">
        <v>0.05</v>
      </c>
    </row>
    <row r="16" spans="2:49">
      <c r="B16" t="s">
        <v>4126</v>
      </c>
      <c r="C16" t="s">
        <v>4127</v>
      </c>
      <c r="D16" t="s">
        <v>126</v>
      </c>
      <c r="E16" t="s">
        <v>113</v>
      </c>
      <c r="F16" t="s">
        <v>482</v>
      </c>
      <c r="G16" s="75">
        <v>-7101801.71</v>
      </c>
      <c r="H16" s="75">
        <v>100</v>
      </c>
      <c r="I16" s="75">
        <v>-29521.479528299002</v>
      </c>
      <c r="J16" s="75">
        <v>-112.57</v>
      </c>
      <c r="K16" s="75">
        <v>-0.12</v>
      </c>
    </row>
    <row r="17" spans="2:11">
      <c r="B17" t="s">
        <v>4128</v>
      </c>
      <c r="C17" t="s">
        <v>4129</v>
      </c>
      <c r="D17" t="s">
        <v>126</v>
      </c>
      <c r="E17" t="s">
        <v>202</v>
      </c>
      <c r="F17" t="s">
        <v>482</v>
      </c>
      <c r="G17" s="75">
        <v>336656656.39999998</v>
      </c>
      <c r="H17" s="75">
        <v>100</v>
      </c>
      <c r="I17" s="75">
        <v>10544.086478448</v>
      </c>
      <c r="J17" s="75">
        <v>40.21</v>
      </c>
      <c r="K17" s="75">
        <v>0.04</v>
      </c>
    </row>
    <row r="18" spans="2:11">
      <c r="B18" t="s">
        <v>4130</v>
      </c>
      <c r="C18" t="s">
        <v>4131</v>
      </c>
      <c r="D18" t="s">
        <v>126</v>
      </c>
      <c r="E18" t="s">
        <v>116</v>
      </c>
      <c r="F18" t="s">
        <v>482</v>
      </c>
      <c r="G18" s="75">
        <v>-923200.59</v>
      </c>
      <c r="H18" s="75">
        <v>100</v>
      </c>
      <c r="I18" s="75">
        <v>-4372.0010340629997</v>
      </c>
      <c r="J18" s="75">
        <v>-16.670000000000002</v>
      </c>
      <c r="K18" s="75">
        <v>-0.02</v>
      </c>
    </row>
    <row r="19" spans="2:11">
      <c r="B19" t="s">
        <v>4132</v>
      </c>
      <c r="C19" t="s">
        <v>4133</v>
      </c>
      <c r="D19" t="s">
        <v>126</v>
      </c>
      <c r="E19" t="s">
        <v>105</v>
      </c>
      <c r="F19" t="s">
        <v>482</v>
      </c>
      <c r="G19" s="75">
        <v>118960376.31</v>
      </c>
      <c r="H19" s="75">
        <v>100.08028100000011</v>
      </c>
      <c r="I19" s="75">
        <v>119055.878889705</v>
      </c>
      <c r="J19" s="75">
        <v>453.97</v>
      </c>
      <c r="K19" s="75">
        <v>0.46</v>
      </c>
    </row>
    <row r="20" spans="2:11">
      <c r="B20" t="s">
        <v>4134</v>
      </c>
      <c r="C20" t="s">
        <v>4135</v>
      </c>
      <c r="D20" t="s">
        <v>126</v>
      </c>
      <c r="E20" t="s">
        <v>105</v>
      </c>
      <c r="F20" t="s">
        <v>482</v>
      </c>
      <c r="G20" s="75">
        <v>30169518.859999999</v>
      </c>
      <c r="H20" s="75">
        <v>99.936520000000002</v>
      </c>
      <c r="I20" s="75">
        <v>30150.3672494276</v>
      </c>
      <c r="J20" s="75">
        <v>114.97</v>
      </c>
      <c r="K20" s="75">
        <v>0.12</v>
      </c>
    </row>
    <row r="21" spans="2:11">
      <c r="B21" t="s">
        <v>4136</v>
      </c>
      <c r="C21" t="s">
        <v>4137</v>
      </c>
      <c r="D21" t="s">
        <v>126</v>
      </c>
      <c r="E21" t="s">
        <v>105</v>
      </c>
      <c r="F21" t="s">
        <v>482</v>
      </c>
      <c r="G21" s="75">
        <v>-11007493.449999999</v>
      </c>
      <c r="H21" s="75">
        <v>100</v>
      </c>
      <c r="I21" s="75">
        <v>-11007.49345</v>
      </c>
      <c r="J21" s="75">
        <v>-41.97</v>
      </c>
      <c r="K21" s="75">
        <v>-0.04</v>
      </c>
    </row>
    <row r="22" spans="2:11">
      <c r="B22" t="s">
        <v>4138</v>
      </c>
      <c r="C22" t="s">
        <v>4139</v>
      </c>
      <c r="D22" t="s">
        <v>126</v>
      </c>
      <c r="E22" t="s">
        <v>105</v>
      </c>
      <c r="F22" t="s">
        <v>482</v>
      </c>
      <c r="G22" s="75">
        <v>4265925.38</v>
      </c>
      <c r="H22" s="75">
        <v>100.00358300000001</v>
      </c>
      <c r="I22" s="75">
        <v>4266.0782281063503</v>
      </c>
      <c r="J22" s="75">
        <v>16.27</v>
      </c>
      <c r="K22" s="75">
        <v>0.02</v>
      </c>
    </row>
    <row r="23" spans="2:11">
      <c r="B23" t="s">
        <v>4140</v>
      </c>
      <c r="C23" t="s">
        <v>4141</v>
      </c>
      <c r="D23" t="s">
        <v>126</v>
      </c>
      <c r="E23" t="s">
        <v>109</v>
      </c>
      <c r="F23" t="s">
        <v>4142</v>
      </c>
      <c r="G23" s="75">
        <v>-35804329.740000002</v>
      </c>
      <c r="H23" s="75">
        <v>100</v>
      </c>
      <c r="I23" s="75">
        <v>-126353.47965246</v>
      </c>
      <c r="J23" s="75">
        <v>-481.8</v>
      </c>
      <c r="K23" s="75">
        <v>-0.49</v>
      </c>
    </row>
    <row r="24" spans="2:11">
      <c r="B24" t="s">
        <v>4143</v>
      </c>
      <c r="C24" t="s">
        <v>4144</v>
      </c>
      <c r="D24" t="s">
        <v>126</v>
      </c>
      <c r="E24" t="s">
        <v>113</v>
      </c>
      <c r="F24" t="s">
        <v>4142</v>
      </c>
      <c r="G24" s="75">
        <v>-35972662.700000003</v>
      </c>
      <c r="H24" s="75">
        <v>100</v>
      </c>
      <c r="I24" s="75">
        <v>-149534.76157763001</v>
      </c>
      <c r="J24" s="75">
        <v>-570.19000000000005</v>
      </c>
      <c r="K24" s="75">
        <v>-0.57999999999999996</v>
      </c>
    </row>
    <row r="25" spans="2:11">
      <c r="B25" t="s">
        <v>4145</v>
      </c>
      <c r="C25" t="s">
        <v>4146</v>
      </c>
      <c r="D25" t="s">
        <v>126</v>
      </c>
      <c r="E25" t="s">
        <v>202</v>
      </c>
      <c r="F25" t="s">
        <v>4142</v>
      </c>
      <c r="G25" s="75">
        <v>-118324905.64</v>
      </c>
      <c r="H25" s="75">
        <v>100</v>
      </c>
      <c r="I25" s="75">
        <v>-3705.9360446447999</v>
      </c>
      <c r="J25" s="75">
        <v>-14.13</v>
      </c>
      <c r="K25" s="75">
        <v>-0.01</v>
      </c>
    </row>
    <row r="26" spans="2:11">
      <c r="B26" t="s">
        <v>4147</v>
      </c>
      <c r="C26" t="s">
        <v>4148</v>
      </c>
      <c r="D26" t="s">
        <v>126</v>
      </c>
      <c r="E26" t="s">
        <v>105</v>
      </c>
      <c r="F26" t="s">
        <v>4142</v>
      </c>
      <c r="G26" s="75">
        <v>127590519.28</v>
      </c>
      <c r="H26" s="75">
        <v>100.0803190000001</v>
      </c>
      <c r="I26" s="75">
        <v>127692.998709179</v>
      </c>
      <c r="J26" s="75">
        <v>486.91</v>
      </c>
      <c r="K26" s="75">
        <v>0.5</v>
      </c>
    </row>
    <row r="27" spans="2:11">
      <c r="B27" t="s">
        <v>4149</v>
      </c>
      <c r="C27" t="s">
        <v>4150</v>
      </c>
      <c r="D27" t="s">
        <v>126</v>
      </c>
      <c r="E27" t="s">
        <v>105</v>
      </c>
      <c r="F27" t="s">
        <v>4142</v>
      </c>
      <c r="G27" s="75">
        <v>152747120.30000001</v>
      </c>
      <c r="H27" s="75">
        <v>99.953023000000002</v>
      </c>
      <c r="I27" s="75">
        <v>152675.36428529801</v>
      </c>
      <c r="J27" s="75">
        <v>582.16999999999996</v>
      </c>
      <c r="K27" s="75">
        <v>0.59</v>
      </c>
    </row>
    <row r="28" spans="2:11">
      <c r="B28" t="s">
        <v>4151</v>
      </c>
      <c r="C28" t="s">
        <v>4152</v>
      </c>
      <c r="D28" t="s">
        <v>126</v>
      </c>
      <c r="E28" t="s">
        <v>105</v>
      </c>
      <c r="F28" t="s">
        <v>4142</v>
      </c>
      <c r="G28" s="75">
        <v>3530712.95</v>
      </c>
      <c r="H28" s="75">
        <v>100.003573</v>
      </c>
      <c r="I28" s="75">
        <v>3530.8391023737099</v>
      </c>
      <c r="J28" s="75">
        <v>13.46</v>
      </c>
      <c r="K28" s="75">
        <v>0.01</v>
      </c>
    </row>
    <row r="29" spans="2:11">
      <c r="B29" t="s">
        <v>4153</v>
      </c>
      <c r="C29" t="s">
        <v>4154</v>
      </c>
      <c r="D29" t="s">
        <v>131</v>
      </c>
      <c r="E29" t="s">
        <v>109</v>
      </c>
      <c r="F29" t="s">
        <v>482</v>
      </c>
      <c r="G29" s="75">
        <v>-33364290.079999998</v>
      </c>
      <c r="H29" s="75">
        <v>100</v>
      </c>
      <c r="I29" s="75">
        <v>-117742.57969232</v>
      </c>
      <c r="J29" s="75">
        <v>-448.96</v>
      </c>
      <c r="K29" s="75">
        <v>-0.46</v>
      </c>
    </row>
    <row r="30" spans="2:11">
      <c r="B30" t="s">
        <v>4155</v>
      </c>
      <c r="C30" t="s">
        <v>4156</v>
      </c>
      <c r="D30" t="s">
        <v>131</v>
      </c>
      <c r="E30" t="s">
        <v>109</v>
      </c>
      <c r="F30" t="s">
        <v>1584</v>
      </c>
      <c r="G30" s="75">
        <v>36007926.57</v>
      </c>
      <c r="H30" s="75">
        <v>100</v>
      </c>
      <c r="I30" s="75">
        <v>127071.97286553</v>
      </c>
      <c r="J30" s="75">
        <v>484.54</v>
      </c>
      <c r="K30" s="75">
        <v>0.5</v>
      </c>
    </row>
    <row r="31" spans="2:11">
      <c r="B31" t="s">
        <v>4157</v>
      </c>
      <c r="C31" t="s">
        <v>4158</v>
      </c>
      <c r="D31" t="s">
        <v>131</v>
      </c>
      <c r="E31" t="s">
        <v>116</v>
      </c>
      <c r="F31" t="s">
        <v>482</v>
      </c>
      <c r="G31" s="75">
        <v>2899902.36</v>
      </c>
      <c r="H31" s="75">
        <v>100</v>
      </c>
      <c r="I31" s="75">
        <v>13733.067606252</v>
      </c>
      <c r="J31" s="75">
        <v>52.37</v>
      </c>
      <c r="K31" s="75">
        <v>0.05</v>
      </c>
    </row>
    <row r="32" spans="2:11">
      <c r="B32" t="s">
        <v>4159</v>
      </c>
      <c r="C32" t="s">
        <v>4160</v>
      </c>
      <c r="D32" t="s">
        <v>131</v>
      </c>
      <c r="E32" t="s">
        <v>105</v>
      </c>
      <c r="F32" t="s">
        <v>348</v>
      </c>
      <c r="G32" s="75">
        <v>410228.81</v>
      </c>
      <c r="H32" s="75">
        <v>12370.647499999999</v>
      </c>
      <c r="I32" s="75">
        <v>50747.960028544701</v>
      </c>
      <c r="J32" s="75">
        <v>193.51</v>
      </c>
      <c r="K32" s="75">
        <v>0.2</v>
      </c>
    </row>
    <row r="33" spans="2:11">
      <c r="B33" t="s">
        <v>4161</v>
      </c>
      <c r="C33" t="s">
        <v>4162</v>
      </c>
      <c r="D33" t="s">
        <v>131</v>
      </c>
      <c r="E33" t="s">
        <v>205</v>
      </c>
      <c r="F33" t="s">
        <v>482</v>
      </c>
      <c r="G33" s="75">
        <v>23672672.34</v>
      </c>
      <c r="H33" s="75">
        <v>100</v>
      </c>
      <c r="I33" s="75">
        <v>4587.7638994919998</v>
      </c>
      <c r="J33" s="75">
        <v>17.489999999999998</v>
      </c>
      <c r="K33" s="75">
        <v>0.02</v>
      </c>
    </row>
    <row r="34" spans="2:11">
      <c r="B34" t="s">
        <v>4163</v>
      </c>
      <c r="C34" t="s">
        <v>4164</v>
      </c>
      <c r="D34" t="s">
        <v>131</v>
      </c>
      <c r="E34" t="s">
        <v>198</v>
      </c>
      <c r="F34" t="s">
        <v>482</v>
      </c>
      <c r="G34" s="75">
        <v>2617413</v>
      </c>
      <c r="H34" s="75">
        <v>100</v>
      </c>
      <c r="I34" s="75">
        <v>9494.1421749000001</v>
      </c>
      <c r="J34" s="75">
        <v>36.200000000000003</v>
      </c>
      <c r="K34" s="75">
        <v>0.04</v>
      </c>
    </row>
    <row r="35" spans="2:11">
      <c r="B35" t="s">
        <v>4165</v>
      </c>
      <c r="C35" t="s">
        <v>4166</v>
      </c>
      <c r="D35" t="s">
        <v>131</v>
      </c>
      <c r="E35" t="s">
        <v>105</v>
      </c>
      <c r="F35" t="s">
        <v>1584</v>
      </c>
      <c r="G35" s="75">
        <v>-129772567.33</v>
      </c>
      <c r="H35" s="75">
        <v>100.72962300000009</v>
      </c>
      <c r="I35" s="75">
        <v>-130719.417828929</v>
      </c>
      <c r="J35" s="75">
        <v>-498.45</v>
      </c>
      <c r="K35" s="75">
        <v>-0.51</v>
      </c>
    </row>
    <row r="36" spans="2:11">
      <c r="B36" t="s">
        <v>4167</v>
      </c>
      <c r="C36" t="s">
        <v>4168</v>
      </c>
      <c r="D36" t="s">
        <v>131</v>
      </c>
      <c r="E36" t="s">
        <v>105</v>
      </c>
      <c r="F36" t="s">
        <v>4169</v>
      </c>
      <c r="G36" s="75">
        <v>-357919.61</v>
      </c>
      <c r="H36" s="75">
        <v>100</v>
      </c>
      <c r="I36" s="75">
        <v>-357.91960999999998</v>
      </c>
      <c r="J36" s="75">
        <v>-1.36</v>
      </c>
      <c r="K36" s="75">
        <v>0</v>
      </c>
    </row>
    <row r="37" spans="2:11">
      <c r="B37" t="s">
        <v>4170</v>
      </c>
      <c r="C37" t="s">
        <v>4171</v>
      </c>
      <c r="D37" t="s">
        <v>131</v>
      </c>
      <c r="E37" t="s">
        <v>105</v>
      </c>
      <c r="F37" t="s">
        <v>482</v>
      </c>
      <c r="G37" s="75">
        <v>-13487155.880000001</v>
      </c>
      <c r="H37" s="75">
        <v>100.00349199999999</v>
      </c>
      <c r="I37" s="75">
        <v>-13487.626851483201</v>
      </c>
      <c r="J37" s="75">
        <v>-51.43</v>
      </c>
      <c r="K37" s="75">
        <v>-0.05</v>
      </c>
    </row>
    <row r="38" spans="2:11">
      <c r="B38" t="s">
        <v>4172</v>
      </c>
      <c r="C38" t="s">
        <v>4173</v>
      </c>
      <c r="D38" t="s">
        <v>131</v>
      </c>
      <c r="E38" t="s">
        <v>105</v>
      </c>
      <c r="F38" t="s">
        <v>348</v>
      </c>
      <c r="G38" s="75">
        <v>-56753708.729999997</v>
      </c>
      <c r="H38" s="75">
        <v>100</v>
      </c>
      <c r="I38" s="75">
        <v>-56753.708729999998</v>
      </c>
      <c r="J38" s="75">
        <v>-216.41</v>
      </c>
      <c r="K38" s="75">
        <v>-0.22</v>
      </c>
    </row>
    <row r="39" spans="2:11">
      <c r="B39" t="s">
        <v>4174</v>
      </c>
      <c r="C39" t="s">
        <v>4175</v>
      </c>
      <c r="D39" t="s">
        <v>131</v>
      </c>
      <c r="E39" t="s">
        <v>105</v>
      </c>
      <c r="F39" t="s">
        <v>482</v>
      </c>
      <c r="G39" s="75">
        <v>-4635109.24</v>
      </c>
      <c r="H39" s="75">
        <v>100</v>
      </c>
      <c r="I39" s="75">
        <v>-4635.1092399999998</v>
      </c>
      <c r="J39" s="75">
        <v>-17.670000000000002</v>
      </c>
      <c r="K39" s="75">
        <v>-0.02</v>
      </c>
    </row>
    <row r="40" spans="2:11">
      <c r="B40" t="s">
        <v>4176</v>
      </c>
      <c r="C40" t="s">
        <v>4177</v>
      </c>
      <c r="D40" t="s">
        <v>131</v>
      </c>
      <c r="E40" t="s">
        <v>105</v>
      </c>
      <c r="F40" t="s">
        <v>482</v>
      </c>
      <c r="G40" s="75">
        <v>-9750910.4499999993</v>
      </c>
      <c r="H40" s="75">
        <v>99.928010999999998</v>
      </c>
      <c r="I40" s="75">
        <v>-9743.8908670761393</v>
      </c>
      <c r="J40" s="75">
        <v>-37.15</v>
      </c>
      <c r="K40" s="75">
        <v>-0.04</v>
      </c>
    </row>
    <row r="41" spans="2:11">
      <c r="B41" t="s">
        <v>4178</v>
      </c>
      <c r="C41" t="s">
        <v>4179</v>
      </c>
      <c r="D41" t="s">
        <v>131</v>
      </c>
      <c r="E41" t="s">
        <v>119</v>
      </c>
      <c r="F41" t="s">
        <v>482</v>
      </c>
      <c r="G41" s="75">
        <v>-1132979.1299999999</v>
      </c>
      <c r="H41" s="75">
        <v>100</v>
      </c>
      <c r="I41" s="75">
        <v>-3204.858065031</v>
      </c>
      <c r="J41" s="75">
        <v>-12.22</v>
      </c>
      <c r="K41" s="75">
        <v>-0.01</v>
      </c>
    </row>
    <row r="42" spans="2:11">
      <c r="B42" t="s">
        <v>4180</v>
      </c>
      <c r="C42" t="s">
        <v>4181</v>
      </c>
      <c r="D42" t="s">
        <v>131</v>
      </c>
      <c r="E42" t="s">
        <v>109</v>
      </c>
      <c r="F42" t="s">
        <v>1584</v>
      </c>
      <c r="G42" s="75">
        <v>9023369.5199999996</v>
      </c>
      <c r="H42" s="75">
        <v>100</v>
      </c>
      <c r="I42" s="75">
        <v>31843.471036080002</v>
      </c>
      <c r="J42" s="75">
        <v>121.42</v>
      </c>
      <c r="K42" s="75">
        <v>0.12</v>
      </c>
    </row>
    <row r="43" spans="2:11">
      <c r="B43" t="s">
        <v>4182</v>
      </c>
      <c r="C43" t="s">
        <v>4183</v>
      </c>
      <c r="D43" t="s">
        <v>131</v>
      </c>
      <c r="E43" t="s">
        <v>109</v>
      </c>
      <c r="F43" t="s">
        <v>4184</v>
      </c>
      <c r="G43" s="75">
        <v>-91000</v>
      </c>
      <c r="H43" s="75">
        <v>100</v>
      </c>
      <c r="I43" s="75">
        <v>-321.13900000000001</v>
      </c>
      <c r="J43" s="75">
        <v>-1.22</v>
      </c>
      <c r="K43" s="75">
        <v>0</v>
      </c>
    </row>
    <row r="44" spans="2:11">
      <c r="B44" t="s">
        <v>4185</v>
      </c>
      <c r="C44" t="s">
        <v>4186</v>
      </c>
      <c r="D44" t="s">
        <v>131</v>
      </c>
      <c r="E44" t="s">
        <v>109</v>
      </c>
      <c r="F44" t="s">
        <v>482</v>
      </c>
      <c r="G44" s="75">
        <v>-150000</v>
      </c>
      <c r="H44" s="75">
        <v>100</v>
      </c>
      <c r="I44" s="75">
        <v>-529.35</v>
      </c>
      <c r="J44" s="75">
        <v>-2.02</v>
      </c>
      <c r="K44" s="75">
        <v>0</v>
      </c>
    </row>
    <row r="45" spans="2:11">
      <c r="B45" t="s">
        <v>4187</v>
      </c>
      <c r="C45" t="s">
        <v>4188</v>
      </c>
      <c r="D45" t="s">
        <v>131</v>
      </c>
      <c r="E45" t="s">
        <v>109</v>
      </c>
      <c r="F45" t="s">
        <v>360</v>
      </c>
      <c r="G45" s="75">
        <v>-690000</v>
      </c>
      <c r="H45" s="75">
        <v>100</v>
      </c>
      <c r="I45" s="75">
        <v>-2435.0100000000002</v>
      </c>
      <c r="J45" s="75">
        <v>-9.2799999999999994</v>
      </c>
      <c r="K45" s="75">
        <v>-0.01</v>
      </c>
    </row>
    <row r="46" spans="2:11">
      <c r="B46" t="s">
        <v>4189</v>
      </c>
      <c r="C46" t="s">
        <v>4190</v>
      </c>
      <c r="D46" t="s">
        <v>131</v>
      </c>
      <c r="E46" t="s">
        <v>113</v>
      </c>
      <c r="F46" t="s">
        <v>482</v>
      </c>
      <c r="G46" s="75">
        <v>-26243496.25</v>
      </c>
      <c r="H46" s="75">
        <v>100</v>
      </c>
      <c r="I46" s="75">
        <v>-109091.58956162501</v>
      </c>
      <c r="J46" s="75">
        <v>-415.98</v>
      </c>
      <c r="K46" s="75">
        <v>-0.43</v>
      </c>
    </row>
    <row r="47" spans="2:11">
      <c r="B47" t="s">
        <v>4191</v>
      </c>
      <c r="C47" t="s">
        <v>4192</v>
      </c>
      <c r="D47" t="s">
        <v>131</v>
      </c>
      <c r="E47" t="s">
        <v>116</v>
      </c>
      <c r="F47" t="s">
        <v>4142</v>
      </c>
      <c r="G47" s="75">
        <v>-763562.49</v>
      </c>
      <c r="H47" s="75">
        <v>100</v>
      </c>
      <c r="I47" s="75">
        <v>-3616.0028838930002</v>
      </c>
      <c r="J47" s="75">
        <v>-13.79</v>
      </c>
      <c r="K47" s="75">
        <v>-0.01</v>
      </c>
    </row>
    <row r="48" spans="2:11">
      <c r="B48" t="s">
        <v>4193</v>
      </c>
      <c r="C48" t="s">
        <v>4194</v>
      </c>
      <c r="D48" t="s">
        <v>131</v>
      </c>
      <c r="E48" t="s">
        <v>198</v>
      </c>
      <c r="F48" t="s">
        <v>482</v>
      </c>
      <c r="G48" s="75">
        <v>-1641663.63</v>
      </c>
      <c r="H48" s="75">
        <v>100</v>
      </c>
      <c r="I48" s="75">
        <v>-5954.8064850990004</v>
      </c>
      <c r="J48" s="75">
        <v>-22.71</v>
      </c>
      <c r="K48" s="75">
        <v>-0.02</v>
      </c>
    </row>
    <row r="49" spans="2:11">
      <c r="B49" t="s">
        <v>4195</v>
      </c>
      <c r="C49" t="s">
        <v>4196</v>
      </c>
      <c r="D49" t="s">
        <v>131</v>
      </c>
      <c r="E49" t="s">
        <v>105</v>
      </c>
      <c r="F49" t="s">
        <v>4184</v>
      </c>
      <c r="G49" s="75">
        <v>320119.8</v>
      </c>
      <c r="H49" s="75">
        <v>100</v>
      </c>
      <c r="I49" s="75">
        <v>320.1198</v>
      </c>
      <c r="J49" s="75">
        <v>1.22</v>
      </c>
      <c r="K49" s="75">
        <v>0</v>
      </c>
    </row>
    <row r="50" spans="2:11">
      <c r="B50" t="s">
        <v>4197</v>
      </c>
      <c r="C50" t="s">
        <v>4198</v>
      </c>
      <c r="D50" t="s">
        <v>131</v>
      </c>
      <c r="E50" t="s">
        <v>105</v>
      </c>
      <c r="F50" t="s">
        <v>482</v>
      </c>
      <c r="G50" s="75">
        <v>529215</v>
      </c>
      <c r="H50" s="75">
        <v>100</v>
      </c>
      <c r="I50" s="75">
        <v>529.21500000000003</v>
      </c>
      <c r="J50" s="75">
        <v>2.02</v>
      </c>
      <c r="K50" s="75">
        <v>0</v>
      </c>
    </row>
    <row r="51" spans="2:11">
      <c r="B51" t="s">
        <v>4199</v>
      </c>
      <c r="C51" t="s">
        <v>4200</v>
      </c>
      <c r="D51" t="s">
        <v>131</v>
      </c>
      <c r="E51" t="s">
        <v>105</v>
      </c>
      <c r="F51" t="s">
        <v>360</v>
      </c>
      <c r="G51" s="75">
        <v>2445153</v>
      </c>
      <c r="H51" s="75">
        <v>100.08071</v>
      </c>
      <c r="I51" s="75">
        <v>2447.1264829862998</v>
      </c>
      <c r="J51" s="75">
        <v>9.33</v>
      </c>
      <c r="K51" s="75">
        <v>0.01</v>
      </c>
    </row>
    <row r="52" spans="2:11">
      <c r="B52" t="s">
        <v>4201</v>
      </c>
      <c r="C52" t="s">
        <v>4202</v>
      </c>
      <c r="D52" t="s">
        <v>131</v>
      </c>
      <c r="E52" t="s">
        <v>105</v>
      </c>
      <c r="F52" t="s">
        <v>1584</v>
      </c>
      <c r="G52" s="75">
        <v>-32512102.66</v>
      </c>
      <c r="H52" s="75">
        <v>100.72977700000006</v>
      </c>
      <c r="I52" s="75">
        <v>-32749.368507429001</v>
      </c>
      <c r="J52" s="75">
        <v>-124.88</v>
      </c>
      <c r="K52" s="75">
        <v>-0.13</v>
      </c>
    </row>
    <row r="53" spans="2:11">
      <c r="B53" t="s">
        <v>4203</v>
      </c>
      <c r="C53" t="s">
        <v>4204</v>
      </c>
      <c r="D53" t="s">
        <v>131</v>
      </c>
      <c r="E53" t="s">
        <v>105</v>
      </c>
      <c r="F53" t="s">
        <v>482</v>
      </c>
      <c r="G53" s="75">
        <v>3258221.38</v>
      </c>
      <c r="H53" s="75">
        <v>100</v>
      </c>
      <c r="I53" s="75">
        <v>3258.22138</v>
      </c>
      <c r="J53" s="75">
        <v>12.42</v>
      </c>
      <c r="K53" s="75">
        <v>0.01</v>
      </c>
    </row>
    <row r="54" spans="2:11">
      <c r="B54" t="s">
        <v>4205</v>
      </c>
      <c r="C54" t="s">
        <v>4206</v>
      </c>
      <c r="D54" t="s">
        <v>131</v>
      </c>
      <c r="E54" t="s">
        <v>105</v>
      </c>
      <c r="F54" t="s">
        <v>482</v>
      </c>
      <c r="G54" s="75">
        <v>111495493.67</v>
      </c>
      <c r="H54" s="75">
        <v>99.947951000000103</v>
      </c>
      <c r="I54" s="75">
        <v>111437.46138049899</v>
      </c>
      <c r="J54" s="75">
        <v>424.92</v>
      </c>
      <c r="K54" s="75">
        <v>0.43</v>
      </c>
    </row>
    <row r="55" spans="2:11">
      <c r="B55" t="s">
        <v>4207</v>
      </c>
      <c r="C55" t="s">
        <v>4208</v>
      </c>
      <c r="D55" t="s">
        <v>131</v>
      </c>
      <c r="E55" t="s">
        <v>105</v>
      </c>
      <c r="F55" t="s">
        <v>4142</v>
      </c>
      <c r="G55" s="75">
        <v>3864661.68</v>
      </c>
      <c r="H55" s="75">
        <v>100</v>
      </c>
      <c r="I55" s="75">
        <v>3864.6616800000002</v>
      </c>
      <c r="J55" s="75">
        <v>14.74</v>
      </c>
      <c r="K55" s="75">
        <v>0.02</v>
      </c>
    </row>
    <row r="56" spans="2:11">
      <c r="B56" t="s">
        <v>4209</v>
      </c>
      <c r="C56" t="s">
        <v>4210</v>
      </c>
      <c r="D56" t="s">
        <v>131</v>
      </c>
      <c r="E56" t="s">
        <v>105</v>
      </c>
      <c r="F56" t="s">
        <v>482</v>
      </c>
      <c r="G56" s="75">
        <v>6117987.9000000004</v>
      </c>
      <c r="H56" s="75">
        <v>99.928021999999999</v>
      </c>
      <c r="I56" s="75">
        <v>6113.5842946693401</v>
      </c>
      <c r="J56" s="75">
        <v>23.31</v>
      </c>
      <c r="K56" s="75">
        <v>0.02</v>
      </c>
    </row>
    <row r="57" spans="2:11">
      <c r="B57" t="s">
        <v>5261</v>
      </c>
      <c r="C57" s="129">
        <v>2493598</v>
      </c>
      <c r="D57" t="s">
        <v>131</v>
      </c>
      <c r="E57" t="s">
        <v>113</v>
      </c>
      <c r="F57" t="s">
        <v>482</v>
      </c>
      <c r="G57" s="75">
        <v>-12800</v>
      </c>
      <c r="H57" s="75">
        <v>100</v>
      </c>
      <c r="I57" s="75">
        <v>-53.208320000000001</v>
      </c>
      <c r="J57" s="75">
        <v>-0.2</v>
      </c>
      <c r="K57" s="75">
        <v>0</v>
      </c>
    </row>
    <row r="58" spans="2:11">
      <c r="B58" t="s">
        <v>5260</v>
      </c>
      <c r="C58" s="129">
        <v>24935980</v>
      </c>
      <c r="D58" t="s">
        <v>131</v>
      </c>
      <c r="E58" t="s">
        <v>105</v>
      </c>
      <c r="F58" t="s">
        <v>482</v>
      </c>
      <c r="G58" s="75">
        <v>53061.120000000003</v>
      </c>
      <c r="H58" s="75">
        <v>100</v>
      </c>
      <c r="I58" s="75">
        <v>53.061120000000003</v>
      </c>
      <c r="J58" s="75">
        <v>0.2</v>
      </c>
      <c r="K58" s="75">
        <v>0</v>
      </c>
    </row>
    <row r="59" spans="2:11">
      <c r="B59" t="s">
        <v>5262</v>
      </c>
      <c r="C59" s="129">
        <v>2493775</v>
      </c>
      <c r="D59" t="s">
        <v>131</v>
      </c>
      <c r="E59" t="s">
        <v>105</v>
      </c>
      <c r="F59" t="s">
        <v>482</v>
      </c>
      <c r="G59" s="75">
        <v>5605545</v>
      </c>
      <c r="H59" s="75">
        <v>100</v>
      </c>
      <c r="I59" s="75">
        <v>5605.5450000000001</v>
      </c>
      <c r="J59" s="75">
        <v>21.37</v>
      </c>
      <c r="K59" s="75">
        <v>0.02</v>
      </c>
    </row>
    <row r="60" spans="2:11">
      <c r="B60" t="s">
        <v>5263</v>
      </c>
      <c r="C60" s="129">
        <v>2493776</v>
      </c>
      <c r="D60" t="s">
        <v>131</v>
      </c>
      <c r="E60" t="s">
        <v>109</v>
      </c>
      <c r="F60" t="s">
        <v>482</v>
      </c>
      <c r="G60" s="75">
        <v>-1590000</v>
      </c>
      <c r="H60" s="75">
        <v>100</v>
      </c>
      <c r="I60" s="75">
        <v>-5611.11</v>
      </c>
      <c r="J60" s="75">
        <v>-21.4</v>
      </c>
      <c r="K60" s="75">
        <v>-0.02</v>
      </c>
    </row>
    <row r="61" spans="2:11">
      <c r="B61" t="s">
        <v>5265</v>
      </c>
      <c r="C61" s="129">
        <v>2493777</v>
      </c>
      <c r="D61" t="s">
        <v>131</v>
      </c>
      <c r="E61" t="s">
        <v>105</v>
      </c>
      <c r="F61" t="s">
        <v>482</v>
      </c>
      <c r="G61" s="75">
        <v>-5601570</v>
      </c>
      <c r="H61" s="75">
        <v>100</v>
      </c>
      <c r="I61" s="75">
        <v>-5601.57</v>
      </c>
      <c r="J61" s="75">
        <v>-21.36</v>
      </c>
      <c r="K61" s="75">
        <v>-0.02</v>
      </c>
    </row>
    <row r="62" spans="2:11">
      <c r="B62" t="s">
        <v>5264</v>
      </c>
      <c r="C62" s="129">
        <v>2493778</v>
      </c>
      <c r="D62" t="s">
        <v>131</v>
      </c>
      <c r="E62" t="s">
        <v>109</v>
      </c>
      <c r="F62" t="s">
        <v>482</v>
      </c>
      <c r="G62" s="75">
        <v>1590000</v>
      </c>
      <c r="H62" s="75">
        <v>100</v>
      </c>
      <c r="I62" s="75">
        <v>5611.11</v>
      </c>
      <c r="J62" s="75">
        <v>21.4</v>
      </c>
      <c r="K62" s="75">
        <v>0.02</v>
      </c>
    </row>
    <row r="63" spans="2:11">
      <c r="B63" t="s">
        <v>4211</v>
      </c>
      <c r="C63" t="s">
        <v>4212</v>
      </c>
      <c r="D63" t="s">
        <v>131</v>
      </c>
      <c r="E63" t="s">
        <v>204</v>
      </c>
      <c r="F63" t="s">
        <v>4213</v>
      </c>
      <c r="G63" s="75">
        <v>12300000</v>
      </c>
      <c r="H63" s="75">
        <v>100</v>
      </c>
      <c r="I63" s="75">
        <v>5547.3</v>
      </c>
      <c r="J63" s="75">
        <v>21.15</v>
      </c>
      <c r="K63" s="75">
        <v>0.02</v>
      </c>
    </row>
    <row r="64" spans="2:11">
      <c r="B64" t="s">
        <v>4214</v>
      </c>
      <c r="C64" t="s">
        <v>4215</v>
      </c>
      <c r="D64" t="s">
        <v>131</v>
      </c>
      <c r="E64" t="s">
        <v>119</v>
      </c>
      <c r="F64" t="s">
        <v>4213</v>
      </c>
      <c r="G64" s="75">
        <v>31083000</v>
      </c>
      <c r="H64" s="75">
        <v>100</v>
      </c>
      <c r="I64" s="75">
        <v>87924.482099999994</v>
      </c>
      <c r="J64" s="75">
        <v>335.27</v>
      </c>
      <c r="K64" s="75">
        <v>0.34</v>
      </c>
    </row>
    <row r="65" spans="2:11">
      <c r="B65" t="s">
        <v>4216</v>
      </c>
      <c r="C65" t="s">
        <v>4217</v>
      </c>
      <c r="D65" t="s">
        <v>131</v>
      </c>
      <c r="E65" t="s">
        <v>109</v>
      </c>
      <c r="F65" t="s">
        <v>4184</v>
      </c>
      <c r="G65" s="75">
        <v>-3150000</v>
      </c>
      <c r="H65" s="75">
        <v>100</v>
      </c>
      <c r="I65" s="75">
        <v>-11116.35</v>
      </c>
      <c r="J65" s="75">
        <v>-42.39</v>
      </c>
      <c r="K65" s="75">
        <v>-0.04</v>
      </c>
    </row>
    <row r="66" spans="2:11">
      <c r="B66" t="s">
        <v>4218</v>
      </c>
      <c r="C66" t="s">
        <v>4219</v>
      </c>
      <c r="D66" t="s">
        <v>131</v>
      </c>
      <c r="E66" t="s">
        <v>109</v>
      </c>
      <c r="F66" t="s">
        <v>4184</v>
      </c>
      <c r="G66" s="75">
        <v>8700000</v>
      </c>
      <c r="H66" s="75">
        <v>100</v>
      </c>
      <c r="I66" s="75">
        <v>30702.3</v>
      </c>
      <c r="J66" s="75">
        <v>117.07</v>
      </c>
      <c r="K66" s="75">
        <v>0.12</v>
      </c>
    </row>
    <row r="67" spans="2:11">
      <c r="B67" t="s">
        <v>4220</v>
      </c>
      <c r="C67" t="s">
        <v>4221</v>
      </c>
      <c r="D67" t="s">
        <v>131</v>
      </c>
      <c r="E67" t="s">
        <v>109</v>
      </c>
      <c r="F67" t="s">
        <v>1072</v>
      </c>
      <c r="G67" s="75">
        <v>117000</v>
      </c>
      <c r="H67" s="75">
        <v>100</v>
      </c>
      <c r="I67" s="75">
        <v>412.89299999999997</v>
      </c>
      <c r="J67" s="75">
        <v>1.57</v>
      </c>
      <c r="K67" s="75">
        <v>0</v>
      </c>
    </row>
    <row r="68" spans="2:11">
      <c r="B68" t="s">
        <v>4222</v>
      </c>
      <c r="C68" t="s">
        <v>4223</v>
      </c>
      <c r="D68" t="s">
        <v>131</v>
      </c>
      <c r="E68" t="s">
        <v>109</v>
      </c>
      <c r="F68" t="s">
        <v>1076</v>
      </c>
      <c r="G68" s="75">
        <v>-5500000</v>
      </c>
      <c r="H68" s="75">
        <v>100</v>
      </c>
      <c r="I68" s="75">
        <v>-19409.5</v>
      </c>
      <c r="J68" s="75">
        <v>-74.010000000000005</v>
      </c>
      <c r="K68" s="75">
        <v>-0.08</v>
      </c>
    </row>
    <row r="69" spans="2:11">
      <c r="B69" t="s">
        <v>4224</v>
      </c>
      <c r="C69" t="s">
        <v>4225</v>
      </c>
      <c r="D69" t="s">
        <v>131</v>
      </c>
      <c r="E69" t="s">
        <v>109</v>
      </c>
      <c r="F69" t="s">
        <v>360</v>
      </c>
      <c r="G69" s="75">
        <v>-1400000</v>
      </c>
      <c r="H69" s="75">
        <v>100</v>
      </c>
      <c r="I69" s="75">
        <v>-4940.6000000000004</v>
      </c>
      <c r="J69" s="75">
        <v>-18.84</v>
      </c>
      <c r="K69" s="75">
        <v>-0.02</v>
      </c>
    </row>
    <row r="70" spans="2:11">
      <c r="B70" t="s">
        <v>4226</v>
      </c>
      <c r="C70" t="s">
        <v>4227</v>
      </c>
      <c r="D70" t="s">
        <v>131</v>
      </c>
      <c r="E70" t="s">
        <v>109</v>
      </c>
      <c r="F70" t="s">
        <v>4142</v>
      </c>
      <c r="G70" s="75">
        <v>-117000</v>
      </c>
      <c r="H70" s="75">
        <v>100</v>
      </c>
      <c r="I70" s="75">
        <v>-412.89299999999997</v>
      </c>
      <c r="J70" s="75">
        <v>-1.57</v>
      </c>
      <c r="K70" s="75">
        <v>0</v>
      </c>
    </row>
    <row r="71" spans="2:11">
      <c r="B71" t="s">
        <v>4228</v>
      </c>
      <c r="C71" t="s">
        <v>4229</v>
      </c>
      <c r="D71" t="s">
        <v>131</v>
      </c>
      <c r="E71" t="s">
        <v>109</v>
      </c>
      <c r="F71" t="s">
        <v>4213</v>
      </c>
      <c r="G71" s="75">
        <v>-178227970</v>
      </c>
      <c r="H71" s="75">
        <v>100</v>
      </c>
      <c r="I71" s="75">
        <v>-628966.50612999999</v>
      </c>
      <c r="J71" s="75">
        <v>-2398.3200000000002</v>
      </c>
      <c r="K71" s="75">
        <v>-2.4500000000000002</v>
      </c>
    </row>
    <row r="72" spans="2:11">
      <c r="B72" t="s">
        <v>4230</v>
      </c>
      <c r="C72" t="s">
        <v>4231</v>
      </c>
      <c r="D72" t="s">
        <v>131</v>
      </c>
      <c r="E72" t="s">
        <v>109</v>
      </c>
      <c r="F72" t="s">
        <v>482</v>
      </c>
      <c r="G72" s="75">
        <v>-37000</v>
      </c>
      <c r="H72" s="75">
        <v>100</v>
      </c>
      <c r="I72" s="75">
        <v>-130.57300000000001</v>
      </c>
      <c r="J72" s="75">
        <v>-0.5</v>
      </c>
      <c r="K72" s="75">
        <v>0</v>
      </c>
    </row>
    <row r="73" spans="2:11">
      <c r="B73" t="s">
        <v>4232</v>
      </c>
      <c r="C73" t="s">
        <v>4233</v>
      </c>
      <c r="D73" t="s">
        <v>131</v>
      </c>
      <c r="E73" t="s">
        <v>109</v>
      </c>
      <c r="F73" t="s">
        <v>482</v>
      </c>
      <c r="G73" s="75">
        <v>350000</v>
      </c>
      <c r="H73" s="75">
        <v>100</v>
      </c>
      <c r="I73" s="75">
        <v>1235.1500000000001</v>
      </c>
      <c r="J73" s="75">
        <v>4.71</v>
      </c>
      <c r="K73" s="75">
        <v>0</v>
      </c>
    </row>
    <row r="74" spans="2:11">
      <c r="B74" t="s">
        <v>4234</v>
      </c>
      <c r="C74" t="s">
        <v>4235</v>
      </c>
      <c r="D74" t="s">
        <v>131</v>
      </c>
      <c r="E74" t="s">
        <v>109</v>
      </c>
      <c r="F74" t="s">
        <v>4087</v>
      </c>
      <c r="G74" s="75">
        <v>-22852000</v>
      </c>
      <c r="H74" s="75">
        <v>100</v>
      </c>
      <c r="I74" s="75">
        <v>-80644.707999999999</v>
      </c>
      <c r="J74" s="75">
        <v>-307.51</v>
      </c>
      <c r="K74" s="75">
        <v>-0.31</v>
      </c>
    </row>
    <row r="75" spans="2:11">
      <c r="B75" t="s">
        <v>4236</v>
      </c>
      <c r="C75" t="s">
        <v>4237</v>
      </c>
      <c r="D75" t="s">
        <v>131</v>
      </c>
      <c r="E75" t="s">
        <v>109</v>
      </c>
      <c r="F75" t="s">
        <v>4238</v>
      </c>
      <c r="G75" s="75">
        <v>9248809.25</v>
      </c>
      <c r="H75" s="75">
        <v>100</v>
      </c>
      <c r="I75" s="75">
        <v>32639.047843249999</v>
      </c>
      <c r="J75" s="75">
        <v>124.46</v>
      </c>
      <c r="K75" s="75">
        <v>0.13</v>
      </c>
    </row>
    <row r="76" spans="2:11">
      <c r="B76" t="s">
        <v>4239</v>
      </c>
      <c r="C76" t="s">
        <v>4240</v>
      </c>
      <c r="D76" t="s">
        <v>131</v>
      </c>
      <c r="E76" t="s">
        <v>105</v>
      </c>
      <c r="F76" t="s">
        <v>348</v>
      </c>
      <c r="G76" s="75">
        <v>-222762.96</v>
      </c>
      <c r="H76" s="75">
        <v>100</v>
      </c>
      <c r="I76" s="75">
        <v>-222.76295999999999</v>
      </c>
      <c r="J76" s="75">
        <v>-0.85</v>
      </c>
      <c r="K76" s="75">
        <v>0</v>
      </c>
    </row>
    <row r="77" spans="2:11">
      <c r="B77" t="s">
        <v>4241</v>
      </c>
      <c r="C77" t="s">
        <v>4242</v>
      </c>
      <c r="D77" t="s">
        <v>131</v>
      </c>
      <c r="E77" t="s">
        <v>113</v>
      </c>
      <c r="F77" t="s">
        <v>482</v>
      </c>
      <c r="G77" s="75">
        <v>-2312202.33</v>
      </c>
      <c r="H77" s="75">
        <v>100</v>
      </c>
      <c r="I77" s="75">
        <v>-9611.5938655770005</v>
      </c>
      <c r="J77" s="75">
        <v>-36.65</v>
      </c>
      <c r="K77" s="75">
        <v>-0.04</v>
      </c>
    </row>
    <row r="78" spans="2:11">
      <c r="B78" t="s">
        <v>4243</v>
      </c>
      <c r="C78" t="s">
        <v>4244</v>
      </c>
      <c r="D78" t="s">
        <v>131</v>
      </c>
      <c r="E78" t="s">
        <v>113</v>
      </c>
      <c r="F78" t="s">
        <v>4213</v>
      </c>
      <c r="G78" s="75">
        <v>-101523302.53</v>
      </c>
      <c r="H78" s="75">
        <v>100</v>
      </c>
      <c r="I78" s="75">
        <v>-422022.21628695697</v>
      </c>
      <c r="J78" s="75">
        <v>-1609.22</v>
      </c>
      <c r="K78" s="75">
        <v>-1.64</v>
      </c>
    </row>
    <row r="79" spans="2:11">
      <c r="B79" t="s">
        <v>4245</v>
      </c>
      <c r="C79" t="s">
        <v>4246</v>
      </c>
      <c r="D79" t="s">
        <v>131</v>
      </c>
      <c r="E79" t="s">
        <v>113</v>
      </c>
      <c r="F79" t="s">
        <v>482</v>
      </c>
      <c r="G79" s="75">
        <v>2959084.02</v>
      </c>
      <c r="H79" s="75">
        <v>100</v>
      </c>
      <c r="I79" s="75">
        <v>12300.616362737999</v>
      </c>
      <c r="J79" s="75">
        <v>46.9</v>
      </c>
      <c r="K79" s="75">
        <v>0.05</v>
      </c>
    </row>
    <row r="80" spans="2:11">
      <c r="B80" t="s">
        <v>4247</v>
      </c>
      <c r="C80" t="s">
        <v>4248</v>
      </c>
      <c r="D80" t="s">
        <v>131</v>
      </c>
      <c r="E80" t="s">
        <v>202</v>
      </c>
      <c r="F80" t="s">
        <v>4213</v>
      </c>
      <c r="G80" s="75">
        <v>-125821000</v>
      </c>
      <c r="H80" s="75">
        <v>100</v>
      </c>
      <c r="I80" s="75">
        <v>-3940.7137200000102</v>
      </c>
      <c r="J80" s="75">
        <v>-15.03</v>
      </c>
      <c r="K80" s="75">
        <v>-0.02</v>
      </c>
    </row>
    <row r="81" spans="2:11">
      <c r="B81" t="s">
        <v>4249</v>
      </c>
      <c r="C81" t="s">
        <v>4250</v>
      </c>
      <c r="D81" t="s">
        <v>131</v>
      </c>
      <c r="E81" t="s">
        <v>116</v>
      </c>
      <c r="F81" t="s">
        <v>4213</v>
      </c>
      <c r="G81" s="75">
        <v>-1193000</v>
      </c>
      <c r="H81" s="75">
        <v>100</v>
      </c>
      <c r="I81" s="75">
        <v>-5649.6900999999998</v>
      </c>
      <c r="J81" s="75">
        <v>-21.54</v>
      </c>
      <c r="K81" s="75">
        <v>-0.02</v>
      </c>
    </row>
    <row r="82" spans="2:11">
      <c r="B82" t="s">
        <v>4251</v>
      </c>
      <c r="C82" t="s">
        <v>4252</v>
      </c>
      <c r="D82" t="s">
        <v>131</v>
      </c>
      <c r="E82" t="s">
        <v>116</v>
      </c>
      <c r="F82" t="s">
        <v>4184</v>
      </c>
      <c r="G82" s="75">
        <v>2000000</v>
      </c>
      <c r="H82" s="75">
        <v>100</v>
      </c>
      <c r="I82" s="75">
        <v>9471.4</v>
      </c>
      <c r="J82" s="75">
        <v>36.119999999999997</v>
      </c>
      <c r="K82" s="75">
        <v>0.04</v>
      </c>
    </row>
    <row r="83" spans="2:11">
      <c r="B83" t="s">
        <v>4253</v>
      </c>
      <c r="C83" t="s">
        <v>4254</v>
      </c>
      <c r="D83" t="s">
        <v>131</v>
      </c>
      <c r="E83" t="s">
        <v>116</v>
      </c>
      <c r="F83" t="s">
        <v>4087</v>
      </c>
      <c r="G83" s="75">
        <v>4540000</v>
      </c>
      <c r="H83" s="75">
        <v>100</v>
      </c>
      <c r="I83" s="75">
        <v>21500.078000000001</v>
      </c>
      <c r="J83" s="75">
        <v>81.98</v>
      </c>
      <c r="K83" s="75">
        <v>0.08</v>
      </c>
    </row>
    <row r="84" spans="2:11">
      <c r="B84" t="s">
        <v>4255</v>
      </c>
      <c r="C84" t="s">
        <v>4256</v>
      </c>
      <c r="D84" t="s">
        <v>131</v>
      </c>
      <c r="E84" t="s">
        <v>116</v>
      </c>
      <c r="F84" t="s">
        <v>4257</v>
      </c>
      <c r="G84" s="75">
        <v>20000</v>
      </c>
      <c r="H84" s="75">
        <v>100</v>
      </c>
      <c r="I84" s="75">
        <v>94.713999999999999</v>
      </c>
      <c r="J84" s="75">
        <v>0.36</v>
      </c>
      <c r="K84" s="75">
        <v>0</v>
      </c>
    </row>
    <row r="85" spans="2:11">
      <c r="B85" t="s">
        <v>4258</v>
      </c>
      <c r="C85" t="s">
        <v>4259</v>
      </c>
      <c r="D85" t="s">
        <v>131</v>
      </c>
      <c r="E85" t="s">
        <v>105</v>
      </c>
      <c r="F85" t="s">
        <v>4184</v>
      </c>
      <c r="G85" s="75">
        <v>11083590</v>
      </c>
      <c r="H85" s="75">
        <v>100</v>
      </c>
      <c r="I85" s="75">
        <v>11083.59</v>
      </c>
      <c r="J85" s="75">
        <v>42.26</v>
      </c>
      <c r="K85" s="75">
        <v>0.04</v>
      </c>
    </row>
    <row r="86" spans="2:11">
      <c r="B86" t="s">
        <v>4260</v>
      </c>
      <c r="C86" t="s">
        <v>4261</v>
      </c>
      <c r="D86" t="s">
        <v>131</v>
      </c>
      <c r="E86" t="s">
        <v>105</v>
      </c>
      <c r="F86" t="s">
        <v>4184</v>
      </c>
      <c r="G86" s="75">
        <v>-30614430</v>
      </c>
      <c r="H86" s="75">
        <v>100</v>
      </c>
      <c r="I86" s="75">
        <v>-30614.43</v>
      </c>
      <c r="J86" s="75">
        <v>-116.74</v>
      </c>
      <c r="K86" s="75">
        <v>-0.12</v>
      </c>
    </row>
    <row r="87" spans="2:11">
      <c r="B87" t="s">
        <v>4262</v>
      </c>
      <c r="C87" t="s">
        <v>4263</v>
      </c>
      <c r="D87" t="s">
        <v>131</v>
      </c>
      <c r="E87" t="s">
        <v>105</v>
      </c>
      <c r="F87" t="s">
        <v>1072</v>
      </c>
      <c r="G87" s="75">
        <v>-411840</v>
      </c>
      <c r="H87" s="75">
        <v>100.077568</v>
      </c>
      <c r="I87" s="75">
        <v>-412.15945605119998</v>
      </c>
      <c r="J87" s="75">
        <v>-1.57</v>
      </c>
      <c r="K87" s="75">
        <v>0</v>
      </c>
    </row>
    <row r="88" spans="2:11">
      <c r="B88" t="s">
        <v>4264</v>
      </c>
      <c r="C88" t="s">
        <v>4265</v>
      </c>
      <c r="D88" t="s">
        <v>131</v>
      </c>
      <c r="E88" t="s">
        <v>105</v>
      </c>
      <c r="F88" t="s">
        <v>1076</v>
      </c>
      <c r="G88" s="75">
        <v>19388600</v>
      </c>
      <c r="H88" s="75">
        <v>100</v>
      </c>
      <c r="I88" s="75">
        <v>19388.599999999999</v>
      </c>
      <c r="J88" s="75">
        <v>73.930000000000007</v>
      </c>
      <c r="K88" s="75">
        <v>0.08</v>
      </c>
    </row>
    <row r="89" spans="2:11">
      <c r="B89" t="s">
        <v>4266</v>
      </c>
      <c r="C89" t="s">
        <v>4267</v>
      </c>
      <c r="D89" t="s">
        <v>131</v>
      </c>
      <c r="E89" t="s">
        <v>105</v>
      </c>
      <c r="F89" t="s">
        <v>360</v>
      </c>
      <c r="G89" s="75">
        <v>4960900</v>
      </c>
      <c r="H89" s="75">
        <v>100.077119</v>
      </c>
      <c r="I89" s="75">
        <v>4964.7257964709997</v>
      </c>
      <c r="J89" s="75">
        <v>18.93</v>
      </c>
      <c r="K89" s="75">
        <v>0.02</v>
      </c>
    </row>
    <row r="90" spans="2:11">
      <c r="B90" t="s">
        <v>4268</v>
      </c>
      <c r="C90" t="s">
        <v>4269</v>
      </c>
      <c r="D90" t="s">
        <v>131</v>
      </c>
      <c r="E90" t="s">
        <v>105</v>
      </c>
      <c r="F90" t="s">
        <v>4142</v>
      </c>
      <c r="G90" s="75">
        <v>417690</v>
      </c>
      <c r="H90" s="75">
        <v>100.07662000000001</v>
      </c>
      <c r="I90" s="75">
        <v>418.01003407799999</v>
      </c>
      <c r="J90" s="75">
        <v>1.59</v>
      </c>
      <c r="K90" s="75">
        <v>0</v>
      </c>
    </row>
    <row r="91" spans="2:11">
      <c r="B91" t="s">
        <v>4270</v>
      </c>
      <c r="C91" t="s">
        <v>4271</v>
      </c>
      <c r="D91" t="s">
        <v>131</v>
      </c>
      <c r="E91" t="s">
        <v>105</v>
      </c>
      <c r="F91" t="s">
        <v>4213</v>
      </c>
      <c r="G91" s="75">
        <v>636870916.64999998</v>
      </c>
      <c r="H91" s="75">
        <v>100.07655700000002</v>
      </c>
      <c r="I91" s="75">
        <v>637358.48591765994</v>
      </c>
      <c r="J91" s="75">
        <v>2430.3200000000002</v>
      </c>
      <c r="K91" s="75">
        <v>2.48</v>
      </c>
    </row>
    <row r="92" spans="2:11">
      <c r="B92" t="s">
        <v>4272</v>
      </c>
      <c r="C92" t="s">
        <v>4273</v>
      </c>
      <c r="D92" t="s">
        <v>131</v>
      </c>
      <c r="E92" t="s">
        <v>105</v>
      </c>
      <c r="F92" t="s">
        <v>482</v>
      </c>
      <c r="G92" s="75">
        <v>130166</v>
      </c>
      <c r="H92" s="75">
        <v>100</v>
      </c>
      <c r="I92" s="75">
        <v>130.166</v>
      </c>
      <c r="J92" s="75">
        <v>0.5</v>
      </c>
      <c r="K92" s="75">
        <v>0</v>
      </c>
    </row>
    <row r="93" spans="2:11">
      <c r="B93" t="s">
        <v>4274</v>
      </c>
      <c r="C93" t="s">
        <v>4275</v>
      </c>
      <c r="D93" t="s">
        <v>131</v>
      </c>
      <c r="E93" t="s">
        <v>105</v>
      </c>
      <c r="F93" t="s">
        <v>482</v>
      </c>
      <c r="G93" s="75">
        <v>-1233050</v>
      </c>
      <c r="H93" s="75">
        <v>100</v>
      </c>
      <c r="I93" s="75">
        <v>-1233.05</v>
      </c>
      <c r="J93" s="75">
        <v>-4.7</v>
      </c>
      <c r="K93" s="75">
        <v>0</v>
      </c>
    </row>
    <row r="94" spans="2:11">
      <c r="B94" t="s">
        <v>4276</v>
      </c>
      <c r="C94" t="s">
        <v>4277</v>
      </c>
      <c r="D94" t="s">
        <v>131</v>
      </c>
      <c r="E94" t="s">
        <v>105</v>
      </c>
      <c r="F94" t="s">
        <v>4087</v>
      </c>
      <c r="G94" s="75">
        <v>80519022</v>
      </c>
      <c r="H94" s="75">
        <v>100</v>
      </c>
      <c r="I94" s="75">
        <v>80519.021999999997</v>
      </c>
      <c r="J94" s="75">
        <v>307.02999999999997</v>
      </c>
      <c r="K94" s="75">
        <v>0.31</v>
      </c>
    </row>
    <row r="95" spans="2:11">
      <c r="B95" t="s">
        <v>4278</v>
      </c>
      <c r="C95" t="s">
        <v>4279</v>
      </c>
      <c r="D95" t="s">
        <v>131</v>
      </c>
      <c r="E95" t="s">
        <v>105</v>
      </c>
      <c r="F95" t="s">
        <v>4238</v>
      </c>
      <c r="G95" s="75">
        <v>-33018248.989999998</v>
      </c>
      <c r="H95" s="75">
        <v>100.735495</v>
      </c>
      <c r="I95" s="75">
        <v>-33261.096560408798</v>
      </c>
      <c r="J95" s="75">
        <v>-126.83</v>
      </c>
      <c r="K95" s="75">
        <v>-0.13</v>
      </c>
    </row>
    <row r="96" spans="2:11">
      <c r="B96" t="s">
        <v>4280</v>
      </c>
      <c r="C96" t="s">
        <v>4281</v>
      </c>
      <c r="D96" t="s">
        <v>131</v>
      </c>
      <c r="E96" t="s">
        <v>105</v>
      </c>
      <c r="F96" t="s">
        <v>4213</v>
      </c>
      <c r="G96" s="75">
        <v>-5626020</v>
      </c>
      <c r="H96" s="75">
        <v>100</v>
      </c>
      <c r="I96" s="75">
        <v>-5626.02</v>
      </c>
      <c r="J96" s="75">
        <v>-21.45</v>
      </c>
      <c r="K96" s="75">
        <v>-0.02</v>
      </c>
    </row>
    <row r="97" spans="2:11">
      <c r="B97" t="s">
        <v>4282</v>
      </c>
      <c r="C97" t="s">
        <v>4283</v>
      </c>
      <c r="D97" t="s">
        <v>131</v>
      </c>
      <c r="E97" t="s">
        <v>105</v>
      </c>
      <c r="F97" t="s">
        <v>4213</v>
      </c>
      <c r="G97" s="75">
        <v>-89556339.599999994</v>
      </c>
      <c r="H97" s="75">
        <v>100</v>
      </c>
      <c r="I97" s="75">
        <v>-89556.339600000007</v>
      </c>
      <c r="J97" s="75">
        <v>-341.49</v>
      </c>
      <c r="K97" s="75">
        <v>-0.35</v>
      </c>
    </row>
    <row r="98" spans="2:11">
      <c r="B98" t="s">
        <v>4284</v>
      </c>
      <c r="C98" t="s">
        <v>4285</v>
      </c>
      <c r="D98" t="s">
        <v>131</v>
      </c>
      <c r="E98" t="s">
        <v>105</v>
      </c>
      <c r="F98" t="s">
        <v>482</v>
      </c>
      <c r="G98" s="75">
        <v>9765008.4499999993</v>
      </c>
      <c r="H98" s="75">
        <v>99.820661999999857</v>
      </c>
      <c r="I98" s="75">
        <v>9747.4960791459398</v>
      </c>
      <c r="J98" s="75">
        <v>37.17</v>
      </c>
      <c r="K98" s="75">
        <v>0.04</v>
      </c>
    </row>
    <row r="99" spans="2:11">
      <c r="B99" t="s">
        <v>4286</v>
      </c>
      <c r="C99" t="s">
        <v>4287</v>
      </c>
      <c r="D99" t="s">
        <v>131</v>
      </c>
      <c r="E99" t="s">
        <v>105</v>
      </c>
      <c r="F99" t="s">
        <v>4213</v>
      </c>
      <c r="G99" s="75">
        <v>432783686.25</v>
      </c>
      <c r="H99" s="75">
        <v>99.954714000000109</v>
      </c>
      <c r="I99" s="75">
        <v>432587.69582984399</v>
      </c>
      <c r="J99" s="75">
        <v>1649.5</v>
      </c>
      <c r="K99" s="75">
        <v>1.69</v>
      </c>
    </row>
    <row r="100" spans="2:11">
      <c r="B100" t="s">
        <v>4288</v>
      </c>
      <c r="C100" t="s">
        <v>4289</v>
      </c>
      <c r="D100" t="s">
        <v>131</v>
      </c>
      <c r="E100" t="s">
        <v>105</v>
      </c>
      <c r="F100" t="s">
        <v>482</v>
      </c>
      <c r="G100" s="75">
        <v>-12309789.609999999</v>
      </c>
      <c r="H100" s="75">
        <v>100</v>
      </c>
      <c r="I100" s="75">
        <v>-12309.78961</v>
      </c>
      <c r="J100" s="75">
        <v>-46.94</v>
      </c>
      <c r="K100" s="75">
        <v>-0.05</v>
      </c>
    </row>
    <row r="101" spans="2:11">
      <c r="B101" t="s">
        <v>4290</v>
      </c>
      <c r="C101" t="s">
        <v>4291</v>
      </c>
      <c r="D101" t="s">
        <v>131</v>
      </c>
      <c r="E101" t="s">
        <v>105</v>
      </c>
      <c r="F101" t="s">
        <v>4213</v>
      </c>
      <c r="G101" s="75">
        <v>4109302.66</v>
      </c>
      <c r="H101" s="75">
        <v>100</v>
      </c>
      <c r="I101" s="75">
        <v>4109.3026600000003</v>
      </c>
      <c r="J101" s="75">
        <v>15.67</v>
      </c>
      <c r="K101" s="75">
        <v>0.02</v>
      </c>
    </row>
    <row r="102" spans="2:11">
      <c r="B102" t="s">
        <v>4292</v>
      </c>
      <c r="C102" t="s">
        <v>4293</v>
      </c>
      <c r="D102" t="s">
        <v>131</v>
      </c>
      <c r="E102" t="s">
        <v>105</v>
      </c>
      <c r="F102" t="s">
        <v>4213</v>
      </c>
      <c r="G102" s="75">
        <v>5534327</v>
      </c>
      <c r="H102" s="75">
        <v>100.003103</v>
      </c>
      <c r="I102" s="75">
        <v>5534.4987301668098</v>
      </c>
      <c r="J102" s="75">
        <v>21.1</v>
      </c>
      <c r="K102" s="75">
        <v>0.02</v>
      </c>
    </row>
    <row r="103" spans="2:11">
      <c r="B103" t="s">
        <v>4294</v>
      </c>
      <c r="C103" t="s">
        <v>4295</v>
      </c>
      <c r="D103" t="s">
        <v>131</v>
      </c>
      <c r="E103" t="s">
        <v>105</v>
      </c>
      <c r="F103" t="s">
        <v>4184</v>
      </c>
      <c r="G103" s="75">
        <v>-9556800</v>
      </c>
      <c r="H103" s="75">
        <v>100</v>
      </c>
      <c r="I103" s="75">
        <v>-9556.7999999999993</v>
      </c>
      <c r="J103" s="75">
        <v>-36.44</v>
      </c>
      <c r="K103" s="75">
        <v>-0.04</v>
      </c>
    </row>
    <row r="104" spans="2:11">
      <c r="B104" t="s">
        <v>4296</v>
      </c>
      <c r="C104" t="s">
        <v>4297</v>
      </c>
      <c r="D104" t="s">
        <v>131</v>
      </c>
      <c r="E104" t="s">
        <v>105</v>
      </c>
      <c r="F104" t="s">
        <v>4087</v>
      </c>
      <c r="G104" s="75">
        <v>-21555920</v>
      </c>
      <c r="H104" s="75">
        <v>100</v>
      </c>
      <c r="I104" s="75">
        <v>-21555.919999999998</v>
      </c>
      <c r="J104" s="75">
        <v>-82.19</v>
      </c>
      <c r="K104" s="75">
        <v>-0.08</v>
      </c>
    </row>
    <row r="105" spans="2:11">
      <c r="B105" t="s">
        <v>4298</v>
      </c>
      <c r="C105" t="s">
        <v>4299</v>
      </c>
      <c r="D105" t="s">
        <v>131</v>
      </c>
      <c r="E105" t="s">
        <v>105</v>
      </c>
      <c r="F105" t="s">
        <v>4257</v>
      </c>
      <c r="G105" s="75">
        <v>-95120</v>
      </c>
      <c r="H105" s="75">
        <v>100</v>
      </c>
      <c r="I105" s="75">
        <v>-95.12</v>
      </c>
      <c r="J105" s="75">
        <v>-0.36</v>
      </c>
      <c r="K105" s="75">
        <v>0</v>
      </c>
    </row>
    <row r="106" spans="2:11">
      <c r="B106" s="76" t="s">
        <v>4123</v>
      </c>
      <c r="C106" s="15"/>
      <c r="D106" s="15"/>
      <c r="G106" s="77">
        <v>692711143.28999996</v>
      </c>
      <c r="I106" s="77">
        <v>-1808.82436219329</v>
      </c>
      <c r="J106" s="77">
        <v>-6.9</v>
      </c>
      <c r="K106" s="77">
        <v>-0.01</v>
      </c>
    </row>
    <row r="107" spans="2:11">
      <c r="B107" t="s">
        <v>4300</v>
      </c>
      <c r="C107" t="s">
        <v>4301</v>
      </c>
      <c r="D107" t="s">
        <v>126</v>
      </c>
      <c r="E107" t="s">
        <v>109</v>
      </c>
      <c r="F107" t="s">
        <v>482</v>
      </c>
      <c r="G107" s="75">
        <v>2413751.34</v>
      </c>
      <c r="H107" s="75">
        <v>99.70836300000002</v>
      </c>
      <c r="I107" s="75">
        <v>8493.2864645080808</v>
      </c>
      <c r="J107" s="75">
        <v>32.39</v>
      </c>
      <c r="K107" s="75">
        <v>0.03</v>
      </c>
    </row>
    <row r="108" spans="2:11">
      <c r="B108" t="s">
        <v>4302</v>
      </c>
      <c r="C108" t="s">
        <v>4303</v>
      </c>
      <c r="D108" t="s">
        <v>126</v>
      </c>
      <c r="E108" t="s">
        <v>109</v>
      </c>
      <c r="F108" t="s">
        <v>482</v>
      </c>
      <c r="G108" s="75">
        <v>831272.37</v>
      </c>
      <c r="H108" s="75">
        <v>99.714244000000292</v>
      </c>
      <c r="I108" s="75">
        <v>2925.1773694629401</v>
      </c>
      <c r="J108" s="75">
        <v>11.15</v>
      </c>
      <c r="K108" s="75">
        <v>0.01</v>
      </c>
    </row>
    <row r="109" spans="2:11">
      <c r="B109" t="s">
        <v>4304</v>
      </c>
      <c r="C109" t="s">
        <v>4305</v>
      </c>
      <c r="D109" t="s">
        <v>126</v>
      </c>
      <c r="E109" t="s">
        <v>109</v>
      </c>
      <c r="F109" t="s">
        <v>4142</v>
      </c>
      <c r="G109" s="75">
        <v>4047654.04</v>
      </c>
      <c r="H109" s="75">
        <v>100</v>
      </c>
      <c r="I109" s="75">
        <v>14284.17110716</v>
      </c>
      <c r="J109" s="75">
        <v>54.47</v>
      </c>
      <c r="K109" s="75">
        <v>0.06</v>
      </c>
    </row>
    <row r="110" spans="2:11">
      <c r="B110" t="s">
        <v>4306</v>
      </c>
      <c r="C110" t="s">
        <v>4307</v>
      </c>
      <c r="D110" t="s">
        <v>126</v>
      </c>
      <c r="E110" t="s">
        <v>113</v>
      </c>
      <c r="F110" t="s">
        <v>482</v>
      </c>
      <c r="G110" s="75">
        <v>-697036.98</v>
      </c>
      <c r="H110" s="75">
        <v>100</v>
      </c>
      <c r="I110" s="75">
        <v>-2897.5130221620002</v>
      </c>
      <c r="J110" s="75">
        <v>-11.05</v>
      </c>
      <c r="K110" s="75">
        <v>-0.01</v>
      </c>
    </row>
    <row r="111" spans="2:11">
      <c r="B111" t="s">
        <v>4308</v>
      </c>
      <c r="C111" t="s">
        <v>4309</v>
      </c>
      <c r="D111" t="s">
        <v>126</v>
      </c>
      <c r="E111" t="s">
        <v>116</v>
      </c>
      <c r="F111" t="s">
        <v>482</v>
      </c>
      <c r="G111" s="75">
        <v>-2312202.33</v>
      </c>
      <c r="H111" s="75">
        <v>100</v>
      </c>
      <c r="I111" s="75">
        <v>-10949.896574181001</v>
      </c>
      <c r="J111" s="75">
        <v>-41.75</v>
      </c>
      <c r="K111" s="75">
        <v>-0.04</v>
      </c>
    </row>
    <row r="112" spans="2:11">
      <c r="B112" t="s">
        <v>4310</v>
      </c>
      <c r="C112" t="s">
        <v>4311</v>
      </c>
      <c r="D112" t="s">
        <v>131</v>
      </c>
      <c r="E112" t="s">
        <v>109</v>
      </c>
      <c r="F112" t="s">
        <v>482</v>
      </c>
      <c r="G112" s="75">
        <v>1982527.12</v>
      </c>
      <c r="H112" s="75">
        <v>100</v>
      </c>
      <c r="I112" s="75">
        <v>6996.3382064799998</v>
      </c>
      <c r="J112" s="75">
        <v>26.68</v>
      </c>
      <c r="K112" s="75">
        <v>0.03</v>
      </c>
    </row>
    <row r="113" spans="2:11">
      <c r="B113" t="s">
        <v>4312</v>
      </c>
      <c r="C113" t="s">
        <v>4313</v>
      </c>
      <c r="D113" t="s">
        <v>131</v>
      </c>
      <c r="E113" t="s">
        <v>109</v>
      </c>
      <c r="F113" t="s">
        <v>482</v>
      </c>
      <c r="G113" s="75">
        <v>-4805552.5</v>
      </c>
      <c r="H113" s="75">
        <v>100</v>
      </c>
      <c r="I113" s="75">
        <v>-16958.794772500001</v>
      </c>
      <c r="J113" s="75">
        <v>-64.67</v>
      </c>
      <c r="K113" s="75">
        <v>-7.0000000000000007E-2</v>
      </c>
    </row>
    <row r="114" spans="2:11">
      <c r="B114" t="s">
        <v>4314</v>
      </c>
      <c r="C114" t="s">
        <v>4315</v>
      </c>
      <c r="D114" t="s">
        <v>131</v>
      </c>
      <c r="E114" t="s">
        <v>113</v>
      </c>
      <c r="F114" t="s">
        <v>482</v>
      </c>
      <c r="G114" s="75">
        <v>-2023177.03</v>
      </c>
      <c r="H114" s="75">
        <v>100</v>
      </c>
      <c r="I114" s="75">
        <v>-8410.1445960069996</v>
      </c>
      <c r="J114" s="75">
        <v>-32.07</v>
      </c>
      <c r="K114" s="75">
        <v>-0.03</v>
      </c>
    </row>
    <row r="115" spans="2:11">
      <c r="B115" t="s">
        <v>4316</v>
      </c>
      <c r="C115" t="s">
        <v>4317</v>
      </c>
      <c r="D115" t="s">
        <v>131</v>
      </c>
      <c r="E115" t="s">
        <v>116</v>
      </c>
      <c r="F115" t="s">
        <v>482</v>
      </c>
      <c r="G115" s="75">
        <v>-1479542.02</v>
      </c>
      <c r="H115" s="75">
        <v>100</v>
      </c>
      <c r="I115" s="75">
        <v>-7006.6671441139997</v>
      </c>
      <c r="J115" s="75">
        <v>-26.72</v>
      </c>
      <c r="K115" s="75">
        <v>-0.03</v>
      </c>
    </row>
    <row r="116" spans="2:11">
      <c r="B116" t="s">
        <v>4318</v>
      </c>
      <c r="C116" t="s">
        <v>4319</v>
      </c>
      <c r="D116" t="s">
        <v>131</v>
      </c>
      <c r="E116" t="s">
        <v>205</v>
      </c>
      <c r="F116" t="s">
        <v>482</v>
      </c>
      <c r="G116" s="75">
        <v>86186142.120000005</v>
      </c>
      <c r="H116" s="75">
        <v>100</v>
      </c>
      <c r="I116" s="75">
        <v>16702.874342856001</v>
      </c>
      <c r="J116" s="75">
        <v>63.69</v>
      </c>
      <c r="K116" s="75">
        <v>7.0000000000000007E-2</v>
      </c>
    </row>
    <row r="117" spans="2:11">
      <c r="B117" t="s">
        <v>4320</v>
      </c>
      <c r="C117" t="s">
        <v>4321</v>
      </c>
      <c r="D117" t="s">
        <v>131</v>
      </c>
      <c r="E117" t="s">
        <v>123</v>
      </c>
      <c r="F117" t="s">
        <v>482</v>
      </c>
      <c r="G117" s="75">
        <v>-3468303.47</v>
      </c>
      <c r="H117" s="75">
        <v>100</v>
      </c>
      <c r="I117" s="75">
        <v>-9576.6795413639993</v>
      </c>
      <c r="J117" s="75">
        <v>-36.520000000000003</v>
      </c>
      <c r="K117" s="75">
        <v>-0.04</v>
      </c>
    </row>
    <row r="118" spans="2:11">
      <c r="B118" t="s">
        <v>4322</v>
      </c>
      <c r="C118" t="s">
        <v>4323</v>
      </c>
      <c r="D118" t="s">
        <v>131</v>
      </c>
      <c r="E118" t="s">
        <v>109</v>
      </c>
      <c r="F118" t="s">
        <v>482</v>
      </c>
      <c r="G118" s="75">
        <v>2767521.18</v>
      </c>
      <c r="H118" s="75">
        <v>99.718376000000092</v>
      </c>
      <c r="I118" s="75">
        <v>9739.0772046405309</v>
      </c>
      <c r="J118" s="75">
        <v>37.14</v>
      </c>
      <c r="K118" s="75">
        <v>0.04</v>
      </c>
    </row>
    <row r="119" spans="2:11">
      <c r="B119" t="s">
        <v>4324</v>
      </c>
      <c r="C119" t="s">
        <v>4325</v>
      </c>
      <c r="D119" t="s">
        <v>131</v>
      </c>
      <c r="E119" t="s">
        <v>109</v>
      </c>
      <c r="F119" t="s">
        <v>482</v>
      </c>
      <c r="G119" s="75">
        <v>3322884.45</v>
      </c>
      <c r="H119" s="75">
        <v>99.651792999999913</v>
      </c>
      <c r="I119" s="75">
        <v>11685.626872179701</v>
      </c>
      <c r="J119" s="75">
        <v>44.56</v>
      </c>
      <c r="K119" s="75">
        <v>0.05</v>
      </c>
    </row>
    <row r="120" spans="2:11">
      <c r="B120" t="s">
        <v>4326</v>
      </c>
      <c r="C120" t="s">
        <v>4327</v>
      </c>
      <c r="D120" t="s">
        <v>131</v>
      </c>
      <c r="E120" t="s">
        <v>109</v>
      </c>
      <c r="F120" t="s">
        <v>482</v>
      </c>
      <c r="G120" s="75">
        <v>-1965371.93</v>
      </c>
      <c r="H120" s="75">
        <v>100</v>
      </c>
      <c r="I120" s="75">
        <v>-6935.7975409700002</v>
      </c>
      <c r="J120" s="75">
        <v>-26.45</v>
      </c>
      <c r="K120" s="75">
        <v>-0.03</v>
      </c>
    </row>
    <row r="121" spans="2:11">
      <c r="B121" t="s">
        <v>4328</v>
      </c>
      <c r="C121" t="s">
        <v>4329</v>
      </c>
      <c r="D121" t="s">
        <v>131</v>
      </c>
      <c r="E121" t="s">
        <v>109</v>
      </c>
      <c r="F121" t="s">
        <v>482</v>
      </c>
      <c r="G121" s="75">
        <v>3070373.42</v>
      </c>
      <c r="H121" s="75">
        <v>100.256694</v>
      </c>
      <c r="I121" s="75">
        <v>10863.161486859601</v>
      </c>
      <c r="J121" s="75">
        <v>41.42</v>
      </c>
      <c r="K121" s="75">
        <v>0.04</v>
      </c>
    </row>
    <row r="122" spans="2:11">
      <c r="B122" t="s">
        <v>4330</v>
      </c>
      <c r="C122" t="s">
        <v>4331</v>
      </c>
      <c r="D122" t="s">
        <v>131</v>
      </c>
      <c r="E122" t="s">
        <v>109</v>
      </c>
      <c r="F122" t="s">
        <v>482</v>
      </c>
      <c r="G122" s="75">
        <v>1501301.39</v>
      </c>
      <c r="H122" s="75">
        <v>100.84163299999993</v>
      </c>
      <c r="I122" s="75">
        <v>5342.6831010468604</v>
      </c>
      <c r="J122" s="75">
        <v>20.37</v>
      </c>
      <c r="K122" s="75">
        <v>0.02</v>
      </c>
    </row>
    <row r="123" spans="2:11">
      <c r="B123" t="s">
        <v>4332</v>
      </c>
      <c r="C123" t="s">
        <v>4333</v>
      </c>
      <c r="D123" t="s">
        <v>131</v>
      </c>
      <c r="E123" t="s">
        <v>109</v>
      </c>
      <c r="F123" t="s">
        <v>482</v>
      </c>
      <c r="G123" s="75">
        <v>722025.5</v>
      </c>
      <c r="H123" s="75">
        <v>100</v>
      </c>
      <c r="I123" s="75">
        <v>2548.0279894999999</v>
      </c>
      <c r="J123" s="75">
        <v>9.7200000000000006</v>
      </c>
      <c r="K123" s="75">
        <v>0.01</v>
      </c>
    </row>
    <row r="124" spans="2:11">
      <c r="B124" t="s">
        <v>4334</v>
      </c>
      <c r="C124" t="s">
        <v>4335</v>
      </c>
      <c r="D124" t="s">
        <v>131</v>
      </c>
      <c r="E124" t="s">
        <v>113</v>
      </c>
      <c r="F124" t="s">
        <v>482</v>
      </c>
      <c r="G124" s="75">
        <v>-2312202.33</v>
      </c>
      <c r="H124" s="75">
        <v>100</v>
      </c>
      <c r="I124" s="75">
        <v>-9611.5938655770005</v>
      </c>
      <c r="J124" s="75">
        <v>-36.65</v>
      </c>
      <c r="K124" s="75">
        <v>-0.04</v>
      </c>
    </row>
    <row r="125" spans="2:11">
      <c r="B125" t="s">
        <v>4336</v>
      </c>
      <c r="C125" t="s">
        <v>4337</v>
      </c>
      <c r="D125" t="s">
        <v>131</v>
      </c>
      <c r="E125" t="s">
        <v>113</v>
      </c>
      <c r="F125" t="s">
        <v>482</v>
      </c>
      <c r="G125" s="75">
        <v>-2774642.78</v>
      </c>
      <c r="H125" s="75">
        <v>100</v>
      </c>
      <c r="I125" s="75">
        <v>-11533.912572182</v>
      </c>
      <c r="J125" s="75">
        <v>-43.98</v>
      </c>
      <c r="K125" s="75">
        <v>-0.04</v>
      </c>
    </row>
    <row r="126" spans="2:11">
      <c r="B126" t="s">
        <v>4338</v>
      </c>
      <c r="C126" t="s">
        <v>4339</v>
      </c>
      <c r="D126" t="s">
        <v>131</v>
      </c>
      <c r="E126" t="s">
        <v>113</v>
      </c>
      <c r="F126" t="s">
        <v>482</v>
      </c>
      <c r="G126" s="75">
        <v>-1156101.1499999999</v>
      </c>
      <c r="H126" s="75">
        <v>100</v>
      </c>
      <c r="I126" s="75">
        <v>-4805.7968704349996</v>
      </c>
      <c r="J126" s="75">
        <v>-18.329999999999998</v>
      </c>
      <c r="K126" s="75">
        <v>-0.02</v>
      </c>
    </row>
    <row r="127" spans="2:11">
      <c r="B127" t="s">
        <v>4340</v>
      </c>
      <c r="C127" t="s">
        <v>4341</v>
      </c>
      <c r="D127" t="s">
        <v>131</v>
      </c>
      <c r="E127" t="s">
        <v>202</v>
      </c>
      <c r="F127" t="s">
        <v>4142</v>
      </c>
      <c r="G127" s="75">
        <v>-441507984.17000002</v>
      </c>
      <c r="H127" s="75">
        <v>100</v>
      </c>
      <c r="I127" s="75">
        <v>-13828.0300642044</v>
      </c>
      <c r="J127" s="75">
        <v>-52.73</v>
      </c>
      <c r="K127" s="75">
        <v>-0.05</v>
      </c>
    </row>
    <row r="128" spans="2:11">
      <c r="B128" t="s">
        <v>4342</v>
      </c>
      <c r="C128" t="s">
        <v>4343</v>
      </c>
      <c r="D128" t="s">
        <v>131</v>
      </c>
      <c r="E128" t="s">
        <v>202</v>
      </c>
      <c r="F128" t="s">
        <v>482</v>
      </c>
      <c r="G128" s="75">
        <v>219099666.47</v>
      </c>
      <c r="H128" s="75">
        <v>100</v>
      </c>
      <c r="I128" s="75">
        <v>6862.2015538404003</v>
      </c>
      <c r="J128" s="75">
        <v>26.17</v>
      </c>
      <c r="K128" s="75">
        <v>0.03</v>
      </c>
    </row>
    <row r="129" spans="2:11">
      <c r="B129" t="s">
        <v>4344</v>
      </c>
      <c r="C129" t="s">
        <v>4345</v>
      </c>
      <c r="D129" t="s">
        <v>131</v>
      </c>
      <c r="E129" t="s">
        <v>202</v>
      </c>
      <c r="F129" t="s">
        <v>482</v>
      </c>
      <c r="G129" s="75">
        <v>301360888.04000002</v>
      </c>
      <c r="H129" s="75">
        <v>100</v>
      </c>
      <c r="I129" s="75">
        <v>9438.6230134128</v>
      </c>
      <c r="J129" s="75">
        <v>35.99</v>
      </c>
      <c r="K129" s="75">
        <v>0.04</v>
      </c>
    </row>
    <row r="130" spans="2:11">
      <c r="B130" t="s">
        <v>4346</v>
      </c>
      <c r="C130" t="s">
        <v>4347</v>
      </c>
      <c r="D130" t="s">
        <v>131</v>
      </c>
      <c r="E130" t="s">
        <v>126</v>
      </c>
      <c r="F130" t="s">
        <v>482</v>
      </c>
      <c r="G130" s="75">
        <v>4939789.0199999996</v>
      </c>
      <c r="H130" s="75">
        <v>100</v>
      </c>
      <c r="I130" s="75">
        <v>4881.4995095639997</v>
      </c>
      <c r="J130" s="75">
        <v>18.61</v>
      </c>
      <c r="K130" s="75">
        <v>0.02</v>
      </c>
    </row>
    <row r="131" spans="2:11">
      <c r="B131" t="s">
        <v>4348</v>
      </c>
      <c r="C131" t="s">
        <v>4349</v>
      </c>
      <c r="D131" t="s">
        <v>131</v>
      </c>
      <c r="E131" t="s">
        <v>116</v>
      </c>
      <c r="F131" t="s">
        <v>482</v>
      </c>
      <c r="G131" s="75">
        <v>-1156101.1499999999</v>
      </c>
      <c r="H131" s="75">
        <v>100</v>
      </c>
      <c r="I131" s="75">
        <v>-5474.9482160549996</v>
      </c>
      <c r="J131" s="75">
        <v>-20.88</v>
      </c>
      <c r="K131" s="75">
        <v>-0.02</v>
      </c>
    </row>
    <row r="132" spans="2:11">
      <c r="B132" t="s">
        <v>4350</v>
      </c>
      <c r="C132" t="s">
        <v>4351</v>
      </c>
      <c r="D132" t="s">
        <v>131</v>
      </c>
      <c r="E132" t="s">
        <v>198</v>
      </c>
      <c r="F132" t="s">
        <v>482</v>
      </c>
      <c r="G132" s="75">
        <v>-693660.7</v>
      </c>
      <c r="H132" s="75">
        <v>100</v>
      </c>
      <c r="I132" s="75">
        <v>-2516.1154571100001</v>
      </c>
      <c r="J132" s="75">
        <v>-9.59</v>
      </c>
      <c r="K132" s="75">
        <v>-0.01</v>
      </c>
    </row>
    <row r="133" spans="2:11">
      <c r="B133" t="s">
        <v>4352</v>
      </c>
      <c r="C133" t="s">
        <v>4353</v>
      </c>
      <c r="D133" t="s">
        <v>131</v>
      </c>
      <c r="E133" t="s">
        <v>109</v>
      </c>
      <c r="F133" t="s">
        <v>4142</v>
      </c>
      <c r="G133" s="75">
        <v>4250000</v>
      </c>
      <c r="H133" s="75">
        <v>100</v>
      </c>
      <c r="I133" s="75">
        <v>14998.25</v>
      </c>
      <c r="J133" s="75">
        <v>57.19</v>
      </c>
      <c r="K133" s="75">
        <v>0.06</v>
      </c>
    </row>
    <row r="134" spans="2:11">
      <c r="B134" t="s">
        <v>4354</v>
      </c>
      <c r="C134" t="s">
        <v>4355</v>
      </c>
      <c r="D134" t="s">
        <v>131</v>
      </c>
      <c r="E134" t="s">
        <v>109</v>
      </c>
      <c r="F134" t="s">
        <v>4213</v>
      </c>
      <c r="G134" s="75">
        <v>-59580360.229999997</v>
      </c>
      <c r="H134" s="75">
        <v>99.712148999999911</v>
      </c>
      <c r="I134" s="75">
        <v>-209653.858354911</v>
      </c>
      <c r="J134" s="75">
        <v>-799.43</v>
      </c>
      <c r="K134" s="75">
        <v>-0.82</v>
      </c>
    </row>
    <row r="135" spans="2:11">
      <c r="B135" t="s">
        <v>4356</v>
      </c>
      <c r="C135" t="s">
        <v>4357</v>
      </c>
      <c r="D135" t="s">
        <v>131</v>
      </c>
      <c r="E135" t="s">
        <v>109</v>
      </c>
      <c r="F135" t="s">
        <v>4213</v>
      </c>
      <c r="G135" s="75">
        <v>-10220000</v>
      </c>
      <c r="H135" s="75">
        <v>100</v>
      </c>
      <c r="I135" s="75">
        <v>-36066.379999999997</v>
      </c>
      <c r="J135" s="75">
        <v>-137.52000000000001</v>
      </c>
      <c r="K135" s="75">
        <v>-0.14000000000000001</v>
      </c>
    </row>
    <row r="136" spans="2:11">
      <c r="B136" t="s">
        <v>4358</v>
      </c>
      <c r="C136" t="s">
        <v>4359</v>
      </c>
      <c r="D136" t="s">
        <v>131</v>
      </c>
      <c r="E136" t="s">
        <v>109</v>
      </c>
      <c r="F136" t="s">
        <v>4213</v>
      </c>
      <c r="G136" s="75">
        <v>-7004610</v>
      </c>
      <c r="H136" s="75">
        <v>100.8734339999997</v>
      </c>
      <c r="I136" s="75">
        <v>-24935.175187289798</v>
      </c>
      <c r="J136" s="75">
        <v>-95.08</v>
      </c>
      <c r="K136" s="75">
        <v>-0.1</v>
      </c>
    </row>
    <row r="137" spans="2:11">
      <c r="B137" t="s">
        <v>4360</v>
      </c>
      <c r="C137" t="s">
        <v>4361</v>
      </c>
      <c r="D137" t="s">
        <v>131</v>
      </c>
      <c r="E137" t="s">
        <v>109</v>
      </c>
      <c r="F137" t="s">
        <v>482</v>
      </c>
      <c r="G137" s="75">
        <v>3999054.14</v>
      </c>
      <c r="H137" s="75">
        <v>100</v>
      </c>
      <c r="I137" s="75">
        <v>14112.66206006</v>
      </c>
      <c r="J137" s="75">
        <v>53.81</v>
      </c>
      <c r="K137" s="75">
        <v>0.05</v>
      </c>
    </row>
    <row r="138" spans="2:11">
      <c r="B138" t="s">
        <v>4362</v>
      </c>
      <c r="C138" t="s">
        <v>4363</v>
      </c>
      <c r="D138" t="s">
        <v>131</v>
      </c>
      <c r="E138" t="s">
        <v>119</v>
      </c>
      <c r="F138" t="s">
        <v>4142</v>
      </c>
      <c r="G138" s="75">
        <v>-5276375</v>
      </c>
      <c r="H138" s="75">
        <v>100</v>
      </c>
      <c r="I138" s="75">
        <v>-14925.281962499999</v>
      </c>
      <c r="J138" s="75">
        <v>-56.91</v>
      </c>
      <c r="K138" s="75">
        <v>-0.06</v>
      </c>
    </row>
    <row r="139" spans="2:11">
      <c r="B139" t="s">
        <v>4364</v>
      </c>
      <c r="C139" t="s">
        <v>4365</v>
      </c>
      <c r="D139" t="s">
        <v>131</v>
      </c>
      <c r="E139" t="s">
        <v>113</v>
      </c>
      <c r="F139" t="s">
        <v>4213</v>
      </c>
      <c r="G139" s="75">
        <v>49937440.479999997</v>
      </c>
      <c r="H139" s="75">
        <v>100</v>
      </c>
      <c r="I139" s="75">
        <v>207584.94633131201</v>
      </c>
      <c r="J139" s="75">
        <v>791.54</v>
      </c>
      <c r="K139" s="75">
        <v>0.81</v>
      </c>
    </row>
    <row r="140" spans="2:11">
      <c r="B140" t="s">
        <v>4366</v>
      </c>
      <c r="C140" t="s">
        <v>4367</v>
      </c>
      <c r="D140" t="s">
        <v>131</v>
      </c>
      <c r="E140" t="s">
        <v>113</v>
      </c>
      <c r="F140" t="s">
        <v>4213</v>
      </c>
      <c r="G140" s="75">
        <v>4400000</v>
      </c>
      <c r="H140" s="75">
        <v>100</v>
      </c>
      <c r="I140" s="75">
        <v>18290.36</v>
      </c>
      <c r="J140" s="75">
        <v>69.739999999999995</v>
      </c>
      <c r="K140" s="75">
        <v>7.0000000000000007E-2</v>
      </c>
    </row>
    <row r="141" spans="2:11">
      <c r="B141" t="s">
        <v>4368</v>
      </c>
      <c r="C141" t="s">
        <v>4369</v>
      </c>
      <c r="D141" t="s">
        <v>131</v>
      </c>
      <c r="E141" t="s">
        <v>113</v>
      </c>
      <c r="F141" t="s">
        <v>4213</v>
      </c>
      <c r="G141" s="75">
        <v>-2000000</v>
      </c>
      <c r="H141" s="75">
        <v>100</v>
      </c>
      <c r="I141" s="75">
        <v>-8313.7999999999993</v>
      </c>
      <c r="J141" s="75">
        <v>-31.7</v>
      </c>
      <c r="K141" s="75">
        <v>-0.03</v>
      </c>
    </row>
    <row r="142" spans="2:11">
      <c r="B142" t="s">
        <v>4370</v>
      </c>
      <c r="C142" t="s">
        <v>4371</v>
      </c>
      <c r="D142" t="s">
        <v>131</v>
      </c>
      <c r="E142" t="s">
        <v>202</v>
      </c>
      <c r="F142" t="s">
        <v>4213</v>
      </c>
      <c r="G142" s="75">
        <v>1117557000</v>
      </c>
      <c r="H142" s="75">
        <v>100</v>
      </c>
      <c r="I142" s="75">
        <v>35001.885240000003</v>
      </c>
      <c r="J142" s="75">
        <v>133.47</v>
      </c>
      <c r="K142" s="75">
        <v>0.14000000000000001</v>
      </c>
    </row>
    <row r="143" spans="2:11">
      <c r="B143" t="s">
        <v>4372</v>
      </c>
      <c r="C143" t="s">
        <v>4373</v>
      </c>
      <c r="D143" t="s">
        <v>131</v>
      </c>
      <c r="E143" t="s">
        <v>202</v>
      </c>
      <c r="F143" t="s">
        <v>4213</v>
      </c>
      <c r="G143" s="75">
        <v>-573962400</v>
      </c>
      <c r="H143" s="75">
        <v>100</v>
      </c>
      <c r="I143" s="75">
        <v>-17976.502368000001</v>
      </c>
      <c r="J143" s="75">
        <v>-68.55</v>
      </c>
      <c r="K143" s="75">
        <v>-7.0000000000000007E-2</v>
      </c>
    </row>
    <row r="144" spans="2:11">
      <c r="B144" t="s">
        <v>4374</v>
      </c>
      <c r="C144" t="s">
        <v>4375</v>
      </c>
      <c r="D144" t="s">
        <v>131</v>
      </c>
      <c r="E144" t="s">
        <v>116</v>
      </c>
      <c r="F144" t="s">
        <v>4213</v>
      </c>
      <c r="G144" s="75">
        <v>5400000</v>
      </c>
      <c r="H144" s="75">
        <v>100</v>
      </c>
      <c r="I144" s="75">
        <v>25572.78</v>
      </c>
      <c r="J144" s="75">
        <v>97.51</v>
      </c>
      <c r="K144" s="75">
        <v>0.1</v>
      </c>
    </row>
    <row r="145" spans="2:11">
      <c r="B145" t="s">
        <v>4376</v>
      </c>
      <c r="C145" t="s">
        <v>4377</v>
      </c>
      <c r="D145" t="s">
        <v>131</v>
      </c>
      <c r="E145" t="s">
        <v>116</v>
      </c>
      <c r="F145" t="s">
        <v>482</v>
      </c>
      <c r="G145" s="75">
        <v>-2959084.02</v>
      </c>
      <c r="H145" s="75">
        <v>100</v>
      </c>
      <c r="I145" s="75">
        <v>-14013.334193514</v>
      </c>
      <c r="J145" s="75">
        <v>-53.43</v>
      </c>
      <c r="K145" s="75">
        <v>-0.05</v>
      </c>
    </row>
    <row r="146" spans="2:11">
      <c r="B146" t="s">
        <v>4378</v>
      </c>
      <c r="C146" t="s">
        <v>4379</v>
      </c>
      <c r="D146" t="s">
        <v>131</v>
      </c>
      <c r="E146" t="s">
        <v>198</v>
      </c>
      <c r="F146" t="s">
        <v>4213</v>
      </c>
      <c r="G146" s="75">
        <v>2276560</v>
      </c>
      <c r="H146" s="75">
        <v>100</v>
      </c>
      <c r="I146" s="75">
        <v>8257.7660880000003</v>
      </c>
      <c r="J146" s="75">
        <v>31.49</v>
      </c>
      <c r="K146" s="75">
        <v>0.03</v>
      </c>
    </row>
    <row r="147" spans="2:11">
      <c r="B147" s="76" t="s">
        <v>3348</v>
      </c>
      <c r="C147" s="15"/>
      <c r="D147" s="15"/>
      <c r="G147" s="77">
        <v>2935496.04</v>
      </c>
      <c r="I147" s="77">
        <v>-566.70039530969996</v>
      </c>
      <c r="J147" s="77">
        <v>-2.16</v>
      </c>
      <c r="K147" s="77">
        <v>0</v>
      </c>
    </row>
    <row r="148" spans="2:11">
      <c r="B148" t="s">
        <v>4380</v>
      </c>
      <c r="C148" t="s">
        <v>4381</v>
      </c>
      <c r="D148" t="s">
        <v>131</v>
      </c>
      <c r="E148" t="s">
        <v>105</v>
      </c>
      <c r="F148" t="s">
        <v>4382</v>
      </c>
      <c r="G148" s="75">
        <v>2935496.04</v>
      </c>
      <c r="H148" s="75">
        <v>100</v>
      </c>
      <c r="I148" s="75">
        <v>2935.49604</v>
      </c>
      <c r="J148" s="75">
        <v>11.19</v>
      </c>
      <c r="K148" s="75">
        <v>0.01</v>
      </c>
    </row>
    <row r="149" spans="2:11">
      <c r="B149" t="s">
        <v>4383</v>
      </c>
      <c r="C149" t="s">
        <v>4384</v>
      </c>
      <c r="D149" t="s">
        <v>131</v>
      </c>
      <c r="E149" t="s">
        <v>105</v>
      </c>
      <c r="F149" t="s">
        <v>330</v>
      </c>
      <c r="G149" s="75">
        <v>24033219.370000001</v>
      </c>
      <c r="H149" s="75">
        <v>100.90905399999967</v>
      </c>
      <c r="I149" s="75">
        <v>24251.694312011801</v>
      </c>
      <c r="J149" s="75">
        <v>92.47</v>
      </c>
      <c r="K149" s="75">
        <v>0.09</v>
      </c>
    </row>
    <row r="150" spans="2:11">
      <c r="B150" t="s">
        <v>4385</v>
      </c>
      <c r="C150" t="s">
        <v>4386</v>
      </c>
      <c r="D150" t="s">
        <v>131</v>
      </c>
      <c r="E150" t="s">
        <v>105</v>
      </c>
      <c r="F150" t="s">
        <v>330</v>
      </c>
      <c r="G150" s="75">
        <v>-24033219.370000001</v>
      </c>
      <c r="H150" s="75">
        <v>100.01616299999986</v>
      </c>
      <c r="I150" s="75">
        <v>-24037.103859246901</v>
      </c>
      <c r="J150" s="75">
        <v>-91.66</v>
      </c>
      <c r="K150" s="75">
        <v>-0.09</v>
      </c>
    </row>
    <row r="151" spans="2:11">
      <c r="B151" t="s">
        <v>4387</v>
      </c>
      <c r="C151" t="s">
        <v>4388</v>
      </c>
      <c r="D151" t="s">
        <v>131</v>
      </c>
      <c r="E151" t="s">
        <v>105</v>
      </c>
      <c r="F151" t="s">
        <v>330</v>
      </c>
      <c r="G151" s="75">
        <v>-24033219.370000001</v>
      </c>
      <c r="H151" s="75">
        <v>101.10817899999967</v>
      </c>
      <c r="I151" s="75">
        <v>-24299.550460082301</v>
      </c>
      <c r="J151" s="75">
        <v>-92.66</v>
      </c>
      <c r="K151" s="75">
        <v>-0.09</v>
      </c>
    </row>
    <row r="152" spans="2:11">
      <c r="B152" t="s">
        <v>4387</v>
      </c>
      <c r="C152" t="s">
        <v>4389</v>
      </c>
      <c r="D152" t="s">
        <v>131</v>
      </c>
      <c r="E152" t="s">
        <v>105</v>
      </c>
      <c r="F152" t="s">
        <v>330</v>
      </c>
      <c r="G152" s="75">
        <v>24033219.370000001</v>
      </c>
      <c r="H152" s="75">
        <v>100.01616300000016</v>
      </c>
      <c r="I152" s="75">
        <v>24037.103859246901</v>
      </c>
      <c r="J152" s="75">
        <v>91.66</v>
      </c>
      <c r="K152" s="75">
        <v>0.09</v>
      </c>
    </row>
    <row r="153" spans="2:11">
      <c r="B153" t="s">
        <v>4390</v>
      </c>
      <c r="C153" t="s">
        <v>4391</v>
      </c>
      <c r="D153" t="s">
        <v>131</v>
      </c>
      <c r="E153" t="s">
        <v>105</v>
      </c>
      <c r="F153" t="s">
        <v>363</v>
      </c>
      <c r="G153" s="75">
        <v>-36049829.090000004</v>
      </c>
      <c r="H153" s="75">
        <v>100.00766900000006</v>
      </c>
      <c r="I153" s="75">
        <v>-36052.5937513928</v>
      </c>
      <c r="J153" s="75">
        <v>-137.47</v>
      </c>
      <c r="K153" s="75">
        <v>-0.14000000000000001</v>
      </c>
    </row>
    <row r="154" spans="2:11">
      <c r="B154" t="s">
        <v>4390</v>
      </c>
      <c r="C154" t="s">
        <v>4392</v>
      </c>
      <c r="D154" t="s">
        <v>131</v>
      </c>
      <c r="E154" t="s">
        <v>105</v>
      </c>
      <c r="F154" t="s">
        <v>363</v>
      </c>
      <c r="G154" s="75">
        <v>36049829.090000004</v>
      </c>
      <c r="H154" s="75">
        <v>100.42560100000006</v>
      </c>
      <c r="I154" s="75">
        <v>36203.257523105298</v>
      </c>
      <c r="J154" s="75">
        <v>138.05000000000001</v>
      </c>
      <c r="K154" s="75">
        <v>0.14000000000000001</v>
      </c>
    </row>
    <row r="155" spans="2:11">
      <c r="B155" t="s">
        <v>4393</v>
      </c>
      <c r="C155" t="s">
        <v>4394</v>
      </c>
      <c r="D155" t="s">
        <v>131</v>
      </c>
      <c r="E155" t="s">
        <v>105</v>
      </c>
      <c r="F155" t="s">
        <v>333</v>
      </c>
      <c r="G155" s="75">
        <v>48066438.799999997</v>
      </c>
      <c r="H155" s="75">
        <v>96.5766220000001</v>
      </c>
      <c r="I155" s="75">
        <v>46420.942908737401</v>
      </c>
      <c r="J155" s="75">
        <v>177.01</v>
      </c>
      <c r="K155" s="75">
        <v>0.18</v>
      </c>
    </row>
    <row r="156" spans="2:11">
      <c r="B156" t="s">
        <v>4393</v>
      </c>
      <c r="C156" t="s">
        <v>4395</v>
      </c>
      <c r="D156" t="s">
        <v>131</v>
      </c>
      <c r="E156" t="s">
        <v>105</v>
      </c>
      <c r="F156" t="s">
        <v>333</v>
      </c>
      <c r="G156" s="75">
        <v>-48066438.799999997</v>
      </c>
      <c r="H156" s="75">
        <v>102.29328800000016</v>
      </c>
      <c r="I156" s="75">
        <v>-49168.740673027598</v>
      </c>
      <c r="J156" s="75">
        <v>-187.49</v>
      </c>
      <c r="K156" s="75">
        <v>-0.19</v>
      </c>
    </row>
    <row r="157" spans="2:11">
      <c r="B157" t="s">
        <v>4396</v>
      </c>
      <c r="C157" t="s">
        <v>4397</v>
      </c>
      <c r="D157" t="s">
        <v>131</v>
      </c>
      <c r="E157" t="s">
        <v>105</v>
      </c>
      <c r="F157" t="s">
        <v>357</v>
      </c>
      <c r="G157" s="75">
        <v>-47105110.020000003</v>
      </c>
      <c r="H157" s="75">
        <v>100.73385599999996</v>
      </c>
      <c r="I157" s="75">
        <v>-47450.793696188302</v>
      </c>
      <c r="J157" s="75">
        <v>-180.93</v>
      </c>
      <c r="K157" s="75">
        <v>-0.18</v>
      </c>
    </row>
    <row r="158" spans="2:11">
      <c r="B158" t="s">
        <v>4398</v>
      </c>
      <c r="C158" t="s">
        <v>4399</v>
      </c>
      <c r="D158" t="s">
        <v>131</v>
      </c>
      <c r="E158" t="s">
        <v>105</v>
      </c>
      <c r="F158" t="s">
        <v>357</v>
      </c>
      <c r="G158" s="75">
        <v>47105110.020000003</v>
      </c>
      <c r="H158" s="75">
        <v>100.00766899999992</v>
      </c>
      <c r="I158" s="75">
        <v>47108.722510887397</v>
      </c>
      <c r="J158" s="75">
        <v>179.63</v>
      </c>
      <c r="K158" s="75">
        <v>0.18</v>
      </c>
    </row>
    <row r="159" spans="2:11">
      <c r="B159" t="s">
        <v>4400</v>
      </c>
      <c r="C159" t="s">
        <v>4401</v>
      </c>
      <c r="D159" t="s">
        <v>131</v>
      </c>
      <c r="E159" t="s">
        <v>105</v>
      </c>
      <c r="F159" t="s">
        <v>357</v>
      </c>
      <c r="G159" s="75">
        <v>-38453151</v>
      </c>
      <c r="H159" s="75">
        <v>100.00766900000015</v>
      </c>
      <c r="I159" s="75">
        <v>-38456.099972150398</v>
      </c>
      <c r="J159" s="75">
        <v>-146.63999999999999</v>
      </c>
      <c r="K159" s="75">
        <v>-0.15</v>
      </c>
    </row>
    <row r="160" spans="2:11">
      <c r="B160" t="s">
        <v>4402</v>
      </c>
      <c r="C160" t="s">
        <v>4403</v>
      </c>
      <c r="D160" t="s">
        <v>131</v>
      </c>
      <c r="E160" t="s">
        <v>105</v>
      </c>
      <c r="F160" t="s">
        <v>357</v>
      </c>
      <c r="G160" s="75">
        <v>38453151</v>
      </c>
      <c r="H160" s="75">
        <v>100.77238800000003</v>
      </c>
      <c r="I160" s="75">
        <v>38750.158523945996</v>
      </c>
      <c r="J160" s="75">
        <v>147.76</v>
      </c>
      <c r="K160" s="75">
        <v>0.15</v>
      </c>
    </row>
    <row r="161" spans="2:11">
      <c r="B161" t="s">
        <v>4404</v>
      </c>
      <c r="C161" t="s">
        <v>4405</v>
      </c>
      <c r="D161" t="s">
        <v>131</v>
      </c>
      <c r="E161" t="s">
        <v>105</v>
      </c>
      <c r="F161" t="s">
        <v>333</v>
      </c>
      <c r="G161" s="75">
        <v>48066438.799999997</v>
      </c>
      <c r="H161" s="75">
        <v>100.10969861354695</v>
      </c>
      <c r="I161" s="75">
        <v>48119.167024900002</v>
      </c>
      <c r="J161" s="75">
        <v>183.48</v>
      </c>
      <c r="K161" s="75">
        <v>0.19</v>
      </c>
    </row>
    <row r="162" spans="2:11">
      <c r="B162" t="s">
        <v>4404</v>
      </c>
      <c r="C162" t="s">
        <v>4406</v>
      </c>
      <c r="D162" t="s">
        <v>131</v>
      </c>
      <c r="E162" t="s">
        <v>105</v>
      </c>
      <c r="F162" t="s">
        <v>363</v>
      </c>
      <c r="G162" s="75">
        <v>-48066438.799999997</v>
      </c>
      <c r="H162" s="75">
        <v>100.22630099999992</v>
      </c>
      <c r="I162" s="75">
        <v>-48175.213631668703</v>
      </c>
      <c r="J162" s="75">
        <v>-183.7</v>
      </c>
      <c r="K162" s="75">
        <v>-0.19</v>
      </c>
    </row>
    <row r="163" spans="2:11">
      <c r="B163" t="s">
        <v>4407</v>
      </c>
      <c r="C163" t="s">
        <v>4408</v>
      </c>
      <c r="D163" t="s">
        <v>131</v>
      </c>
      <c r="E163" t="s">
        <v>105</v>
      </c>
      <c r="F163" t="s">
        <v>357</v>
      </c>
      <c r="G163" s="75">
        <v>-38453151</v>
      </c>
      <c r="H163" s="75">
        <v>101.2733020000002</v>
      </c>
      <c r="I163" s="75">
        <v>-38942.775740746198</v>
      </c>
      <c r="J163" s="75">
        <v>-148.49</v>
      </c>
      <c r="K163" s="75">
        <v>-0.15</v>
      </c>
    </row>
    <row r="164" spans="2:11">
      <c r="B164" t="s">
        <v>4407</v>
      </c>
      <c r="C164" t="s">
        <v>4409</v>
      </c>
      <c r="D164" t="s">
        <v>131</v>
      </c>
      <c r="E164" t="s">
        <v>105</v>
      </c>
      <c r="F164" t="s">
        <v>357</v>
      </c>
      <c r="G164" s="75">
        <v>38453151</v>
      </c>
      <c r="H164" s="75">
        <v>100.00766900000002</v>
      </c>
      <c r="I164" s="75">
        <v>38456.099972150398</v>
      </c>
      <c r="J164" s="75">
        <v>146.63999999999999</v>
      </c>
      <c r="K164" s="75">
        <v>0.15</v>
      </c>
    </row>
    <row r="165" spans="2:11">
      <c r="B165" t="s">
        <v>4410</v>
      </c>
      <c r="C165" t="s">
        <v>4411</v>
      </c>
      <c r="D165" t="s">
        <v>131</v>
      </c>
      <c r="E165" t="s">
        <v>105</v>
      </c>
      <c r="F165" t="s">
        <v>357</v>
      </c>
      <c r="G165" s="75">
        <v>38453151</v>
      </c>
      <c r="H165" s="75">
        <v>100.00766900000002</v>
      </c>
      <c r="I165" s="75">
        <v>38456.099972150398</v>
      </c>
      <c r="J165" s="75">
        <v>146.63999999999999</v>
      </c>
      <c r="K165" s="75">
        <v>0.15</v>
      </c>
    </row>
    <row r="166" spans="2:11">
      <c r="B166" t="s">
        <v>4410</v>
      </c>
      <c r="C166" t="s">
        <v>4412</v>
      </c>
      <c r="D166" t="s">
        <v>131</v>
      </c>
      <c r="E166" t="s">
        <v>105</v>
      </c>
      <c r="F166" t="s">
        <v>357</v>
      </c>
      <c r="G166" s="75">
        <v>-38453151</v>
      </c>
      <c r="H166" s="75">
        <v>101.2733020000002</v>
      </c>
      <c r="I166" s="75">
        <v>-38942.775740746198</v>
      </c>
      <c r="J166" s="75">
        <v>-148.49</v>
      </c>
      <c r="K166" s="75">
        <v>-0.15</v>
      </c>
    </row>
    <row r="167" spans="2:11">
      <c r="B167" t="s">
        <v>4413</v>
      </c>
      <c r="C167" t="s">
        <v>4414</v>
      </c>
      <c r="D167" t="s">
        <v>131</v>
      </c>
      <c r="E167" t="s">
        <v>105</v>
      </c>
      <c r="F167" t="s">
        <v>357</v>
      </c>
      <c r="G167" s="75">
        <v>-38453151</v>
      </c>
      <c r="H167" s="75">
        <v>101.30412800000003</v>
      </c>
      <c r="I167" s="75">
        <v>-38954.629309073098</v>
      </c>
      <c r="J167" s="75">
        <v>-148.54</v>
      </c>
      <c r="K167" s="75">
        <v>-0.15</v>
      </c>
    </row>
    <row r="168" spans="2:11">
      <c r="B168" t="s">
        <v>4413</v>
      </c>
      <c r="C168" t="s">
        <v>4415</v>
      </c>
      <c r="D168" t="s">
        <v>131</v>
      </c>
      <c r="E168" t="s">
        <v>105</v>
      </c>
      <c r="F168" t="s">
        <v>357</v>
      </c>
      <c r="G168" s="75">
        <v>38453151</v>
      </c>
      <c r="H168" s="75">
        <v>100.00766900000001</v>
      </c>
      <c r="I168" s="75">
        <v>38456.0999721505</v>
      </c>
      <c r="J168" s="75">
        <v>146.63999999999999</v>
      </c>
      <c r="K168" s="75">
        <v>0.15</v>
      </c>
    </row>
    <row r="169" spans="2:11">
      <c r="B169" t="s">
        <v>4416</v>
      </c>
      <c r="C169" t="s">
        <v>4417</v>
      </c>
      <c r="D169" t="s">
        <v>131</v>
      </c>
      <c r="E169" t="s">
        <v>105</v>
      </c>
      <c r="F169" t="s">
        <v>4238</v>
      </c>
      <c r="G169" s="75">
        <v>14419931.619999999</v>
      </c>
      <c r="H169" s="75">
        <v>104.664108</v>
      </c>
      <c r="I169" s="75">
        <v>15092.4928042827</v>
      </c>
      <c r="J169" s="75">
        <v>57.55</v>
      </c>
      <c r="K169" s="75">
        <v>0.06</v>
      </c>
    </row>
    <row r="170" spans="2:11">
      <c r="B170" t="s">
        <v>4416</v>
      </c>
      <c r="C170" t="s">
        <v>4418</v>
      </c>
      <c r="D170" t="s">
        <v>131</v>
      </c>
      <c r="E170" t="s">
        <v>105</v>
      </c>
      <c r="F170" t="s">
        <v>4238</v>
      </c>
      <c r="G170" s="75">
        <v>-14419931.619999999</v>
      </c>
      <c r="H170" s="75">
        <v>100.00766900000016</v>
      </c>
      <c r="I170" s="75">
        <v>-14421.037484556</v>
      </c>
      <c r="J170" s="75">
        <v>-54.99</v>
      </c>
      <c r="K170" s="75">
        <v>-0.06</v>
      </c>
    </row>
    <row r="171" spans="2:11">
      <c r="B171" t="s">
        <v>4419</v>
      </c>
      <c r="C171" t="s">
        <v>4420</v>
      </c>
      <c r="D171" t="s">
        <v>131</v>
      </c>
      <c r="E171" t="s">
        <v>105</v>
      </c>
      <c r="F171" t="s">
        <v>4238</v>
      </c>
      <c r="G171" s="75">
        <v>-50000000</v>
      </c>
      <c r="H171" s="75">
        <v>100.019451</v>
      </c>
      <c r="I171" s="75">
        <v>-50009.7255</v>
      </c>
      <c r="J171" s="75">
        <v>-190.69</v>
      </c>
      <c r="K171" s="75">
        <v>-0.19</v>
      </c>
    </row>
    <row r="172" spans="2:11">
      <c r="B172" t="s">
        <v>4421</v>
      </c>
      <c r="C172" t="s">
        <v>4422</v>
      </c>
      <c r="D172" t="s">
        <v>131</v>
      </c>
      <c r="E172" t="s">
        <v>105</v>
      </c>
      <c r="F172" t="s">
        <v>4238</v>
      </c>
      <c r="G172" s="75">
        <v>50000000</v>
      </c>
      <c r="H172" s="75">
        <v>100.114008</v>
      </c>
      <c r="I172" s="75">
        <v>50057.004000000001</v>
      </c>
      <c r="J172" s="75">
        <v>190.87</v>
      </c>
      <c r="K172" s="75">
        <v>0.2</v>
      </c>
    </row>
    <row r="173" spans="2:11">
      <c r="B173" s="76" t="s">
        <v>1707</v>
      </c>
      <c r="C173" s="15"/>
      <c r="D173" s="15"/>
      <c r="G173" s="77">
        <v>0</v>
      </c>
      <c r="I173" s="77">
        <v>0</v>
      </c>
      <c r="J173" s="77">
        <v>0</v>
      </c>
      <c r="K173" s="77">
        <v>0</v>
      </c>
    </row>
    <row r="174" spans="2:11">
      <c r="B174" t="s">
        <v>212</v>
      </c>
      <c r="C174" t="s">
        <v>212</v>
      </c>
      <c r="D174" t="s">
        <v>212</v>
      </c>
      <c r="E174" t="s">
        <v>212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</row>
    <row r="175" spans="2:11">
      <c r="B175" s="76" t="s">
        <v>287</v>
      </c>
      <c r="C175" s="15"/>
      <c r="D175" s="15"/>
      <c r="G175" s="77">
        <v>760227.29</v>
      </c>
      <c r="I175" s="77">
        <v>14689.447116259917</v>
      </c>
      <c r="J175" s="77">
        <v>56.01</v>
      </c>
      <c r="K175" s="77">
        <v>0.06</v>
      </c>
    </row>
    <row r="176" spans="2:11">
      <c r="B176" s="76" t="s">
        <v>3326</v>
      </c>
      <c r="C176" s="15"/>
      <c r="D176" s="15"/>
      <c r="G176" s="77">
        <v>543357.78</v>
      </c>
      <c r="I176" s="77">
        <v>8295.9577726370753</v>
      </c>
      <c r="J176" s="77">
        <v>31.63</v>
      </c>
      <c r="K176" s="77">
        <v>0.03</v>
      </c>
    </row>
    <row r="177" spans="2:11">
      <c r="B177" t="s">
        <v>4423</v>
      </c>
      <c r="C177" t="s">
        <v>4424</v>
      </c>
      <c r="D177" t="s">
        <v>126</v>
      </c>
      <c r="E177" t="s">
        <v>113</v>
      </c>
      <c r="F177" t="s">
        <v>4425</v>
      </c>
      <c r="G177" s="75">
        <v>138732.13</v>
      </c>
      <c r="H177" s="75">
        <v>169.8203</v>
      </c>
      <c r="I177" s="75">
        <v>979.34618305751803</v>
      </c>
      <c r="J177" s="75">
        <v>3.73</v>
      </c>
      <c r="K177" s="75">
        <v>0</v>
      </c>
    </row>
    <row r="178" spans="2:11">
      <c r="B178" t="s">
        <v>4426</v>
      </c>
      <c r="C178" t="s">
        <v>4427</v>
      </c>
      <c r="D178" t="s">
        <v>126</v>
      </c>
      <c r="E178" t="s">
        <v>109</v>
      </c>
      <c r="F178" t="s">
        <v>345</v>
      </c>
      <c r="G178" s="75">
        <v>273089</v>
      </c>
      <c r="H178" s="75">
        <v>442.13829999999876</v>
      </c>
      <c r="I178" s="75">
        <v>4261.0242181050198</v>
      </c>
      <c r="J178" s="75">
        <v>16.25</v>
      </c>
      <c r="K178" s="75">
        <v>0.02</v>
      </c>
    </row>
    <row r="179" spans="2:11">
      <c r="B179" t="s">
        <v>4428</v>
      </c>
      <c r="C179" t="s">
        <v>4429</v>
      </c>
      <c r="D179" t="s">
        <v>126</v>
      </c>
      <c r="E179" t="s">
        <v>109</v>
      </c>
      <c r="F179" t="s">
        <v>3914</v>
      </c>
      <c r="G179" s="75">
        <v>2690.01</v>
      </c>
      <c r="H179" s="75">
        <v>11241.160599999999</v>
      </c>
      <c r="I179" s="75">
        <v>1067.12846687963</v>
      </c>
      <c r="J179" s="75">
        <v>4.07</v>
      </c>
      <c r="K179" s="75">
        <v>0</v>
      </c>
    </row>
    <row r="180" spans="2:11">
      <c r="B180" t="s">
        <v>4430</v>
      </c>
      <c r="C180" t="s">
        <v>4431</v>
      </c>
      <c r="D180" t="s">
        <v>2920</v>
      </c>
      <c r="E180" t="s">
        <v>109</v>
      </c>
      <c r="F180" t="s">
        <v>333</v>
      </c>
      <c r="G180" s="75">
        <v>486.27</v>
      </c>
      <c r="H180" s="75">
        <v>1109.1297999999999</v>
      </c>
      <c r="I180" s="75">
        <v>19.033186773485198</v>
      </c>
      <c r="J180" s="75">
        <v>7.0000000000000007E-2</v>
      </c>
      <c r="K180" s="75">
        <v>0</v>
      </c>
    </row>
    <row r="181" spans="2:11">
      <c r="B181" t="s">
        <v>4432</v>
      </c>
      <c r="C181" t="s">
        <v>4433</v>
      </c>
      <c r="D181" t="s">
        <v>2920</v>
      </c>
      <c r="E181" t="s">
        <v>109</v>
      </c>
      <c r="F181" t="s">
        <v>4434</v>
      </c>
      <c r="G181" s="75">
        <v>7558.77</v>
      </c>
      <c r="H181" s="75">
        <v>6495.1018999999997</v>
      </c>
      <c r="I181" s="75">
        <v>1732.5618932059101</v>
      </c>
      <c r="J181" s="75">
        <v>6.61</v>
      </c>
      <c r="K181" s="75">
        <v>0.01</v>
      </c>
    </row>
    <row r="182" spans="2:11">
      <c r="B182" t="s">
        <v>4435</v>
      </c>
      <c r="C182" t="s">
        <v>4436</v>
      </c>
      <c r="D182" t="s">
        <v>2920</v>
      </c>
      <c r="E182" t="s">
        <v>109</v>
      </c>
      <c r="F182" t="s">
        <v>357</v>
      </c>
      <c r="G182" s="75">
        <v>1785.91</v>
      </c>
      <c r="H182" s="75">
        <v>-891.04129999999998</v>
      </c>
      <c r="I182" s="75">
        <v>-56.157667557649098</v>
      </c>
      <c r="J182" s="75">
        <v>-0.21</v>
      </c>
      <c r="K182" s="75">
        <v>0</v>
      </c>
    </row>
    <row r="183" spans="2:11">
      <c r="B183" t="s">
        <v>4437</v>
      </c>
      <c r="C183" t="s">
        <v>4438</v>
      </c>
      <c r="D183" t="s">
        <v>2920</v>
      </c>
      <c r="E183" t="s">
        <v>109</v>
      </c>
      <c r="F183" t="s">
        <v>4439</v>
      </c>
      <c r="G183" s="75">
        <v>914.17</v>
      </c>
      <c r="H183" s="75">
        <v>9.7077000000000009</v>
      </c>
      <c r="I183" s="75">
        <v>0.31318068536660998</v>
      </c>
      <c r="J183" s="75">
        <v>0</v>
      </c>
      <c r="K183" s="75">
        <v>0</v>
      </c>
    </row>
    <row r="184" spans="2:11">
      <c r="B184" t="s">
        <v>4440</v>
      </c>
      <c r="C184" t="s">
        <v>4441</v>
      </c>
      <c r="D184" t="s">
        <v>2920</v>
      </c>
      <c r="E184" t="s">
        <v>109</v>
      </c>
      <c r="F184" t="s">
        <v>703</v>
      </c>
      <c r="G184" s="75">
        <v>12201.49</v>
      </c>
      <c r="H184" s="75">
        <v>-545.2826</v>
      </c>
      <c r="I184" s="75">
        <v>-234.79355214300099</v>
      </c>
      <c r="J184" s="75">
        <v>-0.9</v>
      </c>
      <c r="K184" s="75">
        <v>0</v>
      </c>
    </row>
    <row r="185" spans="2:11">
      <c r="B185" t="s">
        <v>4442</v>
      </c>
      <c r="C185" t="s">
        <v>4443</v>
      </c>
      <c r="D185" t="s">
        <v>2920</v>
      </c>
      <c r="E185" t="s">
        <v>109</v>
      </c>
      <c r="F185" t="s">
        <v>4444</v>
      </c>
      <c r="G185" s="75">
        <v>15708.63</v>
      </c>
      <c r="H185" s="75">
        <v>-700.4</v>
      </c>
      <c r="I185" s="75">
        <v>-388.27202991107998</v>
      </c>
      <c r="J185" s="75">
        <v>-1.48</v>
      </c>
      <c r="K185" s="75">
        <v>0</v>
      </c>
    </row>
    <row r="186" spans="2:11">
      <c r="B186" t="s">
        <v>4445</v>
      </c>
      <c r="C186" t="s">
        <v>4446</v>
      </c>
      <c r="D186" t="s">
        <v>2920</v>
      </c>
      <c r="E186" t="s">
        <v>109</v>
      </c>
      <c r="F186" t="s">
        <v>4238</v>
      </c>
      <c r="G186" s="75">
        <v>10768.39</v>
      </c>
      <c r="H186" s="75">
        <v>-1596.4867000000008</v>
      </c>
      <c r="I186" s="75">
        <v>-606.69126104992597</v>
      </c>
      <c r="J186" s="75">
        <v>-2.31</v>
      </c>
      <c r="K186" s="75">
        <v>0</v>
      </c>
    </row>
    <row r="187" spans="2:11">
      <c r="B187" t="s">
        <v>4447</v>
      </c>
      <c r="C187" t="s">
        <v>4448</v>
      </c>
      <c r="D187" t="s">
        <v>2920</v>
      </c>
      <c r="E187" t="s">
        <v>109</v>
      </c>
      <c r="F187" t="s">
        <v>357</v>
      </c>
      <c r="G187" s="75">
        <v>21416.28</v>
      </c>
      <c r="H187" s="75">
        <v>-702.79550000000233</v>
      </c>
      <c r="I187" s="75">
        <v>-531.15914928701204</v>
      </c>
      <c r="J187" s="75">
        <v>-2.0299999999999998</v>
      </c>
      <c r="K187" s="75">
        <v>0</v>
      </c>
    </row>
    <row r="188" spans="2:11">
      <c r="B188" t="s">
        <v>4449</v>
      </c>
      <c r="C188" t="s">
        <v>4450</v>
      </c>
      <c r="D188" t="s">
        <v>2920</v>
      </c>
      <c r="E188" t="s">
        <v>113</v>
      </c>
      <c r="F188" t="s">
        <v>4451</v>
      </c>
      <c r="G188" s="75">
        <v>14335.66</v>
      </c>
      <c r="H188" s="75">
        <v>2258.0120000000002</v>
      </c>
      <c r="I188" s="75">
        <v>1345.59236714792</v>
      </c>
      <c r="J188" s="75">
        <v>5.13</v>
      </c>
      <c r="K188" s="75">
        <v>0.01</v>
      </c>
    </row>
    <row r="189" spans="2:11">
      <c r="B189" t="s">
        <v>4452</v>
      </c>
      <c r="C189" t="s">
        <v>4453</v>
      </c>
      <c r="D189" t="s">
        <v>2920</v>
      </c>
      <c r="E189" t="s">
        <v>109</v>
      </c>
      <c r="F189" t="s">
        <v>363</v>
      </c>
      <c r="G189" s="75">
        <v>500.36</v>
      </c>
      <c r="H189" s="75">
        <v>10511.460300000001</v>
      </c>
      <c r="I189" s="75">
        <v>185.608258789736</v>
      </c>
      <c r="J189" s="75">
        <v>0.71</v>
      </c>
      <c r="K189" s="75">
        <v>0</v>
      </c>
    </row>
    <row r="190" spans="2:11">
      <c r="B190" t="s">
        <v>4454</v>
      </c>
      <c r="C190" t="s">
        <v>4455</v>
      </c>
      <c r="D190" t="s">
        <v>2920</v>
      </c>
      <c r="E190" t="s">
        <v>109</v>
      </c>
      <c r="F190" t="s">
        <v>4456</v>
      </c>
      <c r="G190" s="75">
        <v>11913.39</v>
      </c>
      <c r="H190" s="75">
        <v>-471.21749999999997</v>
      </c>
      <c r="I190" s="75">
        <v>-198.11092620855001</v>
      </c>
      <c r="J190" s="75">
        <v>-0.76</v>
      </c>
      <c r="K190" s="75">
        <v>0</v>
      </c>
    </row>
    <row r="191" spans="2:11">
      <c r="B191" t="s">
        <v>4457</v>
      </c>
      <c r="C191" t="s">
        <v>4458</v>
      </c>
      <c r="D191" t="s">
        <v>2920</v>
      </c>
      <c r="E191" t="s">
        <v>109</v>
      </c>
      <c r="F191" t="s">
        <v>348</v>
      </c>
      <c r="G191" s="75">
        <v>23468.31</v>
      </c>
      <c r="H191" s="75">
        <v>-1670.0942999999988</v>
      </c>
      <c r="I191" s="75">
        <v>-1383.1665209780299</v>
      </c>
      <c r="J191" s="75">
        <v>-5.27</v>
      </c>
      <c r="K191" s="75">
        <v>-0.01</v>
      </c>
    </row>
    <row r="192" spans="2:11">
      <c r="B192" t="s">
        <v>4459</v>
      </c>
      <c r="C192" t="s">
        <v>4460</v>
      </c>
      <c r="D192" t="s">
        <v>131</v>
      </c>
      <c r="E192" t="s">
        <v>109</v>
      </c>
      <c r="F192" t="s">
        <v>363</v>
      </c>
      <c r="G192" s="75">
        <v>1427.5</v>
      </c>
      <c r="H192" s="75">
        <v>-1237.773100000001</v>
      </c>
      <c r="I192" s="75">
        <v>-62.354645627822599</v>
      </c>
      <c r="J192" s="75">
        <v>-0.24</v>
      </c>
      <c r="K192" s="75">
        <v>0</v>
      </c>
    </row>
    <row r="193" spans="2:11">
      <c r="B193" t="s">
        <v>4461</v>
      </c>
      <c r="C193" t="s">
        <v>4462</v>
      </c>
      <c r="D193" t="s">
        <v>131</v>
      </c>
      <c r="E193" t="s">
        <v>113</v>
      </c>
      <c r="F193" t="s">
        <v>4451</v>
      </c>
      <c r="G193" s="75">
        <v>136.38999999999999</v>
      </c>
      <c r="H193" s="75">
        <v>8083.6286999999984</v>
      </c>
      <c r="I193" s="75">
        <v>45.830908215478601</v>
      </c>
      <c r="J193" s="75">
        <v>0.17</v>
      </c>
      <c r="K193" s="75">
        <v>0</v>
      </c>
    </row>
    <row r="194" spans="2:11">
      <c r="B194" t="s">
        <v>4463</v>
      </c>
      <c r="C194" t="s">
        <v>4464</v>
      </c>
      <c r="D194" t="s">
        <v>131</v>
      </c>
      <c r="E194" t="s">
        <v>116</v>
      </c>
      <c r="F194" t="s">
        <v>4465</v>
      </c>
      <c r="G194" s="75">
        <v>145</v>
      </c>
      <c r="H194" s="75">
        <v>12776.7835</v>
      </c>
      <c r="I194" s="75">
        <v>87.735169750377494</v>
      </c>
      <c r="J194" s="75">
        <v>0.33</v>
      </c>
      <c r="K194" s="75">
        <v>0</v>
      </c>
    </row>
    <row r="195" spans="2:11">
      <c r="B195" t="s">
        <v>4463</v>
      </c>
      <c r="C195" t="s">
        <v>4466</v>
      </c>
      <c r="D195" t="s">
        <v>131</v>
      </c>
      <c r="E195" t="s">
        <v>116</v>
      </c>
      <c r="F195" t="s">
        <v>4465</v>
      </c>
      <c r="G195" s="75">
        <v>110</v>
      </c>
      <c r="H195" s="75">
        <v>12776.7768</v>
      </c>
      <c r="I195" s="75">
        <v>66.557680080935995</v>
      </c>
      <c r="J195" s="75">
        <v>0.25</v>
      </c>
      <c r="K195" s="75">
        <v>0</v>
      </c>
    </row>
    <row r="196" spans="2:11">
      <c r="B196" t="s">
        <v>4463</v>
      </c>
      <c r="C196" t="s">
        <v>4467</v>
      </c>
      <c r="D196" t="s">
        <v>131</v>
      </c>
      <c r="E196" t="s">
        <v>116</v>
      </c>
      <c r="F196" t="s">
        <v>4465</v>
      </c>
      <c r="G196" s="75">
        <v>3</v>
      </c>
      <c r="H196" s="75">
        <v>12776.9918</v>
      </c>
      <c r="I196" s="75">
        <v>1.8152400020177999</v>
      </c>
      <c r="J196" s="75">
        <v>0.01</v>
      </c>
      <c r="K196" s="75">
        <v>0</v>
      </c>
    </row>
    <row r="197" spans="2:11">
      <c r="B197" t="s">
        <v>4463</v>
      </c>
      <c r="C197" t="s">
        <v>4468</v>
      </c>
      <c r="D197" t="s">
        <v>131</v>
      </c>
      <c r="E197" t="s">
        <v>116</v>
      </c>
      <c r="F197" t="s">
        <v>4465</v>
      </c>
      <c r="G197" s="75">
        <v>5</v>
      </c>
      <c r="H197" s="75">
        <v>12776.751099999999</v>
      </c>
      <c r="I197" s="75">
        <v>3.0253430092135001</v>
      </c>
      <c r="J197" s="75">
        <v>0.01</v>
      </c>
      <c r="K197" s="75">
        <v>0</v>
      </c>
    </row>
    <row r="198" spans="2:11">
      <c r="B198" t="s">
        <v>4463</v>
      </c>
      <c r="C198" t="s">
        <v>4469</v>
      </c>
      <c r="D198" t="s">
        <v>131</v>
      </c>
      <c r="E198" t="s">
        <v>116</v>
      </c>
      <c r="F198" t="s">
        <v>4465</v>
      </c>
      <c r="G198" s="75">
        <v>1</v>
      </c>
      <c r="H198" s="75">
        <v>12776.9918</v>
      </c>
      <c r="I198" s="75">
        <v>0.60508000067260004</v>
      </c>
      <c r="J198" s="75">
        <v>0</v>
      </c>
      <c r="K198" s="75">
        <v>0</v>
      </c>
    </row>
    <row r="199" spans="2:11">
      <c r="B199" t="s">
        <v>4463</v>
      </c>
      <c r="C199" t="s">
        <v>4470</v>
      </c>
      <c r="D199" t="s">
        <v>131</v>
      </c>
      <c r="E199" t="s">
        <v>116</v>
      </c>
      <c r="F199" t="s">
        <v>4465</v>
      </c>
      <c r="G199" s="75">
        <v>170</v>
      </c>
      <c r="H199" s="75">
        <v>12776.7806</v>
      </c>
      <c r="I199" s="75">
        <v>102.861899808614</v>
      </c>
      <c r="J199" s="75">
        <v>0.39</v>
      </c>
      <c r="K199" s="75">
        <v>0</v>
      </c>
    </row>
    <row r="200" spans="2:11">
      <c r="B200" t="s">
        <v>4463</v>
      </c>
      <c r="C200" t="s">
        <v>4471</v>
      </c>
      <c r="D200" t="s">
        <v>131</v>
      </c>
      <c r="E200" t="s">
        <v>116</v>
      </c>
      <c r="F200" t="s">
        <v>4465</v>
      </c>
      <c r="G200" s="75">
        <v>140</v>
      </c>
      <c r="H200" s="75">
        <v>12776.7791</v>
      </c>
      <c r="I200" s="75">
        <v>84.709789897418005</v>
      </c>
      <c r="J200" s="75">
        <v>0.32</v>
      </c>
      <c r="K200" s="75">
        <v>0</v>
      </c>
    </row>
    <row r="201" spans="2:11">
      <c r="B201" t="s">
        <v>4463</v>
      </c>
      <c r="C201" t="s">
        <v>4472</v>
      </c>
      <c r="D201" t="s">
        <v>131</v>
      </c>
      <c r="E201" t="s">
        <v>116</v>
      </c>
      <c r="F201" t="s">
        <v>4465</v>
      </c>
      <c r="G201" s="75">
        <v>3</v>
      </c>
      <c r="H201" s="75">
        <v>12776.9918</v>
      </c>
      <c r="I201" s="75">
        <v>1.8152400020177999</v>
      </c>
      <c r="J201" s="75">
        <v>0.01</v>
      </c>
      <c r="K201" s="75">
        <v>0</v>
      </c>
    </row>
    <row r="202" spans="2:11">
      <c r="B202" t="s">
        <v>4463</v>
      </c>
      <c r="C202" t="s">
        <v>4473</v>
      </c>
      <c r="D202" t="s">
        <v>131</v>
      </c>
      <c r="E202" t="s">
        <v>116</v>
      </c>
      <c r="F202" t="s">
        <v>4465</v>
      </c>
      <c r="G202" s="75">
        <v>3</v>
      </c>
      <c r="H202" s="75">
        <v>12776.9918</v>
      </c>
      <c r="I202" s="75">
        <v>1.8152400020177999</v>
      </c>
      <c r="J202" s="75">
        <v>0.01</v>
      </c>
      <c r="K202" s="75">
        <v>0</v>
      </c>
    </row>
    <row r="203" spans="2:11">
      <c r="B203" t="s">
        <v>4463</v>
      </c>
      <c r="C203" t="s">
        <v>4474</v>
      </c>
      <c r="D203" t="s">
        <v>131</v>
      </c>
      <c r="E203" t="s">
        <v>116</v>
      </c>
      <c r="F203" t="s">
        <v>4465</v>
      </c>
      <c r="G203" s="75">
        <v>2</v>
      </c>
      <c r="H203" s="75">
        <v>12776.9918</v>
      </c>
      <c r="I203" s="75">
        <v>1.2101600013452001</v>
      </c>
      <c r="J203" s="75">
        <v>0</v>
      </c>
      <c r="K203" s="75">
        <v>0</v>
      </c>
    </row>
    <row r="204" spans="2:11">
      <c r="B204" t="s">
        <v>4475</v>
      </c>
      <c r="C204" t="s">
        <v>4476</v>
      </c>
      <c r="D204" t="s">
        <v>131</v>
      </c>
      <c r="E204" t="s">
        <v>109</v>
      </c>
      <c r="F204" t="s">
        <v>4477</v>
      </c>
      <c r="G204" s="75">
        <v>5045.21</v>
      </c>
      <c r="H204" s="75">
        <v>8828.6503000000084</v>
      </c>
      <c r="I204" s="75">
        <v>1571.9011117884199</v>
      </c>
      <c r="J204" s="75">
        <v>5.99</v>
      </c>
      <c r="K204" s="75">
        <v>0.01</v>
      </c>
    </row>
    <row r="205" spans="2:11">
      <c r="B205" t="s">
        <v>4475</v>
      </c>
      <c r="C205" t="s">
        <v>4478</v>
      </c>
      <c r="D205" t="s">
        <v>131</v>
      </c>
      <c r="E205" t="s">
        <v>109</v>
      </c>
      <c r="F205" t="s">
        <v>348</v>
      </c>
      <c r="G205" s="75">
        <v>192.14</v>
      </c>
      <c r="H205" s="75">
        <v>8828.6502999999993</v>
      </c>
      <c r="I205" s="75">
        <v>59.863728094376199</v>
      </c>
      <c r="J205" s="75">
        <v>0.23</v>
      </c>
      <c r="K205" s="75">
        <v>0</v>
      </c>
    </row>
    <row r="206" spans="2:11">
      <c r="B206" t="s">
        <v>4479</v>
      </c>
      <c r="C206" t="s">
        <v>4480</v>
      </c>
      <c r="D206" t="s">
        <v>131</v>
      </c>
      <c r="E206" t="s">
        <v>109</v>
      </c>
      <c r="F206" t="s">
        <v>4451</v>
      </c>
      <c r="G206" s="75">
        <v>405.77</v>
      </c>
      <c r="H206" s="75">
        <v>9519.0478999999614</v>
      </c>
      <c r="I206" s="75">
        <v>136.309180102656</v>
      </c>
      <c r="J206" s="75">
        <v>0.52</v>
      </c>
      <c r="K206" s="75">
        <v>0</v>
      </c>
    </row>
    <row r="207" spans="2:11">
      <c r="B207" s="76" t="s">
        <v>3482</v>
      </c>
      <c r="C207" s="15"/>
      <c r="D207" s="15"/>
      <c r="G207" s="77">
        <v>0</v>
      </c>
      <c r="I207" s="77">
        <v>0</v>
      </c>
      <c r="J207" s="77">
        <v>0</v>
      </c>
      <c r="K207" s="77">
        <v>0</v>
      </c>
    </row>
    <row r="208" spans="2:11">
      <c r="B208" t="s">
        <v>212</v>
      </c>
      <c r="C208" t="s">
        <v>212</v>
      </c>
      <c r="D208" t="s">
        <v>212</v>
      </c>
      <c r="E208" t="s">
        <v>212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</row>
    <row r="209" spans="2:11">
      <c r="B209" s="76" t="s">
        <v>3348</v>
      </c>
      <c r="C209" s="15"/>
      <c r="D209" s="15"/>
      <c r="G209" s="77">
        <v>0</v>
      </c>
      <c r="I209" s="77">
        <v>0</v>
      </c>
      <c r="J209" s="77">
        <v>0</v>
      </c>
      <c r="K209" s="77">
        <v>0</v>
      </c>
    </row>
    <row r="210" spans="2:11">
      <c r="B210" t="s">
        <v>212</v>
      </c>
      <c r="C210" t="s">
        <v>212</v>
      </c>
      <c r="D210" t="s">
        <v>212</v>
      </c>
      <c r="E210" t="s">
        <v>212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</row>
    <row r="211" spans="2:11">
      <c r="B211" s="76" t="s">
        <v>1707</v>
      </c>
      <c r="C211" s="15"/>
      <c r="D211" s="15"/>
      <c r="G211" s="77">
        <v>216869.51</v>
      </c>
      <c r="I211" s="77">
        <v>6393.4893436228404</v>
      </c>
      <c r="J211" s="77">
        <v>24.38</v>
      </c>
      <c r="K211" s="77">
        <v>0.02</v>
      </c>
    </row>
    <row r="212" spans="2:11">
      <c r="B212" t="s">
        <v>4481</v>
      </c>
      <c r="C212" t="s">
        <v>4482</v>
      </c>
      <c r="D212" t="s">
        <v>2954</v>
      </c>
      <c r="E212" t="s">
        <v>109</v>
      </c>
      <c r="F212" t="s">
        <v>351</v>
      </c>
      <c r="G212" s="75">
        <v>22850.080000000002</v>
      </c>
      <c r="H212" s="75">
        <v>958.22609999999997</v>
      </c>
      <c r="I212" s="75">
        <v>772.69371399057695</v>
      </c>
      <c r="J212" s="75">
        <v>2.95</v>
      </c>
      <c r="K212" s="75">
        <v>0</v>
      </c>
    </row>
    <row r="213" spans="2:11">
      <c r="B213" t="s">
        <v>4483</v>
      </c>
      <c r="C213" t="s">
        <v>4484</v>
      </c>
      <c r="D213" t="s">
        <v>2954</v>
      </c>
      <c r="E213" t="s">
        <v>109</v>
      </c>
      <c r="F213" t="s">
        <v>357</v>
      </c>
      <c r="G213" s="75">
        <v>33753.800000000003</v>
      </c>
      <c r="H213" s="75">
        <v>558.10390000000041</v>
      </c>
      <c r="I213" s="75">
        <v>664.79751664544904</v>
      </c>
      <c r="J213" s="75">
        <v>2.5299999999999998</v>
      </c>
      <c r="K213" s="75">
        <v>0</v>
      </c>
    </row>
    <row r="214" spans="2:11">
      <c r="B214" t="s">
        <v>4485</v>
      </c>
      <c r="C214" t="s">
        <v>4486</v>
      </c>
      <c r="D214" t="s">
        <v>2954</v>
      </c>
      <c r="E214" t="s">
        <v>109</v>
      </c>
      <c r="F214" t="s">
        <v>357</v>
      </c>
      <c r="G214" s="75">
        <v>52941.35</v>
      </c>
      <c r="H214" s="75">
        <v>588.11310000000003</v>
      </c>
      <c r="I214" s="75">
        <v>1098.7718467593099</v>
      </c>
      <c r="J214" s="75">
        <v>4.1900000000000004</v>
      </c>
      <c r="K214" s="75">
        <v>0</v>
      </c>
    </row>
    <row r="215" spans="2:11">
      <c r="B215" t="s">
        <v>4487</v>
      </c>
      <c r="C215" t="s">
        <v>4488</v>
      </c>
      <c r="D215" t="s">
        <v>126</v>
      </c>
      <c r="E215" t="s">
        <v>109</v>
      </c>
      <c r="F215" t="s">
        <v>4489</v>
      </c>
      <c r="G215" s="75">
        <v>19886.36</v>
      </c>
      <c r="H215" s="75">
        <v>1422.2534000000001</v>
      </c>
      <c r="I215" s="75">
        <v>998.12270783269105</v>
      </c>
      <c r="J215" s="75">
        <v>3.81</v>
      </c>
      <c r="K215" s="75">
        <v>0</v>
      </c>
    </row>
    <row r="216" spans="2:11">
      <c r="B216" t="s">
        <v>4487</v>
      </c>
      <c r="C216" t="s">
        <v>4490</v>
      </c>
      <c r="D216" t="s">
        <v>126</v>
      </c>
      <c r="E216" t="s">
        <v>109</v>
      </c>
      <c r="F216" t="s">
        <v>4489</v>
      </c>
      <c r="G216" s="75">
        <v>6628.79</v>
      </c>
      <c r="H216" s="75">
        <v>1422.2534000000003</v>
      </c>
      <c r="I216" s="75">
        <v>332.70773658197197</v>
      </c>
      <c r="J216" s="75">
        <v>1.27</v>
      </c>
      <c r="K216" s="75">
        <v>0</v>
      </c>
    </row>
    <row r="217" spans="2:11">
      <c r="B217" t="s">
        <v>4491</v>
      </c>
      <c r="C217" t="s">
        <v>4492</v>
      </c>
      <c r="D217" t="s">
        <v>126</v>
      </c>
      <c r="E217" t="s">
        <v>109</v>
      </c>
      <c r="F217" t="s">
        <v>4493</v>
      </c>
      <c r="G217" s="75">
        <v>20715.63</v>
      </c>
      <c r="H217" s="75">
        <v>1272.2075999999993</v>
      </c>
      <c r="I217" s="75">
        <v>930.05319612576795</v>
      </c>
      <c r="J217" s="75">
        <v>3.55</v>
      </c>
      <c r="K217" s="75">
        <v>0</v>
      </c>
    </row>
    <row r="218" spans="2:11">
      <c r="B218" t="s">
        <v>4494</v>
      </c>
      <c r="C218" t="s">
        <v>4495</v>
      </c>
      <c r="D218" t="s">
        <v>126</v>
      </c>
      <c r="E218" t="s">
        <v>109</v>
      </c>
      <c r="F218" t="s">
        <v>3866</v>
      </c>
      <c r="G218" s="75">
        <v>20589.61</v>
      </c>
      <c r="H218" s="75">
        <v>1109.6578999999992</v>
      </c>
      <c r="I218" s="75">
        <v>806.28557158904596</v>
      </c>
      <c r="J218" s="75">
        <v>3.07</v>
      </c>
      <c r="K218" s="75">
        <v>0</v>
      </c>
    </row>
    <row r="219" spans="2:11">
      <c r="B219" t="s">
        <v>4496</v>
      </c>
      <c r="C219" t="s">
        <v>4497</v>
      </c>
      <c r="D219" t="s">
        <v>126</v>
      </c>
      <c r="E219" t="s">
        <v>109</v>
      </c>
      <c r="F219" t="s">
        <v>312</v>
      </c>
      <c r="G219" s="75">
        <v>10182.83</v>
      </c>
      <c r="H219" s="75">
        <v>815.81820000000073</v>
      </c>
      <c r="I219" s="75">
        <v>293.16595948474702</v>
      </c>
      <c r="J219" s="75">
        <v>1.1200000000000001</v>
      </c>
      <c r="K219" s="75">
        <v>0</v>
      </c>
    </row>
    <row r="220" spans="2:11">
      <c r="B220" t="s">
        <v>4496</v>
      </c>
      <c r="C220" t="s">
        <v>4498</v>
      </c>
      <c r="D220" t="s">
        <v>126</v>
      </c>
      <c r="E220" t="s">
        <v>109</v>
      </c>
      <c r="F220" t="s">
        <v>312</v>
      </c>
      <c r="G220" s="75">
        <v>3702.85</v>
      </c>
      <c r="H220" s="75">
        <v>815.81819999999766</v>
      </c>
      <c r="I220" s="75">
        <v>106.605881967792</v>
      </c>
      <c r="J220" s="75">
        <v>0.41</v>
      </c>
      <c r="K220" s="75">
        <v>0</v>
      </c>
    </row>
    <row r="221" spans="2:11">
      <c r="B221" t="s">
        <v>4499</v>
      </c>
      <c r="C221" t="s">
        <v>4500</v>
      </c>
      <c r="D221" t="s">
        <v>126</v>
      </c>
      <c r="E221" t="s">
        <v>109</v>
      </c>
      <c r="F221" t="s">
        <v>4501</v>
      </c>
      <c r="G221" s="75">
        <v>6263.98</v>
      </c>
      <c r="H221" s="75">
        <v>-115.71640000000009</v>
      </c>
      <c r="I221" s="75">
        <v>-25.579787646948901</v>
      </c>
      <c r="J221" s="75">
        <v>-0.1</v>
      </c>
      <c r="K221" s="75">
        <v>0</v>
      </c>
    </row>
    <row r="222" spans="2:11">
      <c r="B222" t="s">
        <v>4502</v>
      </c>
      <c r="C222" t="s">
        <v>4503</v>
      </c>
      <c r="D222" t="s">
        <v>126</v>
      </c>
      <c r="E222" t="s">
        <v>113</v>
      </c>
      <c r="F222" t="s">
        <v>351</v>
      </c>
      <c r="G222" s="75">
        <v>15960.56</v>
      </c>
      <c r="H222" s="75">
        <v>625.51149999999996</v>
      </c>
      <c r="I222" s="75">
        <v>415.00468625128502</v>
      </c>
      <c r="J222" s="75">
        <v>1.58</v>
      </c>
      <c r="K222" s="75">
        <v>0</v>
      </c>
    </row>
    <row r="223" spans="2:11">
      <c r="B223" t="s">
        <v>4504</v>
      </c>
      <c r="C223" t="s">
        <v>4505</v>
      </c>
      <c r="D223" t="s">
        <v>131</v>
      </c>
      <c r="E223" t="s">
        <v>109</v>
      </c>
      <c r="F223" t="s">
        <v>363</v>
      </c>
      <c r="G223" s="75">
        <v>101.16</v>
      </c>
      <c r="H223" s="75">
        <v>-120.3445</v>
      </c>
      <c r="I223" s="75">
        <v>-0.42962221108979998</v>
      </c>
      <c r="J223" s="75">
        <v>0</v>
      </c>
      <c r="K223" s="75">
        <v>0</v>
      </c>
    </row>
    <row r="224" spans="2:11">
      <c r="B224" t="s">
        <v>4506</v>
      </c>
      <c r="C224" t="s">
        <v>4507</v>
      </c>
      <c r="D224" t="s">
        <v>131</v>
      </c>
      <c r="E224" t="s">
        <v>109</v>
      </c>
      <c r="F224" t="s">
        <v>482</v>
      </c>
      <c r="G224" s="75">
        <v>3292.51</v>
      </c>
      <c r="H224" s="75">
        <v>11.101699999999999</v>
      </c>
      <c r="I224" s="75">
        <v>1.28993625224243</v>
      </c>
      <c r="J224" s="75">
        <v>0</v>
      </c>
      <c r="K224" s="75">
        <v>0</v>
      </c>
    </row>
    <row r="225" spans="2:4">
      <c r="B225" t="s">
        <v>289</v>
      </c>
      <c r="C225" s="15"/>
      <c r="D225" s="15"/>
    </row>
    <row r="226" spans="2:4">
      <c r="B226" t="s">
        <v>449</v>
      </c>
      <c r="C226" s="15"/>
      <c r="D226" s="15"/>
    </row>
    <row r="227" spans="2:4">
      <c r="B227" t="s">
        <v>450</v>
      </c>
      <c r="C227" s="15"/>
      <c r="D227" s="15"/>
    </row>
    <row r="228" spans="2:4">
      <c r="B228" t="s">
        <v>451</v>
      </c>
      <c r="C228" s="15"/>
      <c r="D228" s="15"/>
    </row>
    <row r="229" spans="2:4">
      <c r="C229" s="15"/>
      <c r="D229" s="15"/>
    </row>
    <row r="230" spans="2:4">
      <c r="C230" s="15"/>
      <c r="D230" s="15"/>
    </row>
    <row r="231" spans="2:4">
      <c r="C231" s="15"/>
      <c r="D231" s="15"/>
    </row>
    <row r="232" spans="2:4">
      <c r="C232" s="15"/>
      <c r="D232" s="15"/>
    </row>
    <row r="233" spans="2:4">
      <c r="C233" s="15"/>
      <c r="D233" s="15"/>
    </row>
    <row r="234" spans="2:4">
      <c r="C234" s="15"/>
      <c r="D234" s="15"/>
    </row>
    <row r="235" spans="2:4">
      <c r="C235" s="15"/>
      <c r="D235" s="15"/>
    </row>
    <row r="236" spans="2:4">
      <c r="C236" s="15"/>
      <c r="D236" s="15"/>
    </row>
    <row r="237" spans="2:4">
      <c r="C237" s="15"/>
      <c r="D237" s="15"/>
    </row>
    <row r="238" spans="2:4">
      <c r="C238" s="15"/>
      <c r="D238" s="15"/>
    </row>
    <row r="239" spans="2:4">
      <c r="C239" s="15"/>
      <c r="D239" s="15"/>
    </row>
    <row r="240" spans="2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C1:C3 D1:XFD1048576 C5:C1048576 A1:B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s="91" t="s">
        <v>196</v>
      </c>
    </row>
    <row r="2" spans="2:78">
      <c r="B2" s="2" t="s">
        <v>1</v>
      </c>
      <c r="C2" s="91">
        <v>513026484</v>
      </c>
    </row>
    <row r="3" spans="2:78">
      <c r="B3" s="2" t="s">
        <v>2</v>
      </c>
      <c r="C3" s="91" t="s">
        <v>5183</v>
      </c>
    </row>
    <row r="4" spans="2:78">
      <c r="B4" s="2" t="s">
        <v>3</v>
      </c>
    </row>
    <row r="6" spans="2:78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78" ht="26.25" customHeight="1">
      <c r="B7" s="146" t="s">
        <v>148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4">
        <v>0.03</v>
      </c>
      <c r="I11" s="7"/>
      <c r="J11" s="7"/>
      <c r="K11" s="74">
        <v>0.56000000000000005</v>
      </c>
      <c r="L11" s="74">
        <v>61102982.869999997</v>
      </c>
      <c r="M11" s="7"/>
      <c r="N11" s="74">
        <v>223576.11970397827</v>
      </c>
      <c r="O11" s="7"/>
      <c r="P11" s="74">
        <v>100</v>
      </c>
      <c r="Q11" s="74">
        <v>0.87</v>
      </c>
      <c r="R11" s="15"/>
      <c r="S11" s="15"/>
      <c r="T11" s="15"/>
      <c r="U11" s="15"/>
      <c r="V11" s="15"/>
      <c r="BZ11" s="15"/>
    </row>
    <row r="12" spans="2:78">
      <c r="B12" s="76" t="s">
        <v>207</v>
      </c>
      <c r="D12" s="15"/>
      <c r="H12" s="77">
        <v>0.04</v>
      </c>
      <c r="K12" s="77">
        <v>0.75</v>
      </c>
      <c r="L12" s="77">
        <v>46814361.740000002</v>
      </c>
      <c r="N12" s="77">
        <v>167302.00706231501</v>
      </c>
      <c r="P12" s="77">
        <v>74.83</v>
      </c>
      <c r="Q12" s="77">
        <v>0.65</v>
      </c>
    </row>
    <row r="13" spans="2:78">
      <c r="B13" s="76" t="s">
        <v>3514</v>
      </c>
      <c r="D13" s="15"/>
      <c r="H13" s="77">
        <v>7.0000000000000007E-2</v>
      </c>
      <c r="K13" s="77">
        <v>1.17</v>
      </c>
      <c r="L13" s="77">
        <v>42076416.149999999</v>
      </c>
      <c r="N13" s="77">
        <v>106569.5695337748</v>
      </c>
      <c r="P13" s="77">
        <v>47.67</v>
      </c>
      <c r="Q13" s="77">
        <v>0.42</v>
      </c>
    </row>
    <row r="14" spans="2:78">
      <c r="B14" t="s">
        <v>4508</v>
      </c>
      <c r="C14" t="s">
        <v>4509</v>
      </c>
      <c r="D14" t="s">
        <v>4510</v>
      </c>
      <c r="E14" t="s">
        <v>434</v>
      </c>
      <c r="F14" t="s">
        <v>154</v>
      </c>
      <c r="G14" t="s">
        <v>4511</v>
      </c>
      <c r="H14" s="75">
        <v>0</v>
      </c>
      <c r="I14" t="s">
        <v>105</v>
      </c>
      <c r="J14" s="75">
        <v>1.35</v>
      </c>
      <c r="K14" s="75">
        <v>0</v>
      </c>
      <c r="L14" s="75">
        <v>13013536.640000001</v>
      </c>
      <c r="M14" s="75">
        <v>99.56</v>
      </c>
      <c r="N14" s="75">
        <v>12956.277078784</v>
      </c>
      <c r="O14" s="75">
        <v>0</v>
      </c>
      <c r="P14" s="75">
        <v>5.8</v>
      </c>
      <c r="Q14" s="75">
        <v>0.05</v>
      </c>
    </row>
    <row r="15" spans="2:78">
      <c r="B15" t="s">
        <v>4512</v>
      </c>
      <c r="C15" t="s">
        <v>4513</v>
      </c>
      <c r="D15" t="s">
        <v>4510</v>
      </c>
      <c r="E15" t="s">
        <v>4514</v>
      </c>
      <c r="F15" t="s">
        <v>154</v>
      </c>
      <c r="G15" t="s">
        <v>1051</v>
      </c>
      <c r="H15" s="75">
        <v>0.08</v>
      </c>
      <c r="I15" t="s">
        <v>109</v>
      </c>
      <c r="J15" s="75">
        <v>1.52</v>
      </c>
      <c r="K15" s="75">
        <v>1.53</v>
      </c>
      <c r="L15" s="75">
        <v>25000000</v>
      </c>
      <c r="M15" s="75">
        <v>100.15035572602704</v>
      </c>
      <c r="N15" s="75">
        <v>88357.651339287302</v>
      </c>
      <c r="O15" s="75">
        <v>0</v>
      </c>
      <c r="P15" s="75">
        <v>39.520000000000003</v>
      </c>
      <c r="Q15" s="75">
        <v>0.34</v>
      </c>
    </row>
    <row r="16" spans="2:78">
      <c r="B16" t="s">
        <v>4515</v>
      </c>
      <c r="C16" t="s">
        <v>4516</v>
      </c>
      <c r="D16" t="s">
        <v>4510</v>
      </c>
      <c r="E16" t="s">
        <v>4514</v>
      </c>
      <c r="F16" t="s">
        <v>154</v>
      </c>
      <c r="G16" t="s">
        <v>4517</v>
      </c>
      <c r="H16" s="75">
        <v>0.2</v>
      </c>
      <c r="I16" t="s">
        <v>109</v>
      </c>
      <c r="J16" s="75">
        <v>0</v>
      </c>
      <c r="K16" s="75">
        <v>0</v>
      </c>
      <c r="L16" s="75">
        <v>1109.97</v>
      </c>
      <c r="M16" s="75">
        <v>100.00021131224906</v>
      </c>
      <c r="N16" s="75">
        <v>3.91709224670001</v>
      </c>
      <c r="O16" s="75">
        <v>0</v>
      </c>
      <c r="P16" s="75">
        <v>0</v>
      </c>
      <c r="Q16" s="75">
        <v>0</v>
      </c>
    </row>
    <row r="17" spans="2:17">
      <c r="B17" t="s">
        <v>4515</v>
      </c>
      <c r="C17" t="s">
        <v>4516</v>
      </c>
      <c r="D17" t="s">
        <v>4510</v>
      </c>
      <c r="E17" t="s">
        <v>4514</v>
      </c>
      <c r="F17" t="s">
        <v>154</v>
      </c>
      <c r="G17" t="s">
        <v>4518</v>
      </c>
      <c r="H17" s="75">
        <v>0.2</v>
      </c>
      <c r="I17" t="s">
        <v>109</v>
      </c>
      <c r="J17" s="75">
        <v>0</v>
      </c>
      <c r="K17" s="75">
        <v>0</v>
      </c>
      <c r="L17" s="75">
        <v>1890.31</v>
      </c>
      <c r="M17" s="75">
        <v>100.00018611961288</v>
      </c>
      <c r="N17" s="75">
        <v>6.6709163414999901</v>
      </c>
      <c r="O17" s="75">
        <v>0</v>
      </c>
      <c r="P17" s="75">
        <v>0</v>
      </c>
      <c r="Q17" s="75">
        <v>0</v>
      </c>
    </row>
    <row r="18" spans="2:17">
      <c r="B18" t="s">
        <v>4515</v>
      </c>
      <c r="C18" t="s">
        <v>4516</v>
      </c>
      <c r="D18" t="s">
        <v>4510</v>
      </c>
      <c r="E18" t="s">
        <v>4514</v>
      </c>
      <c r="F18" t="s">
        <v>154</v>
      </c>
      <c r="G18" t="s">
        <v>4519</v>
      </c>
      <c r="H18" s="75">
        <v>0.2</v>
      </c>
      <c r="I18" t="s">
        <v>109</v>
      </c>
      <c r="J18" s="75">
        <v>0</v>
      </c>
      <c r="K18" s="75">
        <v>-0.03</v>
      </c>
      <c r="L18" s="75">
        <v>537.22</v>
      </c>
      <c r="M18" s="75">
        <v>100.00014552863297</v>
      </c>
      <c r="N18" s="75">
        <v>1.8958522032</v>
      </c>
      <c r="O18" s="75">
        <v>0</v>
      </c>
      <c r="P18" s="75">
        <v>0</v>
      </c>
      <c r="Q18" s="75">
        <v>0</v>
      </c>
    </row>
    <row r="19" spans="2:17">
      <c r="B19" t="s">
        <v>4515</v>
      </c>
      <c r="C19" t="s">
        <v>4516</v>
      </c>
      <c r="D19" t="s">
        <v>4510</v>
      </c>
      <c r="E19" t="s">
        <v>4514</v>
      </c>
      <c r="F19" t="s">
        <v>154</v>
      </c>
      <c r="G19" t="s">
        <v>4520</v>
      </c>
      <c r="H19" s="75">
        <v>0.2</v>
      </c>
      <c r="I19" t="s">
        <v>109</v>
      </c>
      <c r="J19" s="75">
        <v>0</v>
      </c>
      <c r="K19" s="75">
        <v>0</v>
      </c>
      <c r="L19" s="75">
        <v>4030.88</v>
      </c>
      <c r="M19" s="75">
        <v>100.00014546865205</v>
      </c>
      <c r="N19" s="75">
        <v>14.224996341100001</v>
      </c>
      <c r="O19" s="75">
        <v>0</v>
      </c>
      <c r="P19" s="75">
        <v>0.01</v>
      </c>
      <c r="Q19" s="75">
        <v>0</v>
      </c>
    </row>
    <row r="20" spans="2:17">
      <c r="B20" t="s">
        <v>4515</v>
      </c>
      <c r="C20" t="s">
        <v>4516</v>
      </c>
      <c r="D20" t="s">
        <v>4510</v>
      </c>
      <c r="E20" t="s">
        <v>4514</v>
      </c>
      <c r="F20" t="s">
        <v>154</v>
      </c>
      <c r="G20" t="s">
        <v>4521</v>
      </c>
      <c r="H20" s="75">
        <v>0.2</v>
      </c>
      <c r="I20" t="s">
        <v>109</v>
      </c>
      <c r="J20" s="75">
        <v>0</v>
      </c>
      <c r="K20" s="75">
        <v>0</v>
      </c>
      <c r="L20" s="75">
        <v>1201.7</v>
      </c>
      <c r="M20" s="75">
        <v>100.0000975895384</v>
      </c>
      <c r="N20" s="75">
        <v>4.24080388770001</v>
      </c>
      <c r="O20" s="75">
        <v>0</v>
      </c>
      <c r="P20" s="75">
        <v>0</v>
      </c>
      <c r="Q20" s="75">
        <v>0</v>
      </c>
    </row>
    <row r="21" spans="2:17">
      <c r="B21" t="s">
        <v>4515</v>
      </c>
      <c r="C21" t="s">
        <v>4516</v>
      </c>
      <c r="D21" t="s">
        <v>4510</v>
      </c>
      <c r="E21" t="s">
        <v>4514</v>
      </c>
      <c r="F21" t="s">
        <v>154</v>
      </c>
      <c r="G21" t="s">
        <v>4522</v>
      </c>
      <c r="H21" s="75">
        <v>0.2</v>
      </c>
      <c r="I21" t="s">
        <v>109</v>
      </c>
      <c r="J21" s="75">
        <v>0</v>
      </c>
      <c r="K21" s="75">
        <v>-0.1</v>
      </c>
      <c r="L21" s="75">
        <v>55.52</v>
      </c>
      <c r="M21" s="75">
        <v>100</v>
      </c>
      <c r="N21" s="75">
        <v>0.19593008000000001</v>
      </c>
      <c r="O21" s="75">
        <v>0</v>
      </c>
      <c r="P21" s="75">
        <v>0</v>
      </c>
      <c r="Q21" s="75">
        <v>0</v>
      </c>
    </row>
    <row r="22" spans="2:17">
      <c r="B22" t="s">
        <v>4523</v>
      </c>
      <c r="C22" t="s">
        <v>4524</v>
      </c>
      <c r="D22" t="s">
        <v>4510</v>
      </c>
      <c r="E22" t="s">
        <v>212</v>
      </c>
      <c r="F22" t="s">
        <v>213</v>
      </c>
      <c r="G22" t="s">
        <v>4525</v>
      </c>
      <c r="H22" s="75">
        <v>0</v>
      </c>
      <c r="I22" t="s">
        <v>105</v>
      </c>
      <c r="J22" s="75">
        <v>1.35</v>
      </c>
      <c r="K22" s="75">
        <v>0</v>
      </c>
      <c r="L22" s="75">
        <v>317.56</v>
      </c>
      <c r="M22" s="75">
        <v>99.32</v>
      </c>
      <c r="N22" s="75">
        <v>0.31540059199999998</v>
      </c>
      <c r="O22" s="75">
        <v>0</v>
      </c>
      <c r="P22" s="75">
        <v>0</v>
      </c>
      <c r="Q22" s="75">
        <v>0</v>
      </c>
    </row>
    <row r="23" spans="2:17">
      <c r="B23" t="s">
        <v>4526</v>
      </c>
      <c r="C23" t="s">
        <v>4527</v>
      </c>
      <c r="D23" t="s">
        <v>4510</v>
      </c>
      <c r="E23" t="s">
        <v>212</v>
      </c>
      <c r="F23" t="s">
        <v>213</v>
      </c>
      <c r="G23" t="s">
        <v>4528</v>
      </c>
      <c r="H23" s="75">
        <v>0</v>
      </c>
      <c r="I23" t="s">
        <v>105</v>
      </c>
      <c r="J23" s="75">
        <v>0</v>
      </c>
      <c r="K23" s="75">
        <v>0</v>
      </c>
      <c r="L23" s="75">
        <v>3641031.05</v>
      </c>
      <c r="M23" s="75">
        <v>103.14</v>
      </c>
      <c r="N23" s="75">
        <v>3755.35942497</v>
      </c>
      <c r="O23" s="75">
        <v>0</v>
      </c>
      <c r="P23" s="75">
        <v>1.68</v>
      </c>
      <c r="Q23" s="75">
        <v>0.01</v>
      </c>
    </row>
    <row r="24" spans="2:17">
      <c r="B24" t="s">
        <v>4529</v>
      </c>
      <c r="C24" t="s">
        <v>4530</v>
      </c>
      <c r="D24" t="s">
        <v>4510</v>
      </c>
      <c r="E24" t="s">
        <v>212</v>
      </c>
      <c r="F24" t="s">
        <v>213</v>
      </c>
      <c r="G24" t="s">
        <v>1051</v>
      </c>
      <c r="H24" s="75">
        <v>0.08</v>
      </c>
      <c r="I24" t="s">
        <v>109</v>
      </c>
      <c r="J24" s="75">
        <v>1.02</v>
      </c>
      <c r="K24" s="75">
        <v>-7.49</v>
      </c>
      <c r="L24" s="75">
        <v>189695</v>
      </c>
      <c r="M24" s="75">
        <v>100.85027332523403</v>
      </c>
      <c r="N24" s="75">
        <v>675.12567079860605</v>
      </c>
      <c r="O24" s="75">
        <v>0</v>
      </c>
      <c r="P24" s="75">
        <v>0.3</v>
      </c>
      <c r="Q24" s="75">
        <v>0</v>
      </c>
    </row>
    <row r="25" spans="2:17">
      <c r="B25" t="s">
        <v>4531</v>
      </c>
      <c r="C25" t="s">
        <v>4532</v>
      </c>
      <c r="D25" t="s">
        <v>4510</v>
      </c>
      <c r="E25" t="s">
        <v>212</v>
      </c>
      <c r="F25" t="s">
        <v>213</v>
      </c>
      <c r="G25" t="s">
        <v>1051</v>
      </c>
      <c r="H25" s="75">
        <v>0.08</v>
      </c>
      <c r="I25" t="s">
        <v>109</v>
      </c>
      <c r="J25" s="75">
        <v>1.02</v>
      </c>
      <c r="K25" s="75">
        <v>-4.43</v>
      </c>
      <c r="L25" s="75">
        <v>48301.48</v>
      </c>
      <c r="M25" s="75">
        <v>100.85027332523407</v>
      </c>
      <c r="N25" s="75">
        <v>171.90526416386999</v>
      </c>
      <c r="O25" s="75">
        <v>0</v>
      </c>
      <c r="P25" s="75">
        <v>0.08</v>
      </c>
      <c r="Q25" s="75">
        <v>0</v>
      </c>
    </row>
    <row r="26" spans="2:17">
      <c r="B26" t="s">
        <v>4533</v>
      </c>
      <c r="C26" t="s">
        <v>4534</v>
      </c>
      <c r="D26" t="s">
        <v>4510</v>
      </c>
      <c r="E26" t="s">
        <v>212</v>
      </c>
      <c r="F26" t="s">
        <v>213</v>
      </c>
      <c r="G26" t="s">
        <v>1051</v>
      </c>
      <c r="H26" s="75">
        <v>0.08</v>
      </c>
      <c r="I26" t="s">
        <v>109</v>
      </c>
      <c r="J26" s="75">
        <v>1.02</v>
      </c>
      <c r="K26" s="75">
        <v>-7.49</v>
      </c>
      <c r="L26" s="75">
        <v>88940.67</v>
      </c>
      <c r="M26" s="75">
        <v>100.85027332523404</v>
      </c>
      <c r="N26" s="75">
        <v>316.54039112800598</v>
      </c>
      <c r="O26" s="75">
        <v>0</v>
      </c>
      <c r="P26" s="75">
        <v>0.14000000000000001</v>
      </c>
      <c r="Q26" s="75">
        <v>0</v>
      </c>
    </row>
    <row r="27" spans="2:17">
      <c r="B27" t="s">
        <v>4535</v>
      </c>
      <c r="C27" t="s">
        <v>4536</v>
      </c>
      <c r="D27" t="s">
        <v>4510</v>
      </c>
      <c r="E27" t="s">
        <v>212</v>
      </c>
      <c r="F27" t="s">
        <v>213</v>
      </c>
      <c r="G27" t="s">
        <v>1051</v>
      </c>
      <c r="H27" s="75">
        <v>0.08</v>
      </c>
      <c r="I27" t="s">
        <v>109</v>
      </c>
      <c r="J27" s="75">
        <v>1.02</v>
      </c>
      <c r="K27" s="75">
        <v>-9.39</v>
      </c>
      <c r="L27" s="75">
        <v>25282.01</v>
      </c>
      <c r="M27" s="75">
        <v>100.85027332523387</v>
      </c>
      <c r="N27" s="75">
        <v>89.978828964321806</v>
      </c>
      <c r="O27" s="75">
        <v>0</v>
      </c>
      <c r="P27" s="75">
        <v>0.04</v>
      </c>
      <c r="Q27" s="75">
        <v>0</v>
      </c>
    </row>
    <row r="28" spans="2:17">
      <c r="B28" t="s">
        <v>4537</v>
      </c>
      <c r="C28" t="s">
        <v>4538</v>
      </c>
      <c r="D28" t="s">
        <v>4510</v>
      </c>
      <c r="E28" t="s">
        <v>212</v>
      </c>
      <c r="F28" t="s">
        <v>213</v>
      </c>
      <c r="G28" t="s">
        <v>1051</v>
      </c>
      <c r="H28" s="75">
        <v>0.08</v>
      </c>
      <c r="I28" t="s">
        <v>109</v>
      </c>
      <c r="J28" s="75">
        <v>1.02</v>
      </c>
      <c r="K28" s="75">
        <v>-7.49</v>
      </c>
      <c r="L28" s="75">
        <v>60486.14</v>
      </c>
      <c r="M28" s="75">
        <v>100.85027332523389</v>
      </c>
      <c r="N28" s="75">
        <v>215.27054398649599</v>
      </c>
      <c r="O28" s="75">
        <v>0</v>
      </c>
      <c r="P28" s="75">
        <v>0.1</v>
      </c>
      <c r="Q28" s="75">
        <v>0</v>
      </c>
    </row>
    <row r="29" spans="2:17">
      <c r="B29" s="76" t="s">
        <v>3515</v>
      </c>
      <c r="D29" s="15"/>
      <c r="H29" s="77">
        <v>0</v>
      </c>
      <c r="K29" s="77">
        <v>0</v>
      </c>
      <c r="L29" s="77">
        <v>4737945.59</v>
      </c>
      <c r="N29" s="77">
        <v>60732.437528540198</v>
      </c>
      <c r="P29" s="77">
        <v>27.16</v>
      </c>
      <c r="Q29" s="77">
        <v>0.24</v>
      </c>
    </row>
    <row r="30" spans="2:17">
      <c r="B30" t="s">
        <v>4539</v>
      </c>
      <c r="C30" t="s">
        <v>4540</v>
      </c>
      <c r="D30" t="s">
        <v>2920</v>
      </c>
      <c r="E30" t="s">
        <v>425</v>
      </c>
      <c r="F30" t="s">
        <v>154</v>
      </c>
      <c r="G30" t="s">
        <v>354</v>
      </c>
      <c r="I30" t="s">
        <v>105</v>
      </c>
      <c r="J30" s="75">
        <v>0</v>
      </c>
      <c r="K30" s="75">
        <v>0</v>
      </c>
      <c r="L30" s="75">
        <v>4737738.58</v>
      </c>
      <c r="M30" s="75">
        <v>890.99746000000005</v>
      </c>
      <c r="N30" s="75">
        <v>42213.130409240199</v>
      </c>
      <c r="O30" s="75">
        <v>0</v>
      </c>
      <c r="P30" s="75">
        <v>18.88</v>
      </c>
      <c r="Q30" s="75">
        <v>0.16</v>
      </c>
    </row>
    <row r="31" spans="2:17">
      <c r="B31" t="s">
        <v>4541</v>
      </c>
      <c r="C31" t="s">
        <v>4542</v>
      </c>
      <c r="D31" t="s">
        <v>2920</v>
      </c>
      <c r="E31" t="s">
        <v>425</v>
      </c>
      <c r="F31" t="s">
        <v>154</v>
      </c>
      <c r="G31" t="s">
        <v>363</v>
      </c>
      <c r="I31" t="s">
        <v>105</v>
      </c>
      <c r="J31" s="75">
        <v>0</v>
      </c>
      <c r="K31" s="75">
        <v>0</v>
      </c>
      <c r="L31" s="75">
        <v>207.01</v>
      </c>
      <c r="M31" s="75">
        <v>8946093</v>
      </c>
      <c r="N31" s="75">
        <v>18519.3071193</v>
      </c>
      <c r="O31" s="75">
        <v>0</v>
      </c>
      <c r="P31" s="75">
        <v>8.2799999999999994</v>
      </c>
      <c r="Q31" s="75">
        <v>7.0000000000000007E-2</v>
      </c>
    </row>
    <row r="32" spans="2:17">
      <c r="B32" s="76" t="s">
        <v>3516</v>
      </c>
      <c r="D32" s="15"/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s="76" t="s">
        <v>3517</v>
      </c>
      <c r="D33" s="15"/>
      <c r="H33" s="77">
        <v>0</v>
      </c>
      <c r="K33" s="77">
        <v>0</v>
      </c>
      <c r="L33" s="77">
        <v>0</v>
      </c>
      <c r="N33" s="77">
        <v>0</v>
      </c>
      <c r="P33" s="77">
        <v>0</v>
      </c>
      <c r="Q33" s="77">
        <v>0</v>
      </c>
    </row>
    <row r="34" spans="2:17">
      <c r="B34" t="s">
        <v>212</v>
      </c>
      <c r="C34" t="s">
        <v>212</v>
      </c>
      <c r="D34" s="15"/>
      <c r="E34" t="s">
        <v>212</v>
      </c>
      <c r="H34" s="75">
        <v>0</v>
      </c>
      <c r="I34" t="s">
        <v>212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</row>
    <row r="35" spans="2:17">
      <c r="B35" s="76" t="s">
        <v>3518</v>
      </c>
      <c r="D35" s="15"/>
      <c r="H35" s="77">
        <v>0</v>
      </c>
      <c r="K35" s="77">
        <v>0</v>
      </c>
      <c r="L35" s="77">
        <v>0</v>
      </c>
      <c r="N35" s="77">
        <v>0</v>
      </c>
      <c r="P35" s="77">
        <v>0</v>
      </c>
      <c r="Q35" s="77">
        <v>0</v>
      </c>
    </row>
    <row r="36" spans="2:17">
      <c r="B36" t="s">
        <v>212</v>
      </c>
      <c r="C36" t="s">
        <v>212</v>
      </c>
      <c r="D36" s="15"/>
      <c r="E36" t="s">
        <v>212</v>
      </c>
      <c r="H36" s="75">
        <v>0</v>
      </c>
      <c r="I36" t="s">
        <v>212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3519</v>
      </c>
      <c r="D37" s="15"/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t="s">
        <v>212</v>
      </c>
      <c r="C38" t="s">
        <v>212</v>
      </c>
      <c r="D38" s="15"/>
      <c r="E38" t="s">
        <v>212</v>
      </c>
      <c r="H38" s="75">
        <v>0</v>
      </c>
      <c r="I38" t="s">
        <v>212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</row>
    <row r="39" spans="2:17">
      <c r="B39" s="76" t="s">
        <v>3520</v>
      </c>
      <c r="D39" s="15"/>
      <c r="H39" s="77">
        <v>0</v>
      </c>
      <c r="K39" s="77">
        <v>0</v>
      </c>
      <c r="L39" s="77">
        <v>0</v>
      </c>
      <c r="N39" s="77">
        <v>0</v>
      </c>
      <c r="P39" s="77">
        <v>0</v>
      </c>
      <c r="Q39" s="77">
        <v>0</v>
      </c>
    </row>
    <row r="40" spans="2:17">
      <c r="B40" t="s">
        <v>212</v>
      </c>
      <c r="C40" t="s">
        <v>212</v>
      </c>
      <c r="D40" s="15"/>
      <c r="E40" t="s">
        <v>212</v>
      </c>
      <c r="H40" s="75">
        <v>0</v>
      </c>
      <c r="I40" t="s">
        <v>212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</row>
    <row r="41" spans="2:17">
      <c r="B41" s="76" t="s">
        <v>287</v>
      </c>
      <c r="D41" s="15"/>
      <c r="H41" s="77">
        <v>0</v>
      </c>
      <c r="K41" s="77">
        <v>0</v>
      </c>
      <c r="L41" s="77">
        <v>14288621.130000001</v>
      </c>
      <c r="N41" s="77">
        <v>56274.112641663283</v>
      </c>
      <c r="P41" s="77">
        <v>25.17</v>
      </c>
      <c r="Q41" s="77">
        <v>0.22</v>
      </c>
    </row>
    <row r="42" spans="2:17">
      <c r="B42" s="76" t="s">
        <v>3514</v>
      </c>
      <c r="D42" s="15"/>
      <c r="H42" s="77">
        <v>0</v>
      </c>
      <c r="K42" s="77">
        <v>0</v>
      </c>
      <c r="L42" s="77">
        <v>7186606.9500000002</v>
      </c>
      <c r="N42" s="77">
        <v>26880.7921009444</v>
      </c>
      <c r="P42" s="77">
        <v>12.02</v>
      </c>
      <c r="Q42" s="77">
        <v>0.1</v>
      </c>
    </row>
    <row r="43" spans="2:17">
      <c r="B43" t="s">
        <v>4543</v>
      </c>
      <c r="C43" t="s">
        <v>4544</v>
      </c>
      <c r="D43" t="s">
        <v>2920</v>
      </c>
      <c r="E43" t="s">
        <v>212</v>
      </c>
      <c r="F43" t="s">
        <v>213</v>
      </c>
      <c r="G43" t="s">
        <v>619</v>
      </c>
      <c r="I43" t="s">
        <v>109</v>
      </c>
      <c r="J43" s="75">
        <v>0</v>
      </c>
      <c r="K43" s="75">
        <v>0</v>
      </c>
      <c r="L43" s="75">
        <v>6936606.9500000002</v>
      </c>
      <c r="M43" s="75">
        <v>109.81</v>
      </c>
      <c r="N43" s="75">
        <v>26880.7038759444</v>
      </c>
      <c r="O43" s="75">
        <v>0</v>
      </c>
      <c r="P43" s="75">
        <v>12.02</v>
      </c>
      <c r="Q43" s="75">
        <v>0.1</v>
      </c>
    </row>
    <row r="44" spans="2:17">
      <c r="B44" t="s">
        <v>4545</v>
      </c>
      <c r="C44" t="s">
        <v>4546</v>
      </c>
      <c r="D44" t="s">
        <v>4510</v>
      </c>
      <c r="E44" t="s">
        <v>212</v>
      </c>
      <c r="F44" t="s">
        <v>213</v>
      </c>
      <c r="G44" t="s">
        <v>3595</v>
      </c>
      <c r="I44" t="s">
        <v>109</v>
      </c>
      <c r="J44" s="75">
        <v>0</v>
      </c>
      <c r="K44" s="75">
        <v>0</v>
      </c>
      <c r="L44" s="75">
        <v>250000</v>
      </c>
      <c r="M44" s="75">
        <v>0.01</v>
      </c>
      <c r="N44" s="75">
        <v>8.8224999999999998E-2</v>
      </c>
      <c r="O44" s="75">
        <v>0</v>
      </c>
      <c r="P44" s="75">
        <v>0</v>
      </c>
      <c r="Q44" s="75">
        <v>0</v>
      </c>
    </row>
    <row r="45" spans="2:17">
      <c r="B45" s="76" t="s">
        <v>3515</v>
      </c>
      <c r="D45" s="15"/>
      <c r="H45" s="77">
        <v>0</v>
      </c>
      <c r="K45" s="77">
        <v>0</v>
      </c>
      <c r="L45" s="77">
        <v>0</v>
      </c>
      <c r="N45" s="77">
        <v>0</v>
      </c>
      <c r="P45" s="77">
        <v>0</v>
      </c>
      <c r="Q45" s="77">
        <v>0</v>
      </c>
    </row>
    <row r="46" spans="2:17">
      <c r="B46" t="s">
        <v>212</v>
      </c>
      <c r="C46" t="s">
        <v>212</v>
      </c>
      <c r="D46" s="15"/>
      <c r="E46" t="s">
        <v>212</v>
      </c>
      <c r="H46" s="75">
        <v>0</v>
      </c>
      <c r="I46" t="s">
        <v>212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76" t="s">
        <v>3516</v>
      </c>
      <c r="D47" s="15"/>
      <c r="H47" s="77">
        <v>0</v>
      </c>
      <c r="K47" s="77">
        <v>0</v>
      </c>
      <c r="L47" s="77">
        <v>7102014.1799999997</v>
      </c>
      <c r="N47" s="77">
        <v>29393.32054071888</v>
      </c>
      <c r="P47" s="77">
        <v>13.15</v>
      </c>
      <c r="Q47" s="77">
        <v>0.11</v>
      </c>
    </row>
    <row r="48" spans="2:17">
      <c r="B48" s="76" t="s">
        <v>3517</v>
      </c>
      <c r="D48" s="15"/>
      <c r="H48" s="77">
        <v>0</v>
      </c>
      <c r="K48" s="77">
        <v>0</v>
      </c>
      <c r="L48" s="77">
        <v>4734534.4800000004</v>
      </c>
      <c r="N48" s="77">
        <v>19814.817087295381</v>
      </c>
      <c r="P48" s="77">
        <v>8.86</v>
      </c>
      <c r="Q48" s="77">
        <v>0.08</v>
      </c>
    </row>
    <row r="49" spans="2:17">
      <c r="B49" t="s">
        <v>4547</v>
      </c>
      <c r="C49" t="s">
        <v>4548</v>
      </c>
      <c r="D49" t="s">
        <v>4510</v>
      </c>
      <c r="E49" t="s">
        <v>430</v>
      </c>
      <c r="F49" t="s">
        <v>431</v>
      </c>
      <c r="G49" t="s">
        <v>703</v>
      </c>
      <c r="I49" t="s">
        <v>113</v>
      </c>
      <c r="J49" s="75">
        <v>1</v>
      </c>
      <c r="K49" s="75">
        <v>0</v>
      </c>
      <c r="L49" s="75">
        <v>2367267.2400000002</v>
      </c>
      <c r="M49" s="75">
        <v>100.57</v>
      </c>
      <c r="N49" s="75">
        <v>9896.5840011387409</v>
      </c>
      <c r="O49" s="75">
        <v>0</v>
      </c>
      <c r="P49" s="75">
        <v>4.43</v>
      </c>
      <c r="Q49" s="75">
        <v>0.04</v>
      </c>
    </row>
    <row r="50" spans="2:17">
      <c r="B50" t="s">
        <v>4549</v>
      </c>
      <c r="C50" t="s">
        <v>4550</v>
      </c>
      <c r="D50" t="s">
        <v>4510</v>
      </c>
      <c r="E50" t="s">
        <v>430</v>
      </c>
      <c r="F50" t="s">
        <v>431</v>
      </c>
      <c r="G50" t="s">
        <v>703</v>
      </c>
      <c r="I50" t="s">
        <v>113</v>
      </c>
      <c r="J50" s="75">
        <v>0</v>
      </c>
      <c r="K50" s="75">
        <v>0</v>
      </c>
      <c r="L50" s="75">
        <v>2367267.2400000002</v>
      </c>
      <c r="M50" s="75">
        <v>100.79</v>
      </c>
      <c r="N50" s="75">
        <v>9918.2330861566406</v>
      </c>
      <c r="O50" s="75">
        <v>0.91</v>
      </c>
      <c r="P50" s="75">
        <v>4.4400000000000004</v>
      </c>
      <c r="Q50" s="75">
        <v>0.04</v>
      </c>
    </row>
    <row r="51" spans="2:17">
      <c r="B51" s="76" t="s">
        <v>3518</v>
      </c>
      <c r="D51" s="15"/>
      <c r="H51" s="77">
        <v>0</v>
      </c>
      <c r="K51" s="77">
        <v>0</v>
      </c>
      <c r="L51" s="77">
        <v>0</v>
      </c>
      <c r="N51" s="77">
        <v>0</v>
      </c>
      <c r="P51" s="77">
        <v>0</v>
      </c>
      <c r="Q51" s="77">
        <v>0</v>
      </c>
    </row>
    <row r="52" spans="2:17">
      <c r="B52" t="s">
        <v>212</v>
      </c>
      <c r="C52" t="s">
        <v>212</v>
      </c>
      <c r="D52" s="15"/>
      <c r="E52" t="s">
        <v>212</v>
      </c>
      <c r="H52" s="75">
        <v>0</v>
      </c>
      <c r="I52" t="s">
        <v>212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3519</v>
      </c>
      <c r="D53" s="15"/>
      <c r="H53" s="77">
        <v>0</v>
      </c>
      <c r="K53" s="77">
        <v>0</v>
      </c>
      <c r="L53" s="77">
        <v>2367479.7000000002</v>
      </c>
      <c r="N53" s="77">
        <v>9578.5034534235001</v>
      </c>
      <c r="P53" s="77">
        <v>4.28</v>
      </c>
      <c r="Q53" s="77">
        <v>0.04</v>
      </c>
    </row>
    <row r="54" spans="2:17">
      <c r="B54" t="s">
        <v>4551</v>
      </c>
      <c r="C54" t="s">
        <v>4552</v>
      </c>
      <c r="D54" t="s">
        <v>4510</v>
      </c>
      <c r="E54" t="s">
        <v>1130</v>
      </c>
      <c r="F54" t="s">
        <v>426</v>
      </c>
      <c r="G54" t="s">
        <v>330</v>
      </c>
      <c r="I54" t="s">
        <v>109</v>
      </c>
      <c r="J54" s="75">
        <v>0</v>
      </c>
      <c r="K54" s="75">
        <v>0</v>
      </c>
      <c r="L54" s="75">
        <v>2367267.2400000002</v>
      </c>
      <c r="M54" s="75">
        <v>105.25</v>
      </c>
      <c r="N54" s="75">
        <v>8792.6756096828994</v>
      </c>
      <c r="O54" s="75">
        <v>0</v>
      </c>
      <c r="P54" s="75">
        <v>3.93</v>
      </c>
      <c r="Q54" s="75">
        <v>0.03</v>
      </c>
    </row>
    <row r="55" spans="2:17">
      <c r="B55" t="s">
        <v>4553</v>
      </c>
      <c r="C55" t="s">
        <v>4554</v>
      </c>
      <c r="D55" t="s">
        <v>4510</v>
      </c>
      <c r="E55" t="s">
        <v>1130</v>
      </c>
      <c r="F55" t="s">
        <v>426</v>
      </c>
      <c r="G55" t="s">
        <v>4555</v>
      </c>
      <c r="I55" t="s">
        <v>109</v>
      </c>
      <c r="J55" s="75">
        <v>0</v>
      </c>
      <c r="K55" s="75">
        <v>0</v>
      </c>
      <c r="L55" s="75">
        <v>150</v>
      </c>
      <c r="M55" s="75">
        <v>104809</v>
      </c>
      <c r="N55" s="75">
        <v>554.80644150000001</v>
      </c>
      <c r="O55" s="75">
        <v>0</v>
      </c>
      <c r="P55" s="75">
        <v>0.25</v>
      </c>
      <c r="Q55" s="75">
        <v>0</v>
      </c>
    </row>
    <row r="56" spans="2:17">
      <c r="B56" t="s">
        <v>4556</v>
      </c>
      <c r="C56" t="s">
        <v>4554</v>
      </c>
      <c r="D56" t="s">
        <v>4510</v>
      </c>
      <c r="E56" t="s">
        <v>1130</v>
      </c>
      <c r="F56" t="s">
        <v>426</v>
      </c>
      <c r="G56" t="s">
        <v>4557</v>
      </c>
      <c r="I56" t="s">
        <v>109</v>
      </c>
      <c r="J56" s="75">
        <v>0</v>
      </c>
      <c r="K56" s="75">
        <v>0</v>
      </c>
      <c r="L56" s="75">
        <v>62.46</v>
      </c>
      <c r="M56" s="75">
        <v>104809</v>
      </c>
      <c r="N56" s="75">
        <v>231.0214022406</v>
      </c>
      <c r="O56" s="75">
        <v>0</v>
      </c>
      <c r="P56" s="75">
        <v>0.1</v>
      </c>
      <c r="Q56" s="75">
        <v>0</v>
      </c>
    </row>
    <row r="57" spans="2:17">
      <c r="B57" s="76" t="s">
        <v>3520</v>
      </c>
      <c r="D57" s="15"/>
      <c r="H57" s="77">
        <v>0</v>
      </c>
      <c r="K57" s="77">
        <v>0</v>
      </c>
      <c r="L57" s="77">
        <v>0</v>
      </c>
      <c r="N57" s="77">
        <v>0</v>
      </c>
      <c r="P57" s="77">
        <v>0</v>
      </c>
      <c r="Q57" s="77">
        <v>0</v>
      </c>
    </row>
    <row r="58" spans="2:17">
      <c r="B58" t="s">
        <v>212</v>
      </c>
      <c r="C58" t="s">
        <v>212</v>
      </c>
      <c r="D58" s="15"/>
      <c r="E58" t="s">
        <v>212</v>
      </c>
      <c r="H58" s="75">
        <v>0</v>
      </c>
      <c r="I58" t="s">
        <v>212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</row>
    <row r="59" spans="2:17">
      <c r="B59" t="s">
        <v>289</v>
      </c>
      <c r="D59" s="15"/>
    </row>
    <row r="60" spans="2:17">
      <c r="B60" t="s">
        <v>449</v>
      </c>
      <c r="D60" s="15"/>
    </row>
    <row r="61" spans="2:17">
      <c r="B61" t="s">
        <v>450</v>
      </c>
      <c r="D61" s="15"/>
    </row>
    <row r="62" spans="2:17">
      <c r="B62" t="s">
        <v>451</v>
      </c>
      <c r="D62" s="15"/>
    </row>
    <row r="63" spans="2:17">
      <c r="D63" s="15"/>
    </row>
    <row r="64" spans="2:17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98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5.42578125" style="15" bestFit="1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91" t="s">
        <v>196</v>
      </c>
    </row>
    <row r="2" spans="2:59">
      <c r="B2" s="2" t="s">
        <v>1</v>
      </c>
      <c r="C2" s="91">
        <v>513026484</v>
      </c>
    </row>
    <row r="3" spans="2:59">
      <c r="B3" s="2" t="s">
        <v>2</v>
      </c>
      <c r="C3" s="91" t="s">
        <v>5183</v>
      </c>
    </row>
    <row r="4" spans="2:59">
      <c r="B4" s="2" t="s">
        <v>3</v>
      </c>
      <c r="C4" s="91"/>
    </row>
    <row r="5" spans="2:59">
      <c r="B5" s="2"/>
      <c r="C5" s="2"/>
    </row>
    <row r="6" spans="2:59">
      <c r="B6" s="2"/>
      <c r="C6" s="2"/>
    </row>
    <row r="7" spans="2:59" ht="26.25" customHeight="1">
      <c r="B7" s="146" t="s">
        <v>149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4">
        <v>-69718.929999999993</v>
      </c>
      <c r="J11" s="17"/>
      <c r="K11" s="17"/>
      <c r="L11" s="74">
        <v>0.28999999999999998</v>
      </c>
      <c r="M11" s="74">
        <v>1888769961.8399999</v>
      </c>
      <c r="N11" s="7"/>
      <c r="O11" s="74">
        <v>2181255.3201715257</v>
      </c>
      <c r="P11" s="74">
        <v>100</v>
      </c>
      <c r="Q11" s="74">
        <v>8.5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6" t="s">
        <v>207</v>
      </c>
      <c r="I12" s="77">
        <v>-71501.56</v>
      </c>
      <c r="L12" s="77">
        <v>0.23</v>
      </c>
      <c r="M12" s="77">
        <v>1874051246.3599999</v>
      </c>
      <c r="O12" s="77">
        <v>2126875.3846610193</v>
      </c>
      <c r="P12" s="77">
        <v>97.51</v>
      </c>
      <c r="Q12" s="77">
        <v>8.2899999999999991</v>
      </c>
    </row>
    <row r="13" spans="2:59">
      <c r="B13" s="76" t="s">
        <v>4558</v>
      </c>
      <c r="I13" s="77">
        <v>0.13</v>
      </c>
      <c r="L13" s="77">
        <v>0</v>
      </c>
      <c r="M13" s="77">
        <v>1143157422.5599999</v>
      </c>
      <c r="O13" s="77">
        <v>1162824.2635960993</v>
      </c>
      <c r="P13" s="77">
        <v>53.31</v>
      </c>
      <c r="Q13" s="77">
        <v>4.53</v>
      </c>
    </row>
    <row r="14" spans="2:59">
      <c r="B14" t="s">
        <v>4559</v>
      </c>
      <c r="C14" t="s">
        <v>4560</v>
      </c>
      <c r="D14" t="s">
        <v>4561</v>
      </c>
      <c r="F14" t="s">
        <v>221</v>
      </c>
      <c r="G14" t="s">
        <v>363</v>
      </c>
      <c r="H14" t="s">
        <v>154</v>
      </c>
      <c r="I14" s="75">
        <v>0</v>
      </c>
      <c r="J14" t="s">
        <v>105</v>
      </c>
      <c r="K14" s="75">
        <v>0</v>
      </c>
      <c r="L14" s="75">
        <v>0</v>
      </c>
      <c r="M14" s="75">
        <v>1408420</v>
      </c>
      <c r="N14" s="75">
        <v>107.607618</v>
      </c>
      <c r="O14" s="75">
        <v>1515.5672134356</v>
      </c>
      <c r="P14" s="75">
        <v>7.0000000000000007E-2</v>
      </c>
      <c r="Q14" s="75">
        <v>0.01</v>
      </c>
    </row>
    <row r="15" spans="2:59">
      <c r="B15" t="s">
        <v>4562</v>
      </c>
      <c r="C15" t="s">
        <v>4560</v>
      </c>
      <c r="D15" t="s">
        <v>4563</v>
      </c>
      <c r="F15" t="s">
        <v>221</v>
      </c>
      <c r="G15" t="s">
        <v>4564</v>
      </c>
      <c r="H15" t="s">
        <v>154</v>
      </c>
      <c r="I15" s="75">
        <v>1.37</v>
      </c>
      <c r="J15" t="s">
        <v>105</v>
      </c>
      <c r="K15" s="75">
        <v>0</v>
      </c>
      <c r="L15" s="75">
        <v>0</v>
      </c>
      <c r="M15" s="75">
        <v>136570.29999999999</v>
      </c>
      <c r="N15" s="75">
        <v>100.890062</v>
      </c>
      <c r="O15" s="75">
        <v>137.78586034358599</v>
      </c>
      <c r="P15" s="75">
        <v>0.01</v>
      </c>
      <c r="Q15" s="75">
        <v>0</v>
      </c>
    </row>
    <row r="16" spans="2:59">
      <c r="B16" t="s">
        <v>4562</v>
      </c>
      <c r="C16" t="s">
        <v>4560</v>
      </c>
      <c r="D16" t="s">
        <v>4565</v>
      </c>
      <c r="F16" t="s">
        <v>221</v>
      </c>
      <c r="G16" t="s">
        <v>4564</v>
      </c>
      <c r="H16" t="s">
        <v>154</v>
      </c>
      <c r="I16" s="75">
        <v>3.1</v>
      </c>
      <c r="J16" t="s">
        <v>105</v>
      </c>
      <c r="K16" s="75">
        <v>0</v>
      </c>
      <c r="L16" s="75">
        <v>0</v>
      </c>
      <c r="M16" s="75">
        <v>4458394.13</v>
      </c>
      <c r="N16" s="75">
        <v>102.59269499999992</v>
      </c>
      <c r="O16" s="75">
        <v>4573.9866916888004</v>
      </c>
      <c r="P16" s="75">
        <v>0.21</v>
      </c>
      <c r="Q16" s="75">
        <v>0.02</v>
      </c>
    </row>
    <row r="17" spans="2:17">
      <c r="B17" t="s">
        <v>4562</v>
      </c>
      <c r="C17" t="s">
        <v>4560</v>
      </c>
      <c r="D17" t="s">
        <v>4566</v>
      </c>
      <c r="F17" t="s">
        <v>221</v>
      </c>
      <c r="G17" t="s">
        <v>4567</v>
      </c>
      <c r="H17" t="s">
        <v>154</v>
      </c>
      <c r="I17" s="75">
        <v>2.76</v>
      </c>
      <c r="J17" t="s">
        <v>105</v>
      </c>
      <c r="K17" s="75">
        <v>0</v>
      </c>
      <c r="L17" s="75">
        <v>0</v>
      </c>
      <c r="M17" s="75">
        <v>47998539.420000002</v>
      </c>
      <c r="N17" s="75">
        <v>102.54457400000005</v>
      </c>
      <c r="O17" s="75">
        <v>49219.897774461097</v>
      </c>
      <c r="P17" s="75">
        <v>2.2599999999999998</v>
      </c>
      <c r="Q17" s="75">
        <v>0.19</v>
      </c>
    </row>
    <row r="18" spans="2:17">
      <c r="B18" t="s">
        <v>4562</v>
      </c>
      <c r="C18" t="s">
        <v>4560</v>
      </c>
      <c r="D18" t="s">
        <v>4568</v>
      </c>
      <c r="F18" t="s">
        <v>221</v>
      </c>
      <c r="G18" t="s">
        <v>4569</v>
      </c>
      <c r="H18" t="s">
        <v>154</v>
      </c>
      <c r="I18" s="75">
        <v>0</v>
      </c>
      <c r="J18" t="s">
        <v>105</v>
      </c>
      <c r="K18" s="75">
        <v>0</v>
      </c>
      <c r="L18" s="75">
        <v>0</v>
      </c>
      <c r="M18" s="75">
        <v>39775.35</v>
      </c>
      <c r="N18" s="75">
        <v>103.29</v>
      </c>
      <c r="O18" s="75">
        <v>41.083959014999998</v>
      </c>
      <c r="P18" s="75">
        <v>0</v>
      </c>
      <c r="Q18" s="75">
        <v>0</v>
      </c>
    </row>
    <row r="19" spans="2:17">
      <c r="B19" t="s">
        <v>4570</v>
      </c>
      <c r="C19" t="s">
        <v>4560</v>
      </c>
      <c r="D19" t="s">
        <v>4571</v>
      </c>
      <c r="F19" t="s">
        <v>232</v>
      </c>
      <c r="G19" t="s">
        <v>4572</v>
      </c>
      <c r="H19" t="s">
        <v>154</v>
      </c>
      <c r="I19" s="75">
        <v>0</v>
      </c>
      <c r="J19" t="s">
        <v>105</v>
      </c>
      <c r="K19" s="75">
        <v>0</v>
      </c>
      <c r="L19" s="75">
        <v>0</v>
      </c>
      <c r="M19" s="75">
        <v>12933.85</v>
      </c>
      <c r="N19" s="75">
        <v>100.88960400000001</v>
      </c>
      <c r="O19" s="75">
        <v>13.048910046953999</v>
      </c>
      <c r="P19" s="75">
        <v>0</v>
      </c>
      <c r="Q19" s="75">
        <v>0</v>
      </c>
    </row>
    <row r="20" spans="2:17">
      <c r="B20" t="s">
        <v>4573</v>
      </c>
      <c r="C20" t="s">
        <v>4560</v>
      </c>
      <c r="D20" t="s">
        <v>4574</v>
      </c>
      <c r="F20" t="s">
        <v>232</v>
      </c>
      <c r="G20" t="s">
        <v>1051</v>
      </c>
      <c r="H20" t="s">
        <v>154</v>
      </c>
      <c r="I20" s="75">
        <v>0</v>
      </c>
      <c r="J20" t="s">
        <v>105</v>
      </c>
      <c r="K20" s="75">
        <v>0</v>
      </c>
      <c r="L20" s="75">
        <v>0</v>
      </c>
      <c r="M20" s="75">
        <v>5175171.71</v>
      </c>
      <c r="N20" s="75">
        <v>100.2608</v>
      </c>
      <c r="O20" s="75">
        <v>5188.6685578196802</v>
      </c>
      <c r="P20" s="75">
        <v>0.24</v>
      </c>
      <c r="Q20" s="75">
        <v>0.02</v>
      </c>
    </row>
    <row r="21" spans="2:17">
      <c r="B21" t="s">
        <v>4575</v>
      </c>
      <c r="C21" t="s">
        <v>4560</v>
      </c>
      <c r="D21" t="s">
        <v>4576</v>
      </c>
      <c r="F21" t="s">
        <v>232</v>
      </c>
      <c r="G21" t="s">
        <v>363</v>
      </c>
      <c r="H21" t="s">
        <v>154</v>
      </c>
      <c r="I21" s="75">
        <v>0</v>
      </c>
      <c r="J21" t="s">
        <v>105</v>
      </c>
      <c r="K21" s="75">
        <v>0</v>
      </c>
      <c r="L21" s="75">
        <v>0</v>
      </c>
      <c r="M21" s="75">
        <v>12009.78</v>
      </c>
      <c r="N21" s="75">
        <v>102.23399999999999</v>
      </c>
      <c r="O21" s="75">
        <v>12.2780784852</v>
      </c>
      <c r="P21" s="75">
        <v>0</v>
      </c>
      <c r="Q21" s="75">
        <v>0</v>
      </c>
    </row>
    <row r="22" spans="2:17">
      <c r="B22" t="s">
        <v>4577</v>
      </c>
      <c r="C22" t="s">
        <v>4560</v>
      </c>
      <c r="D22" t="s">
        <v>4578</v>
      </c>
      <c r="F22" t="s">
        <v>232</v>
      </c>
      <c r="G22" t="s">
        <v>1051</v>
      </c>
      <c r="H22" t="s">
        <v>154</v>
      </c>
      <c r="I22" s="75">
        <v>0</v>
      </c>
      <c r="J22" t="s">
        <v>105</v>
      </c>
      <c r="K22" s="75">
        <v>0</v>
      </c>
      <c r="L22" s="75">
        <v>0</v>
      </c>
      <c r="M22" s="75">
        <v>368</v>
      </c>
      <c r="N22" s="75">
        <v>100</v>
      </c>
      <c r="O22" s="75">
        <v>0.36799999999999999</v>
      </c>
      <c r="P22" s="75">
        <v>0</v>
      </c>
      <c r="Q22" s="75">
        <v>0</v>
      </c>
    </row>
    <row r="23" spans="2:17">
      <c r="B23" t="s">
        <v>4579</v>
      </c>
      <c r="C23" t="s">
        <v>4560</v>
      </c>
      <c r="D23" t="s">
        <v>4580</v>
      </c>
      <c r="F23" t="s">
        <v>232</v>
      </c>
      <c r="G23" t="s">
        <v>1051</v>
      </c>
      <c r="H23" t="s">
        <v>154</v>
      </c>
      <c r="I23" s="75">
        <v>0</v>
      </c>
      <c r="J23" t="s">
        <v>105</v>
      </c>
      <c r="K23" s="75">
        <v>0</v>
      </c>
      <c r="L23" s="75">
        <v>0</v>
      </c>
      <c r="M23" s="75">
        <v>194971127.25999999</v>
      </c>
      <c r="N23" s="75">
        <v>101.72330000000022</v>
      </c>
      <c r="O23" s="75">
        <v>198331.06469607199</v>
      </c>
      <c r="P23" s="75">
        <v>9.09</v>
      </c>
      <c r="Q23" s="75">
        <v>0.77</v>
      </c>
    </row>
    <row r="24" spans="2:17">
      <c r="B24" t="s">
        <v>4581</v>
      </c>
      <c r="C24" t="s">
        <v>4560</v>
      </c>
      <c r="D24" t="s">
        <v>4582</v>
      </c>
      <c r="F24" t="s">
        <v>232</v>
      </c>
      <c r="G24" t="s">
        <v>1051</v>
      </c>
      <c r="H24" t="s">
        <v>154</v>
      </c>
      <c r="I24" s="75">
        <v>0</v>
      </c>
      <c r="J24" t="s">
        <v>105</v>
      </c>
      <c r="K24" s="75">
        <v>0</v>
      </c>
      <c r="L24" s="75">
        <v>0</v>
      </c>
      <c r="M24" s="75">
        <v>9759490.8300000001</v>
      </c>
      <c r="N24" s="75">
        <v>101.1189</v>
      </c>
      <c r="O24" s="75">
        <v>9868.6897728968706</v>
      </c>
      <c r="P24" s="75">
        <v>0.45</v>
      </c>
      <c r="Q24" s="75">
        <v>0.04</v>
      </c>
    </row>
    <row r="25" spans="2:17">
      <c r="B25" t="s">
        <v>4583</v>
      </c>
      <c r="C25" t="s">
        <v>4560</v>
      </c>
      <c r="D25" t="s">
        <v>4584</v>
      </c>
      <c r="F25" t="s">
        <v>232</v>
      </c>
      <c r="G25" t="s">
        <v>1051</v>
      </c>
      <c r="H25" t="s">
        <v>154</v>
      </c>
      <c r="I25" s="75">
        <v>0</v>
      </c>
      <c r="J25" t="s">
        <v>105</v>
      </c>
      <c r="K25" s="75">
        <v>0</v>
      </c>
      <c r="L25" s="75">
        <v>0</v>
      </c>
      <c r="M25" s="75">
        <v>32741030.030000001</v>
      </c>
      <c r="N25" s="75">
        <v>101.75</v>
      </c>
      <c r="O25" s="75">
        <v>33313.998055525</v>
      </c>
      <c r="P25" s="75">
        <v>1.53</v>
      </c>
      <c r="Q25" s="75">
        <v>0.13</v>
      </c>
    </row>
    <row r="26" spans="2:17">
      <c r="B26" t="s">
        <v>4583</v>
      </c>
      <c r="C26" t="s">
        <v>4560</v>
      </c>
      <c r="D26" t="s">
        <v>4585</v>
      </c>
      <c r="F26" t="s">
        <v>232</v>
      </c>
      <c r="G26" t="s">
        <v>1051</v>
      </c>
      <c r="H26" t="s">
        <v>154</v>
      </c>
      <c r="I26" s="75">
        <v>0</v>
      </c>
      <c r="J26" t="s">
        <v>105</v>
      </c>
      <c r="K26" s="75">
        <v>0</v>
      </c>
      <c r="L26" s="75">
        <v>0</v>
      </c>
      <c r="M26" s="75">
        <v>33983509.060000002</v>
      </c>
      <c r="N26" s="75">
        <v>102.7775</v>
      </c>
      <c r="O26" s="75">
        <v>34927.401024141502</v>
      </c>
      <c r="P26" s="75">
        <v>1.6</v>
      </c>
      <c r="Q26" s="75">
        <v>0.14000000000000001</v>
      </c>
    </row>
    <row r="27" spans="2:17">
      <c r="B27" t="s">
        <v>4583</v>
      </c>
      <c r="C27" t="s">
        <v>4560</v>
      </c>
      <c r="D27" t="s">
        <v>4586</v>
      </c>
      <c r="F27" t="s">
        <v>232</v>
      </c>
      <c r="G27" t="s">
        <v>1051</v>
      </c>
      <c r="H27" t="s">
        <v>154</v>
      </c>
      <c r="I27" s="75">
        <v>0</v>
      </c>
      <c r="J27" t="s">
        <v>105</v>
      </c>
      <c r="K27" s="75">
        <v>0</v>
      </c>
      <c r="L27" s="75">
        <v>0</v>
      </c>
      <c r="M27" s="75">
        <v>36766496.450000003</v>
      </c>
      <c r="N27" s="75">
        <v>101.36009999999986</v>
      </c>
      <c r="O27" s="75">
        <v>37266.557568216398</v>
      </c>
      <c r="P27" s="75">
        <v>1.71</v>
      </c>
      <c r="Q27" s="75">
        <v>0.15</v>
      </c>
    </row>
    <row r="28" spans="2:17">
      <c r="B28" t="s">
        <v>4583</v>
      </c>
      <c r="C28" t="s">
        <v>4560</v>
      </c>
      <c r="D28" t="s">
        <v>4587</v>
      </c>
      <c r="F28" t="s">
        <v>232</v>
      </c>
      <c r="G28" t="s">
        <v>1051</v>
      </c>
      <c r="H28" t="s">
        <v>154</v>
      </c>
      <c r="I28" s="75">
        <v>0</v>
      </c>
      <c r="J28" t="s">
        <v>105</v>
      </c>
      <c r="K28" s="75">
        <v>0</v>
      </c>
      <c r="L28" s="75">
        <v>0</v>
      </c>
      <c r="M28" s="75">
        <v>412080462.32999998</v>
      </c>
      <c r="N28" s="75">
        <v>101.61500000000012</v>
      </c>
      <c r="O28" s="75">
        <v>418735.56179662998</v>
      </c>
      <c r="P28" s="75">
        <v>19.2</v>
      </c>
      <c r="Q28" s="75">
        <v>1.63</v>
      </c>
    </row>
    <row r="29" spans="2:17">
      <c r="B29" t="s">
        <v>4583</v>
      </c>
      <c r="C29" t="s">
        <v>4560</v>
      </c>
      <c r="D29" t="s">
        <v>4588</v>
      </c>
      <c r="F29" t="s">
        <v>232</v>
      </c>
      <c r="G29" t="s">
        <v>1051</v>
      </c>
      <c r="H29" t="s">
        <v>154</v>
      </c>
      <c r="I29" s="75">
        <v>0</v>
      </c>
      <c r="J29" t="s">
        <v>105</v>
      </c>
      <c r="K29" s="75">
        <v>0</v>
      </c>
      <c r="L29" s="75">
        <v>0</v>
      </c>
      <c r="M29" s="75">
        <v>19332165.899999999</v>
      </c>
      <c r="N29" s="75">
        <v>101.3764</v>
      </c>
      <c r="O29" s="75">
        <v>19598.253831447601</v>
      </c>
      <c r="P29" s="75">
        <v>0.9</v>
      </c>
      <c r="Q29" s="75">
        <v>0.08</v>
      </c>
    </row>
    <row r="30" spans="2:17">
      <c r="B30" t="s">
        <v>4583</v>
      </c>
      <c r="C30" t="s">
        <v>4560</v>
      </c>
      <c r="D30" t="s">
        <v>4589</v>
      </c>
      <c r="F30" t="s">
        <v>232</v>
      </c>
      <c r="G30" t="s">
        <v>1051</v>
      </c>
      <c r="H30" t="s">
        <v>154</v>
      </c>
      <c r="I30" s="75">
        <v>0</v>
      </c>
      <c r="J30" t="s">
        <v>105</v>
      </c>
      <c r="K30" s="75">
        <v>0</v>
      </c>
      <c r="L30" s="75">
        <v>0</v>
      </c>
      <c r="M30" s="75">
        <v>16153964.630000001</v>
      </c>
      <c r="N30" s="75">
        <v>101.56369999999994</v>
      </c>
      <c r="O30" s="75">
        <v>16406.564174919298</v>
      </c>
      <c r="P30" s="75">
        <v>0.75</v>
      </c>
      <c r="Q30" s="75">
        <v>0.06</v>
      </c>
    </row>
    <row r="31" spans="2:17">
      <c r="B31" t="s">
        <v>4583</v>
      </c>
      <c r="C31" t="s">
        <v>4560</v>
      </c>
      <c r="D31" t="s">
        <v>4590</v>
      </c>
      <c r="F31" t="s">
        <v>232</v>
      </c>
      <c r="G31" t="s">
        <v>1051</v>
      </c>
      <c r="H31" t="s">
        <v>154</v>
      </c>
      <c r="I31" s="75">
        <v>0</v>
      </c>
      <c r="J31" t="s">
        <v>105</v>
      </c>
      <c r="K31" s="75">
        <v>0</v>
      </c>
      <c r="L31" s="75">
        <v>0</v>
      </c>
      <c r="M31" s="75">
        <v>28751995.239999998</v>
      </c>
      <c r="N31" s="75">
        <v>101.59659999999987</v>
      </c>
      <c r="O31" s="75">
        <v>29211.049596001802</v>
      </c>
      <c r="P31" s="75">
        <v>1.34</v>
      </c>
      <c r="Q31" s="75">
        <v>0.11</v>
      </c>
    </row>
    <row r="32" spans="2:17">
      <c r="B32" t="s">
        <v>4583</v>
      </c>
      <c r="C32" t="s">
        <v>4560</v>
      </c>
      <c r="D32" t="s">
        <v>4591</v>
      </c>
      <c r="F32" t="s">
        <v>232</v>
      </c>
      <c r="G32" t="s">
        <v>1051</v>
      </c>
      <c r="H32" t="s">
        <v>154</v>
      </c>
      <c r="I32" s="75">
        <v>0</v>
      </c>
      <c r="J32" t="s">
        <v>105</v>
      </c>
      <c r="K32" s="75">
        <v>0</v>
      </c>
      <c r="L32" s="75">
        <v>0</v>
      </c>
      <c r="M32" s="75">
        <v>147044514.72</v>
      </c>
      <c r="N32" s="75">
        <v>101.77610000000006</v>
      </c>
      <c r="O32" s="75">
        <v>149656.172345942</v>
      </c>
      <c r="P32" s="75">
        <v>6.86</v>
      </c>
      <c r="Q32" s="75">
        <v>0.57999999999999996</v>
      </c>
    </row>
    <row r="33" spans="2:17">
      <c r="B33" t="s">
        <v>4583</v>
      </c>
      <c r="C33" t="s">
        <v>4560</v>
      </c>
      <c r="D33" t="s">
        <v>4592</v>
      </c>
      <c r="F33" t="s">
        <v>232</v>
      </c>
      <c r="G33" t="s">
        <v>1051</v>
      </c>
      <c r="H33" t="s">
        <v>154</v>
      </c>
      <c r="I33" s="75">
        <v>0</v>
      </c>
      <c r="J33" t="s">
        <v>105</v>
      </c>
      <c r="K33" s="75">
        <v>0</v>
      </c>
      <c r="L33" s="75">
        <v>0</v>
      </c>
      <c r="M33" s="75">
        <v>146108068.68000001</v>
      </c>
      <c r="N33" s="75">
        <v>101.64519999999975</v>
      </c>
      <c r="O33" s="75">
        <v>148511.838625923</v>
      </c>
      <c r="P33" s="75">
        <v>6.81</v>
      </c>
      <c r="Q33" s="75">
        <v>0.57999999999999996</v>
      </c>
    </row>
    <row r="34" spans="2:17">
      <c r="B34" t="s">
        <v>4583</v>
      </c>
      <c r="C34" t="s">
        <v>4560</v>
      </c>
      <c r="D34" t="s">
        <v>4593</v>
      </c>
      <c r="F34" t="s">
        <v>232</v>
      </c>
      <c r="G34" t="s">
        <v>1051</v>
      </c>
      <c r="H34" t="s">
        <v>154</v>
      </c>
      <c r="I34" s="75">
        <v>0</v>
      </c>
      <c r="J34" t="s">
        <v>105</v>
      </c>
      <c r="K34" s="75">
        <v>0</v>
      </c>
      <c r="L34" s="75">
        <v>0</v>
      </c>
      <c r="M34" s="75">
        <v>1954338.52</v>
      </c>
      <c r="N34" s="75">
        <v>101.28489999999999</v>
      </c>
      <c r="O34" s="75">
        <v>1979.44981564348</v>
      </c>
      <c r="P34" s="75">
        <v>0.09</v>
      </c>
      <c r="Q34" s="75">
        <v>0.01</v>
      </c>
    </row>
    <row r="35" spans="2:17">
      <c r="B35" t="s">
        <v>4583</v>
      </c>
      <c r="C35" t="s">
        <v>4560</v>
      </c>
      <c r="D35" t="s">
        <v>4594</v>
      </c>
      <c r="F35" t="s">
        <v>232</v>
      </c>
      <c r="G35" t="s">
        <v>1051</v>
      </c>
      <c r="H35" t="s">
        <v>154</v>
      </c>
      <c r="I35" s="75">
        <v>0</v>
      </c>
      <c r="J35" t="s">
        <v>105</v>
      </c>
      <c r="K35" s="75">
        <v>0</v>
      </c>
      <c r="L35" s="75">
        <v>0</v>
      </c>
      <c r="M35" s="75">
        <v>1202965.3799999999</v>
      </c>
      <c r="N35" s="75">
        <v>101.10599999999999</v>
      </c>
      <c r="O35" s="75">
        <v>1216.2701771028001</v>
      </c>
      <c r="P35" s="75">
        <v>0.06</v>
      </c>
      <c r="Q35" s="75">
        <v>0</v>
      </c>
    </row>
    <row r="36" spans="2:17">
      <c r="B36" t="s">
        <v>4583</v>
      </c>
      <c r="C36" t="s">
        <v>4560</v>
      </c>
      <c r="D36" t="s">
        <v>4595</v>
      </c>
      <c r="F36" t="s">
        <v>232</v>
      </c>
      <c r="G36" t="s">
        <v>1051</v>
      </c>
      <c r="H36" t="s">
        <v>154</v>
      </c>
      <c r="I36" s="75">
        <v>0</v>
      </c>
      <c r="J36" t="s">
        <v>105</v>
      </c>
      <c r="K36" s="75">
        <v>0</v>
      </c>
      <c r="L36" s="75">
        <v>0</v>
      </c>
      <c r="M36" s="75">
        <v>3044777.99</v>
      </c>
      <c r="N36" s="75">
        <v>101.10339999999999</v>
      </c>
      <c r="O36" s="75">
        <v>3078.3740703416602</v>
      </c>
      <c r="P36" s="75">
        <v>0.14000000000000001</v>
      </c>
      <c r="Q36" s="75">
        <v>0.01</v>
      </c>
    </row>
    <row r="37" spans="2:17">
      <c r="B37" t="s">
        <v>4596</v>
      </c>
      <c r="C37" t="s">
        <v>4560</v>
      </c>
      <c r="D37" t="s">
        <v>4597</v>
      </c>
      <c r="F37" t="s">
        <v>232</v>
      </c>
      <c r="G37" t="s">
        <v>1051</v>
      </c>
      <c r="H37" t="s">
        <v>154</v>
      </c>
      <c r="I37" s="75">
        <v>0</v>
      </c>
      <c r="J37" t="s">
        <v>105</v>
      </c>
      <c r="K37" s="75">
        <v>0</v>
      </c>
      <c r="L37" s="75">
        <v>0</v>
      </c>
      <c r="M37" s="75">
        <v>20333</v>
      </c>
      <c r="N37" s="75">
        <v>100</v>
      </c>
      <c r="O37" s="75">
        <v>20.332999999999998</v>
      </c>
      <c r="P37" s="75">
        <v>0</v>
      </c>
      <c r="Q37" s="75">
        <v>0</v>
      </c>
    </row>
    <row r="38" spans="2:17">
      <c r="B38" s="76" t="s">
        <v>4598</v>
      </c>
      <c r="I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</row>
    <row r="39" spans="2:17">
      <c r="B39" t="s">
        <v>212</v>
      </c>
      <c r="D39" t="s">
        <v>212</v>
      </c>
      <c r="F39" t="s">
        <v>212</v>
      </c>
      <c r="I39" s="75">
        <v>0</v>
      </c>
      <c r="J39" t="s">
        <v>212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4599</v>
      </c>
      <c r="I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</row>
    <row r="41" spans="2:17">
      <c r="B41" t="s">
        <v>212</v>
      </c>
      <c r="D41" t="s">
        <v>212</v>
      </c>
      <c r="F41" t="s">
        <v>212</v>
      </c>
      <c r="I41" s="75">
        <v>0</v>
      </c>
      <c r="J41" t="s">
        <v>212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</row>
    <row r="42" spans="2:17">
      <c r="B42" s="76" t="s">
        <v>4600</v>
      </c>
      <c r="I42" s="77">
        <v>-176524</v>
      </c>
      <c r="L42" s="77">
        <v>0.38</v>
      </c>
      <c r="M42" s="77">
        <v>632619041.22000003</v>
      </c>
      <c r="O42" s="77">
        <v>861499.60514822928</v>
      </c>
      <c r="P42" s="77">
        <v>39.5</v>
      </c>
      <c r="Q42" s="77">
        <v>3.36</v>
      </c>
    </row>
    <row r="43" spans="2:17">
      <c r="B43" t="s">
        <v>4601</v>
      </c>
      <c r="C43" t="s">
        <v>4560</v>
      </c>
      <c r="D43" t="s">
        <v>4602</v>
      </c>
      <c r="E43" t="s">
        <v>4603</v>
      </c>
      <c r="F43" t="s">
        <v>221</v>
      </c>
      <c r="G43" t="s">
        <v>4604</v>
      </c>
      <c r="H43" t="s">
        <v>154</v>
      </c>
      <c r="I43" s="75">
        <v>3.86</v>
      </c>
      <c r="J43" t="s">
        <v>105</v>
      </c>
      <c r="K43" s="75">
        <v>4.2</v>
      </c>
      <c r="L43" s="75">
        <v>-2.39</v>
      </c>
      <c r="M43" s="75">
        <v>320855.52</v>
      </c>
      <c r="N43" s="75">
        <v>110.65</v>
      </c>
      <c r="O43" s="75">
        <v>355.02663288000002</v>
      </c>
      <c r="P43" s="75">
        <v>0.02</v>
      </c>
      <c r="Q43" s="75">
        <v>0</v>
      </c>
    </row>
    <row r="44" spans="2:17">
      <c r="B44" t="s">
        <v>4605</v>
      </c>
      <c r="C44" t="s">
        <v>4560</v>
      </c>
      <c r="D44" t="s">
        <v>4606</v>
      </c>
      <c r="E44" t="s">
        <v>463</v>
      </c>
      <c r="F44" t="s">
        <v>221</v>
      </c>
      <c r="G44" t="s">
        <v>4607</v>
      </c>
      <c r="H44" t="s">
        <v>152</v>
      </c>
      <c r="I44" s="75">
        <v>0</v>
      </c>
      <c r="J44" t="s">
        <v>105</v>
      </c>
      <c r="K44" s="75">
        <v>0</v>
      </c>
      <c r="L44" s="75">
        <v>0</v>
      </c>
      <c r="M44" s="75">
        <v>874212.75</v>
      </c>
      <c r="N44" s="75">
        <v>100</v>
      </c>
      <c r="O44" s="75">
        <v>874.21275000000003</v>
      </c>
      <c r="P44" s="75">
        <v>0.04</v>
      </c>
      <c r="Q44" s="75">
        <v>0</v>
      </c>
    </row>
    <row r="45" spans="2:17">
      <c r="B45" t="s">
        <v>4608</v>
      </c>
      <c r="C45" t="s">
        <v>4560</v>
      </c>
      <c r="D45" t="s">
        <v>4609</v>
      </c>
      <c r="E45" t="s">
        <v>4610</v>
      </c>
      <c r="F45" t="s">
        <v>221</v>
      </c>
      <c r="G45" t="s">
        <v>4611</v>
      </c>
      <c r="H45" t="s">
        <v>154</v>
      </c>
      <c r="I45" s="75">
        <v>0.68</v>
      </c>
      <c r="J45" t="s">
        <v>109</v>
      </c>
      <c r="K45" s="75">
        <v>2.16</v>
      </c>
      <c r="L45" s="75">
        <v>0.86</v>
      </c>
      <c r="M45" s="75">
        <v>267177.3</v>
      </c>
      <c r="N45" s="75">
        <v>100.72</v>
      </c>
      <c r="O45" s="75">
        <v>949.65734628023995</v>
      </c>
      <c r="P45" s="75">
        <v>0.04</v>
      </c>
      <c r="Q45" s="75">
        <v>0</v>
      </c>
    </row>
    <row r="46" spans="2:17">
      <c r="B46" t="s">
        <v>4612</v>
      </c>
      <c r="C46" t="s">
        <v>4560</v>
      </c>
      <c r="D46" t="s">
        <v>4613</v>
      </c>
      <c r="E46" t="s">
        <v>4610</v>
      </c>
      <c r="F46" t="s">
        <v>221</v>
      </c>
      <c r="G46" t="s">
        <v>1016</v>
      </c>
      <c r="H46" t="s">
        <v>154</v>
      </c>
      <c r="I46" s="75">
        <v>0.26</v>
      </c>
      <c r="J46" t="s">
        <v>113</v>
      </c>
      <c r="K46" s="75">
        <v>1.01</v>
      </c>
      <c r="L46" s="75">
        <v>0.03</v>
      </c>
      <c r="M46" s="75">
        <v>642313.26</v>
      </c>
      <c r="N46" s="75">
        <v>100.24000000000017</v>
      </c>
      <c r="O46" s="75">
        <v>2676.4400672711899</v>
      </c>
      <c r="P46" s="75">
        <v>0.12</v>
      </c>
      <c r="Q46" s="75">
        <v>0.01</v>
      </c>
    </row>
    <row r="47" spans="2:17">
      <c r="B47" t="s">
        <v>4614</v>
      </c>
      <c r="C47" t="s">
        <v>4560</v>
      </c>
      <c r="D47" t="s">
        <v>4615</v>
      </c>
      <c r="E47" t="s">
        <v>547</v>
      </c>
      <c r="F47" t="s">
        <v>217</v>
      </c>
      <c r="G47" t="s">
        <v>4616</v>
      </c>
      <c r="H47" t="s">
        <v>152</v>
      </c>
      <c r="I47" s="75">
        <v>0.9</v>
      </c>
      <c r="J47" t="s">
        <v>105</v>
      </c>
      <c r="K47" s="75">
        <v>1.1000000000000001</v>
      </c>
      <c r="L47" s="75">
        <v>0.35</v>
      </c>
      <c r="M47" s="75">
        <v>4274837.1900000004</v>
      </c>
      <c r="N47" s="75">
        <v>100.18</v>
      </c>
      <c r="O47" s="75">
        <v>4282.5318969419995</v>
      </c>
      <c r="P47" s="75">
        <v>0.2</v>
      </c>
      <c r="Q47" s="75">
        <v>0.02</v>
      </c>
    </row>
    <row r="48" spans="2:17">
      <c r="B48" t="s">
        <v>4617</v>
      </c>
      <c r="C48" t="s">
        <v>4618</v>
      </c>
      <c r="D48" t="s">
        <v>4619</v>
      </c>
      <c r="E48" t="s">
        <v>3655</v>
      </c>
      <c r="F48" t="s">
        <v>557</v>
      </c>
      <c r="G48" t="s">
        <v>4620</v>
      </c>
      <c r="H48" t="s">
        <v>153</v>
      </c>
      <c r="I48" s="75">
        <v>8.83</v>
      </c>
      <c r="J48" t="s">
        <v>105</v>
      </c>
      <c r="K48" s="75">
        <v>3.85</v>
      </c>
      <c r="L48" s="75">
        <v>-1.1399999999999999</v>
      </c>
      <c r="M48" s="75">
        <v>1797016.92</v>
      </c>
      <c r="N48" s="75">
        <v>116.72</v>
      </c>
      <c r="O48" s="75">
        <v>2097.4781490239998</v>
      </c>
      <c r="P48" s="75">
        <v>0.1</v>
      </c>
      <c r="Q48" s="75">
        <v>0.01</v>
      </c>
    </row>
    <row r="49" spans="2:17">
      <c r="B49" t="s">
        <v>4621</v>
      </c>
      <c r="C49" t="s">
        <v>4618</v>
      </c>
      <c r="D49" t="s">
        <v>4622</v>
      </c>
      <c r="E49" t="s">
        <v>1683</v>
      </c>
      <c r="F49" t="s">
        <v>217</v>
      </c>
      <c r="G49" t="s">
        <v>4623</v>
      </c>
      <c r="H49" t="s">
        <v>152</v>
      </c>
      <c r="I49" s="75">
        <v>2.19</v>
      </c>
      <c r="J49" t="s">
        <v>109</v>
      </c>
      <c r="K49" s="75">
        <v>3.53</v>
      </c>
      <c r="L49" s="75">
        <v>-0.82</v>
      </c>
      <c r="M49" s="75">
        <v>488066.47</v>
      </c>
      <c r="N49" s="75">
        <v>103.85</v>
      </c>
      <c r="O49" s="75">
        <v>1788.69845567626</v>
      </c>
      <c r="P49" s="75">
        <v>0.08</v>
      </c>
      <c r="Q49" s="75">
        <v>0.01</v>
      </c>
    </row>
    <row r="50" spans="2:17">
      <c r="B50" t="s">
        <v>4624</v>
      </c>
      <c r="C50" t="s">
        <v>4618</v>
      </c>
      <c r="D50" t="s">
        <v>4625</v>
      </c>
      <c r="E50" t="s">
        <v>1683</v>
      </c>
      <c r="F50" t="s">
        <v>217</v>
      </c>
      <c r="G50" t="s">
        <v>4626</v>
      </c>
      <c r="H50" t="s">
        <v>152</v>
      </c>
      <c r="I50" s="75">
        <v>4.6399999999999997</v>
      </c>
      <c r="J50" t="s">
        <v>105</v>
      </c>
      <c r="K50" s="75">
        <v>6</v>
      </c>
      <c r="L50" s="75">
        <v>-1.23</v>
      </c>
      <c r="M50" s="75">
        <v>580328.09</v>
      </c>
      <c r="N50" s="75">
        <v>119.76</v>
      </c>
      <c r="O50" s="75">
        <v>695.00092058400003</v>
      </c>
      <c r="P50" s="75">
        <v>0.03</v>
      </c>
      <c r="Q50" s="75">
        <v>0</v>
      </c>
    </row>
    <row r="51" spans="2:17">
      <c r="B51" t="s">
        <v>4624</v>
      </c>
      <c r="C51" t="s">
        <v>4618</v>
      </c>
      <c r="D51" t="s">
        <v>4627</v>
      </c>
      <c r="E51" t="s">
        <v>1683</v>
      </c>
      <c r="F51" t="s">
        <v>217</v>
      </c>
      <c r="G51" t="s">
        <v>4628</v>
      </c>
      <c r="H51" t="s">
        <v>152</v>
      </c>
      <c r="I51" s="75">
        <v>5.12</v>
      </c>
      <c r="J51" t="s">
        <v>105</v>
      </c>
      <c r="K51" s="75">
        <v>6</v>
      </c>
      <c r="L51" s="75">
        <v>-1.51</v>
      </c>
      <c r="M51" s="75">
        <v>288946.84999999998</v>
      </c>
      <c r="N51" s="75">
        <v>118.16</v>
      </c>
      <c r="O51" s="75">
        <v>341.41959795999998</v>
      </c>
      <c r="P51" s="75">
        <v>0.02</v>
      </c>
      <c r="Q51" s="75">
        <v>0</v>
      </c>
    </row>
    <row r="52" spans="2:17">
      <c r="B52" t="s">
        <v>4624</v>
      </c>
      <c r="C52" t="s">
        <v>4618</v>
      </c>
      <c r="D52" t="s">
        <v>4629</v>
      </c>
      <c r="E52" t="s">
        <v>1683</v>
      </c>
      <c r="F52" t="s">
        <v>217</v>
      </c>
      <c r="G52" t="s">
        <v>376</v>
      </c>
      <c r="H52" t="s">
        <v>152</v>
      </c>
      <c r="I52" s="75">
        <v>5.51</v>
      </c>
      <c r="J52" t="s">
        <v>105</v>
      </c>
      <c r="K52" s="75">
        <v>6</v>
      </c>
      <c r="L52" s="75">
        <v>-1.72</v>
      </c>
      <c r="M52" s="75">
        <v>295274.3</v>
      </c>
      <c r="N52" s="75">
        <v>118.07</v>
      </c>
      <c r="O52" s="75">
        <v>348.63036600999999</v>
      </c>
      <c r="P52" s="75">
        <v>0.02</v>
      </c>
      <c r="Q52" s="75">
        <v>0</v>
      </c>
    </row>
    <row r="53" spans="2:17">
      <c r="B53" t="s">
        <v>4624</v>
      </c>
      <c r="C53" t="s">
        <v>4618</v>
      </c>
      <c r="D53" t="s">
        <v>4630</v>
      </c>
      <c r="E53" t="s">
        <v>1683</v>
      </c>
      <c r="F53" t="s">
        <v>217</v>
      </c>
      <c r="G53" t="s">
        <v>4631</v>
      </c>
      <c r="H53" t="s">
        <v>152</v>
      </c>
      <c r="I53" s="75">
        <v>4.91</v>
      </c>
      <c r="J53" t="s">
        <v>105</v>
      </c>
      <c r="K53" s="75">
        <v>6</v>
      </c>
      <c r="L53" s="75">
        <v>-1.29</v>
      </c>
      <c r="M53" s="75">
        <v>267976.26</v>
      </c>
      <c r="N53" s="75">
        <v>118.25</v>
      </c>
      <c r="O53" s="75">
        <v>316.88192744999998</v>
      </c>
      <c r="P53" s="75">
        <v>0.01</v>
      </c>
      <c r="Q53" s="75">
        <v>0</v>
      </c>
    </row>
    <row r="54" spans="2:17">
      <c r="B54" t="s">
        <v>4624</v>
      </c>
      <c r="C54" t="s">
        <v>4618</v>
      </c>
      <c r="D54" t="s">
        <v>4632</v>
      </c>
      <c r="E54" t="s">
        <v>1683</v>
      </c>
      <c r="F54" t="s">
        <v>217</v>
      </c>
      <c r="G54" t="s">
        <v>4633</v>
      </c>
      <c r="H54" t="s">
        <v>152</v>
      </c>
      <c r="I54" s="75">
        <v>4.25</v>
      </c>
      <c r="J54" t="s">
        <v>105</v>
      </c>
      <c r="K54" s="75">
        <v>6</v>
      </c>
      <c r="L54" s="75">
        <v>-0.62</v>
      </c>
      <c r="M54" s="75">
        <v>239309.7</v>
      </c>
      <c r="N54" s="75">
        <v>118.29</v>
      </c>
      <c r="O54" s="75">
        <v>283.07944413000001</v>
      </c>
      <c r="P54" s="75">
        <v>0.01</v>
      </c>
      <c r="Q54" s="75">
        <v>0</v>
      </c>
    </row>
    <row r="55" spans="2:17">
      <c r="B55" t="s">
        <v>4634</v>
      </c>
      <c r="C55" t="s">
        <v>4560</v>
      </c>
      <c r="D55" t="s">
        <v>4635</v>
      </c>
      <c r="E55" t="s">
        <v>4636</v>
      </c>
      <c r="F55" t="s">
        <v>217</v>
      </c>
      <c r="G55" t="s">
        <v>619</v>
      </c>
      <c r="H55" t="s">
        <v>154</v>
      </c>
      <c r="I55" s="75">
        <v>3.85</v>
      </c>
      <c r="J55" t="s">
        <v>105</v>
      </c>
      <c r="K55" s="75">
        <v>1.65</v>
      </c>
      <c r="L55" s="75">
        <v>-0.02</v>
      </c>
      <c r="M55" s="75">
        <v>2442439.34</v>
      </c>
      <c r="N55" s="75">
        <v>100.13</v>
      </c>
      <c r="O55" s="75">
        <v>2445.6145111420001</v>
      </c>
      <c r="P55" s="75">
        <v>0.11</v>
      </c>
      <c r="Q55" s="75">
        <v>0.01</v>
      </c>
    </row>
    <row r="56" spans="2:17">
      <c r="B56" t="s">
        <v>4637</v>
      </c>
      <c r="C56" t="s">
        <v>4618</v>
      </c>
      <c r="D56" t="s">
        <v>4638</v>
      </c>
      <c r="E56" t="s">
        <v>4639</v>
      </c>
      <c r="F56" t="s">
        <v>217</v>
      </c>
      <c r="G56" t="s">
        <v>1538</v>
      </c>
      <c r="H56" t="s">
        <v>154</v>
      </c>
      <c r="I56" s="75">
        <v>11.11</v>
      </c>
      <c r="J56" t="s">
        <v>105</v>
      </c>
      <c r="K56" s="75">
        <v>2.75</v>
      </c>
      <c r="L56" s="75">
        <v>-0.13</v>
      </c>
      <c r="M56" s="75">
        <v>462104.01</v>
      </c>
      <c r="N56" s="75">
        <v>108.76</v>
      </c>
      <c r="O56" s="75">
        <v>502.58432127600003</v>
      </c>
      <c r="P56" s="75">
        <v>0.02</v>
      </c>
      <c r="Q56" s="75">
        <v>0</v>
      </c>
    </row>
    <row r="57" spans="2:17">
      <c r="B57" t="s">
        <v>4637</v>
      </c>
      <c r="C57" t="s">
        <v>4618</v>
      </c>
      <c r="D57" t="s">
        <v>4640</v>
      </c>
      <c r="E57" t="s">
        <v>4639</v>
      </c>
      <c r="F57" t="s">
        <v>217</v>
      </c>
      <c r="G57" t="s">
        <v>1293</v>
      </c>
      <c r="H57" t="s">
        <v>154</v>
      </c>
      <c r="I57" s="75">
        <v>10.039999999999999</v>
      </c>
      <c r="J57" t="s">
        <v>105</v>
      </c>
      <c r="K57" s="75">
        <v>3.02</v>
      </c>
      <c r="L57" s="75">
        <v>0.08</v>
      </c>
      <c r="M57" s="75">
        <v>1848600.76</v>
      </c>
      <c r="N57" s="75">
        <v>110.61</v>
      </c>
      <c r="O57" s="75">
        <v>2044.7373006360001</v>
      </c>
      <c r="P57" s="75">
        <v>0.09</v>
      </c>
      <c r="Q57" s="75">
        <v>0.01</v>
      </c>
    </row>
    <row r="58" spans="2:17">
      <c r="B58" t="s">
        <v>4637</v>
      </c>
      <c r="C58" t="s">
        <v>4618</v>
      </c>
      <c r="D58" t="s">
        <v>4641</v>
      </c>
      <c r="E58" t="s">
        <v>4639</v>
      </c>
      <c r="F58" t="s">
        <v>217</v>
      </c>
      <c r="G58" t="s">
        <v>1293</v>
      </c>
      <c r="H58" t="s">
        <v>154</v>
      </c>
      <c r="I58" s="75">
        <v>11.95</v>
      </c>
      <c r="J58" t="s">
        <v>105</v>
      </c>
      <c r="K58" s="75">
        <v>2.4</v>
      </c>
      <c r="L58" s="75">
        <v>-0.59</v>
      </c>
      <c r="M58" s="75">
        <v>770250.46</v>
      </c>
      <c r="N58" s="75">
        <v>108.92</v>
      </c>
      <c r="O58" s="75">
        <v>838.95680103200004</v>
      </c>
      <c r="P58" s="75">
        <v>0.04</v>
      </c>
      <c r="Q58" s="75">
        <v>0</v>
      </c>
    </row>
    <row r="59" spans="2:17">
      <c r="B59" t="s">
        <v>4637</v>
      </c>
      <c r="C59" t="s">
        <v>4618</v>
      </c>
      <c r="D59" t="s">
        <v>4642</v>
      </c>
      <c r="E59" t="s">
        <v>4639</v>
      </c>
      <c r="F59" t="s">
        <v>217</v>
      </c>
      <c r="G59" t="s">
        <v>1001</v>
      </c>
      <c r="H59" t="s">
        <v>154</v>
      </c>
      <c r="I59" s="75">
        <v>11.15</v>
      </c>
      <c r="J59" t="s">
        <v>105</v>
      </c>
      <c r="K59" s="75">
        <v>3.03</v>
      </c>
      <c r="L59" s="75">
        <v>-0.28999999999999998</v>
      </c>
      <c r="M59" s="75">
        <v>1540423.49</v>
      </c>
      <c r="N59" s="75">
        <v>111.18</v>
      </c>
      <c r="O59" s="75">
        <v>1712.6428361820001</v>
      </c>
      <c r="P59" s="75">
        <v>0.08</v>
      </c>
      <c r="Q59" s="75">
        <v>0.01</v>
      </c>
    </row>
    <row r="60" spans="2:17">
      <c r="B60" t="s">
        <v>4617</v>
      </c>
      <c r="C60" t="s">
        <v>4560</v>
      </c>
      <c r="D60" t="s">
        <v>4643</v>
      </c>
      <c r="E60" t="s">
        <v>3655</v>
      </c>
      <c r="F60" t="s">
        <v>636</v>
      </c>
      <c r="G60" t="s">
        <v>1051</v>
      </c>
      <c r="H60" t="s">
        <v>152</v>
      </c>
      <c r="I60" s="75">
        <v>9.76</v>
      </c>
      <c r="J60" t="s">
        <v>105</v>
      </c>
      <c r="K60" s="75">
        <v>7</v>
      </c>
      <c r="L60" s="75">
        <v>-1.68</v>
      </c>
      <c r="M60" s="75">
        <v>37640477.68</v>
      </c>
      <c r="N60" s="75">
        <v>147.02000000000001</v>
      </c>
      <c r="O60" s="75">
        <v>55339.030285136003</v>
      </c>
      <c r="P60" s="75">
        <v>2.54</v>
      </c>
      <c r="Q60" s="75">
        <v>0.22</v>
      </c>
    </row>
    <row r="61" spans="2:17">
      <c r="B61" t="s">
        <v>4644</v>
      </c>
      <c r="C61" t="s">
        <v>4618</v>
      </c>
      <c r="D61" t="s">
        <v>4645</v>
      </c>
      <c r="E61" t="s">
        <v>4646</v>
      </c>
      <c r="F61" t="s">
        <v>640</v>
      </c>
      <c r="G61" t="s">
        <v>4647</v>
      </c>
      <c r="H61" t="s">
        <v>153</v>
      </c>
      <c r="I61" s="75">
        <v>12.52</v>
      </c>
      <c r="J61" t="s">
        <v>105</v>
      </c>
      <c r="K61" s="75">
        <v>4.9800000000000004</v>
      </c>
      <c r="L61" s="75">
        <v>-1.35</v>
      </c>
      <c r="M61" s="75">
        <v>445302.78</v>
      </c>
      <c r="N61" s="75">
        <v>132.57</v>
      </c>
      <c r="O61" s="75">
        <v>590.33789544599995</v>
      </c>
      <c r="P61" s="75">
        <v>0.03</v>
      </c>
      <c r="Q61" s="75">
        <v>0</v>
      </c>
    </row>
    <row r="62" spans="2:17">
      <c r="B62" t="s">
        <v>4644</v>
      </c>
      <c r="C62" t="s">
        <v>4618</v>
      </c>
      <c r="D62" t="s">
        <v>4648</v>
      </c>
      <c r="E62" t="s">
        <v>4646</v>
      </c>
      <c r="F62" t="s">
        <v>640</v>
      </c>
      <c r="G62" t="s">
        <v>4647</v>
      </c>
      <c r="H62" t="s">
        <v>153</v>
      </c>
      <c r="I62" s="75">
        <v>11.88</v>
      </c>
      <c r="J62" t="s">
        <v>105</v>
      </c>
      <c r="K62" s="75">
        <v>5.36</v>
      </c>
      <c r="L62" s="75">
        <v>-1.1599999999999999</v>
      </c>
      <c r="M62" s="75">
        <v>227729.4</v>
      </c>
      <c r="N62" s="75">
        <v>132.12</v>
      </c>
      <c r="O62" s="75">
        <v>300.87608327999999</v>
      </c>
      <c r="P62" s="75">
        <v>0.01</v>
      </c>
      <c r="Q62" s="75">
        <v>0</v>
      </c>
    </row>
    <row r="63" spans="2:17">
      <c r="B63" t="s">
        <v>4644</v>
      </c>
      <c r="C63" t="s">
        <v>4618</v>
      </c>
      <c r="D63" t="s">
        <v>4649</v>
      </c>
      <c r="E63" t="s">
        <v>4646</v>
      </c>
      <c r="F63" t="s">
        <v>640</v>
      </c>
      <c r="G63" t="s">
        <v>4647</v>
      </c>
      <c r="H63" t="s">
        <v>153</v>
      </c>
      <c r="I63" s="75">
        <v>11.01</v>
      </c>
      <c r="J63" t="s">
        <v>105</v>
      </c>
      <c r="K63" s="75">
        <v>5.13</v>
      </c>
      <c r="L63" s="75">
        <v>-0.79</v>
      </c>
      <c r="M63" s="75">
        <v>269503.09000000003</v>
      </c>
      <c r="N63" s="75">
        <v>127.79</v>
      </c>
      <c r="O63" s="75">
        <v>344.39799871100001</v>
      </c>
      <c r="P63" s="75">
        <v>0.02</v>
      </c>
      <c r="Q63" s="75">
        <v>0</v>
      </c>
    </row>
    <row r="64" spans="2:17">
      <c r="B64" t="s">
        <v>4644</v>
      </c>
      <c r="C64" t="s">
        <v>4618</v>
      </c>
      <c r="D64" t="s">
        <v>4650</v>
      </c>
      <c r="E64" t="s">
        <v>4646</v>
      </c>
      <c r="F64" t="s">
        <v>640</v>
      </c>
      <c r="G64" t="s">
        <v>4647</v>
      </c>
      <c r="H64" t="s">
        <v>153</v>
      </c>
      <c r="I64" s="75">
        <v>9.7899999999999991</v>
      </c>
      <c r="J64" t="s">
        <v>105</v>
      </c>
      <c r="K64" s="75">
        <v>4.8499999999999996</v>
      </c>
      <c r="L64" s="75">
        <v>-0.41</v>
      </c>
      <c r="M64" s="75">
        <v>116594.79</v>
      </c>
      <c r="N64" s="75">
        <v>126.52</v>
      </c>
      <c r="O64" s="75">
        <v>147.51572830800001</v>
      </c>
      <c r="P64" s="75">
        <v>0.01</v>
      </c>
      <c r="Q64" s="75">
        <v>0</v>
      </c>
    </row>
    <row r="65" spans="2:17">
      <c r="B65" t="s">
        <v>4644</v>
      </c>
      <c r="C65" t="s">
        <v>4618</v>
      </c>
      <c r="D65" t="s">
        <v>4651</v>
      </c>
      <c r="E65" t="s">
        <v>4646</v>
      </c>
      <c r="F65" t="s">
        <v>640</v>
      </c>
      <c r="G65" t="s">
        <v>4647</v>
      </c>
      <c r="H65" t="s">
        <v>153</v>
      </c>
      <c r="I65" s="75">
        <v>10.91</v>
      </c>
      <c r="J65" t="s">
        <v>105</v>
      </c>
      <c r="K65" s="75">
        <v>4.8499999999999996</v>
      </c>
      <c r="L65" s="75">
        <v>-0.69</v>
      </c>
      <c r="M65" s="75">
        <v>75847.789999999994</v>
      </c>
      <c r="N65" s="75">
        <v>126.58</v>
      </c>
      <c r="O65" s="75">
        <v>96.008132582000002</v>
      </c>
      <c r="P65" s="75">
        <v>0</v>
      </c>
      <c r="Q65" s="75">
        <v>0</v>
      </c>
    </row>
    <row r="66" spans="2:17">
      <c r="B66" t="s">
        <v>4644</v>
      </c>
      <c r="C66" t="s">
        <v>4618</v>
      </c>
      <c r="D66" t="s">
        <v>4652</v>
      </c>
      <c r="E66" t="s">
        <v>4646</v>
      </c>
      <c r="F66" t="s">
        <v>640</v>
      </c>
      <c r="G66" t="s">
        <v>4647</v>
      </c>
      <c r="H66" t="s">
        <v>153</v>
      </c>
      <c r="I66" s="75">
        <v>13.04</v>
      </c>
      <c r="J66" t="s">
        <v>105</v>
      </c>
      <c r="K66" s="75">
        <v>4.8600000000000003</v>
      </c>
      <c r="L66" s="75">
        <v>-1.32</v>
      </c>
      <c r="M66" s="75">
        <v>196664.1</v>
      </c>
      <c r="N66" s="75">
        <v>126.59</v>
      </c>
      <c r="O66" s="75">
        <v>248.95708418999999</v>
      </c>
      <c r="P66" s="75">
        <v>0.01</v>
      </c>
      <c r="Q66" s="75">
        <v>0</v>
      </c>
    </row>
    <row r="67" spans="2:17">
      <c r="B67" t="s">
        <v>4644</v>
      </c>
      <c r="C67" t="s">
        <v>4618</v>
      </c>
      <c r="D67" t="s">
        <v>4653</v>
      </c>
      <c r="E67" t="s">
        <v>4646</v>
      </c>
      <c r="F67" t="s">
        <v>640</v>
      </c>
      <c r="G67" t="s">
        <v>4647</v>
      </c>
      <c r="H67" t="s">
        <v>153</v>
      </c>
      <c r="I67" s="75">
        <v>11.85</v>
      </c>
      <c r="J67" t="s">
        <v>105</v>
      </c>
      <c r="K67" s="75">
        <v>4.8600000000000003</v>
      </c>
      <c r="L67" s="75">
        <v>-1.24</v>
      </c>
      <c r="M67" s="75">
        <v>152694.20000000001</v>
      </c>
      <c r="N67" s="75">
        <v>128.61000000000001</v>
      </c>
      <c r="O67" s="75">
        <v>196.38001062000001</v>
      </c>
      <c r="P67" s="75">
        <v>0.01</v>
      </c>
      <c r="Q67" s="75">
        <v>0</v>
      </c>
    </row>
    <row r="68" spans="2:17">
      <c r="B68" t="s">
        <v>4644</v>
      </c>
      <c r="C68" t="s">
        <v>4618</v>
      </c>
      <c r="D68" t="s">
        <v>4654</v>
      </c>
      <c r="E68" t="s">
        <v>4646</v>
      </c>
      <c r="F68" t="s">
        <v>640</v>
      </c>
      <c r="G68" t="s">
        <v>4647</v>
      </c>
      <c r="H68" t="s">
        <v>153</v>
      </c>
      <c r="I68" s="75">
        <v>10.6</v>
      </c>
      <c r="J68" t="s">
        <v>105</v>
      </c>
      <c r="K68" s="75">
        <v>4.8499999999999996</v>
      </c>
      <c r="L68" s="75">
        <v>-0.73</v>
      </c>
      <c r="M68" s="75">
        <v>59698.31</v>
      </c>
      <c r="N68" s="75">
        <v>125.57</v>
      </c>
      <c r="O68" s="75">
        <v>74.963167866999996</v>
      </c>
      <c r="P68" s="75">
        <v>0</v>
      </c>
      <c r="Q68" s="75">
        <v>0</v>
      </c>
    </row>
    <row r="69" spans="2:17">
      <c r="B69" t="s">
        <v>4655</v>
      </c>
      <c r="C69" t="s">
        <v>4560</v>
      </c>
      <c r="D69" t="s">
        <v>4656</v>
      </c>
      <c r="E69" t="s">
        <v>4657</v>
      </c>
      <c r="F69" t="s">
        <v>636</v>
      </c>
      <c r="G69" t="s">
        <v>354</v>
      </c>
      <c r="H69" t="s">
        <v>154</v>
      </c>
      <c r="I69" s="75">
        <v>3.24</v>
      </c>
      <c r="J69" t="s">
        <v>105</v>
      </c>
      <c r="K69" s="75">
        <v>3.1</v>
      </c>
      <c r="L69" s="75">
        <v>1.1100000000000001</v>
      </c>
      <c r="M69" s="75">
        <v>76865447.849999994</v>
      </c>
      <c r="N69" s="75">
        <v>101.91</v>
      </c>
      <c r="O69" s="75">
        <v>78333.577903935002</v>
      </c>
      <c r="P69" s="75">
        <v>3.59</v>
      </c>
      <c r="Q69" s="75">
        <v>0.31</v>
      </c>
    </row>
    <row r="70" spans="2:17">
      <c r="B70" t="s">
        <v>4658</v>
      </c>
      <c r="C70" t="s">
        <v>4560</v>
      </c>
      <c r="D70" t="s">
        <v>4659</v>
      </c>
      <c r="E70" t="s">
        <v>4660</v>
      </c>
      <c r="F70" t="s">
        <v>636</v>
      </c>
      <c r="G70" t="s">
        <v>4661</v>
      </c>
      <c r="H70" t="s">
        <v>154</v>
      </c>
      <c r="I70" s="75">
        <v>10.69</v>
      </c>
      <c r="J70" t="s">
        <v>105</v>
      </c>
      <c r="K70" s="75">
        <v>2.2999999999999998</v>
      </c>
      <c r="L70" s="75">
        <v>-0.54</v>
      </c>
      <c r="M70" s="75">
        <v>1179901.93</v>
      </c>
      <c r="N70" s="75">
        <v>107.46</v>
      </c>
      <c r="O70" s="75">
        <v>1267.9226139780001</v>
      </c>
      <c r="P70" s="75">
        <v>0.06</v>
      </c>
      <c r="Q70" s="75">
        <v>0</v>
      </c>
    </row>
    <row r="71" spans="2:17">
      <c r="B71" t="s">
        <v>4658</v>
      </c>
      <c r="C71" t="s">
        <v>4560</v>
      </c>
      <c r="D71" t="s">
        <v>4659</v>
      </c>
      <c r="E71" t="s">
        <v>4660</v>
      </c>
      <c r="F71" t="s">
        <v>636</v>
      </c>
      <c r="G71" t="s">
        <v>4662</v>
      </c>
      <c r="H71" t="s">
        <v>154</v>
      </c>
      <c r="I71" s="75">
        <v>7.84</v>
      </c>
      <c r="J71" t="s">
        <v>105</v>
      </c>
      <c r="K71" s="75">
        <v>2.69</v>
      </c>
      <c r="L71" s="75">
        <v>0.88</v>
      </c>
      <c r="M71" s="75">
        <v>658104.21</v>
      </c>
      <c r="N71" s="75">
        <v>107.44</v>
      </c>
      <c r="O71" s="75">
        <v>707.06716322399996</v>
      </c>
      <c r="P71" s="75">
        <v>0.03</v>
      </c>
      <c r="Q71" s="75">
        <v>0</v>
      </c>
    </row>
    <row r="72" spans="2:17">
      <c r="B72" t="s">
        <v>4663</v>
      </c>
      <c r="C72" t="s">
        <v>4618</v>
      </c>
      <c r="D72" t="s">
        <v>4664</v>
      </c>
      <c r="E72" t="s">
        <v>4665</v>
      </c>
      <c r="F72" t="s">
        <v>640</v>
      </c>
      <c r="G72" t="s">
        <v>4666</v>
      </c>
      <c r="H72" t="s">
        <v>153</v>
      </c>
      <c r="I72" s="75">
        <v>11.83</v>
      </c>
      <c r="J72" t="s">
        <v>105</v>
      </c>
      <c r="K72" s="75">
        <v>4.8</v>
      </c>
      <c r="L72" s="75">
        <v>-0.42</v>
      </c>
      <c r="M72" s="75">
        <v>486160.28</v>
      </c>
      <c r="N72" s="75">
        <v>128.97</v>
      </c>
      <c r="O72" s="75">
        <v>627.00091311599999</v>
      </c>
      <c r="P72" s="75">
        <v>0.03</v>
      </c>
      <c r="Q72" s="75">
        <v>0</v>
      </c>
    </row>
    <row r="73" spans="2:17">
      <c r="B73" t="s">
        <v>4663</v>
      </c>
      <c r="C73" t="s">
        <v>4618</v>
      </c>
      <c r="D73" t="s">
        <v>4667</v>
      </c>
      <c r="E73" t="s">
        <v>4665</v>
      </c>
      <c r="F73" t="s">
        <v>640</v>
      </c>
      <c r="G73" t="s">
        <v>1247</v>
      </c>
      <c r="H73" t="s">
        <v>153</v>
      </c>
      <c r="I73" s="75">
        <v>12.61</v>
      </c>
      <c r="J73" t="s">
        <v>105</v>
      </c>
      <c r="K73" s="75">
        <v>4.8</v>
      </c>
      <c r="L73" s="75">
        <v>-0.49</v>
      </c>
      <c r="M73" s="75">
        <v>797581.04</v>
      </c>
      <c r="N73" s="75">
        <v>123.57</v>
      </c>
      <c r="O73" s="75">
        <v>985.57089112799997</v>
      </c>
      <c r="P73" s="75">
        <v>0.05</v>
      </c>
      <c r="Q73" s="75">
        <v>0</v>
      </c>
    </row>
    <row r="74" spans="2:17">
      <c r="B74" t="s">
        <v>4663</v>
      </c>
      <c r="C74" t="s">
        <v>4618</v>
      </c>
      <c r="D74" t="s">
        <v>4668</v>
      </c>
      <c r="E74" t="s">
        <v>4665</v>
      </c>
      <c r="F74" t="s">
        <v>640</v>
      </c>
      <c r="G74" t="s">
        <v>748</v>
      </c>
      <c r="H74" t="s">
        <v>153</v>
      </c>
      <c r="I74" s="75">
        <v>11.72</v>
      </c>
      <c r="J74" t="s">
        <v>105</v>
      </c>
      <c r="K74" s="75">
        <v>4.8</v>
      </c>
      <c r="L74" s="75">
        <v>-0.26</v>
      </c>
      <c r="M74" s="75">
        <v>1078485.1100000001</v>
      </c>
      <c r="N74" s="75">
        <v>125.71</v>
      </c>
      <c r="O74" s="75">
        <v>1355.763631781</v>
      </c>
      <c r="P74" s="75">
        <v>0.06</v>
      </c>
      <c r="Q74" s="75">
        <v>0.01</v>
      </c>
    </row>
    <row r="75" spans="2:17">
      <c r="B75" t="s">
        <v>4663</v>
      </c>
      <c r="C75" t="s">
        <v>4618</v>
      </c>
      <c r="D75" t="s">
        <v>4669</v>
      </c>
      <c r="E75" t="s">
        <v>4665</v>
      </c>
      <c r="F75" t="s">
        <v>640</v>
      </c>
      <c r="G75" t="s">
        <v>4670</v>
      </c>
      <c r="H75" t="s">
        <v>153</v>
      </c>
      <c r="I75" s="75">
        <v>10.37</v>
      </c>
      <c r="J75" t="s">
        <v>105</v>
      </c>
      <c r="K75" s="75">
        <v>4.8</v>
      </c>
      <c r="L75" s="75">
        <v>0.19</v>
      </c>
      <c r="M75" s="75">
        <v>380874.2</v>
      </c>
      <c r="N75" s="75">
        <v>122.65</v>
      </c>
      <c r="O75" s="75">
        <v>467.1422063</v>
      </c>
      <c r="P75" s="75">
        <v>0.02</v>
      </c>
      <c r="Q75" s="75">
        <v>0</v>
      </c>
    </row>
    <row r="76" spans="2:17">
      <c r="B76" t="s">
        <v>4663</v>
      </c>
      <c r="C76" t="s">
        <v>4560</v>
      </c>
      <c r="D76" t="s">
        <v>4671</v>
      </c>
      <c r="E76" t="s">
        <v>4665</v>
      </c>
      <c r="F76" t="s">
        <v>640</v>
      </c>
      <c r="G76" t="s">
        <v>4672</v>
      </c>
      <c r="H76" t="s">
        <v>153</v>
      </c>
      <c r="I76" s="75">
        <v>10.83</v>
      </c>
      <c r="J76" t="s">
        <v>105</v>
      </c>
      <c r="K76" s="75">
        <v>4.8</v>
      </c>
      <c r="L76" s="75">
        <v>0.11</v>
      </c>
      <c r="M76" s="75">
        <v>197967.14</v>
      </c>
      <c r="N76" s="75">
        <v>122.42</v>
      </c>
      <c r="O76" s="75">
        <v>242.35137278799999</v>
      </c>
      <c r="P76" s="75">
        <v>0.01</v>
      </c>
      <c r="Q76" s="75">
        <v>0</v>
      </c>
    </row>
    <row r="77" spans="2:17">
      <c r="B77" t="s">
        <v>4663</v>
      </c>
      <c r="C77" t="s">
        <v>4560</v>
      </c>
      <c r="D77" t="s">
        <v>4673</v>
      </c>
      <c r="E77" t="s">
        <v>4665</v>
      </c>
      <c r="F77" t="s">
        <v>640</v>
      </c>
      <c r="G77" t="s">
        <v>4674</v>
      </c>
      <c r="H77" t="s">
        <v>153</v>
      </c>
      <c r="I77" s="75">
        <v>12.66</v>
      </c>
      <c r="J77" t="s">
        <v>105</v>
      </c>
      <c r="K77" s="75">
        <v>4.8</v>
      </c>
      <c r="L77" s="75">
        <v>-0.52</v>
      </c>
      <c r="M77" s="75">
        <v>332019.95</v>
      </c>
      <c r="N77" s="75">
        <v>121.88</v>
      </c>
      <c r="O77" s="75">
        <v>404.66591505999997</v>
      </c>
      <c r="P77" s="75">
        <v>0.02</v>
      </c>
      <c r="Q77" s="75">
        <v>0</v>
      </c>
    </row>
    <row r="78" spans="2:17">
      <c r="B78" t="s">
        <v>4675</v>
      </c>
      <c r="C78" t="s">
        <v>4560</v>
      </c>
      <c r="D78" t="s">
        <v>4676</v>
      </c>
      <c r="E78" t="s">
        <v>3655</v>
      </c>
      <c r="F78" t="s">
        <v>640</v>
      </c>
      <c r="G78" t="s">
        <v>1051</v>
      </c>
      <c r="H78" t="s">
        <v>153</v>
      </c>
      <c r="I78" s="75">
        <v>8.06</v>
      </c>
      <c r="J78" t="s">
        <v>105</v>
      </c>
      <c r="K78" s="75">
        <v>4.74</v>
      </c>
      <c r="L78" s="75">
        <v>-1.18</v>
      </c>
      <c r="M78" s="75">
        <v>12884044.84</v>
      </c>
      <c r="N78" s="75">
        <v>145.41999999999999</v>
      </c>
      <c r="O78" s="75">
        <v>18735.978006328001</v>
      </c>
      <c r="P78" s="75">
        <v>0.86</v>
      </c>
      <c r="Q78" s="75">
        <v>7.0000000000000007E-2</v>
      </c>
    </row>
    <row r="79" spans="2:17">
      <c r="B79" t="s">
        <v>4677</v>
      </c>
      <c r="C79" t="s">
        <v>4560</v>
      </c>
      <c r="D79" t="s">
        <v>4678</v>
      </c>
      <c r="E79" t="s">
        <v>635</v>
      </c>
      <c r="F79" t="s">
        <v>636</v>
      </c>
      <c r="G79" t="s">
        <v>4679</v>
      </c>
      <c r="H79" t="s">
        <v>154</v>
      </c>
      <c r="I79" s="75">
        <v>0.93</v>
      </c>
      <c r="J79" t="s">
        <v>105</v>
      </c>
      <c r="K79" s="75">
        <v>2.7</v>
      </c>
      <c r="L79" s="75">
        <v>0.74</v>
      </c>
      <c r="M79" s="75">
        <v>1846199.75</v>
      </c>
      <c r="N79" s="75">
        <v>102.1</v>
      </c>
      <c r="O79" s="75">
        <v>1884.96994475</v>
      </c>
      <c r="P79" s="75">
        <v>0.09</v>
      </c>
      <c r="Q79" s="75">
        <v>0.01</v>
      </c>
    </row>
    <row r="80" spans="2:17">
      <c r="B80" t="s">
        <v>4680</v>
      </c>
      <c r="C80" t="s">
        <v>4560</v>
      </c>
      <c r="D80" t="s">
        <v>4681</v>
      </c>
      <c r="E80" t="s">
        <v>4682</v>
      </c>
      <c r="F80" t="s">
        <v>425</v>
      </c>
      <c r="G80" t="s">
        <v>4522</v>
      </c>
      <c r="H80" t="s">
        <v>154</v>
      </c>
      <c r="I80" s="75">
        <v>4</v>
      </c>
      <c r="J80" t="s">
        <v>113</v>
      </c>
      <c r="K80" s="75">
        <v>2.98</v>
      </c>
      <c r="L80" s="75">
        <v>1.75</v>
      </c>
      <c r="M80" s="75">
        <v>14274985.199999999</v>
      </c>
      <c r="N80" s="75">
        <v>103.37000000000006</v>
      </c>
      <c r="O80" s="75">
        <v>61339.433395334599</v>
      </c>
      <c r="P80" s="75">
        <v>2.81</v>
      </c>
      <c r="Q80" s="75">
        <v>0.24</v>
      </c>
    </row>
    <row r="81" spans="2:17">
      <c r="B81" t="s">
        <v>4683</v>
      </c>
      <c r="C81" t="s">
        <v>4618</v>
      </c>
      <c r="D81" t="s">
        <v>4684</v>
      </c>
      <c r="E81" t="s">
        <v>2079</v>
      </c>
      <c r="F81" t="s">
        <v>762</v>
      </c>
      <c r="G81" t="s">
        <v>988</v>
      </c>
      <c r="H81" t="s">
        <v>153</v>
      </c>
      <c r="I81" s="75">
        <v>13.66</v>
      </c>
      <c r="J81" t="s">
        <v>105</v>
      </c>
      <c r="K81" s="75">
        <v>3.2</v>
      </c>
      <c r="L81" s="75">
        <v>-0.53</v>
      </c>
      <c r="M81" s="75">
        <v>3264907.39</v>
      </c>
      <c r="N81" s="75">
        <v>113.57</v>
      </c>
      <c r="O81" s="75">
        <v>3707.9553228230002</v>
      </c>
      <c r="P81" s="75">
        <v>0.17</v>
      </c>
      <c r="Q81" s="75">
        <v>0.01</v>
      </c>
    </row>
    <row r="82" spans="2:17">
      <c r="B82" t="s">
        <v>4683</v>
      </c>
      <c r="C82" t="s">
        <v>4618</v>
      </c>
      <c r="D82" t="s">
        <v>4685</v>
      </c>
      <c r="E82" t="s">
        <v>2079</v>
      </c>
      <c r="F82" t="s">
        <v>762</v>
      </c>
      <c r="G82" t="s">
        <v>4686</v>
      </c>
      <c r="H82" t="s">
        <v>153</v>
      </c>
      <c r="I82" s="75">
        <v>13.35</v>
      </c>
      <c r="J82" t="s">
        <v>105</v>
      </c>
      <c r="K82" s="75">
        <v>3.56</v>
      </c>
      <c r="L82" s="75">
        <v>0.42</v>
      </c>
      <c r="M82" s="75">
        <v>316182.46999999997</v>
      </c>
      <c r="N82" s="75">
        <v>100.15</v>
      </c>
      <c r="O82" s="75">
        <v>316.656743705</v>
      </c>
      <c r="P82" s="75">
        <v>0.01</v>
      </c>
      <c r="Q82" s="75">
        <v>0</v>
      </c>
    </row>
    <row r="83" spans="2:17">
      <c r="B83" t="s">
        <v>4687</v>
      </c>
      <c r="C83" t="s">
        <v>4618</v>
      </c>
      <c r="D83" t="s">
        <v>4688</v>
      </c>
      <c r="E83" t="s">
        <v>2079</v>
      </c>
      <c r="F83" t="s">
        <v>762</v>
      </c>
      <c r="G83" t="s">
        <v>3969</v>
      </c>
      <c r="H83" t="s">
        <v>153</v>
      </c>
      <c r="I83" s="75">
        <v>12.24</v>
      </c>
      <c r="J83" t="s">
        <v>105</v>
      </c>
      <c r="K83" s="75">
        <v>2.82</v>
      </c>
      <c r="L83" s="75">
        <v>0.39</v>
      </c>
      <c r="M83" s="75">
        <v>698053.47</v>
      </c>
      <c r="N83" s="75">
        <v>100.17</v>
      </c>
      <c r="O83" s="75">
        <v>699.24016089899999</v>
      </c>
      <c r="P83" s="75">
        <v>0.03</v>
      </c>
      <c r="Q83" s="75">
        <v>0</v>
      </c>
    </row>
    <row r="84" spans="2:17">
      <c r="B84" t="s">
        <v>4689</v>
      </c>
      <c r="C84" t="s">
        <v>4560</v>
      </c>
      <c r="D84" t="s">
        <v>4690</v>
      </c>
      <c r="E84" t="s">
        <v>745</v>
      </c>
      <c r="F84" t="s">
        <v>762</v>
      </c>
      <c r="G84" t="s">
        <v>4691</v>
      </c>
      <c r="H84" t="s">
        <v>153</v>
      </c>
      <c r="I84" s="75">
        <v>4.5599999999999996</v>
      </c>
      <c r="J84" t="s">
        <v>105</v>
      </c>
      <c r="K84" s="75">
        <v>4.5999999999999996</v>
      </c>
      <c r="L84" s="75">
        <v>-0.95</v>
      </c>
      <c r="M84" s="75">
        <v>835565.69</v>
      </c>
      <c r="N84" s="75">
        <v>116.11</v>
      </c>
      <c r="O84" s="75">
        <v>970.17532265900002</v>
      </c>
      <c r="P84" s="75">
        <v>0.04</v>
      </c>
      <c r="Q84" s="75">
        <v>0</v>
      </c>
    </row>
    <row r="85" spans="2:17">
      <c r="B85" t="s">
        <v>4692</v>
      </c>
      <c r="C85" t="s">
        <v>4618</v>
      </c>
      <c r="D85" t="s">
        <v>4693</v>
      </c>
      <c r="E85" t="s">
        <v>4694</v>
      </c>
      <c r="F85" t="s">
        <v>425</v>
      </c>
      <c r="G85" t="s">
        <v>4695</v>
      </c>
      <c r="H85" t="s">
        <v>154</v>
      </c>
      <c r="I85" s="75">
        <v>3.15</v>
      </c>
      <c r="J85" t="s">
        <v>105</v>
      </c>
      <c r="K85" s="75">
        <v>4.5</v>
      </c>
      <c r="L85" s="75">
        <v>0.81</v>
      </c>
      <c r="M85" s="75">
        <v>1064318.3</v>
      </c>
      <c r="N85" s="75">
        <v>116.12</v>
      </c>
      <c r="O85" s="75">
        <v>1235.88640996</v>
      </c>
      <c r="P85" s="75">
        <v>0.06</v>
      </c>
      <c r="Q85" s="75">
        <v>0</v>
      </c>
    </row>
    <row r="86" spans="2:17">
      <c r="B86" t="s">
        <v>4692</v>
      </c>
      <c r="C86" t="s">
        <v>4618</v>
      </c>
      <c r="D86" t="s">
        <v>4696</v>
      </c>
      <c r="E86" t="s">
        <v>4694</v>
      </c>
      <c r="F86" t="s">
        <v>425</v>
      </c>
      <c r="G86" t="s">
        <v>4695</v>
      </c>
      <c r="H86" t="s">
        <v>154</v>
      </c>
      <c r="I86" s="75">
        <v>4.96</v>
      </c>
      <c r="J86" t="s">
        <v>105</v>
      </c>
      <c r="K86" s="75">
        <v>4.75</v>
      </c>
      <c r="L86" s="75">
        <v>-1.42</v>
      </c>
      <c r="M86" s="75">
        <v>3291514.87</v>
      </c>
      <c r="N86" s="75">
        <v>117.13</v>
      </c>
      <c r="O86" s="75">
        <v>3855.351367231</v>
      </c>
      <c r="P86" s="75">
        <v>0.18</v>
      </c>
      <c r="Q86" s="75">
        <v>0.02</v>
      </c>
    </row>
    <row r="87" spans="2:17">
      <c r="B87" t="s">
        <v>4692</v>
      </c>
      <c r="C87" t="s">
        <v>4618</v>
      </c>
      <c r="D87" t="s">
        <v>4693</v>
      </c>
      <c r="E87" t="s">
        <v>4694</v>
      </c>
      <c r="F87" t="s">
        <v>425</v>
      </c>
      <c r="G87" t="s">
        <v>1051</v>
      </c>
      <c r="H87" t="s">
        <v>154</v>
      </c>
      <c r="I87" s="75">
        <v>3.81</v>
      </c>
      <c r="J87" t="s">
        <v>105</v>
      </c>
      <c r="K87" s="75">
        <v>4.5</v>
      </c>
      <c r="L87" s="75">
        <v>0</v>
      </c>
      <c r="M87" s="75">
        <v>49960164.759999998</v>
      </c>
      <c r="N87" s="75">
        <v>116.12</v>
      </c>
      <c r="O87" s="75">
        <v>58013.743319312001</v>
      </c>
      <c r="P87" s="75">
        <v>2.66</v>
      </c>
      <c r="Q87" s="75">
        <v>0.23</v>
      </c>
    </row>
    <row r="88" spans="2:17">
      <c r="B88" t="s">
        <v>4692</v>
      </c>
      <c r="C88" t="s">
        <v>4618</v>
      </c>
      <c r="D88" t="s">
        <v>4696</v>
      </c>
      <c r="E88" t="s">
        <v>4694</v>
      </c>
      <c r="F88" t="s">
        <v>425</v>
      </c>
      <c r="G88" t="s">
        <v>1051</v>
      </c>
      <c r="H88" t="s">
        <v>154</v>
      </c>
      <c r="I88" s="75">
        <v>3.21</v>
      </c>
      <c r="J88" t="s">
        <v>105</v>
      </c>
      <c r="K88" s="75">
        <v>4.75</v>
      </c>
      <c r="L88" s="75">
        <v>0.73</v>
      </c>
      <c r="M88" s="75">
        <v>12539832.85</v>
      </c>
      <c r="N88" s="75">
        <v>117.13</v>
      </c>
      <c r="O88" s="75">
        <v>14687.906217205</v>
      </c>
      <c r="P88" s="75">
        <v>0.67</v>
      </c>
      <c r="Q88" s="75">
        <v>0.06</v>
      </c>
    </row>
    <row r="89" spans="2:17">
      <c r="B89" t="s">
        <v>4697</v>
      </c>
      <c r="C89" t="s">
        <v>4618</v>
      </c>
      <c r="D89" t="s">
        <v>4698</v>
      </c>
      <c r="E89" t="s">
        <v>4699</v>
      </c>
      <c r="F89" t="s">
        <v>425</v>
      </c>
      <c r="G89" t="s">
        <v>964</v>
      </c>
      <c r="H89" t="s">
        <v>154</v>
      </c>
      <c r="I89" s="75">
        <v>10.18</v>
      </c>
      <c r="J89" t="s">
        <v>105</v>
      </c>
      <c r="K89" s="75">
        <v>4.8099999999999996</v>
      </c>
      <c r="L89" s="75">
        <v>-0.18</v>
      </c>
      <c r="M89" s="75">
        <v>2102967.46</v>
      </c>
      <c r="N89" s="75">
        <v>111.78</v>
      </c>
      <c r="O89" s="75">
        <v>2350.6970267880001</v>
      </c>
      <c r="P89" s="75">
        <v>0.11</v>
      </c>
      <c r="Q89" s="75">
        <v>0.01</v>
      </c>
    </row>
    <row r="90" spans="2:17">
      <c r="B90" t="s">
        <v>4700</v>
      </c>
      <c r="C90" t="s">
        <v>4560</v>
      </c>
      <c r="D90" t="s">
        <v>4701</v>
      </c>
      <c r="E90">
        <v>2463</v>
      </c>
      <c r="F90" t="s">
        <v>425</v>
      </c>
      <c r="G90" t="s">
        <v>4702</v>
      </c>
      <c r="H90" t="s">
        <v>154</v>
      </c>
      <c r="I90" s="75">
        <v>2.0699999999999998</v>
      </c>
      <c r="J90" t="s">
        <v>105</v>
      </c>
      <c r="K90" s="75">
        <v>7.45</v>
      </c>
      <c r="L90" s="75">
        <v>-2.8</v>
      </c>
      <c r="M90" s="75">
        <v>1321666.6100000001</v>
      </c>
      <c r="N90" s="75">
        <v>110.01</v>
      </c>
      <c r="O90" s="75">
        <v>1453.9654376609999</v>
      </c>
      <c r="P90" s="75">
        <v>7.0000000000000007E-2</v>
      </c>
      <c r="Q90" s="75">
        <v>0.01</v>
      </c>
    </row>
    <row r="91" spans="2:17">
      <c r="B91" t="s">
        <v>4703</v>
      </c>
      <c r="C91" t="s">
        <v>4560</v>
      </c>
      <c r="D91" t="s">
        <v>4704</v>
      </c>
      <c r="E91" t="s">
        <v>4705</v>
      </c>
      <c r="F91" t="s">
        <v>425</v>
      </c>
      <c r="G91" t="s">
        <v>4706</v>
      </c>
      <c r="H91" t="s">
        <v>154</v>
      </c>
      <c r="I91" s="75">
        <v>5.27</v>
      </c>
      <c r="J91" t="s">
        <v>105</v>
      </c>
      <c r="K91" s="75">
        <v>2.83</v>
      </c>
      <c r="L91" s="75">
        <v>1.62</v>
      </c>
      <c r="M91" s="75">
        <v>1278222.82</v>
      </c>
      <c r="N91" s="75">
        <v>106</v>
      </c>
      <c r="O91" s="75">
        <v>1354.9161892</v>
      </c>
      <c r="P91" s="75">
        <v>0.06</v>
      </c>
      <c r="Q91" s="75">
        <v>0.01</v>
      </c>
    </row>
    <row r="92" spans="2:17">
      <c r="B92" t="s">
        <v>4707</v>
      </c>
      <c r="C92" t="s">
        <v>4560</v>
      </c>
      <c r="D92" t="s">
        <v>4708</v>
      </c>
      <c r="E92" s="132">
        <v>513326439</v>
      </c>
      <c r="F92" t="s">
        <v>425</v>
      </c>
      <c r="G92" t="s">
        <v>1051</v>
      </c>
      <c r="H92" t="s">
        <v>152</v>
      </c>
      <c r="I92" s="75">
        <v>11.6</v>
      </c>
      <c r="J92" t="s">
        <v>105</v>
      </c>
      <c r="K92" s="75">
        <v>5.5</v>
      </c>
      <c r="L92" s="75">
        <v>-0.4</v>
      </c>
      <c r="M92" s="75">
        <v>3557405.85</v>
      </c>
      <c r="N92" s="75">
        <v>118.79</v>
      </c>
      <c r="O92" s="75">
        <v>4225.8424092149999</v>
      </c>
      <c r="P92" s="75">
        <v>0.19</v>
      </c>
      <c r="Q92" s="75">
        <v>0.02</v>
      </c>
    </row>
    <row r="93" spans="2:17">
      <c r="B93" t="s">
        <v>4709</v>
      </c>
      <c r="C93" t="s">
        <v>4560</v>
      </c>
      <c r="D93" t="s">
        <v>4710</v>
      </c>
      <c r="E93" s="132">
        <v>513326439</v>
      </c>
      <c r="F93" t="s">
        <v>762</v>
      </c>
      <c r="G93" t="s">
        <v>1051</v>
      </c>
      <c r="H93" t="s">
        <v>153</v>
      </c>
      <c r="I93" s="75">
        <v>11.16</v>
      </c>
      <c r="J93" t="s">
        <v>105</v>
      </c>
      <c r="K93" s="75">
        <v>5.5</v>
      </c>
      <c r="L93" s="75">
        <v>-0.93</v>
      </c>
      <c r="M93" s="75">
        <v>786802.38</v>
      </c>
      <c r="N93" s="75">
        <v>128.68</v>
      </c>
      <c r="O93" s="75">
        <v>1012.457302584</v>
      </c>
      <c r="P93" s="75">
        <v>0.05</v>
      </c>
      <c r="Q93" s="75">
        <v>0</v>
      </c>
    </row>
    <row r="94" spans="2:17">
      <c r="B94" t="s">
        <v>4711</v>
      </c>
      <c r="C94" t="s">
        <v>4560</v>
      </c>
      <c r="D94" t="s">
        <v>4712</v>
      </c>
      <c r="E94" s="132">
        <v>513326439</v>
      </c>
      <c r="F94" t="s">
        <v>425</v>
      </c>
      <c r="G94" t="s">
        <v>1051</v>
      </c>
      <c r="H94" t="s">
        <v>152</v>
      </c>
      <c r="I94" s="75">
        <v>10.35</v>
      </c>
      <c r="J94" t="s">
        <v>105</v>
      </c>
      <c r="K94" s="75">
        <v>5.5</v>
      </c>
      <c r="L94" s="75">
        <v>-0.59</v>
      </c>
      <c r="M94" s="75">
        <v>203156.5</v>
      </c>
      <c r="N94" s="75">
        <v>128.38999999999999</v>
      </c>
      <c r="O94" s="75">
        <v>260.83263034999999</v>
      </c>
      <c r="P94" s="75">
        <v>0.01</v>
      </c>
      <c r="Q94" s="75">
        <v>0</v>
      </c>
    </row>
    <row r="95" spans="2:17">
      <c r="B95" t="s">
        <v>4713</v>
      </c>
      <c r="C95" t="s">
        <v>4560</v>
      </c>
      <c r="D95" t="s">
        <v>4714</v>
      </c>
      <c r="E95" s="132">
        <v>513326439</v>
      </c>
      <c r="F95" t="s">
        <v>425</v>
      </c>
      <c r="G95" t="s">
        <v>1051</v>
      </c>
      <c r="H95" t="s">
        <v>152</v>
      </c>
      <c r="I95" s="75">
        <v>11.07</v>
      </c>
      <c r="J95" t="s">
        <v>105</v>
      </c>
      <c r="K95" s="75">
        <v>5.5</v>
      </c>
      <c r="L95" s="75">
        <v>-0.26</v>
      </c>
      <c r="M95" s="75">
        <v>2313704.4500000002</v>
      </c>
      <c r="N95" s="75">
        <v>118.69</v>
      </c>
      <c r="O95" s="75">
        <v>2746.1358117049999</v>
      </c>
      <c r="P95" s="75">
        <v>0.13</v>
      </c>
      <c r="Q95" s="75">
        <v>0.01</v>
      </c>
    </row>
    <row r="96" spans="2:17">
      <c r="B96" t="s">
        <v>4715</v>
      </c>
      <c r="C96" t="s">
        <v>4560</v>
      </c>
      <c r="D96" t="s">
        <v>4716</v>
      </c>
      <c r="E96" s="132">
        <v>513326439</v>
      </c>
      <c r="F96" t="s">
        <v>762</v>
      </c>
      <c r="G96" t="s">
        <v>1051</v>
      </c>
      <c r="H96" t="s">
        <v>153</v>
      </c>
      <c r="I96" s="75">
        <v>9.7899999999999991</v>
      </c>
      <c r="J96" t="s">
        <v>105</v>
      </c>
      <c r="K96" s="75">
        <v>5.5</v>
      </c>
      <c r="L96" s="75">
        <v>-0.12</v>
      </c>
      <c r="M96" s="75">
        <v>447745.1</v>
      </c>
      <c r="N96" s="75">
        <v>127.2</v>
      </c>
      <c r="O96" s="75">
        <v>569.53176719999999</v>
      </c>
      <c r="P96" s="75">
        <v>0.03</v>
      </c>
      <c r="Q96" s="75">
        <v>0</v>
      </c>
    </row>
    <row r="97" spans="2:17">
      <c r="B97" t="s">
        <v>4717</v>
      </c>
      <c r="C97" t="s">
        <v>4560</v>
      </c>
      <c r="D97" t="s">
        <v>4718</v>
      </c>
      <c r="E97" s="132">
        <v>513326439</v>
      </c>
      <c r="F97" t="s">
        <v>425</v>
      </c>
      <c r="G97" t="s">
        <v>1051</v>
      </c>
      <c r="H97" t="s">
        <v>152</v>
      </c>
      <c r="I97" s="75">
        <v>9.42</v>
      </c>
      <c r="J97" t="s">
        <v>105</v>
      </c>
      <c r="K97" s="75">
        <v>5.5</v>
      </c>
      <c r="L97" s="75">
        <v>-0.09</v>
      </c>
      <c r="M97" s="75">
        <v>355040.23</v>
      </c>
      <c r="N97" s="75">
        <v>125.49</v>
      </c>
      <c r="O97" s="75">
        <v>445.53998462700002</v>
      </c>
      <c r="P97" s="75">
        <v>0.02</v>
      </c>
      <c r="Q97" s="75">
        <v>0</v>
      </c>
    </row>
    <row r="98" spans="2:17">
      <c r="B98" t="s">
        <v>4719</v>
      </c>
      <c r="C98" t="s">
        <v>4560</v>
      </c>
      <c r="D98" t="s">
        <v>4720</v>
      </c>
      <c r="E98" s="132">
        <v>513326439</v>
      </c>
      <c r="F98" t="s">
        <v>425</v>
      </c>
      <c r="G98" t="s">
        <v>1051</v>
      </c>
      <c r="H98" t="s">
        <v>152</v>
      </c>
      <c r="I98" s="75">
        <v>9.9499999999999993</v>
      </c>
      <c r="J98" t="s">
        <v>105</v>
      </c>
      <c r="K98" s="75">
        <v>5.5</v>
      </c>
      <c r="L98" s="75">
        <v>-0.16</v>
      </c>
      <c r="M98" s="75">
        <v>2363537.71</v>
      </c>
      <c r="N98" s="75">
        <v>124.09</v>
      </c>
      <c r="O98" s="75">
        <v>2932.913944339</v>
      </c>
      <c r="P98" s="75">
        <v>0.13</v>
      </c>
      <c r="Q98" s="75">
        <v>0.01</v>
      </c>
    </row>
    <row r="99" spans="2:17">
      <c r="B99" t="s">
        <v>4721</v>
      </c>
      <c r="C99" t="s">
        <v>4560</v>
      </c>
      <c r="D99" t="s">
        <v>4722</v>
      </c>
      <c r="E99" s="132">
        <v>513326439</v>
      </c>
      <c r="F99" t="s">
        <v>425</v>
      </c>
      <c r="G99" t="s">
        <v>1051</v>
      </c>
      <c r="H99" t="s">
        <v>152</v>
      </c>
      <c r="I99" s="75">
        <v>12.67</v>
      </c>
      <c r="J99" t="s">
        <v>105</v>
      </c>
      <c r="K99" s="75">
        <v>5.5</v>
      </c>
      <c r="L99" s="75">
        <v>-0.75</v>
      </c>
      <c r="M99" s="75">
        <v>4616725.42</v>
      </c>
      <c r="N99" s="75">
        <v>118.41</v>
      </c>
      <c r="O99" s="75">
        <v>5466.664569822</v>
      </c>
      <c r="P99" s="75">
        <v>0.25</v>
      </c>
      <c r="Q99" s="75">
        <v>0.02</v>
      </c>
    </row>
    <row r="100" spans="2:17">
      <c r="B100" t="s">
        <v>4723</v>
      </c>
      <c r="C100" t="s">
        <v>4560</v>
      </c>
      <c r="D100" t="s">
        <v>4724</v>
      </c>
      <c r="E100" s="132">
        <v>513326439</v>
      </c>
      <c r="F100" t="s">
        <v>425</v>
      </c>
      <c r="G100" t="s">
        <v>1051</v>
      </c>
      <c r="H100" t="s">
        <v>152</v>
      </c>
      <c r="I100" s="75">
        <v>9.6999999999999993</v>
      </c>
      <c r="J100" t="s">
        <v>105</v>
      </c>
      <c r="K100" s="75">
        <v>5.5</v>
      </c>
      <c r="L100" s="75">
        <v>0.19</v>
      </c>
      <c r="M100" s="75">
        <v>4161372.81</v>
      </c>
      <c r="N100" s="75">
        <v>121.28</v>
      </c>
      <c r="O100" s="75">
        <v>5046.912943968</v>
      </c>
      <c r="P100" s="75">
        <v>0.23</v>
      </c>
      <c r="Q100" s="75">
        <v>0.02</v>
      </c>
    </row>
    <row r="101" spans="2:17">
      <c r="B101" t="s">
        <v>4725</v>
      </c>
      <c r="C101" t="s">
        <v>4560</v>
      </c>
      <c r="D101" t="s">
        <v>4726</v>
      </c>
      <c r="E101" s="132">
        <v>513326439</v>
      </c>
      <c r="F101" t="s">
        <v>762</v>
      </c>
      <c r="G101" t="s">
        <v>1051</v>
      </c>
      <c r="H101" t="s">
        <v>153</v>
      </c>
      <c r="I101" s="75">
        <v>11.47</v>
      </c>
      <c r="J101" t="s">
        <v>105</v>
      </c>
      <c r="K101" s="75">
        <v>5.5</v>
      </c>
      <c r="L101" s="75">
        <v>-0.72</v>
      </c>
      <c r="M101" s="75">
        <v>1709096.75</v>
      </c>
      <c r="N101" s="75">
        <v>124.43</v>
      </c>
      <c r="O101" s="75">
        <v>2126.6290860250001</v>
      </c>
      <c r="P101" s="75">
        <v>0.1</v>
      </c>
      <c r="Q101" s="75">
        <v>0.01</v>
      </c>
    </row>
    <row r="102" spans="2:17">
      <c r="B102" t="s">
        <v>4727</v>
      </c>
      <c r="C102" t="s">
        <v>4560</v>
      </c>
      <c r="D102" t="s">
        <v>4728</v>
      </c>
      <c r="E102" s="132">
        <v>513326439</v>
      </c>
      <c r="F102" t="s">
        <v>425</v>
      </c>
      <c r="G102" t="s">
        <v>1051</v>
      </c>
      <c r="H102" t="s">
        <v>152</v>
      </c>
      <c r="I102" s="75">
        <v>10.050000000000001</v>
      </c>
      <c r="J102" t="s">
        <v>105</v>
      </c>
      <c r="K102" s="75">
        <v>5.5</v>
      </c>
      <c r="L102" s="75">
        <v>-0.31</v>
      </c>
      <c r="M102" s="75">
        <v>1761626.99</v>
      </c>
      <c r="N102" s="75">
        <v>124.25</v>
      </c>
      <c r="O102" s="75">
        <v>2188.8215350750002</v>
      </c>
      <c r="P102" s="75">
        <v>0.1</v>
      </c>
      <c r="Q102" s="75">
        <v>0.01</v>
      </c>
    </row>
    <row r="103" spans="2:17">
      <c r="B103" t="s">
        <v>4729</v>
      </c>
      <c r="C103" t="s">
        <v>4560</v>
      </c>
      <c r="D103" t="s">
        <v>4730</v>
      </c>
      <c r="E103" s="132">
        <v>513326439</v>
      </c>
      <c r="F103" t="s">
        <v>425</v>
      </c>
      <c r="G103" t="s">
        <v>1051</v>
      </c>
      <c r="H103" t="s">
        <v>152</v>
      </c>
      <c r="I103" s="75">
        <v>0</v>
      </c>
      <c r="J103" t="s">
        <v>105</v>
      </c>
      <c r="K103" s="75">
        <v>5.5</v>
      </c>
      <c r="L103" s="75">
        <v>0</v>
      </c>
      <c r="M103" s="75">
        <v>1127766.96</v>
      </c>
      <c r="N103" s="75">
        <v>134.85</v>
      </c>
      <c r="O103" s="75">
        <v>1520.7937455599999</v>
      </c>
      <c r="P103" s="75">
        <v>7.0000000000000007E-2</v>
      </c>
      <c r="Q103" s="75">
        <v>0.01</v>
      </c>
    </row>
    <row r="104" spans="2:17">
      <c r="B104" t="s">
        <v>4731</v>
      </c>
      <c r="C104" t="s">
        <v>4560</v>
      </c>
      <c r="D104" t="s">
        <v>4732</v>
      </c>
      <c r="E104" s="132">
        <v>513326439</v>
      </c>
      <c r="F104" t="s">
        <v>425</v>
      </c>
      <c r="G104" t="s">
        <v>1051</v>
      </c>
      <c r="H104" t="s">
        <v>152</v>
      </c>
      <c r="I104" s="75">
        <v>9.43</v>
      </c>
      <c r="J104" t="s">
        <v>105</v>
      </c>
      <c r="K104" s="75">
        <v>5.5</v>
      </c>
      <c r="L104" s="75">
        <v>-0.54</v>
      </c>
      <c r="M104" s="75">
        <v>402921.06</v>
      </c>
      <c r="N104" s="75">
        <v>130.83000000000001</v>
      </c>
      <c r="O104" s="75">
        <v>527.14162279799996</v>
      </c>
      <c r="P104" s="75">
        <v>0.02</v>
      </c>
      <c r="Q104" s="75">
        <v>0</v>
      </c>
    </row>
    <row r="105" spans="2:17">
      <c r="B105" t="s">
        <v>4733</v>
      </c>
      <c r="C105" t="s">
        <v>4560</v>
      </c>
      <c r="D105" t="s">
        <v>4734</v>
      </c>
      <c r="E105" s="132">
        <v>513326439</v>
      </c>
      <c r="F105" t="s">
        <v>762</v>
      </c>
      <c r="G105" t="s">
        <v>1051</v>
      </c>
      <c r="H105" t="s">
        <v>153</v>
      </c>
      <c r="I105" s="75">
        <v>10.58</v>
      </c>
      <c r="J105" t="s">
        <v>105</v>
      </c>
      <c r="K105" s="75">
        <v>5.5</v>
      </c>
      <c r="L105" s="75">
        <v>0.04</v>
      </c>
      <c r="M105" s="75">
        <v>1960010.19</v>
      </c>
      <c r="N105" s="75">
        <v>119.39</v>
      </c>
      <c r="O105" s="75">
        <v>2340.0561658410002</v>
      </c>
      <c r="P105" s="75">
        <v>0.11</v>
      </c>
      <c r="Q105" s="75">
        <v>0.01</v>
      </c>
    </row>
    <row r="106" spans="2:17">
      <c r="B106" t="s">
        <v>4735</v>
      </c>
      <c r="C106" t="s">
        <v>4560</v>
      </c>
      <c r="D106" t="s">
        <v>4736</v>
      </c>
      <c r="E106" s="132">
        <v>513326439</v>
      </c>
      <c r="F106" t="s">
        <v>425</v>
      </c>
      <c r="G106" t="s">
        <v>1051</v>
      </c>
      <c r="H106" t="s">
        <v>152</v>
      </c>
      <c r="I106" s="75">
        <v>8.76</v>
      </c>
      <c r="J106" t="s">
        <v>105</v>
      </c>
      <c r="K106" s="75">
        <v>5.5</v>
      </c>
      <c r="L106" s="75">
        <v>0.93</v>
      </c>
      <c r="M106" s="75">
        <v>3039523.75</v>
      </c>
      <c r="N106" s="75">
        <v>119.32</v>
      </c>
      <c r="O106" s="75">
        <v>3626.7597384999999</v>
      </c>
      <c r="P106" s="75">
        <v>0.17</v>
      </c>
      <c r="Q106" s="75">
        <v>0.01</v>
      </c>
    </row>
    <row r="107" spans="2:17">
      <c r="B107" t="s">
        <v>4737</v>
      </c>
      <c r="C107" t="s">
        <v>4560</v>
      </c>
      <c r="D107" t="s">
        <v>4738</v>
      </c>
      <c r="E107" s="132">
        <v>513326439</v>
      </c>
      <c r="F107" t="s">
        <v>762</v>
      </c>
      <c r="G107" t="s">
        <v>1051</v>
      </c>
      <c r="H107" t="s">
        <v>153</v>
      </c>
      <c r="I107" s="75">
        <v>11.88</v>
      </c>
      <c r="J107" t="s">
        <v>105</v>
      </c>
      <c r="K107" s="75">
        <v>5.5</v>
      </c>
      <c r="L107" s="75">
        <v>-1.29</v>
      </c>
      <c r="M107" s="75">
        <v>487919.88</v>
      </c>
      <c r="N107" s="75">
        <v>130.41999999999999</v>
      </c>
      <c r="O107" s="75">
        <v>636.34510749599997</v>
      </c>
      <c r="P107" s="75">
        <v>0.03</v>
      </c>
      <c r="Q107" s="75">
        <v>0</v>
      </c>
    </row>
    <row r="108" spans="2:17">
      <c r="B108" t="s">
        <v>4739</v>
      </c>
      <c r="C108" t="s">
        <v>4560</v>
      </c>
      <c r="D108" t="s">
        <v>4740</v>
      </c>
      <c r="E108" s="132">
        <v>513326439</v>
      </c>
      <c r="F108" t="s">
        <v>425</v>
      </c>
      <c r="G108" t="s">
        <v>1051</v>
      </c>
      <c r="H108" t="s">
        <v>152</v>
      </c>
      <c r="I108" s="75">
        <v>9.8000000000000007</v>
      </c>
      <c r="J108" t="s">
        <v>105</v>
      </c>
      <c r="K108" s="75">
        <v>5.5</v>
      </c>
      <c r="L108" s="75">
        <v>-0.56999999999999995</v>
      </c>
      <c r="M108" s="75">
        <v>804084</v>
      </c>
      <c r="N108" s="75">
        <v>130.25</v>
      </c>
      <c r="O108" s="75">
        <v>1047.3194100000001</v>
      </c>
      <c r="P108" s="75">
        <v>0.05</v>
      </c>
      <c r="Q108" s="75">
        <v>0</v>
      </c>
    </row>
    <row r="109" spans="2:17">
      <c r="B109" t="s">
        <v>4741</v>
      </c>
      <c r="C109" t="s">
        <v>4560</v>
      </c>
      <c r="D109" t="s">
        <v>4742</v>
      </c>
      <c r="E109" s="132">
        <v>513326439</v>
      </c>
      <c r="F109" t="s">
        <v>425</v>
      </c>
      <c r="G109" t="s">
        <v>1051</v>
      </c>
      <c r="H109" t="s">
        <v>152</v>
      </c>
      <c r="I109" s="75">
        <v>7.81</v>
      </c>
      <c r="J109" t="s">
        <v>105</v>
      </c>
      <c r="K109" s="75">
        <v>5.5</v>
      </c>
      <c r="L109" s="75">
        <v>0.44</v>
      </c>
      <c r="M109" s="75">
        <v>706453.98</v>
      </c>
      <c r="N109" s="75">
        <v>129.47999999999999</v>
      </c>
      <c r="O109" s="75">
        <v>914.71661330400002</v>
      </c>
      <c r="P109" s="75">
        <v>0.04</v>
      </c>
      <c r="Q109" s="75">
        <v>0</v>
      </c>
    </row>
    <row r="110" spans="2:17">
      <c r="B110" t="s">
        <v>4743</v>
      </c>
      <c r="C110" t="s">
        <v>4560</v>
      </c>
      <c r="D110" t="s">
        <v>4744</v>
      </c>
      <c r="E110" s="132">
        <v>513326439</v>
      </c>
      <c r="F110" t="s">
        <v>425</v>
      </c>
      <c r="G110" t="s">
        <v>1051</v>
      </c>
      <c r="H110" t="s">
        <v>152</v>
      </c>
      <c r="I110" s="75">
        <v>12.09</v>
      </c>
      <c r="J110" t="s">
        <v>105</v>
      </c>
      <c r="K110" s="75">
        <v>5.5</v>
      </c>
      <c r="L110" s="75">
        <v>-0.62</v>
      </c>
      <c r="M110" s="75">
        <v>2203488.87</v>
      </c>
      <c r="N110" s="75">
        <v>118.69</v>
      </c>
      <c r="O110" s="75">
        <v>2615.3209398029999</v>
      </c>
      <c r="P110" s="75">
        <v>0.12</v>
      </c>
      <c r="Q110" s="75">
        <v>0.01</v>
      </c>
    </row>
    <row r="111" spans="2:17">
      <c r="B111" t="s">
        <v>4745</v>
      </c>
      <c r="C111" t="s">
        <v>4560</v>
      </c>
      <c r="D111" t="s">
        <v>4746</v>
      </c>
      <c r="E111" s="132">
        <v>513326439</v>
      </c>
      <c r="F111" t="s">
        <v>762</v>
      </c>
      <c r="G111" t="s">
        <v>1051</v>
      </c>
      <c r="H111" t="s">
        <v>153</v>
      </c>
      <c r="I111" s="75">
        <v>11.44</v>
      </c>
      <c r="J111" t="s">
        <v>105</v>
      </c>
      <c r="K111" s="75">
        <v>5.5</v>
      </c>
      <c r="L111" s="75">
        <v>-0.54</v>
      </c>
      <c r="M111" s="75">
        <v>1093399.01</v>
      </c>
      <c r="N111" s="75">
        <v>124.14</v>
      </c>
      <c r="O111" s="75">
        <v>1357.345531014</v>
      </c>
      <c r="P111" s="75">
        <v>0.06</v>
      </c>
      <c r="Q111" s="75">
        <v>0.01</v>
      </c>
    </row>
    <row r="112" spans="2:17">
      <c r="B112" t="s">
        <v>4747</v>
      </c>
      <c r="C112" t="s">
        <v>4560</v>
      </c>
      <c r="D112" t="s">
        <v>4748</v>
      </c>
      <c r="E112" s="132">
        <v>513326439</v>
      </c>
      <c r="F112" t="s">
        <v>762</v>
      </c>
      <c r="G112" t="s">
        <v>1051</v>
      </c>
      <c r="H112" t="s">
        <v>153</v>
      </c>
      <c r="I112" s="75">
        <v>11.41</v>
      </c>
      <c r="J112" t="s">
        <v>105</v>
      </c>
      <c r="K112" s="75">
        <v>5.5</v>
      </c>
      <c r="L112" s="75">
        <v>-0.28999999999999998</v>
      </c>
      <c r="M112" s="75">
        <v>1616212.76</v>
      </c>
      <c r="N112" s="75">
        <v>118.69</v>
      </c>
      <c r="O112" s="75">
        <v>1918.282924844</v>
      </c>
      <c r="P112" s="75">
        <v>0.09</v>
      </c>
      <c r="Q112" s="75">
        <v>0.01</v>
      </c>
    </row>
    <row r="113" spans="2:17">
      <c r="B113" t="s">
        <v>4749</v>
      </c>
      <c r="C113" t="s">
        <v>4560</v>
      </c>
      <c r="D113" t="s">
        <v>4750</v>
      </c>
      <c r="E113" s="132">
        <v>513326439</v>
      </c>
      <c r="F113" t="s">
        <v>762</v>
      </c>
      <c r="G113" t="s">
        <v>1051</v>
      </c>
      <c r="H113" t="s">
        <v>153</v>
      </c>
      <c r="I113" s="75">
        <v>9.81</v>
      </c>
      <c r="J113" t="s">
        <v>105</v>
      </c>
      <c r="K113" s="75">
        <v>5.5</v>
      </c>
      <c r="L113" s="75">
        <v>-0.22</v>
      </c>
      <c r="M113" s="75">
        <v>431128.19</v>
      </c>
      <c r="N113" s="75">
        <v>127.04</v>
      </c>
      <c r="O113" s="75">
        <v>547.70525257600002</v>
      </c>
      <c r="P113" s="75">
        <v>0.03</v>
      </c>
      <c r="Q113" s="75">
        <v>0</v>
      </c>
    </row>
    <row r="114" spans="2:17">
      <c r="B114" t="s">
        <v>4751</v>
      </c>
      <c r="C114" t="s">
        <v>4560</v>
      </c>
      <c r="D114" t="s">
        <v>4752</v>
      </c>
      <c r="E114" s="132">
        <v>513326439</v>
      </c>
      <c r="F114" t="s">
        <v>762</v>
      </c>
      <c r="G114" t="s">
        <v>1051</v>
      </c>
      <c r="H114" t="s">
        <v>153</v>
      </c>
      <c r="I114" s="75">
        <v>10.9</v>
      </c>
      <c r="J114" t="s">
        <v>105</v>
      </c>
      <c r="K114" s="75">
        <v>5.5</v>
      </c>
      <c r="L114" s="75">
        <v>-0.65</v>
      </c>
      <c r="M114" s="75">
        <v>904606.71999999997</v>
      </c>
      <c r="N114" s="75">
        <v>125.64</v>
      </c>
      <c r="O114" s="75">
        <v>1136.5478830080001</v>
      </c>
      <c r="P114" s="75">
        <v>0.05</v>
      </c>
      <c r="Q114" s="75">
        <v>0</v>
      </c>
    </row>
    <row r="115" spans="2:17">
      <c r="B115" t="s">
        <v>4753</v>
      </c>
      <c r="C115" t="s">
        <v>4560</v>
      </c>
      <c r="D115" t="s">
        <v>4754</v>
      </c>
      <c r="E115" s="132">
        <v>513326439</v>
      </c>
      <c r="F115" t="s">
        <v>425</v>
      </c>
      <c r="G115" t="s">
        <v>1051</v>
      </c>
      <c r="H115" t="s">
        <v>152</v>
      </c>
      <c r="I115" s="75">
        <v>9.3800000000000008</v>
      </c>
      <c r="J115" t="s">
        <v>105</v>
      </c>
      <c r="K115" s="75">
        <v>5.5</v>
      </c>
      <c r="L115" s="75">
        <v>0.43</v>
      </c>
      <c r="M115" s="75">
        <v>2423475.77</v>
      </c>
      <c r="N115" s="75">
        <v>121.38</v>
      </c>
      <c r="O115" s="75">
        <v>2941.6148896260001</v>
      </c>
      <c r="P115" s="75">
        <v>0.13</v>
      </c>
      <c r="Q115" s="75">
        <v>0.01</v>
      </c>
    </row>
    <row r="116" spans="2:17">
      <c r="B116" t="s">
        <v>4755</v>
      </c>
      <c r="C116" t="s">
        <v>4560</v>
      </c>
      <c r="D116" t="s">
        <v>4756</v>
      </c>
      <c r="E116" s="132">
        <v>513326439</v>
      </c>
      <c r="F116" t="s">
        <v>762</v>
      </c>
      <c r="G116" t="s">
        <v>1051</v>
      </c>
      <c r="H116" t="s">
        <v>153</v>
      </c>
      <c r="I116" s="75">
        <v>9.61</v>
      </c>
      <c r="J116" t="s">
        <v>105</v>
      </c>
      <c r="K116" s="75">
        <v>5.5</v>
      </c>
      <c r="L116" s="75">
        <v>0.34</v>
      </c>
      <c r="M116" s="75">
        <v>3146177.01</v>
      </c>
      <c r="N116" s="75">
        <v>119.57</v>
      </c>
      <c r="O116" s="75">
        <v>3761.8838508570002</v>
      </c>
      <c r="P116" s="75">
        <v>0.17</v>
      </c>
      <c r="Q116" s="75">
        <v>0.01</v>
      </c>
    </row>
    <row r="117" spans="2:17">
      <c r="B117" t="s">
        <v>4757</v>
      </c>
      <c r="C117" t="s">
        <v>4560</v>
      </c>
      <c r="D117" t="s">
        <v>4758</v>
      </c>
      <c r="E117" s="132">
        <v>513326439</v>
      </c>
      <c r="F117" t="s">
        <v>425</v>
      </c>
      <c r="G117" t="s">
        <v>1051</v>
      </c>
      <c r="H117" t="s">
        <v>152</v>
      </c>
      <c r="I117" s="75">
        <v>9.18</v>
      </c>
      <c r="J117" t="s">
        <v>105</v>
      </c>
      <c r="K117" s="75">
        <v>5.5</v>
      </c>
      <c r="L117" s="75">
        <v>0.72</v>
      </c>
      <c r="M117" s="75">
        <v>1387828.17</v>
      </c>
      <c r="N117" s="75">
        <v>120.2</v>
      </c>
      <c r="O117" s="75">
        <v>1668.1694603399999</v>
      </c>
      <c r="P117" s="75">
        <v>0.08</v>
      </c>
      <c r="Q117" s="75">
        <v>0.01</v>
      </c>
    </row>
    <row r="118" spans="2:17">
      <c r="B118" t="s">
        <v>4759</v>
      </c>
      <c r="C118" t="s">
        <v>4560</v>
      </c>
      <c r="D118" t="s">
        <v>4760</v>
      </c>
      <c r="E118" s="132">
        <v>513326439</v>
      </c>
      <c r="F118" t="s">
        <v>762</v>
      </c>
      <c r="G118" t="s">
        <v>1051</v>
      </c>
      <c r="H118" t="s">
        <v>153</v>
      </c>
      <c r="I118" s="75">
        <v>9.85</v>
      </c>
      <c r="J118" t="s">
        <v>105</v>
      </c>
      <c r="K118" s="75">
        <v>5.5</v>
      </c>
      <c r="L118" s="75">
        <v>-0.59</v>
      </c>
      <c r="M118" s="75">
        <v>968330.2</v>
      </c>
      <c r="N118" s="75">
        <v>131.57</v>
      </c>
      <c r="O118" s="75">
        <v>1274.0320441399999</v>
      </c>
      <c r="P118" s="75">
        <v>0.06</v>
      </c>
      <c r="Q118" s="75">
        <v>0</v>
      </c>
    </row>
    <row r="119" spans="2:17">
      <c r="B119" t="s">
        <v>4761</v>
      </c>
      <c r="C119" t="s">
        <v>4560</v>
      </c>
      <c r="D119" t="s">
        <v>4762</v>
      </c>
      <c r="E119" s="132">
        <v>513326439</v>
      </c>
      <c r="F119" t="s">
        <v>425</v>
      </c>
      <c r="G119" t="s">
        <v>1051</v>
      </c>
      <c r="H119" t="s">
        <v>152</v>
      </c>
      <c r="I119" s="75">
        <v>10.39</v>
      </c>
      <c r="J119" t="s">
        <v>105</v>
      </c>
      <c r="K119" s="75">
        <v>5.5</v>
      </c>
      <c r="L119" s="75">
        <v>-0.81</v>
      </c>
      <c r="M119" s="75">
        <v>1331573.68</v>
      </c>
      <c r="N119" s="75">
        <v>131.13999999999999</v>
      </c>
      <c r="O119" s="75">
        <v>1746.225723952</v>
      </c>
      <c r="P119" s="75">
        <v>0.08</v>
      </c>
      <c r="Q119" s="75">
        <v>0.01</v>
      </c>
    </row>
    <row r="120" spans="2:17">
      <c r="B120" t="s">
        <v>4763</v>
      </c>
      <c r="C120" t="s">
        <v>4560</v>
      </c>
      <c r="D120" t="s">
        <v>4764</v>
      </c>
      <c r="E120" s="132">
        <v>513326439</v>
      </c>
      <c r="F120" t="s">
        <v>425</v>
      </c>
      <c r="G120" t="s">
        <v>1051</v>
      </c>
      <c r="H120" t="s">
        <v>152</v>
      </c>
      <c r="I120" s="75">
        <v>9.57</v>
      </c>
      <c r="J120" t="s">
        <v>105</v>
      </c>
      <c r="K120" s="75">
        <v>5.5</v>
      </c>
      <c r="L120" s="75">
        <v>-0.14000000000000001</v>
      </c>
      <c r="M120" s="75">
        <v>858992.93</v>
      </c>
      <c r="N120" s="75">
        <v>126.26</v>
      </c>
      <c r="O120" s="75">
        <v>1084.564473418</v>
      </c>
      <c r="P120" s="75">
        <v>0.05</v>
      </c>
      <c r="Q120" s="75">
        <v>0</v>
      </c>
    </row>
    <row r="121" spans="2:17">
      <c r="B121" t="s">
        <v>4765</v>
      </c>
      <c r="C121" t="s">
        <v>4560</v>
      </c>
      <c r="D121" t="s">
        <v>4766</v>
      </c>
      <c r="E121" s="132">
        <v>513326439</v>
      </c>
      <c r="F121" t="s">
        <v>425</v>
      </c>
      <c r="G121" t="s">
        <v>1051</v>
      </c>
      <c r="H121" t="s">
        <v>152</v>
      </c>
      <c r="I121" s="75">
        <v>13.39</v>
      </c>
      <c r="J121" t="s">
        <v>105</v>
      </c>
      <c r="K121" s="75">
        <v>5.5</v>
      </c>
      <c r="L121" s="75">
        <v>-1.37</v>
      </c>
      <c r="M121" s="75">
        <v>541076.66</v>
      </c>
      <c r="N121" s="75">
        <v>125.26</v>
      </c>
      <c r="O121" s="75">
        <v>677.75262431600004</v>
      </c>
      <c r="P121" s="75">
        <v>0.03</v>
      </c>
      <c r="Q121" s="75">
        <v>0</v>
      </c>
    </row>
    <row r="122" spans="2:17">
      <c r="B122" t="s">
        <v>4767</v>
      </c>
      <c r="C122" t="s">
        <v>4560</v>
      </c>
      <c r="D122" t="s">
        <v>4768</v>
      </c>
      <c r="E122" s="132">
        <v>513326439</v>
      </c>
      <c r="F122" t="s">
        <v>762</v>
      </c>
      <c r="G122" t="s">
        <v>1051</v>
      </c>
      <c r="H122" t="s">
        <v>153</v>
      </c>
      <c r="I122" s="75">
        <v>12.29</v>
      </c>
      <c r="J122" t="s">
        <v>105</v>
      </c>
      <c r="K122" s="75">
        <v>5.5</v>
      </c>
      <c r="L122" s="75">
        <v>-1.05</v>
      </c>
      <c r="M122" s="75">
        <v>304292.90000000002</v>
      </c>
      <c r="N122" s="75">
        <v>125</v>
      </c>
      <c r="O122" s="75">
        <v>380.36612500000001</v>
      </c>
      <c r="P122" s="75">
        <v>0.02</v>
      </c>
      <c r="Q122" s="75">
        <v>0</v>
      </c>
    </row>
    <row r="123" spans="2:17">
      <c r="B123" t="s">
        <v>4769</v>
      </c>
      <c r="C123" t="s">
        <v>4560</v>
      </c>
      <c r="D123" t="s">
        <v>4770</v>
      </c>
      <c r="E123" s="132">
        <v>513326439</v>
      </c>
      <c r="F123" t="s">
        <v>425</v>
      </c>
      <c r="G123" t="s">
        <v>1051</v>
      </c>
      <c r="H123" t="s">
        <v>152</v>
      </c>
      <c r="I123" s="75">
        <v>9.64</v>
      </c>
      <c r="J123" t="s">
        <v>105</v>
      </c>
      <c r="K123" s="75">
        <v>5.5</v>
      </c>
      <c r="L123" s="75">
        <v>0.91</v>
      </c>
      <c r="M123" s="75">
        <v>5635025.0199999996</v>
      </c>
      <c r="N123" s="75">
        <v>112.32</v>
      </c>
      <c r="O123" s="75">
        <v>6329.2601024639998</v>
      </c>
      <c r="P123" s="75">
        <v>0.28999999999999998</v>
      </c>
      <c r="Q123" s="75">
        <v>0.02</v>
      </c>
    </row>
    <row r="124" spans="2:17">
      <c r="B124" t="s">
        <v>4771</v>
      </c>
      <c r="C124" t="s">
        <v>4560</v>
      </c>
      <c r="D124" t="s">
        <v>4772</v>
      </c>
      <c r="E124" s="132">
        <v>513326439</v>
      </c>
      <c r="F124" t="s">
        <v>762</v>
      </c>
      <c r="G124" t="s">
        <v>1051</v>
      </c>
      <c r="H124" t="s">
        <v>153</v>
      </c>
      <c r="I124" s="75">
        <v>4.2300000000000004</v>
      </c>
      <c r="J124" t="s">
        <v>105</v>
      </c>
      <c r="K124" s="75">
        <v>5.5</v>
      </c>
      <c r="L124" s="75">
        <v>-4.72</v>
      </c>
      <c r="M124" s="75">
        <v>28087765.98</v>
      </c>
      <c r="N124" s="75">
        <v>136.4</v>
      </c>
      <c r="O124" s="75">
        <v>38311.712796719999</v>
      </c>
      <c r="P124" s="75">
        <v>1.76</v>
      </c>
      <c r="Q124" s="75">
        <v>0.15</v>
      </c>
    </row>
    <row r="125" spans="2:17">
      <c r="B125" t="s">
        <v>4773</v>
      </c>
      <c r="C125" t="s">
        <v>4560</v>
      </c>
      <c r="D125" t="s">
        <v>4774</v>
      </c>
      <c r="E125" t="s">
        <v>4775</v>
      </c>
      <c r="F125" t="s">
        <v>762</v>
      </c>
      <c r="G125" t="s">
        <v>4522</v>
      </c>
      <c r="H125" t="s">
        <v>153</v>
      </c>
      <c r="I125" s="75">
        <v>4.2300000000000004</v>
      </c>
      <c r="J125" t="s">
        <v>113</v>
      </c>
      <c r="K125" s="75">
        <v>2.98</v>
      </c>
      <c r="L125" s="75">
        <v>0.69</v>
      </c>
      <c r="M125" s="75">
        <v>14274985.18</v>
      </c>
      <c r="N125" s="75">
        <v>103.37000000000006</v>
      </c>
      <c r="O125" s="75">
        <v>61339.433309394903</v>
      </c>
      <c r="P125" s="75">
        <v>2.81</v>
      </c>
      <c r="Q125" s="75">
        <v>0.24</v>
      </c>
    </row>
    <row r="126" spans="2:17">
      <c r="B126" t="s">
        <v>4776</v>
      </c>
      <c r="C126" t="s">
        <v>4560</v>
      </c>
      <c r="D126" t="s">
        <v>4777</v>
      </c>
      <c r="E126" t="s">
        <v>4778</v>
      </c>
      <c r="F126" t="s">
        <v>425</v>
      </c>
      <c r="G126" t="s">
        <v>4779</v>
      </c>
      <c r="H126" t="s">
        <v>154</v>
      </c>
      <c r="I126" s="75">
        <v>0.82</v>
      </c>
      <c r="J126" t="s">
        <v>113</v>
      </c>
      <c r="K126" s="75">
        <v>2.75</v>
      </c>
      <c r="L126" s="75">
        <v>1.21</v>
      </c>
      <c r="M126" s="75">
        <v>381682</v>
      </c>
      <c r="N126" s="75">
        <v>101.06</v>
      </c>
      <c r="O126" s="75">
        <v>1603.43201320148</v>
      </c>
      <c r="P126" s="75">
        <v>7.0000000000000007E-2</v>
      </c>
      <c r="Q126" s="75">
        <v>0.01</v>
      </c>
    </row>
    <row r="127" spans="2:17">
      <c r="B127" t="s">
        <v>4780</v>
      </c>
      <c r="C127" t="s">
        <v>4560</v>
      </c>
      <c r="D127" t="s">
        <v>4781</v>
      </c>
      <c r="E127" t="s">
        <v>4782</v>
      </c>
      <c r="F127" t="s">
        <v>425</v>
      </c>
      <c r="G127" t="s">
        <v>4783</v>
      </c>
      <c r="H127" t="s">
        <v>154</v>
      </c>
      <c r="I127" s="75">
        <v>3.55</v>
      </c>
      <c r="J127" t="s">
        <v>105</v>
      </c>
      <c r="K127" s="75">
        <v>5.75</v>
      </c>
      <c r="L127" s="75">
        <v>0.83</v>
      </c>
      <c r="M127" s="75">
        <v>1196184.52</v>
      </c>
      <c r="N127" s="75">
        <v>137.26</v>
      </c>
      <c r="O127" s="75">
        <v>1641.8828721519999</v>
      </c>
      <c r="P127" s="75">
        <v>0.08</v>
      </c>
      <c r="Q127" s="75">
        <v>0.01</v>
      </c>
    </row>
    <row r="128" spans="2:17">
      <c r="B128" t="s">
        <v>4784</v>
      </c>
      <c r="C128" t="s">
        <v>4560</v>
      </c>
      <c r="D128" t="s">
        <v>4785</v>
      </c>
      <c r="E128" t="s">
        <v>4782</v>
      </c>
      <c r="F128" t="s">
        <v>425</v>
      </c>
      <c r="G128" t="s">
        <v>4783</v>
      </c>
      <c r="H128" t="s">
        <v>154</v>
      </c>
      <c r="I128" s="75">
        <v>2.78</v>
      </c>
      <c r="J128" t="s">
        <v>105</v>
      </c>
      <c r="K128" s="75">
        <v>5.58</v>
      </c>
      <c r="L128" s="75">
        <v>-0.34</v>
      </c>
      <c r="M128" s="75">
        <v>1630182.73</v>
      </c>
      <c r="N128" s="75">
        <v>127.76</v>
      </c>
      <c r="O128" s="75">
        <v>2082.721455848</v>
      </c>
      <c r="P128" s="75">
        <v>0.1</v>
      </c>
      <c r="Q128" s="75">
        <v>0.01</v>
      </c>
    </row>
    <row r="129" spans="2:17">
      <c r="B129" t="s">
        <v>4786</v>
      </c>
      <c r="C129" t="s">
        <v>4560</v>
      </c>
      <c r="D129" t="s">
        <v>4787</v>
      </c>
      <c r="E129" t="s">
        <v>4782</v>
      </c>
      <c r="F129" t="s">
        <v>425</v>
      </c>
      <c r="G129" t="s">
        <v>4783</v>
      </c>
      <c r="H129" t="s">
        <v>154</v>
      </c>
      <c r="I129" s="75">
        <v>4.45</v>
      </c>
      <c r="J129" t="s">
        <v>105</v>
      </c>
      <c r="K129" s="75">
        <v>5.4</v>
      </c>
      <c r="L129" s="75">
        <v>-3.03</v>
      </c>
      <c r="M129" s="75">
        <v>195350.38</v>
      </c>
      <c r="N129" s="75">
        <v>139.16999999999999</v>
      </c>
      <c r="O129" s="75">
        <v>271.86912384599998</v>
      </c>
      <c r="P129" s="75">
        <v>0.01</v>
      </c>
      <c r="Q129" s="75">
        <v>0</v>
      </c>
    </row>
    <row r="130" spans="2:17">
      <c r="B130" t="s">
        <v>4788</v>
      </c>
      <c r="C130" t="s">
        <v>4560</v>
      </c>
      <c r="D130" t="s">
        <v>4789</v>
      </c>
      <c r="E130" t="s">
        <v>4782</v>
      </c>
      <c r="F130" t="s">
        <v>425</v>
      </c>
      <c r="G130" t="s">
        <v>4783</v>
      </c>
      <c r="H130" t="s">
        <v>154</v>
      </c>
      <c r="I130" s="75">
        <v>3.25</v>
      </c>
      <c r="J130" t="s">
        <v>105</v>
      </c>
      <c r="K130" s="75">
        <v>5.2</v>
      </c>
      <c r="L130" s="75">
        <v>-0.3</v>
      </c>
      <c r="M130" s="75">
        <v>235529.03</v>
      </c>
      <c r="N130" s="75">
        <v>130.09</v>
      </c>
      <c r="O130" s="75">
        <v>306.39971512699998</v>
      </c>
      <c r="P130" s="75">
        <v>0.01</v>
      </c>
      <c r="Q130" s="75">
        <v>0</v>
      </c>
    </row>
    <row r="131" spans="2:17">
      <c r="B131" t="s">
        <v>4790</v>
      </c>
      <c r="C131" t="s">
        <v>4560</v>
      </c>
      <c r="D131" t="s">
        <v>4791</v>
      </c>
      <c r="E131" t="s">
        <v>821</v>
      </c>
      <c r="F131" t="s">
        <v>425</v>
      </c>
      <c r="G131" t="s">
        <v>703</v>
      </c>
      <c r="H131" t="s">
        <v>154</v>
      </c>
      <c r="I131" s="75">
        <v>0</v>
      </c>
      <c r="J131" t="s">
        <v>105</v>
      </c>
      <c r="K131" s="75">
        <v>0</v>
      </c>
      <c r="L131" s="75">
        <v>0</v>
      </c>
      <c r="M131" s="75">
        <v>53381.2</v>
      </c>
      <c r="N131" s="75">
        <v>100</v>
      </c>
      <c r="O131" s="75">
        <v>53.3812</v>
      </c>
      <c r="P131" s="75">
        <v>0</v>
      </c>
      <c r="Q131" s="75">
        <v>0</v>
      </c>
    </row>
    <row r="132" spans="2:17">
      <c r="B132" t="s">
        <v>4792</v>
      </c>
      <c r="C132" t="s">
        <v>4560</v>
      </c>
      <c r="D132" t="s">
        <v>4793</v>
      </c>
      <c r="E132" t="s">
        <v>4794</v>
      </c>
      <c r="F132" t="s">
        <v>762</v>
      </c>
      <c r="G132" t="s">
        <v>703</v>
      </c>
      <c r="H132" t="s">
        <v>153</v>
      </c>
      <c r="I132" s="75">
        <v>0</v>
      </c>
      <c r="J132" t="s">
        <v>105</v>
      </c>
      <c r="K132" s="75">
        <v>0</v>
      </c>
      <c r="L132" s="75">
        <v>0</v>
      </c>
      <c r="M132" s="75">
        <v>94162.73</v>
      </c>
      <c r="N132" s="75">
        <v>100</v>
      </c>
      <c r="O132" s="75">
        <v>94.162729999999996</v>
      </c>
      <c r="P132" s="75">
        <v>0</v>
      </c>
      <c r="Q132" s="75">
        <v>0</v>
      </c>
    </row>
    <row r="133" spans="2:17">
      <c r="B133" t="s">
        <v>4795</v>
      </c>
      <c r="C133" t="s">
        <v>4560</v>
      </c>
      <c r="D133" t="s">
        <v>4796</v>
      </c>
      <c r="E133" t="s">
        <v>4794</v>
      </c>
      <c r="F133" t="s">
        <v>762</v>
      </c>
      <c r="G133" t="s">
        <v>4797</v>
      </c>
      <c r="H133" t="s">
        <v>153</v>
      </c>
      <c r="I133" s="75">
        <v>1.5</v>
      </c>
      <c r="J133" t="s">
        <v>105</v>
      </c>
      <c r="K133" s="75">
        <v>2.2000000000000002</v>
      </c>
      <c r="L133" s="75">
        <v>-0.67</v>
      </c>
      <c r="M133" s="75">
        <v>52914.16</v>
      </c>
      <c r="N133" s="75">
        <v>101.12</v>
      </c>
      <c r="O133" s="75">
        <v>53.506798592000003</v>
      </c>
      <c r="P133" s="75">
        <v>0</v>
      </c>
      <c r="Q133" s="75">
        <v>0</v>
      </c>
    </row>
    <row r="134" spans="2:17">
      <c r="B134" t="s">
        <v>4795</v>
      </c>
      <c r="C134" t="s">
        <v>4560</v>
      </c>
      <c r="D134" t="s">
        <v>4798</v>
      </c>
      <c r="E134" t="s">
        <v>4794</v>
      </c>
      <c r="F134" t="s">
        <v>762</v>
      </c>
      <c r="G134" t="s">
        <v>4799</v>
      </c>
      <c r="H134" t="s">
        <v>153</v>
      </c>
      <c r="I134" s="75">
        <v>1.51</v>
      </c>
      <c r="J134" t="s">
        <v>105</v>
      </c>
      <c r="K134" s="75">
        <v>2.2000000000000002</v>
      </c>
      <c r="L134" s="75">
        <v>0.6</v>
      </c>
      <c r="M134" s="75">
        <v>61065.03</v>
      </c>
      <c r="N134" s="75">
        <v>100.16</v>
      </c>
      <c r="O134" s="75">
        <v>61.162734047999997</v>
      </c>
      <c r="P134" s="75">
        <v>0</v>
      </c>
      <c r="Q134" s="75">
        <v>0</v>
      </c>
    </row>
    <row r="135" spans="2:17">
      <c r="B135" t="s">
        <v>4800</v>
      </c>
      <c r="C135" t="s">
        <v>4560</v>
      </c>
      <c r="D135" t="s">
        <v>4801</v>
      </c>
      <c r="E135" t="s">
        <v>4794</v>
      </c>
      <c r="F135" t="s">
        <v>762</v>
      </c>
      <c r="G135" t="s">
        <v>4802</v>
      </c>
      <c r="H135" t="s">
        <v>153</v>
      </c>
      <c r="I135" s="75">
        <v>1.5</v>
      </c>
      <c r="J135" t="s">
        <v>105</v>
      </c>
      <c r="K135" s="75">
        <v>2.2000000000000002</v>
      </c>
      <c r="L135" s="75">
        <v>-0.7</v>
      </c>
      <c r="M135" s="75">
        <v>85862.61</v>
      </c>
      <c r="N135" s="75">
        <v>101.07</v>
      </c>
      <c r="O135" s="75">
        <v>86.781339927000005</v>
      </c>
      <c r="P135" s="75">
        <v>0</v>
      </c>
      <c r="Q135" s="75">
        <v>0</v>
      </c>
    </row>
    <row r="136" spans="2:17">
      <c r="B136" t="s">
        <v>4800</v>
      </c>
      <c r="C136" t="s">
        <v>4560</v>
      </c>
      <c r="D136" t="s">
        <v>4803</v>
      </c>
      <c r="E136" t="s">
        <v>4794</v>
      </c>
      <c r="F136" t="s">
        <v>762</v>
      </c>
      <c r="G136" t="s">
        <v>4804</v>
      </c>
      <c r="H136" t="s">
        <v>153</v>
      </c>
      <c r="I136" s="75">
        <v>1.52</v>
      </c>
      <c r="J136" t="s">
        <v>105</v>
      </c>
      <c r="K136" s="75">
        <v>2.2000000000000002</v>
      </c>
      <c r="L136" s="75">
        <v>0.14000000000000001</v>
      </c>
      <c r="M136" s="75">
        <v>10297.41</v>
      </c>
      <c r="N136" s="75">
        <v>100.86</v>
      </c>
      <c r="O136" s="75">
        <v>10.385967726000001</v>
      </c>
      <c r="P136" s="75">
        <v>0</v>
      </c>
      <c r="Q136" s="75">
        <v>0</v>
      </c>
    </row>
    <row r="137" spans="2:17">
      <c r="B137" t="s">
        <v>4800</v>
      </c>
      <c r="C137" t="s">
        <v>4560</v>
      </c>
      <c r="D137" t="s">
        <v>4805</v>
      </c>
      <c r="E137" t="s">
        <v>4794</v>
      </c>
      <c r="F137" t="s">
        <v>762</v>
      </c>
      <c r="G137" t="s">
        <v>4806</v>
      </c>
      <c r="H137" t="s">
        <v>153</v>
      </c>
      <c r="I137" s="75">
        <v>1.52</v>
      </c>
      <c r="J137" t="s">
        <v>105</v>
      </c>
      <c r="K137" s="75">
        <v>2.2000000000000002</v>
      </c>
      <c r="L137" s="75">
        <v>0.19</v>
      </c>
      <c r="M137" s="75">
        <v>73988.320000000007</v>
      </c>
      <c r="N137" s="75">
        <v>100.52</v>
      </c>
      <c r="O137" s="75">
        <v>74.373059264000005</v>
      </c>
      <c r="P137" s="75">
        <v>0</v>
      </c>
      <c r="Q137" s="75">
        <v>0</v>
      </c>
    </row>
    <row r="138" spans="2:17">
      <c r="B138" t="s">
        <v>4807</v>
      </c>
      <c r="C138" t="s">
        <v>4560</v>
      </c>
      <c r="D138" t="s">
        <v>4808</v>
      </c>
      <c r="E138" t="s">
        <v>4794</v>
      </c>
      <c r="F138" t="s">
        <v>762</v>
      </c>
      <c r="G138" t="s">
        <v>4804</v>
      </c>
      <c r="H138" t="s">
        <v>153</v>
      </c>
      <c r="I138" s="75">
        <v>3.53</v>
      </c>
      <c r="J138" t="s">
        <v>105</v>
      </c>
      <c r="K138" s="75">
        <v>2.4</v>
      </c>
      <c r="L138" s="75">
        <v>-0.38</v>
      </c>
      <c r="M138" s="75">
        <v>225619.35</v>
      </c>
      <c r="N138" s="75">
        <v>102.79</v>
      </c>
      <c r="O138" s="75">
        <v>231.91412986500001</v>
      </c>
      <c r="P138" s="75">
        <v>0.01</v>
      </c>
      <c r="Q138" s="75">
        <v>0</v>
      </c>
    </row>
    <row r="139" spans="2:17">
      <c r="B139" t="s">
        <v>4807</v>
      </c>
      <c r="C139" t="s">
        <v>4560</v>
      </c>
      <c r="D139" t="s">
        <v>4809</v>
      </c>
      <c r="E139" t="s">
        <v>4794</v>
      </c>
      <c r="F139" t="s">
        <v>762</v>
      </c>
      <c r="G139" t="s">
        <v>1584</v>
      </c>
      <c r="H139" t="s">
        <v>153</v>
      </c>
      <c r="I139" s="75">
        <v>3.57</v>
      </c>
      <c r="J139" t="s">
        <v>105</v>
      </c>
      <c r="K139" s="75">
        <v>2.4</v>
      </c>
      <c r="L139" s="75">
        <v>0.27</v>
      </c>
      <c r="M139" s="75">
        <v>209016.09</v>
      </c>
      <c r="N139" s="75">
        <v>102.04</v>
      </c>
      <c r="O139" s="75">
        <v>213.28001823599999</v>
      </c>
      <c r="P139" s="75">
        <v>0.01</v>
      </c>
      <c r="Q139" s="75">
        <v>0</v>
      </c>
    </row>
    <row r="140" spans="2:17">
      <c r="B140" t="s">
        <v>4807</v>
      </c>
      <c r="C140" t="s">
        <v>4560</v>
      </c>
      <c r="D140" t="s">
        <v>4810</v>
      </c>
      <c r="E140" t="s">
        <v>4794</v>
      </c>
      <c r="F140" t="s">
        <v>762</v>
      </c>
      <c r="G140" t="s">
        <v>4811</v>
      </c>
      <c r="H140" t="s">
        <v>153</v>
      </c>
      <c r="I140" s="75">
        <v>3.5</v>
      </c>
      <c r="J140" t="s">
        <v>105</v>
      </c>
      <c r="K140" s="75">
        <v>2.4</v>
      </c>
      <c r="L140" s="75">
        <v>-0.19</v>
      </c>
      <c r="M140" s="75">
        <v>252782.07999999999</v>
      </c>
      <c r="N140" s="75">
        <v>101.26</v>
      </c>
      <c r="O140" s="75">
        <v>255.967134208</v>
      </c>
      <c r="P140" s="75">
        <v>0.01</v>
      </c>
      <c r="Q140" s="75">
        <v>0</v>
      </c>
    </row>
    <row r="141" spans="2:17">
      <c r="B141" t="s">
        <v>4812</v>
      </c>
      <c r="C141" t="s">
        <v>4560</v>
      </c>
      <c r="D141" t="s">
        <v>4813</v>
      </c>
      <c r="E141" t="s">
        <v>4794</v>
      </c>
      <c r="F141" t="s">
        <v>762</v>
      </c>
      <c r="G141" t="s">
        <v>4814</v>
      </c>
      <c r="H141" t="s">
        <v>153</v>
      </c>
      <c r="I141" s="75">
        <v>3.52</v>
      </c>
      <c r="J141" t="s">
        <v>105</v>
      </c>
      <c r="K141" s="75">
        <v>2.4</v>
      </c>
      <c r="L141" s="75">
        <v>-4.68</v>
      </c>
      <c r="M141" s="75">
        <v>150999.99</v>
      </c>
      <c r="N141" s="75">
        <v>119.11</v>
      </c>
      <c r="O141" s="75">
        <v>179.856088089</v>
      </c>
      <c r="P141" s="75">
        <v>0.01</v>
      </c>
      <c r="Q141" s="75">
        <v>0</v>
      </c>
    </row>
    <row r="142" spans="2:17">
      <c r="B142" t="s">
        <v>4812</v>
      </c>
      <c r="C142" t="s">
        <v>4560</v>
      </c>
      <c r="D142" t="s">
        <v>4815</v>
      </c>
      <c r="E142" t="s">
        <v>4794</v>
      </c>
      <c r="F142" t="s">
        <v>762</v>
      </c>
      <c r="G142" t="s">
        <v>4799</v>
      </c>
      <c r="H142" t="s">
        <v>153</v>
      </c>
      <c r="I142" s="75">
        <v>3.51</v>
      </c>
      <c r="J142" t="s">
        <v>105</v>
      </c>
      <c r="K142" s="75">
        <v>2.4</v>
      </c>
      <c r="L142" s="75">
        <v>-2.88</v>
      </c>
      <c r="M142" s="75">
        <v>86957.27</v>
      </c>
      <c r="N142" s="75">
        <v>112.38</v>
      </c>
      <c r="O142" s="75">
        <v>97.722580026000003</v>
      </c>
      <c r="P142" s="75">
        <v>0</v>
      </c>
      <c r="Q142" s="75">
        <v>0</v>
      </c>
    </row>
    <row r="143" spans="2:17">
      <c r="B143" t="s">
        <v>4812</v>
      </c>
      <c r="C143" t="s">
        <v>4560</v>
      </c>
      <c r="D143" t="s">
        <v>4816</v>
      </c>
      <c r="E143" t="s">
        <v>4794</v>
      </c>
      <c r="F143" t="s">
        <v>762</v>
      </c>
      <c r="G143" t="s">
        <v>4817</v>
      </c>
      <c r="H143" t="s">
        <v>153</v>
      </c>
      <c r="I143" s="75">
        <v>3.54</v>
      </c>
      <c r="J143" t="s">
        <v>105</v>
      </c>
      <c r="K143" s="75">
        <v>2.4</v>
      </c>
      <c r="L143" s="75">
        <v>-2.0099999999999998</v>
      </c>
      <c r="M143" s="75">
        <v>149949.16</v>
      </c>
      <c r="N143" s="75">
        <v>109.39</v>
      </c>
      <c r="O143" s="75">
        <v>164.02938612400001</v>
      </c>
      <c r="P143" s="75">
        <v>0.01</v>
      </c>
      <c r="Q143" s="75">
        <v>0</v>
      </c>
    </row>
    <row r="144" spans="2:17">
      <c r="B144" t="s">
        <v>4812</v>
      </c>
      <c r="C144" t="s">
        <v>4560</v>
      </c>
      <c r="D144" t="s">
        <v>4818</v>
      </c>
      <c r="E144" t="s">
        <v>4794</v>
      </c>
      <c r="F144" t="s">
        <v>762</v>
      </c>
      <c r="G144" t="s">
        <v>544</v>
      </c>
      <c r="H144" t="s">
        <v>153</v>
      </c>
      <c r="I144" s="75">
        <v>3.51</v>
      </c>
      <c r="J144" t="s">
        <v>105</v>
      </c>
      <c r="K144" s="75">
        <v>2.4</v>
      </c>
      <c r="L144" s="75">
        <v>-1.65</v>
      </c>
      <c r="M144" s="75">
        <v>212006.62</v>
      </c>
      <c r="N144" s="75">
        <v>106.21</v>
      </c>
      <c r="O144" s="75">
        <v>225.17223110200001</v>
      </c>
      <c r="P144" s="75">
        <v>0.01</v>
      </c>
      <c r="Q144" s="75">
        <v>0</v>
      </c>
    </row>
    <row r="145" spans="2:17">
      <c r="B145" t="s">
        <v>4819</v>
      </c>
      <c r="C145" t="s">
        <v>4560</v>
      </c>
      <c r="D145" t="s">
        <v>4820</v>
      </c>
      <c r="E145" t="s">
        <v>4794</v>
      </c>
      <c r="F145" t="s">
        <v>762</v>
      </c>
      <c r="G145" t="s">
        <v>4821</v>
      </c>
      <c r="H145" t="s">
        <v>153</v>
      </c>
      <c r="I145" s="75">
        <v>3.51</v>
      </c>
      <c r="J145" t="s">
        <v>105</v>
      </c>
      <c r="K145" s="75">
        <v>2.4</v>
      </c>
      <c r="L145" s="75">
        <v>-0.11</v>
      </c>
      <c r="M145" s="75">
        <v>257638.35</v>
      </c>
      <c r="N145" s="75">
        <v>100.76</v>
      </c>
      <c r="O145" s="75">
        <v>259.59640145999998</v>
      </c>
      <c r="P145" s="75">
        <v>0.01</v>
      </c>
      <c r="Q145" s="75">
        <v>0</v>
      </c>
    </row>
    <row r="146" spans="2:17">
      <c r="B146" t="s">
        <v>4822</v>
      </c>
      <c r="C146" t="s">
        <v>4560</v>
      </c>
      <c r="D146" t="s">
        <v>4823</v>
      </c>
      <c r="E146" t="s">
        <v>4794</v>
      </c>
      <c r="F146" t="s">
        <v>762</v>
      </c>
      <c r="G146" t="s">
        <v>333</v>
      </c>
      <c r="H146" t="s">
        <v>153</v>
      </c>
      <c r="I146" s="75">
        <v>3.52</v>
      </c>
      <c r="J146" t="s">
        <v>105</v>
      </c>
      <c r="K146" s="75">
        <v>2.4</v>
      </c>
      <c r="L146" s="75">
        <v>0.06</v>
      </c>
      <c r="M146" s="75">
        <v>224229.44</v>
      </c>
      <c r="N146" s="75">
        <v>101.54</v>
      </c>
      <c r="O146" s="75">
        <v>227.68257337599999</v>
      </c>
      <c r="P146" s="75">
        <v>0.01</v>
      </c>
      <c r="Q146" s="75">
        <v>0</v>
      </c>
    </row>
    <row r="147" spans="2:17">
      <c r="B147" t="s">
        <v>4822</v>
      </c>
      <c r="C147" t="s">
        <v>4560</v>
      </c>
      <c r="D147" t="s">
        <v>4824</v>
      </c>
      <c r="E147" t="s">
        <v>4794</v>
      </c>
      <c r="F147" t="s">
        <v>762</v>
      </c>
      <c r="G147" t="s">
        <v>4806</v>
      </c>
      <c r="H147" t="s">
        <v>153</v>
      </c>
      <c r="I147" s="75">
        <v>3.54</v>
      </c>
      <c r="J147" t="s">
        <v>105</v>
      </c>
      <c r="K147" s="75">
        <v>2.4</v>
      </c>
      <c r="L147" s="75">
        <v>0.15</v>
      </c>
      <c r="M147" s="75">
        <v>224496.48</v>
      </c>
      <c r="N147" s="75">
        <v>101.75</v>
      </c>
      <c r="O147" s="75">
        <v>228.42516839999999</v>
      </c>
      <c r="P147" s="75">
        <v>0.01</v>
      </c>
      <c r="Q147" s="75">
        <v>0</v>
      </c>
    </row>
    <row r="148" spans="2:17">
      <c r="B148" t="s">
        <v>4822</v>
      </c>
      <c r="C148" t="s">
        <v>4560</v>
      </c>
      <c r="D148" t="s">
        <v>4825</v>
      </c>
      <c r="E148" t="s">
        <v>4794</v>
      </c>
      <c r="F148" t="s">
        <v>762</v>
      </c>
      <c r="G148" t="s">
        <v>4257</v>
      </c>
      <c r="H148" t="s">
        <v>153</v>
      </c>
      <c r="I148" s="75">
        <v>3.51</v>
      </c>
      <c r="J148" t="s">
        <v>105</v>
      </c>
      <c r="K148" s="75">
        <v>2.4</v>
      </c>
      <c r="L148" s="75">
        <v>0.01</v>
      </c>
      <c r="M148" s="75">
        <v>240671.05</v>
      </c>
      <c r="N148" s="75">
        <v>100.17</v>
      </c>
      <c r="O148" s="75">
        <v>241.08019078500001</v>
      </c>
      <c r="P148" s="75">
        <v>0.01</v>
      </c>
      <c r="Q148" s="75">
        <v>0</v>
      </c>
    </row>
    <row r="149" spans="2:17">
      <c r="B149" t="s">
        <v>4826</v>
      </c>
      <c r="C149" t="s">
        <v>4560</v>
      </c>
      <c r="D149" t="s">
        <v>4827</v>
      </c>
      <c r="E149" t="s">
        <v>4794</v>
      </c>
      <c r="F149" t="s">
        <v>762</v>
      </c>
      <c r="G149" t="s">
        <v>1584</v>
      </c>
      <c r="H149" t="s">
        <v>153</v>
      </c>
      <c r="I149" s="75">
        <v>1.51</v>
      </c>
      <c r="J149" t="s">
        <v>105</v>
      </c>
      <c r="K149" s="75">
        <v>2.2000000000000002</v>
      </c>
      <c r="L149" s="75">
        <v>0.25</v>
      </c>
      <c r="M149" s="75">
        <v>61597.37</v>
      </c>
      <c r="N149" s="75">
        <v>100.17</v>
      </c>
      <c r="O149" s="75">
        <v>61.702085529000001</v>
      </c>
      <c r="P149" s="75">
        <v>0</v>
      </c>
      <c r="Q149" s="75">
        <v>0</v>
      </c>
    </row>
    <row r="150" spans="2:17">
      <c r="B150" t="s">
        <v>4826</v>
      </c>
      <c r="C150" t="s">
        <v>4560</v>
      </c>
      <c r="D150" t="s">
        <v>4828</v>
      </c>
      <c r="E150" t="s">
        <v>4794</v>
      </c>
      <c r="F150" t="s">
        <v>762</v>
      </c>
      <c r="G150" t="s">
        <v>4811</v>
      </c>
      <c r="H150" t="s">
        <v>153</v>
      </c>
      <c r="I150" s="75">
        <v>1.51</v>
      </c>
      <c r="J150" t="s">
        <v>105</v>
      </c>
      <c r="K150" s="75">
        <v>2.2000000000000002</v>
      </c>
      <c r="L150" s="75">
        <v>-0.26</v>
      </c>
      <c r="M150" s="75">
        <v>11873.92</v>
      </c>
      <c r="N150" s="75">
        <v>100.6</v>
      </c>
      <c r="O150" s="75">
        <v>11.945163519999999</v>
      </c>
      <c r="P150" s="75">
        <v>0</v>
      </c>
      <c r="Q150" s="75">
        <v>0</v>
      </c>
    </row>
    <row r="151" spans="2:17">
      <c r="B151" t="s">
        <v>4829</v>
      </c>
      <c r="C151" t="s">
        <v>4560</v>
      </c>
      <c r="D151" t="s">
        <v>4830</v>
      </c>
      <c r="E151" t="s">
        <v>1692</v>
      </c>
      <c r="F151" t="s">
        <v>859</v>
      </c>
      <c r="G151" t="s">
        <v>4831</v>
      </c>
      <c r="H151" t="s">
        <v>152</v>
      </c>
      <c r="I151" s="75">
        <v>3.23</v>
      </c>
      <c r="J151" t="s">
        <v>109</v>
      </c>
      <c r="K151" s="75">
        <v>4.5599999999999996</v>
      </c>
      <c r="L151" s="75">
        <v>2.58</v>
      </c>
      <c r="M151" s="75">
        <v>583021.96</v>
      </c>
      <c r="N151" s="75">
        <v>101.06</v>
      </c>
      <c r="O151" s="75">
        <v>2079.2938325064902</v>
      </c>
      <c r="P151" s="75">
        <v>0.1</v>
      </c>
      <c r="Q151" s="75">
        <v>0.01</v>
      </c>
    </row>
    <row r="152" spans="2:17">
      <c r="B152" t="s">
        <v>4829</v>
      </c>
      <c r="C152" t="s">
        <v>4560</v>
      </c>
      <c r="D152" t="s">
        <v>4830</v>
      </c>
      <c r="E152" t="s">
        <v>1692</v>
      </c>
      <c r="F152" t="s">
        <v>859</v>
      </c>
      <c r="G152" t="s">
        <v>4831</v>
      </c>
      <c r="H152" t="s">
        <v>152</v>
      </c>
      <c r="I152" s="75">
        <v>3.23</v>
      </c>
      <c r="J152" t="s">
        <v>109</v>
      </c>
      <c r="K152" s="75">
        <v>4.5599999999999996</v>
      </c>
      <c r="L152" s="75">
        <v>1.97</v>
      </c>
      <c r="M152" s="75">
        <v>582483.13</v>
      </c>
      <c r="N152" s="75">
        <v>101.06</v>
      </c>
      <c r="O152" s="75">
        <v>2077.37214520716</v>
      </c>
      <c r="P152" s="75">
        <v>0.1</v>
      </c>
      <c r="Q152" s="75">
        <v>0.01</v>
      </c>
    </row>
    <row r="153" spans="2:17">
      <c r="B153" t="s">
        <v>4832</v>
      </c>
      <c r="C153" t="s">
        <v>4560</v>
      </c>
      <c r="D153" t="s">
        <v>4833</v>
      </c>
      <c r="E153" t="s">
        <v>1692</v>
      </c>
      <c r="F153" t="s">
        <v>859</v>
      </c>
      <c r="G153" t="s">
        <v>4834</v>
      </c>
      <c r="H153" t="s">
        <v>152</v>
      </c>
      <c r="I153" s="75">
        <v>3.33</v>
      </c>
      <c r="J153" t="s">
        <v>109</v>
      </c>
      <c r="K153" s="75">
        <v>4.5599999999999996</v>
      </c>
      <c r="L153" s="75">
        <v>1.82</v>
      </c>
      <c r="M153" s="75">
        <v>398671</v>
      </c>
      <c r="N153" s="75">
        <v>101.03</v>
      </c>
      <c r="O153" s="75">
        <v>1421.4011315777</v>
      </c>
      <c r="P153" s="75">
        <v>7.0000000000000007E-2</v>
      </c>
      <c r="Q153" s="75">
        <v>0.01</v>
      </c>
    </row>
    <row r="154" spans="2:17">
      <c r="B154" t="s">
        <v>4832</v>
      </c>
      <c r="C154" t="s">
        <v>4560</v>
      </c>
      <c r="D154" t="s">
        <v>4835</v>
      </c>
      <c r="E154" t="s">
        <v>1692</v>
      </c>
      <c r="F154" t="s">
        <v>859</v>
      </c>
      <c r="G154" t="s">
        <v>4836</v>
      </c>
      <c r="H154" t="s">
        <v>152</v>
      </c>
      <c r="I154" s="75">
        <v>3.11</v>
      </c>
      <c r="J154" t="s">
        <v>109</v>
      </c>
      <c r="K154" s="75">
        <v>4.5599999999999996</v>
      </c>
      <c r="L154" s="75">
        <v>4.8899999999999997</v>
      </c>
      <c r="M154" s="75">
        <v>433700</v>
      </c>
      <c r="N154" s="75">
        <v>101.06</v>
      </c>
      <c r="O154" s="75">
        <v>1546.75088938</v>
      </c>
      <c r="P154" s="75">
        <v>7.0000000000000007E-2</v>
      </c>
      <c r="Q154" s="75">
        <v>0.01</v>
      </c>
    </row>
    <row r="155" spans="2:17">
      <c r="B155" t="s">
        <v>4837</v>
      </c>
      <c r="C155" t="s">
        <v>4618</v>
      </c>
      <c r="D155" t="s">
        <v>4838</v>
      </c>
      <c r="E155" t="s">
        <v>4839</v>
      </c>
      <c r="F155" t="s">
        <v>851</v>
      </c>
      <c r="G155" t="s">
        <v>4840</v>
      </c>
      <c r="H155" t="s">
        <v>153</v>
      </c>
      <c r="I155" s="75">
        <v>18.68</v>
      </c>
      <c r="J155" t="s">
        <v>105</v>
      </c>
      <c r="K155" s="75">
        <v>3.4</v>
      </c>
      <c r="L155" s="75">
        <v>-0.1</v>
      </c>
      <c r="M155" s="75">
        <v>67444.98</v>
      </c>
      <c r="N155" s="75">
        <v>117.83</v>
      </c>
      <c r="O155" s="75">
        <v>79.470419934000006</v>
      </c>
      <c r="P155" s="75">
        <v>0</v>
      </c>
      <c r="Q155" s="75">
        <v>0</v>
      </c>
    </row>
    <row r="156" spans="2:17">
      <c r="B156" t="s">
        <v>4837</v>
      </c>
      <c r="C156" t="s">
        <v>4618</v>
      </c>
      <c r="D156" t="s">
        <v>4841</v>
      </c>
      <c r="E156" t="s">
        <v>4839</v>
      </c>
      <c r="F156" t="s">
        <v>851</v>
      </c>
      <c r="G156" t="s">
        <v>4842</v>
      </c>
      <c r="H156" t="s">
        <v>153</v>
      </c>
      <c r="I156" s="75">
        <v>21.64</v>
      </c>
      <c r="J156" t="s">
        <v>105</v>
      </c>
      <c r="K156" s="75">
        <v>3.4</v>
      </c>
      <c r="L156" s="75">
        <v>-0.33</v>
      </c>
      <c r="M156" s="75">
        <v>283692.21999999997</v>
      </c>
      <c r="N156" s="75">
        <v>112.48</v>
      </c>
      <c r="O156" s="75">
        <v>319.09700905599999</v>
      </c>
      <c r="P156" s="75">
        <v>0.01</v>
      </c>
      <c r="Q156" s="75">
        <v>0</v>
      </c>
    </row>
    <row r="157" spans="2:17">
      <c r="B157" t="s">
        <v>4837</v>
      </c>
      <c r="C157" t="s">
        <v>4618</v>
      </c>
      <c r="D157" t="s">
        <v>4843</v>
      </c>
      <c r="E157" t="s">
        <v>4839</v>
      </c>
      <c r="F157" t="s">
        <v>851</v>
      </c>
      <c r="G157" t="s">
        <v>4844</v>
      </c>
      <c r="H157" t="s">
        <v>153</v>
      </c>
      <c r="I157" s="75">
        <v>16.38</v>
      </c>
      <c r="J157" t="s">
        <v>105</v>
      </c>
      <c r="K157" s="75">
        <v>3.4</v>
      </c>
      <c r="L157" s="75">
        <v>0.97</v>
      </c>
      <c r="M157" s="75">
        <v>260232.54</v>
      </c>
      <c r="N157" s="75">
        <v>113.1</v>
      </c>
      <c r="O157" s="75">
        <v>294.32300273999999</v>
      </c>
      <c r="P157" s="75">
        <v>0.01</v>
      </c>
      <c r="Q157" s="75">
        <v>0</v>
      </c>
    </row>
    <row r="158" spans="2:17">
      <c r="B158" t="s">
        <v>4837</v>
      </c>
      <c r="C158" t="s">
        <v>4618</v>
      </c>
      <c r="D158" t="s">
        <v>4845</v>
      </c>
      <c r="E158" t="s">
        <v>4839</v>
      </c>
      <c r="F158" t="s">
        <v>851</v>
      </c>
      <c r="G158" t="s">
        <v>1824</v>
      </c>
      <c r="H158" t="s">
        <v>153</v>
      </c>
      <c r="I158" s="75">
        <v>20.57</v>
      </c>
      <c r="J158" t="s">
        <v>105</v>
      </c>
      <c r="K158" s="75">
        <v>3.4</v>
      </c>
      <c r="L158" s="75">
        <v>-0.16</v>
      </c>
      <c r="M158" s="75">
        <v>181817.92</v>
      </c>
      <c r="N158" s="75">
        <v>111.77</v>
      </c>
      <c r="O158" s="75">
        <v>203.217889184</v>
      </c>
      <c r="P158" s="75">
        <v>0.01</v>
      </c>
      <c r="Q158" s="75">
        <v>0</v>
      </c>
    </row>
    <row r="159" spans="2:17">
      <c r="B159" t="s">
        <v>4837</v>
      </c>
      <c r="C159" t="s">
        <v>4618</v>
      </c>
      <c r="D159" t="s">
        <v>4846</v>
      </c>
      <c r="E159" t="s">
        <v>4839</v>
      </c>
      <c r="F159" t="s">
        <v>851</v>
      </c>
      <c r="G159" t="s">
        <v>4847</v>
      </c>
      <c r="H159" t="s">
        <v>153</v>
      </c>
      <c r="I159" s="75">
        <v>19.2</v>
      </c>
      <c r="J159" t="s">
        <v>105</v>
      </c>
      <c r="K159" s="75">
        <v>3.4</v>
      </c>
      <c r="L159" s="75">
        <v>0.46</v>
      </c>
      <c r="M159" s="75">
        <v>215370.26</v>
      </c>
      <c r="N159" s="75">
        <v>101.37</v>
      </c>
      <c r="O159" s="75">
        <v>218.32083256199999</v>
      </c>
      <c r="P159" s="75">
        <v>0.01</v>
      </c>
      <c r="Q159" s="75">
        <v>0</v>
      </c>
    </row>
    <row r="160" spans="2:17">
      <c r="B160" t="s">
        <v>4837</v>
      </c>
      <c r="C160" t="s">
        <v>4560</v>
      </c>
      <c r="D160" t="s">
        <v>4848</v>
      </c>
      <c r="E160" t="s">
        <v>4839</v>
      </c>
      <c r="F160" t="s">
        <v>851</v>
      </c>
      <c r="G160" t="s">
        <v>4840</v>
      </c>
      <c r="H160" t="s">
        <v>153</v>
      </c>
      <c r="I160" s="75">
        <v>18.239999999999998</v>
      </c>
      <c r="J160" t="s">
        <v>105</v>
      </c>
      <c r="K160" s="75">
        <v>3.4</v>
      </c>
      <c r="L160" s="75">
        <v>-0.13</v>
      </c>
      <c r="M160" s="75">
        <v>28904.98</v>
      </c>
      <c r="N160" s="75">
        <v>117.83</v>
      </c>
      <c r="O160" s="75">
        <v>34.058737934</v>
      </c>
      <c r="P160" s="75">
        <v>0</v>
      </c>
      <c r="Q160" s="75">
        <v>0</v>
      </c>
    </row>
    <row r="161" spans="2:17">
      <c r="B161" t="s">
        <v>4837</v>
      </c>
      <c r="C161" t="s">
        <v>4560</v>
      </c>
      <c r="D161" t="s">
        <v>4841</v>
      </c>
      <c r="E161" t="s">
        <v>4839</v>
      </c>
      <c r="F161" t="s">
        <v>851</v>
      </c>
      <c r="G161" t="s">
        <v>4842</v>
      </c>
      <c r="H161" t="s">
        <v>153</v>
      </c>
      <c r="I161" s="75">
        <v>20.34</v>
      </c>
      <c r="J161" t="s">
        <v>105</v>
      </c>
      <c r="K161" s="75">
        <v>3.4</v>
      </c>
      <c r="L161" s="75">
        <v>-0.01</v>
      </c>
      <c r="M161" s="75">
        <v>121582.47</v>
      </c>
      <c r="N161" s="75">
        <v>112.48</v>
      </c>
      <c r="O161" s="75">
        <v>136.755962256</v>
      </c>
      <c r="P161" s="75">
        <v>0.01</v>
      </c>
      <c r="Q161" s="75">
        <v>0</v>
      </c>
    </row>
    <row r="162" spans="2:17">
      <c r="B162" t="s">
        <v>4837</v>
      </c>
      <c r="C162" t="s">
        <v>4560</v>
      </c>
      <c r="D162" t="s">
        <v>4843</v>
      </c>
      <c r="E162" t="s">
        <v>4839</v>
      </c>
      <c r="F162" t="s">
        <v>851</v>
      </c>
      <c r="G162" t="s">
        <v>4844</v>
      </c>
      <c r="H162" t="s">
        <v>153</v>
      </c>
      <c r="I162" s="75">
        <v>15.4</v>
      </c>
      <c r="J162" t="s">
        <v>105</v>
      </c>
      <c r="K162" s="75">
        <v>3.4</v>
      </c>
      <c r="L162" s="75">
        <v>0.63</v>
      </c>
      <c r="M162" s="75">
        <v>111528.23</v>
      </c>
      <c r="N162" s="75">
        <v>113.1</v>
      </c>
      <c r="O162" s="75">
        <v>126.13842812999999</v>
      </c>
      <c r="P162" s="75">
        <v>0.01</v>
      </c>
      <c r="Q162" s="75">
        <v>0</v>
      </c>
    </row>
    <row r="163" spans="2:17">
      <c r="B163" t="s">
        <v>4837</v>
      </c>
      <c r="C163" t="s">
        <v>4560</v>
      </c>
      <c r="D163" t="s">
        <v>4849</v>
      </c>
      <c r="E163" t="s">
        <v>4839</v>
      </c>
      <c r="F163" t="s">
        <v>851</v>
      </c>
      <c r="G163" t="s">
        <v>1824</v>
      </c>
      <c r="H163" t="s">
        <v>153</v>
      </c>
      <c r="I163" s="75">
        <v>19</v>
      </c>
      <c r="J163" t="s">
        <v>105</v>
      </c>
      <c r="K163" s="75">
        <v>3.4</v>
      </c>
      <c r="L163" s="75">
        <v>-0.04</v>
      </c>
      <c r="M163" s="75">
        <v>77921.97</v>
      </c>
      <c r="N163" s="75">
        <v>111.77</v>
      </c>
      <c r="O163" s="75">
        <v>87.093385869000002</v>
      </c>
      <c r="P163" s="75">
        <v>0</v>
      </c>
      <c r="Q163" s="75">
        <v>0</v>
      </c>
    </row>
    <row r="164" spans="2:17">
      <c r="B164" t="s">
        <v>4837</v>
      </c>
      <c r="C164" t="s">
        <v>4560</v>
      </c>
      <c r="D164" t="s">
        <v>4846</v>
      </c>
      <c r="E164" t="s">
        <v>4839</v>
      </c>
      <c r="F164" t="s">
        <v>851</v>
      </c>
      <c r="G164" t="s">
        <v>4847</v>
      </c>
      <c r="H164" t="s">
        <v>153</v>
      </c>
      <c r="I164" s="75">
        <v>21.41</v>
      </c>
      <c r="J164" t="s">
        <v>105</v>
      </c>
      <c r="K164" s="75">
        <v>3.4</v>
      </c>
      <c r="L164" s="75">
        <v>-0.08</v>
      </c>
      <c r="M164" s="75">
        <v>92301.53</v>
      </c>
      <c r="N164" s="75">
        <v>106.81449657733702</v>
      </c>
      <c r="O164" s="75">
        <v>98.591414602679706</v>
      </c>
      <c r="P164" s="75">
        <v>0</v>
      </c>
      <c r="Q164" s="75">
        <v>0</v>
      </c>
    </row>
    <row r="165" spans="2:17">
      <c r="B165" t="s">
        <v>4850</v>
      </c>
      <c r="C165" t="s">
        <v>4618</v>
      </c>
      <c r="D165" t="s">
        <v>4851</v>
      </c>
      <c r="E165" t="s">
        <v>4852</v>
      </c>
      <c r="F165" t="s">
        <v>851</v>
      </c>
      <c r="G165" t="s">
        <v>4853</v>
      </c>
      <c r="H165" t="s">
        <v>153</v>
      </c>
      <c r="I165" s="75">
        <v>10</v>
      </c>
      <c r="J165" t="s">
        <v>105</v>
      </c>
      <c r="K165" s="75">
        <v>5.5</v>
      </c>
      <c r="L165" s="75">
        <v>-0.24</v>
      </c>
      <c r="M165" s="75">
        <v>262794.15000000002</v>
      </c>
      <c r="N165" s="75">
        <v>124.46</v>
      </c>
      <c r="O165" s="75">
        <v>327.07359909000002</v>
      </c>
      <c r="P165" s="75">
        <v>0.01</v>
      </c>
      <c r="Q165" s="75">
        <v>0</v>
      </c>
    </row>
    <row r="166" spans="2:17">
      <c r="B166" t="s">
        <v>4850</v>
      </c>
      <c r="C166" t="s">
        <v>4618</v>
      </c>
      <c r="D166" t="s">
        <v>4854</v>
      </c>
      <c r="E166" t="s">
        <v>4852</v>
      </c>
      <c r="F166" t="s">
        <v>851</v>
      </c>
      <c r="G166" t="s">
        <v>1437</v>
      </c>
      <c r="H166" t="s">
        <v>153</v>
      </c>
      <c r="I166" s="75">
        <v>11.46</v>
      </c>
      <c r="J166" t="s">
        <v>105</v>
      </c>
      <c r="K166" s="75">
        <v>5.5</v>
      </c>
      <c r="L166" s="75">
        <v>-0.77</v>
      </c>
      <c r="M166" s="75">
        <v>79155.08</v>
      </c>
      <c r="N166" s="75">
        <v>125.54</v>
      </c>
      <c r="O166" s="75">
        <v>99.371287432000003</v>
      </c>
      <c r="P166" s="75">
        <v>0</v>
      </c>
      <c r="Q166" s="75">
        <v>0</v>
      </c>
    </row>
    <row r="167" spans="2:17">
      <c r="B167" t="s">
        <v>4855</v>
      </c>
      <c r="C167" t="s">
        <v>4618</v>
      </c>
      <c r="D167" t="s">
        <v>4856</v>
      </c>
      <c r="E167" t="s">
        <v>4857</v>
      </c>
      <c r="F167" t="s">
        <v>851</v>
      </c>
      <c r="G167" t="s">
        <v>4858</v>
      </c>
      <c r="H167" t="s">
        <v>153</v>
      </c>
      <c r="I167" s="75">
        <v>11.64</v>
      </c>
      <c r="J167" t="s">
        <v>105</v>
      </c>
      <c r="K167" s="75">
        <v>5.5</v>
      </c>
      <c r="L167" s="75">
        <v>-1.03</v>
      </c>
      <c r="M167" s="75">
        <v>184593.57</v>
      </c>
      <c r="N167" s="75">
        <v>127.83</v>
      </c>
      <c r="O167" s="75">
        <v>235.96596053100001</v>
      </c>
      <c r="P167" s="75">
        <v>0.01</v>
      </c>
      <c r="Q167" s="75">
        <v>0</v>
      </c>
    </row>
    <row r="168" spans="2:17">
      <c r="B168" t="s">
        <v>4855</v>
      </c>
      <c r="C168" t="s">
        <v>4618</v>
      </c>
      <c r="D168" t="s">
        <v>4859</v>
      </c>
      <c r="E168" t="s">
        <v>4857</v>
      </c>
      <c r="F168" t="s">
        <v>851</v>
      </c>
      <c r="G168" t="s">
        <v>4860</v>
      </c>
      <c r="H168" t="s">
        <v>153</v>
      </c>
      <c r="I168" s="75">
        <v>9.8000000000000007</v>
      </c>
      <c r="J168" t="s">
        <v>105</v>
      </c>
      <c r="K168" s="75">
        <v>5.5</v>
      </c>
      <c r="L168" s="75">
        <v>-0.25</v>
      </c>
      <c r="M168" s="75">
        <v>186957.9</v>
      </c>
      <c r="N168" s="75">
        <v>126.57</v>
      </c>
      <c r="O168" s="75">
        <v>236.63261403000001</v>
      </c>
      <c r="P168" s="75">
        <v>0.01</v>
      </c>
      <c r="Q168" s="75">
        <v>0</v>
      </c>
    </row>
    <row r="169" spans="2:17">
      <c r="B169" t="s">
        <v>4855</v>
      </c>
      <c r="C169" t="s">
        <v>4618</v>
      </c>
      <c r="D169" t="s">
        <v>4861</v>
      </c>
      <c r="E169" t="s">
        <v>4857</v>
      </c>
      <c r="F169" t="s">
        <v>851</v>
      </c>
      <c r="G169" t="s">
        <v>4860</v>
      </c>
      <c r="H169" t="s">
        <v>153</v>
      </c>
      <c r="I169" s="75">
        <v>14.01</v>
      </c>
      <c r="J169" t="s">
        <v>105</v>
      </c>
      <c r="K169" s="75">
        <v>5.5</v>
      </c>
      <c r="L169" s="75">
        <v>-1.57</v>
      </c>
      <c r="M169" s="75">
        <v>186976.91</v>
      </c>
      <c r="N169" s="75">
        <v>126.57</v>
      </c>
      <c r="O169" s="75">
        <v>236.656674987</v>
      </c>
      <c r="P169" s="75">
        <v>0.01</v>
      </c>
      <c r="Q169" s="75">
        <v>0</v>
      </c>
    </row>
    <row r="170" spans="2:17">
      <c r="B170" t="s">
        <v>4855</v>
      </c>
      <c r="C170" t="s">
        <v>4618</v>
      </c>
      <c r="D170" t="s">
        <v>4862</v>
      </c>
      <c r="E170" t="s">
        <v>4857</v>
      </c>
      <c r="F170" t="s">
        <v>851</v>
      </c>
      <c r="G170" t="s">
        <v>4863</v>
      </c>
      <c r="H170" t="s">
        <v>153</v>
      </c>
      <c r="I170" s="75">
        <v>8.98</v>
      </c>
      <c r="J170" t="s">
        <v>105</v>
      </c>
      <c r="K170" s="75">
        <v>5.5</v>
      </c>
      <c r="L170" s="75">
        <v>-0.65</v>
      </c>
      <c r="M170" s="75">
        <v>83213.440000000002</v>
      </c>
      <c r="N170" s="75">
        <v>123.16</v>
      </c>
      <c r="O170" s="75">
        <v>102.485672704</v>
      </c>
      <c r="P170" s="75">
        <v>0</v>
      </c>
      <c r="Q170" s="75">
        <v>0</v>
      </c>
    </row>
    <row r="171" spans="2:17">
      <c r="B171" t="s">
        <v>4855</v>
      </c>
      <c r="C171" t="s">
        <v>4618</v>
      </c>
      <c r="D171" t="s">
        <v>4864</v>
      </c>
      <c r="E171" t="s">
        <v>4857</v>
      </c>
      <c r="F171" t="s">
        <v>851</v>
      </c>
      <c r="G171" t="s">
        <v>4865</v>
      </c>
      <c r="H171" t="s">
        <v>153</v>
      </c>
      <c r="I171" s="75">
        <v>11.26</v>
      </c>
      <c r="J171" t="s">
        <v>105</v>
      </c>
      <c r="K171" s="75">
        <v>5.5</v>
      </c>
      <c r="L171" s="75">
        <v>-0.74</v>
      </c>
      <c r="M171" s="75">
        <v>76075.17</v>
      </c>
      <c r="N171" s="75">
        <v>125.63</v>
      </c>
      <c r="O171" s="75">
        <v>95.573236070999997</v>
      </c>
      <c r="P171" s="75">
        <v>0</v>
      </c>
      <c r="Q171" s="75">
        <v>0</v>
      </c>
    </row>
    <row r="172" spans="2:17">
      <c r="B172" t="s">
        <v>4855</v>
      </c>
      <c r="C172" t="s">
        <v>4618</v>
      </c>
      <c r="D172" t="s">
        <v>4866</v>
      </c>
      <c r="E172" t="s">
        <v>4852</v>
      </c>
      <c r="F172" t="s">
        <v>851</v>
      </c>
      <c r="G172" t="s">
        <v>766</v>
      </c>
      <c r="H172" t="s">
        <v>153</v>
      </c>
      <c r="I172" s="75">
        <v>12.45</v>
      </c>
      <c r="J172" t="s">
        <v>105</v>
      </c>
      <c r="K172" s="75">
        <v>5.5</v>
      </c>
      <c r="L172" s="75">
        <v>-1.1000000000000001</v>
      </c>
      <c r="M172" s="75">
        <v>263337.26</v>
      </c>
      <c r="N172" s="75">
        <v>125.76</v>
      </c>
      <c r="O172" s="75">
        <v>331.172938176</v>
      </c>
      <c r="P172" s="75">
        <v>0.02</v>
      </c>
      <c r="Q172" s="75">
        <v>0</v>
      </c>
    </row>
    <row r="173" spans="2:17">
      <c r="B173" t="s">
        <v>4855</v>
      </c>
      <c r="C173" t="s">
        <v>4618</v>
      </c>
      <c r="D173" t="s">
        <v>4867</v>
      </c>
      <c r="E173" t="s">
        <v>4852</v>
      </c>
      <c r="F173" t="s">
        <v>851</v>
      </c>
      <c r="G173" t="s">
        <v>766</v>
      </c>
      <c r="H173" t="s">
        <v>153</v>
      </c>
      <c r="I173" s="75">
        <v>10.55</v>
      </c>
      <c r="J173" t="s">
        <v>105</v>
      </c>
      <c r="K173" s="75">
        <v>5.5</v>
      </c>
      <c r="L173" s="75">
        <v>-0.38</v>
      </c>
      <c r="M173" s="75">
        <v>82920.429999999993</v>
      </c>
      <c r="N173" s="75">
        <v>125.77</v>
      </c>
      <c r="O173" s="75">
        <v>104.289024811</v>
      </c>
      <c r="P173" s="75">
        <v>0</v>
      </c>
      <c r="Q173" s="75">
        <v>0</v>
      </c>
    </row>
    <row r="174" spans="2:17">
      <c r="B174" t="s">
        <v>4855</v>
      </c>
      <c r="C174" t="s">
        <v>4618</v>
      </c>
      <c r="D174" t="s">
        <v>4868</v>
      </c>
      <c r="E174" t="s">
        <v>4857</v>
      </c>
      <c r="F174" t="s">
        <v>851</v>
      </c>
      <c r="G174" t="s">
        <v>4853</v>
      </c>
      <c r="H174" t="s">
        <v>153</v>
      </c>
      <c r="I174" s="75">
        <v>9.52</v>
      </c>
      <c r="J174" t="s">
        <v>105</v>
      </c>
      <c r="K174" s="75">
        <v>5.5</v>
      </c>
      <c r="L174" s="75">
        <v>0.06</v>
      </c>
      <c r="M174" s="75">
        <v>234074.92</v>
      </c>
      <c r="N174" s="75">
        <v>124.41</v>
      </c>
      <c r="O174" s="75">
        <v>291.212607972</v>
      </c>
      <c r="P174" s="75">
        <v>0.01</v>
      </c>
      <c r="Q174" s="75">
        <v>0</v>
      </c>
    </row>
    <row r="175" spans="2:17">
      <c r="B175" t="s">
        <v>4855</v>
      </c>
      <c r="C175" t="s">
        <v>4618</v>
      </c>
      <c r="D175" t="s">
        <v>4869</v>
      </c>
      <c r="E175" t="s">
        <v>4857</v>
      </c>
      <c r="F175" t="s">
        <v>851</v>
      </c>
      <c r="G175" t="s">
        <v>4853</v>
      </c>
      <c r="H175" t="s">
        <v>153</v>
      </c>
      <c r="I175" s="75">
        <v>10.6</v>
      </c>
      <c r="J175" t="s">
        <v>105</v>
      </c>
      <c r="K175" s="75">
        <v>5.5</v>
      </c>
      <c r="L175" s="75">
        <v>-0.5</v>
      </c>
      <c r="M175" s="75">
        <v>219015.32</v>
      </c>
      <c r="N175" s="75">
        <v>124.47</v>
      </c>
      <c r="O175" s="75">
        <v>272.60836880400001</v>
      </c>
      <c r="P175" s="75">
        <v>0.01</v>
      </c>
      <c r="Q175" s="75">
        <v>0</v>
      </c>
    </row>
    <row r="176" spans="2:17">
      <c r="B176" t="s">
        <v>4870</v>
      </c>
      <c r="C176" t="s">
        <v>4618</v>
      </c>
      <c r="D176" t="s">
        <v>4871</v>
      </c>
      <c r="E176" t="s">
        <v>4852</v>
      </c>
      <c r="F176" t="s">
        <v>851</v>
      </c>
      <c r="G176" t="s">
        <v>4863</v>
      </c>
      <c r="H176" t="s">
        <v>153</v>
      </c>
      <c r="I176" s="75">
        <v>7.74</v>
      </c>
      <c r="J176" t="s">
        <v>105</v>
      </c>
      <c r="K176" s="75">
        <v>5.5</v>
      </c>
      <c r="L176" s="75">
        <v>0.05</v>
      </c>
      <c r="M176" s="75">
        <v>72692.160000000003</v>
      </c>
      <c r="N176" s="75">
        <v>123.16</v>
      </c>
      <c r="O176" s="75">
        <v>89.527664255999994</v>
      </c>
      <c r="P176" s="75">
        <v>0</v>
      </c>
      <c r="Q176" s="75">
        <v>0</v>
      </c>
    </row>
    <row r="177" spans="2:17">
      <c r="B177" t="s">
        <v>4870</v>
      </c>
      <c r="C177" t="s">
        <v>4618</v>
      </c>
      <c r="D177" t="s">
        <v>4872</v>
      </c>
      <c r="E177" t="s">
        <v>4852</v>
      </c>
      <c r="F177" t="s">
        <v>851</v>
      </c>
      <c r="G177" t="s">
        <v>4873</v>
      </c>
      <c r="H177" t="s">
        <v>153</v>
      </c>
      <c r="I177" s="75">
        <v>11.02</v>
      </c>
      <c r="J177" t="s">
        <v>105</v>
      </c>
      <c r="K177" s="75">
        <v>5.5</v>
      </c>
      <c r="L177" s="75">
        <v>-0.67</v>
      </c>
      <c r="M177" s="75">
        <v>63698.59</v>
      </c>
      <c r="N177" s="75">
        <v>126.31</v>
      </c>
      <c r="O177" s="75">
        <v>80.457689028999994</v>
      </c>
      <c r="P177" s="75">
        <v>0</v>
      </c>
      <c r="Q177" s="75">
        <v>0</v>
      </c>
    </row>
    <row r="178" spans="2:17">
      <c r="B178" t="s">
        <v>4870</v>
      </c>
      <c r="C178" t="s">
        <v>4618</v>
      </c>
      <c r="D178" t="s">
        <v>4874</v>
      </c>
      <c r="E178" t="s">
        <v>4852</v>
      </c>
      <c r="F178" t="s">
        <v>851</v>
      </c>
      <c r="G178" t="s">
        <v>4875</v>
      </c>
      <c r="H178" t="s">
        <v>153</v>
      </c>
      <c r="I178" s="75">
        <v>10.97</v>
      </c>
      <c r="J178" t="s">
        <v>105</v>
      </c>
      <c r="K178" s="75">
        <v>4.54</v>
      </c>
      <c r="L178" s="75">
        <v>0.54</v>
      </c>
      <c r="M178" s="75">
        <v>111413.82</v>
      </c>
      <c r="N178" s="75">
        <v>117.19</v>
      </c>
      <c r="O178" s="75">
        <v>130.565855658</v>
      </c>
      <c r="P178" s="75">
        <v>0.01</v>
      </c>
      <c r="Q178" s="75">
        <v>0</v>
      </c>
    </row>
    <row r="179" spans="2:17">
      <c r="B179" t="s">
        <v>4870</v>
      </c>
      <c r="C179" t="s">
        <v>4618</v>
      </c>
      <c r="D179" t="s">
        <v>4876</v>
      </c>
      <c r="E179" t="s">
        <v>4852</v>
      </c>
      <c r="F179" t="s">
        <v>851</v>
      </c>
      <c r="G179" t="s">
        <v>4875</v>
      </c>
      <c r="H179" t="s">
        <v>153</v>
      </c>
      <c r="I179" s="75">
        <v>12.03</v>
      </c>
      <c r="J179" t="s">
        <v>105</v>
      </c>
      <c r="K179" s="75">
        <v>4.43</v>
      </c>
      <c r="L179" s="75">
        <v>-0.06</v>
      </c>
      <c r="M179" s="75">
        <v>154301.5</v>
      </c>
      <c r="N179" s="75">
        <v>115.96</v>
      </c>
      <c r="O179" s="75">
        <v>178.92801940000001</v>
      </c>
      <c r="P179" s="75">
        <v>0.01</v>
      </c>
      <c r="Q179" s="75">
        <v>0</v>
      </c>
    </row>
    <row r="180" spans="2:17">
      <c r="B180" t="s">
        <v>4870</v>
      </c>
      <c r="C180" t="s">
        <v>4618</v>
      </c>
      <c r="D180" t="s">
        <v>4877</v>
      </c>
      <c r="E180" t="s">
        <v>4852</v>
      </c>
      <c r="F180" t="s">
        <v>851</v>
      </c>
      <c r="G180" t="s">
        <v>295</v>
      </c>
      <c r="H180" t="s">
        <v>153</v>
      </c>
      <c r="I180" s="75">
        <v>12.82</v>
      </c>
      <c r="J180" t="s">
        <v>105</v>
      </c>
      <c r="K180" s="75">
        <v>4.4800000000000004</v>
      </c>
      <c r="L180" s="75">
        <v>-0.03</v>
      </c>
      <c r="M180" s="75">
        <v>115041.74</v>
      </c>
      <c r="N180" s="75">
        <v>112.66</v>
      </c>
      <c r="O180" s="75">
        <v>129.606024284</v>
      </c>
      <c r="P180" s="75">
        <v>0.01</v>
      </c>
      <c r="Q180" s="75">
        <v>0</v>
      </c>
    </row>
    <row r="181" spans="2:17">
      <c r="B181" t="s">
        <v>4870</v>
      </c>
      <c r="C181" t="s">
        <v>4618</v>
      </c>
      <c r="D181" t="s">
        <v>4878</v>
      </c>
      <c r="E181" t="s">
        <v>4852</v>
      </c>
      <c r="F181" t="s">
        <v>851</v>
      </c>
      <c r="G181" t="s">
        <v>295</v>
      </c>
      <c r="H181" t="s">
        <v>153</v>
      </c>
      <c r="I181" s="75">
        <v>10.31</v>
      </c>
      <c r="J181" t="s">
        <v>105</v>
      </c>
      <c r="K181" s="75">
        <v>4.46</v>
      </c>
      <c r="L181" s="75">
        <v>0.91</v>
      </c>
      <c r="M181" s="75">
        <v>166702.31</v>
      </c>
      <c r="N181" s="75">
        <v>111.65</v>
      </c>
      <c r="O181" s="75">
        <v>186.12312911500001</v>
      </c>
      <c r="P181" s="75">
        <v>0.01</v>
      </c>
      <c r="Q181" s="75">
        <v>0</v>
      </c>
    </row>
    <row r="182" spans="2:17">
      <c r="B182" t="s">
        <v>4879</v>
      </c>
      <c r="C182" t="s">
        <v>4560</v>
      </c>
      <c r="D182" t="s">
        <v>4880</v>
      </c>
      <c r="E182" t="s">
        <v>4881</v>
      </c>
      <c r="F182" t="s">
        <v>851</v>
      </c>
      <c r="G182" t="s">
        <v>4882</v>
      </c>
      <c r="H182" t="s">
        <v>153</v>
      </c>
      <c r="I182" s="75">
        <v>2.2200000000000002</v>
      </c>
      <c r="J182" t="s">
        <v>105</v>
      </c>
      <c r="K182" s="75">
        <v>3.6</v>
      </c>
      <c r="L182" s="75">
        <v>0.32</v>
      </c>
      <c r="M182" s="75">
        <v>81378</v>
      </c>
      <c r="N182" s="75">
        <v>100.28</v>
      </c>
      <c r="O182" s="75">
        <v>81.605858400000002</v>
      </c>
      <c r="P182" s="75">
        <v>0</v>
      </c>
      <c r="Q182" s="75">
        <v>0</v>
      </c>
    </row>
    <row r="183" spans="2:17">
      <c r="B183" t="s">
        <v>4879</v>
      </c>
      <c r="C183" t="s">
        <v>4560</v>
      </c>
      <c r="D183" t="s">
        <v>4883</v>
      </c>
      <c r="E183" t="s">
        <v>4881</v>
      </c>
      <c r="F183" t="s">
        <v>851</v>
      </c>
      <c r="G183" t="s">
        <v>4087</v>
      </c>
      <c r="H183" t="s">
        <v>153</v>
      </c>
      <c r="I183" s="75">
        <v>2.2200000000000002</v>
      </c>
      <c r="J183" t="s">
        <v>105</v>
      </c>
      <c r="K183" s="75">
        <v>3.6</v>
      </c>
      <c r="L183" s="75">
        <v>0.43</v>
      </c>
      <c r="M183" s="75">
        <v>101274</v>
      </c>
      <c r="N183" s="75">
        <v>100.04</v>
      </c>
      <c r="O183" s="75">
        <v>101.31450959999999</v>
      </c>
      <c r="P183" s="75">
        <v>0</v>
      </c>
      <c r="Q183" s="75">
        <v>0</v>
      </c>
    </row>
    <row r="184" spans="2:17">
      <c r="B184" t="s">
        <v>4879</v>
      </c>
      <c r="C184" t="s">
        <v>4560</v>
      </c>
      <c r="D184" t="s">
        <v>4884</v>
      </c>
      <c r="E184" t="s">
        <v>4881</v>
      </c>
      <c r="F184" t="s">
        <v>851</v>
      </c>
      <c r="G184" t="s">
        <v>1588</v>
      </c>
      <c r="H184" t="s">
        <v>153</v>
      </c>
      <c r="I184" s="75">
        <v>2.19</v>
      </c>
      <c r="J184" t="s">
        <v>105</v>
      </c>
      <c r="K184" s="75">
        <v>3.6</v>
      </c>
      <c r="L184" s="75">
        <v>-0.55000000000000004</v>
      </c>
      <c r="M184" s="75">
        <v>2035642.18</v>
      </c>
      <c r="N184" s="75">
        <v>103.23</v>
      </c>
      <c r="O184" s="75">
        <v>2101.3934224139998</v>
      </c>
      <c r="P184" s="75">
        <v>0.1</v>
      </c>
      <c r="Q184" s="75">
        <v>0.01</v>
      </c>
    </row>
    <row r="185" spans="2:17">
      <c r="B185" t="s">
        <v>4703</v>
      </c>
      <c r="C185" t="s">
        <v>4560</v>
      </c>
      <c r="D185" t="s">
        <v>4885</v>
      </c>
      <c r="E185" t="s">
        <v>4705</v>
      </c>
      <c r="F185" t="s">
        <v>859</v>
      </c>
      <c r="G185" t="s">
        <v>4706</v>
      </c>
      <c r="H185" t="s">
        <v>154</v>
      </c>
      <c r="I185" s="75">
        <v>4.67</v>
      </c>
      <c r="J185" t="s">
        <v>105</v>
      </c>
      <c r="K185" s="75">
        <v>5.19</v>
      </c>
      <c r="L185" s="75">
        <v>1.29</v>
      </c>
      <c r="M185" s="75">
        <v>1554300.14</v>
      </c>
      <c r="N185" s="75">
        <v>107.93</v>
      </c>
      <c r="O185" s="75">
        <v>1677.5561411020001</v>
      </c>
      <c r="P185" s="75">
        <v>0.08</v>
      </c>
      <c r="Q185" s="75">
        <v>0.01</v>
      </c>
    </row>
    <row r="186" spans="2:17">
      <c r="B186" t="s">
        <v>4886</v>
      </c>
      <c r="C186" t="s">
        <v>4560</v>
      </c>
      <c r="D186" t="s">
        <v>4887</v>
      </c>
      <c r="E186" t="s">
        <v>4888</v>
      </c>
      <c r="F186" t="s">
        <v>851</v>
      </c>
      <c r="G186" t="s">
        <v>1051</v>
      </c>
      <c r="H186" t="s">
        <v>153</v>
      </c>
      <c r="I186" s="75">
        <v>3.41</v>
      </c>
      <c r="J186" t="s">
        <v>105</v>
      </c>
      <c r="K186" s="75">
        <v>3.91</v>
      </c>
      <c r="L186" s="75">
        <v>0.03</v>
      </c>
      <c r="M186" s="75">
        <v>15428416.76</v>
      </c>
      <c r="N186" s="75">
        <v>105.2</v>
      </c>
      <c r="O186" s="75">
        <v>16230.69443152</v>
      </c>
      <c r="P186" s="75">
        <v>0.74</v>
      </c>
      <c r="Q186" s="75">
        <v>0.06</v>
      </c>
    </row>
    <row r="187" spans="2:17">
      <c r="B187" t="s">
        <v>4889</v>
      </c>
      <c r="C187" t="s">
        <v>4560</v>
      </c>
      <c r="D187" t="s">
        <v>4890</v>
      </c>
      <c r="E187" t="s">
        <v>4888</v>
      </c>
      <c r="F187" t="s">
        <v>859</v>
      </c>
      <c r="G187" t="s">
        <v>1051</v>
      </c>
      <c r="H187" t="s">
        <v>152</v>
      </c>
      <c r="I187" s="75">
        <v>4.5999999999999996</v>
      </c>
      <c r="J187" t="s">
        <v>105</v>
      </c>
      <c r="K187" s="75">
        <v>3.91</v>
      </c>
      <c r="L187" s="75">
        <v>0.62</v>
      </c>
      <c r="M187" s="75">
        <v>13899474.52</v>
      </c>
      <c r="N187" s="75">
        <v>108.57</v>
      </c>
      <c r="O187" s="75">
        <v>15090.659486364</v>
      </c>
      <c r="P187" s="75">
        <v>0.69</v>
      </c>
      <c r="Q187" s="75">
        <v>0.06</v>
      </c>
    </row>
    <row r="188" spans="2:17">
      <c r="B188" t="s">
        <v>4891</v>
      </c>
      <c r="C188" t="s">
        <v>4560</v>
      </c>
      <c r="D188" t="s">
        <v>4892</v>
      </c>
      <c r="E188" t="s">
        <v>4888</v>
      </c>
      <c r="F188" t="s">
        <v>851</v>
      </c>
      <c r="G188" t="s">
        <v>4465</v>
      </c>
      <c r="H188" t="s">
        <v>153</v>
      </c>
      <c r="I188" s="75">
        <v>3.8</v>
      </c>
      <c r="J188" t="s">
        <v>105</v>
      </c>
      <c r="K188" s="75">
        <v>4.0999999999999996</v>
      </c>
      <c r="L188" s="75">
        <v>0.76</v>
      </c>
      <c r="M188" s="75">
        <v>5686469.7800000003</v>
      </c>
      <c r="N188" s="75">
        <v>100.8</v>
      </c>
      <c r="O188" s="75">
        <v>5731.9615382399998</v>
      </c>
      <c r="P188" s="75">
        <v>0.26</v>
      </c>
      <c r="Q188" s="75">
        <v>0.02</v>
      </c>
    </row>
    <row r="189" spans="2:17">
      <c r="B189" t="s">
        <v>4893</v>
      </c>
      <c r="C189" t="s">
        <v>4560</v>
      </c>
      <c r="D189" t="s">
        <v>4894</v>
      </c>
      <c r="E189" t="s">
        <v>4895</v>
      </c>
      <c r="F189" t="s">
        <v>859</v>
      </c>
      <c r="G189" t="s">
        <v>4896</v>
      </c>
      <c r="H189" t="s">
        <v>154</v>
      </c>
      <c r="I189" s="75">
        <v>0.79</v>
      </c>
      <c r="J189" t="s">
        <v>105</v>
      </c>
      <c r="K189" s="75">
        <v>3.15</v>
      </c>
      <c r="L189" s="75">
        <v>3.07</v>
      </c>
      <c r="M189" s="75">
        <v>15987847</v>
      </c>
      <c r="N189" s="75">
        <v>101.04</v>
      </c>
      <c r="O189" s="75">
        <v>16154.1206088</v>
      </c>
      <c r="P189" s="75">
        <v>0.74</v>
      </c>
      <c r="Q189" s="75">
        <v>0.06</v>
      </c>
    </row>
    <row r="190" spans="2:17">
      <c r="B190" t="s">
        <v>4897</v>
      </c>
      <c r="C190" t="s">
        <v>4560</v>
      </c>
      <c r="D190" t="s">
        <v>4898</v>
      </c>
      <c r="E190" t="s">
        <v>4839</v>
      </c>
      <c r="F190" t="s">
        <v>851</v>
      </c>
      <c r="G190" t="s">
        <v>703</v>
      </c>
      <c r="H190" t="s">
        <v>153</v>
      </c>
      <c r="I190" s="75">
        <v>0</v>
      </c>
      <c r="J190" t="s">
        <v>105</v>
      </c>
      <c r="K190" s="75">
        <v>0</v>
      </c>
      <c r="L190" s="75">
        <v>0</v>
      </c>
      <c r="M190" s="75">
        <v>116490.34</v>
      </c>
      <c r="N190" s="75">
        <v>100</v>
      </c>
      <c r="O190" s="75">
        <v>116.49034</v>
      </c>
      <c r="P190" s="75">
        <v>0.01</v>
      </c>
      <c r="Q190" s="75">
        <v>0</v>
      </c>
    </row>
    <row r="191" spans="2:17">
      <c r="B191" t="s">
        <v>4899</v>
      </c>
      <c r="C191" t="s">
        <v>4618</v>
      </c>
      <c r="D191" t="s">
        <v>4900</v>
      </c>
      <c r="E191" t="s">
        <v>997</v>
      </c>
      <c r="F191" t="s">
        <v>967</v>
      </c>
      <c r="G191" t="s">
        <v>4901</v>
      </c>
      <c r="H191" t="s">
        <v>152</v>
      </c>
      <c r="I191" s="75">
        <v>5.61</v>
      </c>
      <c r="J191" t="s">
        <v>109</v>
      </c>
      <c r="K191" s="75">
        <v>6.33</v>
      </c>
      <c r="L191" s="75">
        <v>2.93</v>
      </c>
      <c r="M191" s="75">
        <v>1101252.06</v>
      </c>
      <c r="N191" s="75">
        <v>104.07</v>
      </c>
      <c r="O191" s="75">
        <v>4044.4916834934202</v>
      </c>
      <c r="P191" s="75">
        <v>0.19</v>
      </c>
      <c r="Q191" s="75">
        <v>0.02</v>
      </c>
    </row>
    <row r="192" spans="2:17">
      <c r="B192" t="s">
        <v>4902</v>
      </c>
      <c r="C192" t="s">
        <v>4560</v>
      </c>
      <c r="D192" t="s">
        <v>4903</v>
      </c>
      <c r="E192" t="s">
        <v>4904</v>
      </c>
      <c r="F192" t="s">
        <v>967</v>
      </c>
      <c r="G192" t="s">
        <v>4905</v>
      </c>
      <c r="H192" t="s">
        <v>154</v>
      </c>
      <c r="I192" s="75">
        <v>2.69</v>
      </c>
      <c r="J192" t="s">
        <v>105</v>
      </c>
      <c r="K192" s="75">
        <v>5.5</v>
      </c>
      <c r="L192" s="75">
        <v>2.89</v>
      </c>
      <c r="M192" s="75">
        <v>49917041</v>
      </c>
      <c r="N192" s="75">
        <v>102.77</v>
      </c>
      <c r="O192" s="75">
        <v>51299.743035699998</v>
      </c>
      <c r="P192" s="75">
        <v>2.35</v>
      </c>
      <c r="Q192" s="75">
        <v>0.2</v>
      </c>
    </row>
    <row r="193" spans="2:17">
      <c r="B193" t="s">
        <v>4906</v>
      </c>
      <c r="C193" t="s">
        <v>4560</v>
      </c>
      <c r="D193" t="s">
        <v>4907</v>
      </c>
      <c r="E193" t="s">
        <v>4908</v>
      </c>
      <c r="F193" t="s">
        <v>967</v>
      </c>
      <c r="G193" t="s">
        <v>4909</v>
      </c>
      <c r="H193" t="s">
        <v>154</v>
      </c>
      <c r="I193" s="75">
        <v>1.1599999999999999</v>
      </c>
      <c r="J193" t="s">
        <v>105</v>
      </c>
      <c r="K193" s="75">
        <v>5.4</v>
      </c>
      <c r="L193" s="75">
        <v>3.75</v>
      </c>
      <c r="M193" s="75">
        <v>623104.57999999996</v>
      </c>
      <c r="N193" s="75">
        <v>101.99</v>
      </c>
      <c r="O193" s="75">
        <v>635.50436114199999</v>
      </c>
      <c r="P193" s="75">
        <v>0.03</v>
      </c>
      <c r="Q193" s="75">
        <v>0</v>
      </c>
    </row>
    <row r="194" spans="2:17">
      <c r="B194" t="s">
        <v>4910</v>
      </c>
      <c r="C194" t="s">
        <v>4560</v>
      </c>
      <c r="D194" t="s">
        <v>4911</v>
      </c>
      <c r="E194" t="s">
        <v>1019</v>
      </c>
      <c r="F194" t="s">
        <v>967</v>
      </c>
      <c r="G194" t="s">
        <v>4912</v>
      </c>
      <c r="H194" t="s">
        <v>152</v>
      </c>
      <c r="I194" s="75">
        <v>3.16</v>
      </c>
      <c r="J194" t="s">
        <v>105</v>
      </c>
      <c r="K194" s="75">
        <v>4</v>
      </c>
      <c r="L194" s="75">
        <v>0.84</v>
      </c>
      <c r="M194" s="75">
        <v>983915.01</v>
      </c>
      <c r="N194" s="75">
        <v>105.83</v>
      </c>
      <c r="O194" s="75">
        <v>1041.277255083</v>
      </c>
      <c r="P194" s="75">
        <v>0.05</v>
      </c>
      <c r="Q194" s="75">
        <v>0</v>
      </c>
    </row>
    <row r="195" spans="2:17">
      <c r="B195" t="s">
        <v>4913</v>
      </c>
      <c r="C195" t="s">
        <v>4560</v>
      </c>
      <c r="D195" t="s">
        <v>4914</v>
      </c>
      <c r="E195" t="s">
        <v>4915</v>
      </c>
      <c r="F195" t="s">
        <v>967</v>
      </c>
      <c r="G195" t="s">
        <v>4916</v>
      </c>
      <c r="H195" t="s">
        <v>154</v>
      </c>
      <c r="I195" s="75">
        <v>1.24</v>
      </c>
      <c r="J195" t="s">
        <v>105</v>
      </c>
      <c r="K195" s="75">
        <v>3.31</v>
      </c>
      <c r="L195" s="75">
        <v>0.53</v>
      </c>
      <c r="M195" s="75">
        <v>607873.87</v>
      </c>
      <c r="N195" s="75">
        <v>101.52</v>
      </c>
      <c r="O195" s="75">
        <v>617.11355282399995</v>
      </c>
      <c r="P195" s="75">
        <v>0.03</v>
      </c>
      <c r="Q195" s="75">
        <v>0</v>
      </c>
    </row>
    <row r="196" spans="2:17">
      <c r="B196" t="s">
        <v>4917</v>
      </c>
      <c r="C196" t="s">
        <v>4560</v>
      </c>
      <c r="D196" t="s">
        <v>4914</v>
      </c>
      <c r="E196" t="s">
        <v>4915</v>
      </c>
      <c r="F196" t="s">
        <v>967</v>
      </c>
      <c r="G196" t="s">
        <v>4916</v>
      </c>
      <c r="H196" t="s">
        <v>154</v>
      </c>
      <c r="I196" s="75">
        <v>1.87</v>
      </c>
      <c r="J196" t="s">
        <v>105</v>
      </c>
      <c r="K196" s="75">
        <v>3.31</v>
      </c>
      <c r="L196" s="75">
        <v>0.8</v>
      </c>
      <c r="M196" s="75">
        <v>418267.44</v>
      </c>
      <c r="N196" s="75">
        <v>101.52</v>
      </c>
      <c r="O196" s="75">
        <v>424.625105088</v>
      </c>
      <c r="P196" s="75">
        <v>0.02</v>
      </c>
      <c r="Q196" s="75">
        <v>0</v>
      </c>
    </row>
    <row r="197" spans="2:17">
      <c r="B197" t="s">
        <v>4918</v>
      </c>
      <c r="C197" t="s">
        <v>4560</v>
      </c>
      <c r="D197" t="s">
        <v>4919</v>
      </c>
      <c r="E197" t="s">
        <v>4920</v>
      </c>
      <c r="F197" t="s">
        <v>967</v>
      </c>
      <c r="G197" t="s">
        <v>4921</v>
      </c>
      <c r="H197" t="s">
        <v>154</v>
      </c>
      <c r="I197" s="75">
        <v>0.21</v>
      </c>
      <c r="J197" t="s">
        <v>105</v>
      </c>
      <c r="K197" s="75">
        <v>3.05</v>
      </c>
      <c r="L197" s="75">
        <v>1.22</v>
      </c>
      <c r="M197" s="75">
        <v>177632.67</v>
      </c>
      <c r="N197" s="75">
        <v>100.89</v>
      </c>
      <c r="O197" s="75">
        <v>179.21360076299999</v>
      </c>
      <c r="P197" s="75">
        <v>0.01</v>
      </c>
      <c r="Q197" s="75">
        <v>0</v>
      </c>
    </row>
    <row r="198" spans="2:17">
      <c r="B198" t="s">
        <v>4918</v>
      </c>
      <c r="C198" t="s">
        <v>4560</v>
      </c>
      <c r="D198" t="s">
        <v>4922</v>
      </c>
      <c r="E198" t="s">
        <v>4920</v>
      </c>
      <c r="F198" t="s">
        <v>967</v>
      </c>
      <c r="G198" t="s">
        <v>4923</v>
      </c>
      <c r="H198" t="s">
        <v>154</v>
      </c>
      <c r="I198" s="75">
        <v>0.43</v>
      </c>
      <c r="J198" t="s">
        <v>105</v>
      </c>
      <c r="K198" s="75">
        <v>2.75</v>
      </c>
      <c r="L198" s="75">
        <v>1.24</v>
      </c>
      <c r="M198" s="75">
        <v>309626.14</v>
      </c>
      <c r="N198" s="75">
        <v>101.18</v>
      </c>
      <c r="O198" s="75">
        <v>313.27972845199997</v>
      </c>
      <c r="P198" s="75">
        <v>0.01</v>
      </c>
      <c r="Q198" s="75">
        <v>0</v>
      </c>
    </row>
    <row r="199" spans="2:17">
      <c r="B199" t="s">
        <v>4918</v>
      </c>
      <c r="C199" t="s">
        <v>4560</v>
      </c>
      <c r="D199" t="s">
        <v>4919</v>
      </c>
      <c r="E199" t="s">
        <v>4920</v>
      </c>
      <c r="F199" t="s">
        <v>967</v>
      </c>
      <c r="G199" t="s">
        <v>4924</v>
      </c>
      <c r="H199" t="s">
        <v>154</v>
      </c>
      <c r="I199" s="75">
        <v>2.08</v>
      </c>
      <c r="J199" t="s">
        <v>105</v>
      </c>
      <c r="K199" s="75">
        <v>2.36</v>
      </c>
      <c r="L199" s="75">
        <v>0.76</v>
      </c>
      <c r="M199" s="75">
        <v>24958520</v>
      </c>
      <c r="N199" s="75">
        <v>100.78</v>
      </c>
      <c r="O199" s="75">
        <v>25153.196456000001</v>
      </c>
      <c r="P199" s="75">
        <v>1.1499999999999999</v>
      </c>
      <c r="Q199" s="75">
        <v>0.1</v>
      </c>
    </row>
    <row r="200" spans="2:17">
      <c r="B200" t="s">
        <v>4925</v>
      </c>
      <c r="C200" t="s">
        <v>4560</v>
      </c>
      <c r="D200" t="s">
        <v>4926</v>
      </c>
      <c r="E200" t="s">
        <v>2346</v>
      </c>
      <c r="F200" t="s">
        <v>1041</v>
      </c>
      <c r="G200" t="s">
        <v>1051</v>
      </c>
      <c r="H200" t="s">
        <v>153</v>
      </c>
      <c r="I200" s="75">
        <v>4.09</v>
      </c>
      <c r="J200" t="s">
        <v>105</v>
      </c>
      <c r="K200" s="75">
        <v>4.9000000000000004</v>
      </c>
      <c r="L200" s="75">
        <v>1.48</v>
      </c>
      <c r="M200" s="75">
        <v>2000000</v>
      </c>
      <c r="N200" s="75">
        <v>117.51</v>
      </c>
      <c r="O200" s="75">
        <v>2350.1999999999998</v>
      </c>
      <c r="P200" s="75">
        <v>0.11</v>
      </c>
      <c r="Q200" s="75">
        <v>0.01</v>
      </c>
    </row>
    <row r="201" spans="2:17">
      <c r="B201" t="s">
        <v>4927</v>
      </c>
      <c r="C201" t="s">
        <v>4560</v>
      </c>
      <c r="D201" t="s">
        <v>4928</v>
      </c>
      <c r="E201" t="s">
        <v>2346</v>
      </c>
      <c r="F201" t="s">
        <v>1041</v>
      </c>
      <c r="G201" t="s">
        <v>1051</v>
      </c>
      <c r="H201" t="s">
        <v>153</v>
      </c>
      <c r="I201" s="75">
        <v>4.45</v>
      </c>
      <c r="J201" t="s">
        <v>105</v>
      </c>
      <c r="K201" s="75">
        <v>4.9000000000000004</v>
      </c>
      <c r="L201" s="75">
        <v>0.6</v>
      </c>
      <c r="M201" s="75">
        <v>10000000</v>
      </c>
      <c r="N201" s="75">
        <v>102.44328767099999</v>
      </c>
      <c r="O201" s="75">
        <v>10244.3287671</v>
      </c>
      <c r="P201" s="75">
        <v>0.47</v>
      </c>
      <c r="Q201" s="75">
        <v>0.04</v>
      </c>
    </row>
    <row r="202" spans="2:17">
      <c r="B202" t="s">
        <v>4929</v>
      </c>
      <c r="C202" t="s">
        <v>4560</v>
      </c>
      <c r="D202" t="s">
        <v>4930</v>
      </c>
      <c r="E202" t="s">
        <v>1578</v>
      </c>
      <c r="F202" t="s">
        <v>1037</v>
      </c>
      <c r="G202" t="s">
        <v>1051</v>
      </c>
      <c r="H202" t="s">
        <v>154</v>
      </c>
      <c r="I202" s="75">
        <v>0.24</v>
      </c>
      <c r="J202" t="s">
        <v>105</v>
      </c>
      <c r="K202" s="75">
        <v>3.8</v>
      </c>
      <c r="L202" s="75">
        <v>1.61</v>
      </c>
      <c r="M202" s="75">
        <v>7261439.54</v>
      </c>
      <c r="N202" s="75">
        <v>100.2</v>
      </c>
      <c r="O202" s="75">
        <v>7275.9624190799996</v>
      </c>
      <c r="P202" s="75">
        <v>0.33</v>
      </c>
      <c r="Q202" s="75">
        <v>0.03</v>
      </c>
    </row>
    <row r="203" spans="2:17">
      <c r="B203" t="s">
        <v>4931</v>
      </c>
      <c r="C203" t="s">
        <v>4560</v>
      </c>
      <c r="D203" t="s">
        <v>4932</v>
      </c>
      <c r="E203" t="s">
        <v>979</v>
      </c>
      <c r="F203" t="s">
        <v>1037</v>
      </c>
      <c r="G203" t="s">
        <v>1051</v>
      </c>
      <c r="H203" t="s">
        <v>154</v>
      </c>
      <c r="I203" s="75">
        <v>1.63</v>
      </c>
      <c r="J203" t="s">
        <v>105</v>
      </c>
      <c r="K203" s="75">
        <v>4.75</v>
      </c>
      <c r="L203" s="75">
        <v>1.84</v>
      </c>
      <c r="M203" s="75">
        <v>1237500</v>
      </c>
      <c r="N203" s="75">
        <v>101.55694444444363</v>
      </c>
      <c r="O203" s="75">
        <v>1256.7671874999901</v>
      </c>
      <c r="P203" s="75">
        <v>0.06</v>
      </c>
      <c r="Q203" s="75">
        <v>0</v>
      </c>
    </row>
    <row r="204" spans="2:17">
      <c r="B204" t="s">
        <v>4933</v>
      </c>
      <c r="C204" t="s">
        <v>4560</v>
      </c>
      <c r="D204" t="s">
        <v>4934</v>
      </c>
      <c r="E204" t="s">
        <v>979</v>
      </c>
      <c r="F204" t="s">
        <v>1037</v>
      </c>
      <c r="G204" t="s">
        <v>1051</v>
      </c>
      <c r="H204" t="s">
        <v>154</v>
      </c>
      <c r="I204" s="75">
        <v>1.61</v>
      </c>
      <c r="J204" t="s">
        <v>105</v>
      </c>
      <c r="K204" s="75">
        <v>4.75</v>
      </c>
      <c r="L204" s="75">
        <v>0.52</v>
      </c>
      <c r="M204" s="75">
        <v>22512500</v>
      </c>
      <c r="N204" s="75">
        <v>105.95</v>
      </c>
      <c r="O204" s="75">
        <v>23851.993750000001</v>
      </c>
      <c r="P204" s="75">
        <v>1.0900000000000001</v>
      </c>
      <c r="Q204" s="75">
        <v>0.09</v>
      </c>
    </row>
    <row r="205" spans="2:17">
      <c r="B205" t="s">
        <v>4935</v>
      </c>
      <c r="C205" t="s">
        <v>4560</v>
      </c>
      <c r="D205" t="s">
        <v>4936</v>
      </c>
      <c r="E205" t="s">
        <v>4937</v>
      </c>
      <c r="F205" t="s">
        <v>1037</v>
      </c>
      <c r="G205" t="s">
        <v>4938</v>
      </c>
      <c r="H205" t="s">
        <v>154</v>
      </c>
      <c r="I205" s="75">
        <v>1.91</v>
      </c>
      <c r="J205" t="s">
        <v>105</v>
      </c>
      <c r="K205" s="75">
        <v>4</v>
      </c>
      <c r="L205" s="75">
        <v>0.11</v>
      </c>
      <c r="M205" s="75">
        <v>2564619.06</v>
      </c>
      <c r="N205" s="75">
        <v>102.77</v>
      </c>
      <c r="O205" s="75">
        <v>2635.659007962</v>
      </c>
      <c r="P205" s="75">
        <v>0.12</v>
      </c>
      <c r="Q205" s="75">
        <v>0.01</v>
      </c>
    </row>
    <row r="206" spans="2:17">
      <c r="B206" t="s">
        <v>4935</v>
      </c>
      <c r="C206" t="s">
        <v>4560</v>
      </c>
      <c r="D206" t="s">
        <v>4939</v>
      </c>
      <c r="E206" t="s">
        <v>4937</v>
      </c>
      <c r="F206" t="s">
        <v>1037</v>
      </c>
      <c r="G206" t="s">
        <v>4938</v>
      </c>
      <c r="H206" t="s">
        <v>154</v>
      </c>
      <c r="I206" s="75">
        <v>2.15</v>
      </c>
      <c r="J206" t="s">
        <v>105</v>
      </c>
      <c r="K206" s="75">
        <v>4.5</v>
      </c>
      <c r="L206" s="75">
        <v>0.57999999999999996</v>
      </c>
      <c r="M206" s="75">
        <v>4249942</v>
      </c>
      <c r="N206" s="75">
        <v>103.25</v>
      </c>
      <c r="O206" s="75">
        <v>4388.0651150000003</v>
      </c>
      <c r="P206" s="75">
        <v>0.2</v>
      </c>
      <c r="Q206" s="75">
        <v>0.02</v>
      </c>
    </row>
    <row r="207" spans="2:17">
      <c r="B207" t="s">
        <v>4940</v>
      </c>
      <c r="C207" t="s">
        <v>4560</v>
      </c>
      <c r="D207" t="s">
        <v>4941</v>
      </c>
      <c r="E207" t="s">
        <v>4942</v>
      </c>
      <c r="F207" t="s">
        <v>1037</v>
      </c>
      <c r="G207" t="s">
        <v>1051</v>
      </c>
      <c r="H207" t="s">
        <v>152</v>
      </c>
      <c r="I207" s="75">
        <v>3.55</v>
      </c>
      <c r="J207" t="s">
        <v>105</v>
      </c>
      <c r="K207" s="75">
        <v>5.75</v>
      </c>
      <c r="L207" s="75">
        <v>1.43</v>
      </c>
      <c r="M207" s="75">
        <v>9000000</v>
      </c>
      <c r="N207" s="75">
        <v>100.223611111111</v>
      </c>
      <c r="O207" s="75">
        <v>9020.1249999999909</v>
      </c>
      <c r="P207" s="75">
        <v>0.41</v>
      </c>
      <c r="Q207" s="75">
        <v>0.04</v>
      </c>
    </row>
    <row r="208" spans="2:17">
      <c r="B208" t="s">
        <v>4943</v>
      </c>
      <c r="C208" t="s">
        <v>4560</v>
      </c>
      <c r="D208" t="s">
        <v>4944</v>
      </c>
      <c r="E208" t="s">
        <v>4945</v>
      </c>
      <c r="F208" t="s">
        <v>1105</v>
      </c>
      <c r="G208" t="s">
        <v>947</v>
      </c>
      <c r="H208" t="s">
        <v>153</v>
      </c>
      <c r="I208" s="75">
        <v>12.57</v>
      </c>
      <c r="J208" t="s">
        <v>105</v>
      </c>
      <c r="K208" s="75">
        <v>8.56</v>
      </c>
      <c r="L208" s="75">
        <v>-1.05</v>
      </c>
      <c r="M208" s="75">
        <v>160605.85</v>
      </c>
      <c r="N208" s="75">
        <v>144.93</v>
      </c>
      <c r="O208" s="75">
        <v>232.766058405</v>
      </c>
      <c r="P208" s="75">
        <v>0.01</v>
      </c>
      <c r="Q208" s="75">
        <v>0</v>
      </c>
    </row>
    <row r="209" spans="2:17">
      <c r="B209" t="s">
        <v>4943</v>
      </c>
      <c r="C209" t="s">
        <v>4560</v>
      </c>
      <c r="D209" t="s">
        <v>4946</v>
      </c>
      <c r="E209" t="s">
        <v>4945</v>
      </c>
      <c r="F209" t="s">
        <v>1105</v>
      </c>
      <c r="G209" t="s">
        <v>4947</v>
      </c>
      <c r="H209" t="s">
        <v>153</v>
      </c>
      <c r="I209" s="75">
        <v>13.19</v>
      </c>
      <c r="J209" t="s">
        <v>105</v>
      </c>
      <c r="K209" s="75">
        <v>8.56</v>
      </c>
      <c r="L209" s="75">
        <v>-1.37</v>
      </c>
      <c r="M209" s="75">
        <v>224888.14</v>
      </c>
      <c r="N209" s="75">
        <v>142.96</v>
      </c>
      <c r="O209" s="75">
        <v>321.50008494399998</v>
      </c>
      <c r="P209" s="75">
        <v>0.01</v>
      </c>
      <c r="Q209" s="75">
        <v>0</v>
      </c>
    </row>
    <row r="210" spans="2:17">
      <c r="B210" t="s">
        <v>4948</v>
      </c>
      <c r="C210" t="s">
        <v>4560</v>
      </c>
      <c r="D210" t="s">
        <v>4949</v>
      </c>
      <c r="E210" t="s">
        <v>4950</v>
      </c>
      <c r="F210" t="s">
        <v>1109</v>
      </c>
      <c r="G210" t="s">
        <v>703</v>
      </c>
      <c r="H210" t="s">
        <v>152</v>
      </c>
      <c r="I210" s="75">
        <v>12.83</v>
      </c>
      <c r="J210" t="s">
        <v>105</v>
      </c>
      <c r="K210" s="75">
        <v>6.85</v>
      </c>
      <c r="L210" s="75">
        <v>0.43</v>
      </c>
      <c r="M210" s="75">
        <v>566000.30000000005</v>
      </c>
      <c r="N210" s="75">
        <v>120.91</v>
      </c>
      <c r="O210" s="75">
        <v>684.35096272999999</v>
      </c>
      <c r="P210" s="75">
        <v>0.03</v>
      </c>
      <c r="Q210" s="75">
        <v>0</v>
      </c>
    </row>
    <row r="211" spans="2:17">
      <c r="B211" t="s">
        <v>4951</v>
      </c>
      <c r="C211" t="s">
        <v>4560</v>
      </c>
      <c r="D211" t="s">
        <v>4952</v>
      </c>
      <c r="E211" t="s">
        <v>4953</v>
      </c>
      <c r="F211" t="s">
        <v>1109</v>
      </c>
      <c r="G211" t="s">
        <v>4954</v>
      </c>
      <c r="H211" t="s">
        <v>154</v>
      </c>
      <c r="I211" s="75">
        <v>3.17</v>
      </c>
      <c r="J211" t="s">
        <v>105</v>
      </c>
      <c r="K211" s="75">
        <v>5.5</v>
      </c>
      <c r="L211" s="75">
        <v>3.18</v>
      </c>
      <c r="M211" s="75">
        <v>817366.89</v>
      </c>
      <c r="N211" s="75">
        <v>109.62</v>
      </c>
      <c r="O211" s="75">
        <v>895.99758481799995</v>
      </c>
      <c r="P211" s="75">
        <v>0.04</v>
      </c>
      <c r="Q211" s="75">
        <v>0</v>
      </c>
    </row>
    <row r="212" spans="2:17">
      <c r="B212" t="s">
        <v>4832</v>
      </c>
      <c r="C212" t="s">
        <v>4560</v>
      </c>
      <c r="D212" t="s">
        <v>4955</v>
      </c>
      <c r="E212" t="s">
        <v>1692</v>
      </c>
      <c r="F212" t="s">
        <v>4956</v>
      </c>
      <c r="G212" t="s">
        <v>4924</v>
      </c>
      <c r="H212" t="s">
        <v>154</v>
      </c>
      <c r="I212" s="75">
        <v>3.15</v>
      </c>
      <c r="J212" t="s">
        <v>109</v>
      </c>
      <c r="K212" s="75">
        <v>4.5599999999999996</v>
      </c>
      <c r="L212" s="75">
        <v>4.04</v>
      </c>
      <c r="M212" s="75">
        <v>634473.34</v>
      </c>
      <c r="N212" s="75">
        <v>100.88</v>
      </c>
      <c r="O212" s="75">
        <v>2258.7601133283702</v>
      </c>
      <c r="P212" s="75">
        <v>0.1</v>
      </c>
      <c r="Q212" s="75">
        <v>0.01</v>
      </c>
    </row>
    <row r="213" spans="2:17">
      <c r="B213" t="s">
        <v>4832</v>
      </c>
      <c r="C213" t="s">
        <v>4560</v>
      </c>
      <c r="D213" t="s">
        <v>4957</v>
      </c>
      <c r="E213" t="s">
        <v>1692</v>
      </c>
      <c r="F213" t="s">
        <v>4956</v>
      </c>
      <c r="G213" t="s">
        <v>4958</v>
      </c>
      <c r="H213" t="s">
        <v>154</v>
      </c>
      <c r="I213" s="75">
        <v>3.4</v>
      </c>
      <c r="J213" t="s">
        <v>109</v>
      </c>
      <c r="K213" s="75">
        <v>4.5</v>
      </c>
      <c r="L213" s="75">
        <v>-0.02</v>
      </c>
      <c r="M213" s="75">
        <v>322630.77</v>
      </c>
      <c r="N213" s="75">
        <v>100.35</v>
      </c>
      <c r="O213" s="75">
        <v>1142.54896128565</v>
      </c>
      <c r="P213" s="75">
        <v>0.05</v>
      </c>
      <c r="Q213" s="75">
        <v>0</v>
      </c>
    </row>
    <row r="214" spans="2:17">
      <c r="B214" t="s">
        <v>4832</v>
      </c>
      <c r="C214" t="s">
        <v>4560</v>
      </c>
      <c r="D214" t="s">
        <v>4959</v>
      </c>
      <c r="E214" t="s">
        <v>1692</v>
      </c>
      <c r="F214" t="s">
        <v>4956</v>
      </c>
      <c r="G214" t="s">
        <v>4184</v>
      </c>
      <c r="H214" t="s">
        <v>154</v>
      </c>
      <c r="I214" s="75">
        <v>3.4</v>
      </c>
      <c r="J214" t="s">
        <v>109</v>
      </c>
      <c r="K214" s="75">
        <v>4.5599999999999996</v>
      </c>
      <c r="L214" s="75">
        <v>8.2100000000000009</v>
      </c>
      <c r="M214" s="75">
        <v>32516.43</v>
      </c>
      <c r="N214" s="75">
        <v>76.779267353007043</v>
      </c>
      <c r="O214" s="75">
        <v>88.104578956714406</v>
      </c>
      <c r="P214" s="75">
        <v>0</v>
      </c>
      <c r="Q214" s="75">
        <v>0</v>
      </c>
    </row>
    <row r="215" spans="2:17">
      <c r="B215" t="s">
        <v>4960</v>
      </c>
      <c r="C215" t="s">
        <v>4560</v>
      </c>
      <c r="D215" t="s">
        <v>4961</v>
      </c>
      <c r="E215" t="s">
        <v>4962</v>
      </c>
      <c r="F215" t="s">
        <v>212</v>
      </c>
      <c r="G215" t="s">
        <v>4963</v>
      </c>
      <c r="H215" t="s">
        <v>213</v>
      </c>
      <c r="I215" s="75">
        <v>2.44</v>
      </c>
      <c r="J215" t="s">
        <v>109</v>
      </c>
      <c r="K215" s="75">
        <v>5</v>
      </c>
      <c r="L215" s="75">
        <v>0.65</v>
      </c>
      <c r="M215" s="75">
        <v>430000</v>
      </c>
      <c r="N215" s="75">
        <v>101.20547944185981</v>
      </c>
      <c r="O215" s="75">
        <v>1535.7627888863899</v>
      </c>
      <c r="P215" s="75">
        <v>7.0000000000000007E-2</v>
      </c>
      <c r="Q215" s="75">
        <v>0.01</v>
      </c>
    </row>
    <row r="216" spans="2:17">
      <c r="B216" t="s">
        <v>4964</v>
      </c>
      <c r="C216" t="s">
        <v>4560</v>
      </c>
      <c r="D216" t="s">
        <v>4965</v>
      </c>
      <c r="E216" t="s">
        <v>4962</v>
      </c>
      <c r="F216" t="s">
        <v>212</v>
      </c>
      <c r="G216" t="s">
        <v>4834</v>
      </c>
      <c r="H216" t="s">
        <v>213</v>
      </c>
      <c r="I216" s="75">
        <v>2.13</v>
      </c>
      <c r="J216" t="s">
        <v>109</v>
      </c>
      <c r="K216" s="75">
        <v>5</v>
      </c>
      <c r="L216" s="75">
        <v>1.38</v>
      </c>
      <c r="M216" s="75">
        <v>188125</v>
      </c>
      <c r="N216" s="75">
        <v>101.23287670431894</v>
      </c>
      <c r="O216" s="75">
        <v>672.07810867969999</v>
      </c>
      <c r="P216" s="75">
        <v>0.03</v>
      </c>
      <c r="Q216" s="75">
        <v>0</v>
      </c>
    </row>
    <row r="217" spans="2:17">
      <c r="B217" t="s">
        <v>4966</v>
      </c>
      <c r="C217" t="s">
        <v>4560</v>
      </c>
      <c r="D217" t="s">
        <v>4967</v>
      </c>
      <c r="E217" t="s">
        <v>4962</v>
      </c>
      <c r="F217" t="s">
        <v>212</v>
      </c>
      <c r="G217" t="s">
        <v>4963</v>
      </c>
      <c r="H217" t="s">
        <v>213</v>
      </c>
      <c r="I217" s="75">
        <v>2.36</v>
      </c>
      <c r="J217" t="s">
        <v>109</v>
      </c>
      <c r="K217" s="75">
        <v>5</v>
      </c>
      <c r="L217" s="75">
        <v>0.86</v>
      </c>
      <c r="M217" s="75">
        <v>3570000</v>
      </c>
      <c r="N217" s="75">
        <v>101.06</v>
      </c>
      <c r="O217" s="75">
        <v>12732.074418</v>
      </c>
      <c r="P217" s="75">
        <v>0.57999999999999996</v>
      </c>
      <c r="Q217" s="75">
        <v>0.05</v>
      </c>
    </row>
    <row r="218" spans="2:17">
      <c r="B218" t="s">
        <v>4968</v>
      </c>
      <c r="C218" t="s">
        <v>4560</v>
      </c>
      <c r="D218" t="s">
        <v>4969</v>
      </c>
      <c r="E218" t="s">
        <v>4962</v>
      </c>
      <c r="F218" t="s">
        <v>212</v>
      </c>
      <c r="G218" t="s">
        <v>4834</v>
      </c>
      <c r="H218" t="s">
        <v>213</v>
      </c>
      <c r="I218" s="75">
        <v>2.17</v>
      </c>
      <c r="J218" t="s">
        <v>109</v>
      </c>
      <c r="K218" s="75">
        <v>5</v>
      </c>
      <c r="L218" s="75">
        <v>1.5</v>
      </c>
      <c r="M218" s="75">
        <v>1561875</v>
      </c>
      <c r="N218" s="75">
        <v>101.21</v>
      </c>
      <c r="O218" s="75">
        <v>5578.5503431875004</v>
      </c>
      <c r="P218" s="75">
        <v>0.26</v>
      </c>
      <c r="Q218" s="75">
        <v>0.02</v>
      </c>
    </row>
    <row r="219" spans="2:17">
      <c r="B219" t="s">
        <v>4970</v>
      </c>
      <c r="C219" t="s">
        <v>4560</v>
      </c>
      <c r="D219" t="s">
        <v>4971</v>
      </c>
      <c r="E219" t="s">
        <v>4972</v>
      </c>
      <c r="F219" t="s">
        <v>212</v>
      </c>
      <c r="G219" t="s">
        <v>4973</v>
      </c>
      <c r="H219" t="s">
        <v>213</v>
      </c>
      <c r="I219" s="75">
        <v>8.34</v>
      </c>
      <c r="J219" t="s">
        <v>105</v>
      </c>
      <c r="K219" s="75">
        <v>5.5</v>
      </c>
      <c r="L219" s="75">
        <v>-1.41</v>
      </c>
      <c r="M219" s="75">
        <v>1182010.1000000001</v>
      </c>
      <c r="N219" s="75">
        <v>124.37</v>
      </c>
      <c r="O219" s="75">
        <v>1470.06596137</v>
      </c>
      <c r="P219" s="75">
        <v>7.0000000000000007E-2</v>
      </c>
      <c r="Q219" s="75">
        <v>0.01</v>
      </c>
    </row>
    <row r="220" spans="2:17">
      <c r="B220" t="s">
        <v>4974</v>
      </c>
      <c r="C220" t="s">
        <v>4560</v>
      </c>
      <c r="D220" t="s">
        <v>4975</v>
      </c>
      <c r="E220" t="s">
        <v>4976</v>
      </c>
      <c r="F220" t="s">
        <v>212</v>
      </c>
      <c r="G220" t="s">
        <v>558</v>
      </c>
      <c r="H220" t="s">
        <v>213</v>
      </c>
      <c r="I220" s="75">
        <v>15.76</v>
      </c>
      <c r="J220" t="s">
        <v>105</v>
      </c>
      <c r="K220" s="75">
        <v>8</v>
      </c>
      <c r="L220" s="75">
        <v>-1.85</v>
      </c>
      <c r="M220" s="75">
        <v>591760.77</v>
      </c>
      <c r="N220" s="75">
        <v>144.6</v>
      </c>
      <c r="O220" s="75">
        <v>855.68607341999996</v>
      </c>
      <c r="P220" s="75">
        <v>0.04</v>
      </c>
      <c r="Q220" s="75">
        <v>0</v>
      </c>
    </row>
    <row r="221" spans="2:17">
      <c r="B221" t="s">
        <v>4977</v>
      </c>
      <c r="C221" t="s">
        <v>4560</v>
      </c>
      <c r="D221" t="s">
        <v>4978</v>
      </c>
      <c r="E221" t="s">
        <v>4979</v>
      </c>
      <c r="F221" t="s">
        <v>212</v>
      </c>
      <c r="G221" t="s">
        <v>4799</v>
      </c>
      <c r="H221" t="s">
        <v>213</v>
      </c>
      <c r="I221" s="75">
        <v>10.51</v>
      </c>
      <c r="J221" t="s">
        <v>105</v>
      </c>
      <c r="K221" s="75">
        <v>7.36</v>
      </c>
      <c r="L221" s="75">
        <v>1.91</v>
      </c>
      <c r="M221" s="75">
        <v>861800.9</v>
      </c>
      <c r="N221" s="75">
        <v>117.46</v>
      </c>
      <c r="O221" s="75">
        <v>1012.27133714</v>
      </c>
      <c r="P221" s="75">
        <v>0.05</v>
      </c>
      <c r="Q221" s="75">
        <v>0</v>
      </c>
    </row>
    <row r="222" spans="2:17">
      <c r="B222" t="s">
        <v>4977</v>
      </c>
      <c r="C222" t="s">
        <v>4560</v>
      </c>
      <c r="D222" t="s">
        <v>4980</v>
      </c>
      <c r="E222" t="s">
        <v>4979</v>
      </c>
      <c r="F222" t="s">
        <v>212</v>
      </c>
      <c r="G222" t="s">
        <v>4799</v>
      </c>
      <c r="H222" t="s">
        <v>213</v>
      </c>
      <c r="I222" s="75">
        <v>10.98</v>
      </c>
      <c r="J222" t="s">
        <v>105</v>
      </c>
      <c r="K222" s="75">
        <v>7.36</v>
      </c>
      <c r="L222" s="75">
        <v>1.25</v>
      </c>
      <c r="M222" s="75">
        <v>573374.54</v>
      </c>
      <c r="N222" s="75">
        <v>116.69</v>
      </c>
      <c r="O222" s="75">
        <v>669.07075072600003</v>
      </c>
      <c r="P222" s="75">
        <v>0.03</v>
      </c>
      <c r="Q222" s="75">
        <v>0</v>
      </c>
    </row>
    <row r="223" spans="2:17">
      <c r="B223" t="s">
        <v>4981</v>
      </c>
      <c r="C223" t="s">
        <v>4560</v>
      </c>
      <c r="D223" t="s">
        <v>4982</v>
      </c>
      <c r="E223" s="132">
        <v>514892801</v>
      </c>
      <c r="F223" t="s">
        <v>212</v>
      </c>
      <c r="G223" t="s">
        <v>357</v>
      </c>
      <c r="H223" t="s">
        <v>213</v>
      </c>
      <c r="I223" s="75">
        <v>4.75</v>
      </c>
      <c r="J223" t="s">
        <v>105</v>
      </c>
      <c r="K223" s="75">
        <v>3.7</v>
      </c>
      <c r="L223" s="75">
        <v>1.67</v>
      </c>
      <c r="M223" s="75">
        <v>550000</v>
      </c>
      <c r="N223" s="75">
        <v>100.93260273972599</v>
      </c>
      <c r="O223" s="75">
        <v>555.12931506849304</v>
      </c>
      <c r="P223" s="75">
        <v>0.03</v>
      </c>
      <c r="Q223" s="75">
        <v>0</v>
      </c>
    </row>
    <row r="224" spans="2:17">
      <c r="B224" t="s">
        <v>4983</v>
      </c>
      <c r="C224" t="s">
        <v>4560</v>
      </c>
      <c r="D224" t="s">
        <v>4984</v>
      </c>
      <c r="E224" t="s">
        <v>4985</v>
      </c>
      <c r="F224" t="s">
        <v>212</v>
      </c>
      <c r="G224" t="s">
        <v>4836</v>
      </c>
      <c r="H224" t="s">
        <v>213</v>
      </c>
      <c r="I224" s="75">
        <v>0.02</v>
      </c>
      <c r="J224" t="s">
        <v>105</v>
      </c>
      <c r="K224" s="75">
        <v>3.1</v>
      </c>
      <c r="L224" s="75">
        <v>-16.079999999999998</v>
      </c>
      <c r="M224" s="75">
        <v>925048.46</v>
      </c>
      <c r="N224" s="75">
        <v>100.61</v>
      </c>
      <c r="O224" s="75">
        <v>930.69125560600003</v>
      </c>
      <c r="P224" s="75">
        <v>0.04</v>
      </c>
      <c r="Q224" s="75">
        <v>0</v>
      </c>
    </row>
    <row r="225" spans="2:17">
      <c r="B225" t="s">
        <v>4986</v>
      </c>
      <c r="C225" t="s">
        <v>4560</v>
      </c>
      <c r="D225" t="s">
        <v>4987</v>
      </c>
      <c r="E225" t="s">
        <v>4985</v>
      </c>
      <c r="F225" t="s">
        <v>212</v>
      </c>
      <c r="G225" t="s">
        <v>4836</v>
      </c>
      <c r="H225" t="s">
        <v>213</v>
      </c>
      <c r="I225" s="75">
        <v>16.559999999999999</v>
      </c>
      <c r="J225" t="s">
        <v>105</v>
      </c>
      <c r="K225" s="75">
        <v>4.08</v>
      </c>
      <c r="L225" s="75">
        <v>1.34</v>
      </c>
      <c r="M225" s="75">
        <v>3771155.89</v>
      </c>
      <c r="N225" s="75">
        <v>101.98</v>
      </c>
      <c r="O225" s="75">
        <v>3845.8247766220002</v>
      </c>
      <c r="P225" s="75">
        <v>0.18</v>
      </c>
      <c r="Q225" s="75">
        <v>0.01</v>
      </c>
    </row>
    <row r="226" spans="2:17">
      <c r="B226" t="s">
        <v>4988</v>
      </c>
      <c r="C226" t="s">
        <v>4560</v>
      </c>
      <c r="D226" t="s">
        <v>4989</v>
      </c>
      <c r="E226" t="s">
        <v>4990</v>
      </c>
      <c r="F226" t="s">
        <v>212</v>
      </c>
      <c r="G226" t="s">
        <v>4991</v>
      </c>
      <c r="H226" t="s">
        <v>213</v>
      </c>
      <c r="I226" s="75">
        <v>4.79</v>
      </c>
      <c r="J226" t="s">
        <v>105</v>
      </c>
      <c r="K226" s="75">
        <v>3.7</v>
      </c>
      <c r="L226" s="75">
        <v>4.37</v>
      </c>
      <c r="M226" s="75">
        <v>1929166.67</v>
      </c>
      <c r="N226" s="75">
        <v>100.81095890411014</v>
      </c>
      <c r="O226" s="75">
        <v>1944.81141888549</v>
      </c>
      <c r="P226" s="75">
        <v>0.09</v>
      </c>
      <c r="Q226" s="75">
        <v>0.01</v>
      </c>
    </row>
    <row r="227" spans="2:17">
      <c r="B227" t="s">
        <v>4992</v>
      </c>
      <c r="C227" t="s">
        <v>4560</v>
      </c>
      <c r="D227" t="s">
        <v>4982</v>
      </c>
      <c r="E227" t="s">
        <v>4990</v>
      </c>
      <c r="F227" t="s">
        <v>212</v>
      </c>
      <c r="G227" t="s">
        <v>357</v>
      </c>
      <c r="H227" t="s">
        <v>213</v>
      </c>
      <c r="I227" s="75">
        <v>4.79</v>
      </c>
      <c r="J227" t="s">
        <v>105</v>
      </c>
      <c r="K227" s="75">
        <v>3.7</v>
      </c>
      <c r="L227" s="75">
        <v>3.88</v>
      </c>
      <c r="M227" s="75">
        <v>10870950.25</v>
      </c>
      <c r="N227" s="75">
        <v>101.38</v>
      </c>
      <c r="O227" s="75">
        <v>11020.96936345</v>
      </c>
      <c r="P227" s="75">
        <v>0.51</v>
      </c>
      <c r="Q227" s="75">
        <v>0.04</v>
      </c>
    </row>
    <row r="228" spans="2:17">
      <c r="B228" t="s">
        <v>4993</v>
      </c>
      <c r="C228" t="s">
        <v>4560</v>
      </c>
      <c r="D228" t="s">
        <v>4994</v>
      </c>
      <c r="E228" t="s">
        <v>4990</v>
      </c>
      <c r="F228" t="s">
        <v>212</v>
      </c>
      <c r="G228" t="s">
        <v>4991</v>
      </c>
      <c r="H228" t="s">
        <v>213</v>
      </c>
      <c r="I228" s="75">
        <v>4.75</v>
      </c>
      <c r="J228" t="s">
        <v>105</v>
      </c>
      <c r="K228" s="75">
        <v>3.7</v>
      </c>
      <c r="L228" s="75">
        <v>1.96</v>
      </c>
      <c r="M228" s="75">
        <v>38130681.590000004</v>
      </c>
      <c r="N228" s="75">
        <v>101.16</v>
      </c>
      <c r="O228" s="75">
        <v>38572.997496443997</v>
      </c>
      <c r="P228" s="75">
        <v>1.77</v>
      </c>
      <c r="Q228" s="75">
        <v>0.15</v>
      </c>
    </row>
    <row r="229" spans="2:17">
      <c r="B229" t="s">
        <v>4995</v>
      </c>
      <c r="C229" t="s">
        <v>4560</v>
      </c>
      <c r="D229" t="s">
        <v>4996</v>
      </c>
      <c r="E229">
        <v>3806</v>
      </c>
      <c r="F229" t="s">
        <v>212</v>
      </c>
      <c r="G229" t="s">
        <v>4607</v>
      </c>
      <c r="H229" t="s">
        <v>213</v>
      </c>
      <c r="I229" s="75">
        <v>0</v>
      </c>
      <c r="J229" t="s">
        <v>105</v>
      </c>
      <c r="K229" s="75">
        <v>0</v>
      </c>
      <c r="L229" s="75">
        <v>0</v>
      </c>
      <c r="M229" s="75">
        <v>6289602.3099999996</v>
      </c>
      <c r="N229" s="75">
        <v>100.18872600000043</v>
      </c>
      <c r="O229" s="75">
        <v>6301.4724248555804</v>
      </c>
      <c r="P229" s="75">
        <v>0.28999999999999998</v>
      </c>
      <c r="Q229" s="75">
        <v>0.02</v>
      </c>
    </row>
    <row r="230" spans="2:17">
      <c r="B230" t="s">
        <v>4997</v>
      </c>
      <c r="C230" t="s">
        <v>4560</v>
      </c>
      <c r="D230" t="s">
        <v>4998</v>
      </c>
      <c r="E230">
        <v>3806</v>
      </c>
      <c r="F230" t="s">
        <v>212</v>
      </c>
      <c r="G230" t="s">
        <v>4999</v>
      </c>
      <c r="H230" t="s">
        <v>213</v>
      </c>
      <c r="I230" s="75">
        <v>0</v>
      </c>
      <c r="J230" t="s">
        <v>105</v>
      </c>
      <c r="K230" s="75">
        <v>0</v>
      </c>
      <c r="L230" s="75">
        <v>0</v>
      </c>
      <c r="M230" s="75">
        <v>32399.97</v>
      </c>
      <c r="N230" s="75">
        <v>100</v>
      </c>
      <c r="O230" s="75">
        <v>32.399970000000003</v>
      </c>
      <c r="P230" s="75">
        <v>0</v>
      </c>
      <c r="Q230" s="75">
        <v>0</v>
      </c>
    </row>
    <row r="231" spans="2:17">
      <c r="B231" t="s">
        <v>5000</v>
      </c>
      <c r="C231" t="s">
        <v>4560</v>
      </c>
      <c r="D231" t="s">
        <v>5001</v>
      </c>
      <c r="E231" t="s">
        <v>4794</v>
      </c>
      <c r="F231" t="s">
        <v>212</v>
      </c>
      <c r="G231" t="s">
        <v>5002</v>
      </c>
      <c r="H231" t="s">
        <v>213</v>
      </c>
      <c r="I231" s="75">
        <v>1.49</v>
      </c>
      <c r="J231" t="s">
        <v>109</v>
      </c>
      <c r="K231" s="75">
        <v>3.28</v>
      </c>
      <c r="L231" s="75">
        <v>1.29</v>
      </c>
      <c r="M231" s="75">
        <v>1299233.08</v>
      </c>
      <c r="N231" s="75">
        <v>100.55</v>
      </c>
      <c r="O231" s="75">
        <v>4610.2110037862703</v>
      </c>
      <c r="P231" s="75">
        <v>0.21</v>
      </c>
      <c r="Q231" s="75">
        <v>0.02</v>
      </c>
    </row>
    <row r="232" spans="2:17">
      <c r="B232" t="s">
        <v>5003</v>
      </c>
      <c r="C232" t="s">
        <v>4560</v>
      </c>
      <c r="D232" t="s">
        <v>5004</v>
      </c>
      <c r="E232" t="s">
        <v>4794</v>
      </c>
      <c r="F232" t="s">
        <v>212</v>
      </c>
      <c r="G232" t="s">
        <v>5005</v>
      </c>
      <c r="H232" t="s">
        <v>213</v>
      </c>
      <c r="I232" s="75">
        <v>1.46</v>
      </c>
      <c r="J232" t="s">
        <v>109</v>
      </c>
      <c r="K232" s="75">
        <v>3.28</v>
      </c>
      <c r="L232" s="75">
        <v>3.29</v>
      </c>
      <c r="M232" s="75">
        <v>1775351.1</v>
      </c>
      <c r="N232" s="75">
        <v>100.62</v>
      </c>
      <c r="O232" s="75">
        <v>6304.0583588977797</v>
      </c>
      <c r="P232" s="75">
        <v>0.28999999999999998</v>
      </c>
      <c r="Q232" s="75">
        <v>0.02</v>
      </c>
    </row>
    <row r="233" spans="2:17">
      <c r="B233" t="s">
        <v>5006</v>
      </c>
      <c r="C233" t="s">
        <v>4560</v>
      </c>
      <c r="D233" t="s">
        <v>5007</v>
      </c>
      <c r="E233" t="s">
        <v>4794</v>
      </c>
      <c r="F233" t="s">
        <v>212</v>
      </c>
      <c r="G233" t="s">
        <v>5002</v>
      </c>
      <c r="H233" t="s">
        <v>213</v>
      </c>
      <c r="I233" s="75">
        <v>1.5</v>
      </c>
      <c r="J233" t="s">
        <v>109</v>
      </c>
      <c r="K233" s="75">
        <v>3.28</v>
      </c>
      <c r="L233" s="75">
        <v>0.2</v>
      </c>
      <c r="M233" s="75">
        <v>3322671.44</v>
      </c>
      <c r="N233" s="75">
        <v>100.55</v>
      </c>
      <c r="O233" s="75">
        <v>11790.198903074701</v>
      </c>
      <c r="P233" s="75">
        <v>0.54</v>
      </c>
      <c r="Q233" s="75">
        <v>0.05</v>
      </c>
    </row>
    <row r="234" spans="2:17">
      <c r="B234" t="s">
        <v>5008</v>
      </c>
      <c r="C234" t="s">
        <v>4560</v>
      </c>
      <c r="D234" t="s">
        <v>5009</v>
      </c>
      <c r="E234" t="s">
        <v>4794</v>
      </c>
      <c r="F234" t="s">
        <v>212</v>
      </c>
      <c r="G234" t="s">
        <v>5002</v>
      </c>
      <c r="H234" t="s">
        <v>213</v>
      </c>
      <c r="I234" s="75">
        <v>1.5</v>
      </c>
      <c r="J234" t="s">
        <v>109</v>
      </c>
      <c r="K234" s="75">
        <v>3.28</v>
      </c>
      <c r="L234" s="75">
        <v>1.26</v>
      </c>
      <c r="M234" s="75">
        <v>4203614.6100000003</v>
      </c>
      <c r="N234" s="75">
        <v>99.78</v>
      </c>
      <c r="O234" s="75">
        <v>14801.9199355809</v>
      </c>
      <c r="P234" s="75">
        <v>0.68</v>
      </c>
      <c r="Q234" s="75">
        <v>0.06</v>
      </c>
    </row>
    <row r="235" spans="2:17">
      <c r="B235" t="s">
        <v>5010</v>
      </c>
      <c r="C235" t="s">
        <v>4560</v>
      </c>
      <c r="D235" t="s">
        <v>5011</v>
      </c>
      <c r="E235" t="s">
        <v>4794</v>
      </c>
      <c r="F235" t="s">
        <v>212</v>
      </c>
      <c r="G235" t="s">
        <v>5002</v>
      </c>
      <c r="H235" t="s">
        <v>213</v>
      </c>
      <c r="I235" s="75">
        <v>1.46</v>
      </c>
      <c r="J235" t="s">
        <v>109</v>
      </c>
      <c r="K235" s="75">
        <v>3.28</v>
      </c>
      <c r="L235" s="75">
        <v>2.76</v>
      </c>
      <c r="M235" s="75">
        <v>2040474.48</v>
      </c>
      <c r="N235" s="75">
        <v>100.58</v>
      </c>
      <c r="O235" s="75">
        <v>7242.59927967154</v>
      </c>
      <c r="P235" s="75">
        <v>0.33</v>
      </c>
      <c r="Q235" s="75">
        <v>0.03</v>
      </c>
    </row>
    <row r="236" spans="2:17">
      <c r="B236" t="s">
        <v>5012</v>
      </c>
      <c r="C236" t="s">
        <v>4560</v>
      </c>
      <c r="D236" t="s">
        <v>5013</v>
      </c>
      <c r="E236" t="s">
        <v>4794</v>
      </c>
      <c r="F236" t="s">
        <v>212</v>
      </c>
      <c r="G236" t="s">
        <v>5002</v>
      </c>
      <c r="H236" t="s">
        <v>213</v>
      </c>
      <c r="I236" s="75">
        <v>1.5</v>
      </c>
      <c r="J236" t="s">
        <v>109</v>
      </c>
      <c r="K236" s="75">
        <v>3.28</v>
      </c>
      <c r="L236" s="75">
        <v>0.2</v>
      </c>
      <c r="M236" s="75">
        <v>95490.03</v>
      </c>
      <c r="N236" s="75">
        <v>100.54</v>
      </c>
      <c r="O236" s="75">
        <v>338.80403117569801</v>
      </c>
      <c r="P236" s="75">
        <v>0.02</v>
      </c>
      <c r="Q236" s="75">
        <v>0</v>
      </c>
    </row>
    <row r="237" spans="2:17">
      <c r="B237" t="s">
        <v>5014</v>
      </c>
      <c r="C237" t="s">
        <v>4560</v>
      </c>
      <c r="D237" t="s">
        <v>5015</v>
      </c>
      <c r="E237" t="s">
        <v>4794</v>
      </c>
      <c r="F237" t="s">
        <v>212</v>
      </c>
      <c r="G237" t="s">
        <v>5002</v>
      </c>
      <c r="H237" t="s">
        <v>213</v>
      </c>
      <c r="I237" s="75">
        <v>1.59</v>
      </c>
      <c r="J237" t="s">
        <v>109</v>
      </c>
      <c r="K237" s="75">
        <v>3.28</v>
      </c>
      <c r="L237" s="75">
        <v>-0.2</v>
      </c>
      <c r="M237" s="75">
        <v>35229.67</v>
      </c>
      <c r="N237" s="75">
        <v>100.61</v>
      </c>
      <c r="O237" s="75">
        <v>125.08389101312299</v>
      </c>
      <c r="P237" s="75">
        <v>0.01</v>
      </c>
      <c r="Q237" s="75">
        <v>0</v>
      </c>
    </row>
    <row r="238" spans="2:17">
      <c r="B238" t="s">
        <v>5016</v>
      </c>
      <c r="C238" t="s">
        <v>4560</v>
      </c>
      <c r="D238" t="s">
        <v>5017</v>
      </c>
      <c r="E238" t="s">
        <v>4794</v>
      </c>
      <c r="F238" t="s">
        <v>212</v>
      </c>
      <c r="G238" t="s">
        <v>4257</v>
      </c>
      <c r="H238" t="s">
        <v>213</v>
      </c>
      <c r="I238" s="75">
        <v>1.47</v>
      </c>
      <c r="J238" t="s">
        <v>109</v>
      </c>
      <c r="K238" s="75">
        <v>3.28</v>
      </c>
      <c r="L238" s="75">
        <v>36.450000000000003</v>
      </c>
      <c r="M238" s="75">
        <v>69887.28</v>
      </c>
      <c r="N238" s="75">
        <v>97.544676145890932</v>
      </c>
      <c r="O238" s="75">
        <v>240.57659160845401</v>
      </c>
      <c r="P238" s="75">
        <v>0.01</v>
      </c>
      <c r="Q238" s="75">
        <v>0</v>
      </c>
    </row>
    <row r="239" spans="2:17">
      <c r="B239" t="s">
        <v>5018</v>
      </c>
      <c r="C239" t="s">
        <v>4560</v>
      </c>
      <c r="D239" t="s">
        <v>5019</v>
      </c>
      <c r="E239" t="s">
        <v>4794</v>
      </c>
      <c r="F239" t="s">
        <v>212</v>
      </c>
      <c r="G239" t="s">
        <v>333</v>
      </c>
      <c r="H239" t="s">
        <v>213</v>
      </c>
      <c r="I239" s="75">
        <v>1.49</v>
      </c>
      <c r="J239" t="s">
        <v>109</v>
      </c>
      <c r="K239" s="75">
        <v>3.28</v>
      </c>
      <c r="L239" s="75">
        <v>1.65</v>
      </c>
      <c r="M239" s="75">
        <v>37208.26</v>
      </c>
      <c r="N239" s="75">
        <v>100.38</v>
      </c>
      <c r="O239" s="75">
        <v>131.806919748252</v>
      </c>
      <c r="P239" s="75">
        <v>0.01</v>
      </c>
      <c r="Q239" s="75">
        <v>0</v>
      </c>
    </row>
    <row r="240" spans="2:17">
      <c r="B240" t="s">
        <v>5020</v>
      </c>
      <c r="C240" t="s">
        <v>4560</v>
      </c>
      <c r="D240" t="s">
        <v>5021</v>
      </c>
      <c r="E240" t="s">
        <v>4794</v>
      </c>
      <c r="F240" t="s">
        <v>212</v>
      </c>
      <c r="G240" t="s">
        <v>4806</v>
      </c>
      <c r="H240" t="s">
        <v>213</v>
      </c>
      <c r="I240" s="75">
        <v>1.49</v>
      </c>
      <c r="J240" t="s">
        <v>109</v>
      </c>
      <c r="K240" s="75">
        <v>3.28</v>
      </c>
      <c r="L240" s="75">
        <v>1.96</v>
      </c>
      <c r="M240" s="75">
        <v>33363.65</v>
      </c>
      <c r="N240" s="75">
        <v>100.37</v>
      </c>
      <c r="O240" s="75">
        <v>118.175960037145</v>
      </c>
      <c r="P240" s="75">
        <v>0.01</v>
      </c>
      <c r="Q240" s="75">
        <v>0</v>
      </c>
    </row>
    <row r="241" spans="2:17">
      <c r="B241" t="s">
        <v>5022</v>
      </c>
      <c r="C241" t="s">
        <v>4560</v>
      </c>
      <c r="D241" t="s">
        <v>5023</v>
      </c>
      <c r="E241" t="s">
        <v>4794</v>
      </c>
      <c r="F241" t="s">
        <v>212</v>
      </c>
      <c r="G241" t="s">
        <v>4821</v>
      </c>
      <c r="H241" t="s">
        <v>213</v>
      </c>
      <c r="I241" s="75">
        <v>1.48</v>
      </c>
      <c r="J241" t="s">
        <v>109</v>
      </c>
      <c r="K241" s="75">
        <v>3.28</v>
      </c>
      <c r="L241" s="75">
        <v>2.79</v>
      </c>
      <c r="M241" s="75">
        <v>30497.66</v>
      </c>
      <c r="N241" s="75">
        <v>99.96</v>
      </c>
      <c r="O241" s="75">
        <v>107.583191643144</v>
      </c>
      <c r="P241" s="75">
        <v>0</v>
      </c>
      <c r="Q241" s="75">
        <v>0</v>
      </c>
    </row>
    <row r="242" spans="2:17">
      <c r="B242" t="s">
        <v>5024</v>
      </c>
      <c r="C242" t="s">
        <v>4560</v>
      </c>
      <c r="D242" t="s">
        <v>5025</v>
      </c>
      <c r="E242" t="s">
        <v>4794</v>
      </c>
      <c r="F242" t="s">
        <v>212</v>
      </c>
      <c r="G242" t="s">
        <v>4811</v>
      </c>
      <c r="H242" t="s">
        <v>213</v>
      </c>
      <c r="I242" s="75">
        <v>1.47</v>
      </c>
      <c r="J242" t="s">
        <v>109</v>
      </c>
      <c r="K242" s="75">
        <v>3.28</v>
      </c>
      <c r="L242" s="75">
        <v>3.34</v>
      </c>
      <c r="M242" s="75">
        <v>31919.89</v>
      </c>
      <c r="N242" s="75">
        <v>100.46</v>
      </c>
      <c r="O242" s="75">
        <v>113.163460152326</v>
      </c>
      <c r="P242" s="75">
        <v>0.01</v>
      </c>
      <c r="Q242" s="75">
        <v>0</v>
      </c>
    </row>
    <row r="243" spans="2:17">
      <c r="B243" s="76" t="s">
        <v>5026</v>
      </c>
      <c r="I243" s="77">
        <v>2.04</v>
      </c>
      <c r="L243" s="77">
        <v>-0.37</v>
      </c>
      <c r="M243" s="77">
        <v>7209020.7300000004</v>
      </c>
      <c r="O243" s="77">
        <v>7420.0108338460004</v>
      </c>
      <c r="P243" s="77">
        <v>0.34</v>
      </c>
      <c r="Q243" s="77">
        <v>0.03</v>
      </c>
    </row>
    <row r="244" spans="2:17">
      <c r="B244" t="s">
        <v>5027</v>
      </c>
      <c r="C244" t="s">
        <v>4560</v>
      </c>
      <c r="D244" t="s">
        <v>5028</v>
      </c>
      <c r="E244" t="s">
        <v>5029</v>
      </c>
      <c r="F244" t="s">
        <v>859</v>
      </c>
      <c r="G244" t="s">
        <v>5030</v>
      </c>
      <c r="H244" t="s">
        <v>154</v>
      </c>
      <c r="I244" s="75">
        <v>2.15</v>
      </c>
      <c r="J244" t="s">
        <v>105</v>
      </c>
      <c r="K244" s="75">
        <v>1.9</v>
      </c>
      <c r="L244" s="75">
        <v>-0.16</v>
      </c>
      <c r="M244" s="75">
        <v>1458976.5</v>
      </c>
      <c r="N244" s="75">
        <v>102.75</v>
      </c>
      <c r="O244" s="75">
        <v>1499.0983537499999</v>
      </c>
      <c r="P244" s="75">
        <v>7.0000000000000007E-2</v>
      </c>
      <c r="Q244" s="75">
        <v>0.01</v>
      </c>
    </row>
    <row r="245" spans="2:17">
      <c r="B245" t="s">
        <v>5027</v>
      </c>
      <c r="C245" t="s">
        <v>4560</v>
      </c>
      <c r="D245" t="s">
        <v>5031</v>
      </c>
      <c r="E245" t="s">
        <v>5029</v>
      </c>
      <c r="F245" t="s">
        <v>859</v>
      </c>
      <c r="G245" t="s">
        <v>5030</v>
      </c>
      <c r="H245" t="s">
        <v>154</v>
      </c>
      <c r="I245" s="75">
        <v>2.56</v>
      </c>
      <c r="J245" t="s">
        <v>105</v>
      </c>
      <c r="K245" s="75">
        <v>2.2999999999999998</v>
      </c>
      <c r="L245" s="75">
        <v>-0.25</v>
      </c>
      <c r="M245" s="75">
        <v>1185418.4099999999</v>
      </c>
      <c r="N245" s="75">
        <v>102.19</v>
      </c>
      <c r="O245" s="75">
        <v>1211.379073179</v>
      </c>
      <c r="P245" s="75">
        <v>0.06</v>
      </c>
      <c r="Q245" s="75">
        <v>0</v>
      </c>
    </row>
    <row r="246" spans="2:17">
      <c r="B246" t="s">
        <v>5032</v>
      </c>
      <c r="C246" t="s">
        <v>4560</v>
      </c>
      <c r="D246" t="s">
        <v>5033</v>
      </c>
      <c r="E246" t="s">
        <v>974</v>
      </c>
      <c r="F246" t="s">
        <v>437</v>
      </c>
      <c r="G246" t="s">
        <v>5034</v>
      </c>
      <c r="H246" t="s">
        <v>153</v>
      </c>
      <c r="I246" s="75">
        <v>1.3</v>
      </c>
      <c r="J246" t="s">
        <v>105</v>
      </c>
      <c r="K246" s="75">
        <v>3.21</v>
      </c>
      <c r="L246" s="75">
        <v>-0.24</v>
      </c>
      <c r="M246" s="75">
        <v>514208.73</v>
      </c>
      <c r="N246" s="75">
        <v>101.49</v>
      </c>
      <c r="O246" s="75">
        <v>521.87044007700001</v>
      </c>
      <c r="P246" s="75">
        <v>0.02</v>
      </c>
      <c r="Q246" s="75">
        <v>0</v>
      </c>
    </row>
    <row r="247" spans="2:17">
      <c r="B247" t="s">
        <v>5032</v>
      </c>
      <c r="C247" t="s">
        <v>4560</v>
      </c>
      <c r="D247" t="s">
        <v>5035</v>
      </c>
      <c r="E247" t="s">
        <v>974</v>
      </c>
      <c r="F247" t="s">
        <v>437</v>
      </c>
      <c r="G247" t="s">
        <v>5034</v>
      </c>
      <c r="H247" t="s">
        <v>153</v>
      </c>
      <c r="I247" s="75">
        <v>1.57</v>
      </c>
      <c r="J247" t="s">
        <v>105</v>
      </c>
      <c r="K247" s="75">
        <v>3.21</v>
      </c>
      <c r="L247" s="75">
        <v>0.13</v>
      </c>
      <c r="M247" s="75">
        <v>487978.67</v>
      </c>
      <c r="N247" s="75">
        <v>102.72</v>
      </c>
      <c r="O247" s="75">
        <v>501.25168982399998</v>
      </c>
      <c r="P247" s="75">
        <v>0.02</v>
      </c>
      <c r="Q247" s="75">
        <v>0</v>
      </c>
    </row>
    <row r="248" spans="2:17">
      <c r="B248" t="s">
        <v>5036</v>
      </c>
      <c r="C248" t="s">
        <v>4560</v>
      </c>
      <c r="D248" t="s">
        <v>5037</v>
      </c>
      <c r="E248" t="s">
        <v>1578</v>
      </c>
      <c r="F248" t="s">
        <v>1041</v>
      </c>
      <c r="G248" t="s">
        <v>5038</v>
      </c>
      <c r="H248" t="s">
        <v>153</v>
      </c>
      <c r="I248" s="75">
        <v>1.99</v>
      </c>
      <c r="J248" t="s">
        <v>105</v>
      </c>
      <c r="K248" s="75">
        <v>4.38</v>
      </c>
      <c r="L248" s="75">
        <v>-0.57999999999999996</v>
      </c>
      <c r="M248" s="75">
        <v>3562438.42</v>
      </c>
      <c r="N248" s="75">
        <v>103.48</v>
      </c>
      <c r="O248" s="75">
        <v>3686.411277016</v>
      </c>
      <c r="P248" s="75">
        <v>0.17</v>
      </c>
      <c r="Q248" s="75">
        <v>0.01</v>
      </c>
    </row>
    <row r="249" spans="2:17">
      <c r="B249" s="76" t="s">
        <v>5039</v>
      </c>
      <c r="I249" s="77">
        <v>0</v>
      </c>
      <c r="L249" s="77">
        <v>0</v>
      </c>
      <c r="M249" s="77">
        <v>0</v>
      </c>
      <c r="O249" s="77">
        <v>0</v>
      </c>
      <c r="P249" s="77">
        <v>0</v>
      </c>
      <c r="Q249" s="77">
        <v>0</v>
      </c>
    </row>
    <row r="250" spans="2:17">
      <c r="B250" s="76" t="s">
        <v>5040</v>
      </c>
      <c r="I250" s="77">
        <v>0</v>
      </c>
      <c r="L250" s="77">
        <v>0</v>
      </c>
      <c r="M250" s="77">
        <v>0</v>
      </c>
      <c r="O250" s="77">
        <v>0</v>
      </c>
      <c r="P250" s="77">
        <v>0</v>
      </c>
      <c r="Q250" s="77">
        <v>0</v>
      </c>
    </row>
    <row r="251" spans="2:17">
      <c r="B251" t="s">
        <v>212</v>
      </c>
      <c r="D251" t="s">
        <v>212</v>
      </c>
      <c r="F251" t="s">
        <v>212</v>
      </c>
      <c r="I251" s="75">
        <v>0</v>
      </c>
      <c r="J251" t="s">
        <v>212</v>
      </c>
      <c r="K251" s="75">
        <v>0</v>
      </c>
      <c r="L251" s="75">
        <v>0</v>
      </c>
      <c r="M251" s="75">
        <v>0</v>
      </c>
      <c r="N251" s="75">
        <v>0</v>
      </c>
      <c r="O251" s="75">
        <v>0</v>
      </c>
      <c r="P251" s="75">
        <v>0</v>
      </c>
      <c r="Q251" s="75">
        <v>0</v>
      </c>
    </row>
    <row r="252" spans="2:17">
      <c r="B252" s="76" t="s">
        <v>5041</v>
      </c>
      <c r="I252" s="77">
        <v>0</v>
      </c>
      <c r="L252" s="77">
        <v>0</v>
      </c>
      <c r="M252" s="77">
        <v>0</v>
      </c>
      <c r="O252" s="77">
        <v>0</v>
      </c>
      <c r="P252" s="77">
        <v>0</v>
      </c>
      <c r="Q252" s="77">
        <v>0</v>
      </c>
    </row>
    <row r="253" spans="2:17">
      <c r="B253" t="s">
        <v>212</v>
      </c>
      <c r="D253" t="s">
        <v>212</v>
      </c>
      <c r="F253" t="s">
        <v>212</v>
      </c>
      <c r="I253" s="75">
        <v>0</v>
      </c>
      <c r="J253" t="s">
        <v>212</v>
      </c>
      <c r="K253" s="75">
        <v>0</v>
      </c>
      <c r="L253" s="75">
        <v>0</v>
      </c>
      <c r="M253" s="75">
        <v>0</v>
      </c>
      <c r="N253" s="75">
        <v>0</v>
      </c>
      <c r="O253" s="75">
        <v>0</v>
      </c>
      <c r="P253" s="75">
        <v>0</v>
      </c>
      <c r="Q253" s="75">
        <v>0</v>
      </c>
    </row>
    <row r="254" spans="2:17">
      <c r="B254" s="76" t="s">
        <v>5042</v>
      </c>
      <c r="I254" s="77">
        <v>0</v>
      </c>
      <c r="L254" s="77">
        <v>0</v>
      </c>
      <c r="M254" s="77">
        <v>0</v>
      </c>
      <c r="O254" s="77">
        <v>0</v>
      </c>
      <c r="P254" s="77">
        <v>0</v>
      </c>
      <c r="Q254" s="77">
        <v>0</v>
      </c>
    </row>
    <row r="255" spans="2:17">
      <c r="B255" t="s">
        <v>212</v>
      </c>
      <c r="D255" t="s">
        <v>212</v>
      </c>
      <c r="F255" t="s">
        <v>212</v>
      </c>
      <c r="I255" s="75">
        <v>0</v>
      </c>
      <c r="J255" t="s">
        <v>212</v>
      </c>
      <c r="K255" s="75">
        <v>0</v>
      </c>
      <c r="L255" s="75">
        <v>0</v>
      </c>
      <c r="M255" s="75">
        <v>0</v>
      </c>
      <c r="N255" s="75">
        <v>0</v>
      </c>
      <c r="O255" s="75">
        <v>0</v>
      </c>
      <c r="P255" s="75">
        <v>0</v>
      </c>
      <c r="Q255" s="75">
        <v>0</v>
      </c>
    </row>
    <row r="256" spans="2:17">
      <c r="B256" s="76" t="s">
        <v>5043</v>
      </c>
      <c r="I256" s="77">
        <v>3.06</v>
      </c>
      <c r="L256" s="77">
        <v>1.72</v>
      </c>
      <c r="M256" s="77">
        <v>91065761.849999994</v>
      </c>
      <c r="O256" s="77">
        <v>95131.505082844902</v>
      </c>
      <c r="P256" s="77">
        <v>4.3600000000000003</v>
      </c>
      <c r="Q256" s="77">
        <v>0.37</v>
      </c>
    </row>
    <row r="257" spans="2:17">
      <c r="B257" t="s">
        <v>5044</v>
      </c>
      <c r="C257" t="s">
        <v>4560</v>
      </c>
      <c r="D257" t="s">
        <v>5045</v>
      </c>
      <c r="E257" t="s">
        <v>4639</v>
      </c>
      <c r="F257" t="s">
        <v>217</v>
      </c>
      <c r="G257" t="s">
        <v>1541</v>
      </c>
      <c r="H257" t="s">
        <v>152</v>
      </c>
      <c r="I257" s="75">
        <v>0</v>
      </c>
      <c r="J257" t="s">
        <v>105</v>
      </c>
      <c r="K257" s="75">
        <v>2.4</v>
      </c>
      <c r="L257" s="75">
        <v>0</v>
      </c>
      <c r="M257" s="75">
        <v>-92633.4</v>
      </c>
      <c r="N257" s="75">
        <v>7.2394999999999996</v>
      </c>
      <c r="O257" s="75">
        <v>-6.7061949930000004</v>
      </c>
      <c r="P257" s="75">
        <v>0</v>
      </c>
      <c r="Q257" s="75">
        <v>0</v>
      </c>
    </row>
    <row r="258" spans="2:17">
      <c r="B258" t="s">
        <v>5046</v>
      </c>
      <c r="C258" t="s">
        <v>4560</v>
      </c>
      <c r="D258" t="s">
        <v>5047</v>
      </c>
      <c r="E258" t="s">
        <v>568</v>
      </c>
      <c r="F258" t="s">
        <v>217</v>
      </c>
      <c r="G258" t="s">
        <v>5048</v>
      </c>
      <c r="H258" t="s">
        <v>152</v>
      </c>
      <c r="I258" s="75">
        <v>4.6100000000000003</v>
      </c>
      <c r="J258" t="s">
        <v>105</v>
      </c>
      <c r="K258" s="75">
        <v>4.05</v>
      </c>
      <c r="L258" s="75">
        <v>1.06</v>
      </c>
      <c r="M258" s="75">
        <v>4274837</v>
      </c>
      <c r="N258" s="75">
        <v>106.8</v>
      </c>
      <c r="O258" s="75">
        <v>4565.5259159999996</v>
      </c>
      <c r="P258" s="75">
        <v>0.21</v>
      </c>
      <c r="Q258" s="75">
        <v>0.02</v>
      </c>
    </row>
    <row r="259" spans="2:17">
      <c r="B259" t="s">
        <v>5049</v>
      </c>
      <c r="C259" t="s">
        <v>4560</v>
      </c>
      <c r="D259" t="s">
        <v>5050</v>
      </c>
      <c r="E259" t="s">
        <v>5051</v>
      </c>
      <c r="F259" t="s">
        <v>557</v>
      </c>
      <c r="G259" t="s">
        <v>5052</v>
      </c>
      <c r="H259" t="s">
        <v>153</v>
      </c>
      <c r="I259" s="75">
        <v>1.1000000000000001</v>
      </c>
      <c r="J259" t="s">
        <v>105</v>
      </c>
      <c r="K259" s="75">
        <v>2.25</v>
      </c>
      <c r="L259" s="75">
        <v>-0.66</v>
      </c>
      <c r="M259" s="75">
        <v>5788147</v>
      </c>
      <c r="N259" s="75">
        <v>101.3</v>
      </c>
      <c r="O259" s="75">
        <v>5863.3929109999999</v>
      </c>
      <c r="P259" s="75">
        <v>0.27</v>
      </c>
      <c r="Q259" s="75">
        <v>0.02</v>
      </c>
    </row>
    <row r="260" spans="2:17">
      <c r="B260" t="s">
        <v>5053</v>
      </c>
      <c r="C260" t="s">
        <v>4560</v>
      </c>
      <c r="D260" t="s">
        <v>5054</v>
      </c>
      <c r="E260">
        <v>2980</v>
      </c>
      <c r="F260" t="s">
        <v>557</v>
      </c>
      <c r="G260" t="s">
        <v>1247</v>
      </c>
      <c r="H260" t="s">
        <v>153</v>
      </c>
      <c r="I260" s="75">
        <v>1.1000000000000001</v>
      </c>
      <c r="J260" t="s">
        <v>105</v>
      </c>
      <c r="K260" s="75">
        <v>2.1800000000000002</v>
      </c>
      <c r="L260" s="75">
        <v>0.36</v>
      </c>
      <c r="M260" s="75">
        <v>1694770</v>
      </c>
      <c r="N260" s="75">
        <v>100.69</v>
      </c>
      <c r="O260" s="75">
        <v>1706.463913</v>
      </c>
      <c r="P260" s="75">
        <v>0.08</v>
      </c>
      <c r="Q260" s="75">
        <v>0.01</v>
      </c>
    </row>
    <row r="261" spans="2:17">
      <c r="B261" t="s">
        <v>5055</v>
      </c>
      <c r="C261" t="s">
        <v>4560</v>
      </c>
      <c r="D261" t="s">
        <v>5056</v>
      </c>
      <c r="E261" t="s">
        <v>5057</v>
      </c>
      <c r="F261" t="s">
        <v>636</v>
      </c>
      <c r="G261" t="s">
        <v>4557</v>
      </c>
      <c r="H261" t="s">
        <v>154</v>
      </c>
      <c r="I261" s="75">
        <v>2.67</v>
      </c>
      <c r="J261" t="s">
        <v>105</v>
      </c>
      <c r="K261" s="75">
        <v>2.23</v>
      </c>
      <c r="L261" s="75">
        <v>-0.39</v>
      </c>
      <c r="M261" s="75">
        <v>1480819.42</v>
      </c>
      <c r="N261" s="75">
        <v>101.6</v>
      </c>
      <c r="O261" s="75">
        <v>1504.5125307200001</v>
      </c>
      <c r="P261" s="75">
        <v>7.0000000000000007E-2</v>
      </c>
      <c r="Q261" s="75">
        <v>0.01</v>
      </c>
    </row>
    <row r="262" spans="2:17">
      <c r="B262" t="s">
        <v>5055</v>
      </c>
      <c r="C262" t="s">
        <v>4560</v>
      </c>
      <c r="D262" t="s">
        <v>5058</v>
      </c>
      <c r="E262" t="s">
        <v>5057</v>
      </c>
      <c r="F262" t="s">
        <v>636</v>
      </c>
      <c r="G262" t="s">
        <v>4557</v>
      </c>
      <c r="H262" t="s">
        <v>154</v>
      </c>
      <c r="I262" s="75">
        <v>2.14</v>
      </c>
      <c r="J262" t="s">
        <v>105</v>
      </c>
      <c r="K262" s="75">
        <v>2.23</v>
      </c>
      <c r="L262" s="75">
        <v>0.06</v>
      </c>
      <c r="M262" s="75">
        <v>1295717.01</v>
      </c>
      <c r="N262" s="75">
        <v>101.6</v>
      </c>
      <c r="O262" s="75">
        <v>1316.4484821599999</v>
      </c>
      <c r="P262" s="75">
        <v>0.06</v>
      </c>
      <c r="Q262" s="75">
        <v>0.01</v>
      </c>
    </row>
    <row r="263" spans="2:17">
      <c r="B263" t="s">
        <v>5059</v>
      </c>
      <c r="C263" t="s">
        <v>4560</v>
      </c>
      <c r="D263" t="s">
        <v>5060</v>
      </c>
      <c r="E263" t="s">
        <v>821</v>
      </c>
      <c r="F263" t="s">
        <v>640</v>
      </c>
      <c r="G263" t="s">
        <v>1541</v>
      </c>
      <c r="H263" t="s">
        <v>153</v>
      </c>
      <c r="I263" s="75">
        <v>0</v>
      </c>
      <c r="J263" t="s">
        <v>105</v>
      </c>
      <c r="K263" s="75">
        <v>0</v>
      </c>
      <c r="L263" s="75">
        <v>0</v>
      </c>
      <c r="M263" s="75">
        <v>-15902.81</v>
      </c>
      <c r="N263" s="75">
        <v>38.716907999999997</v>
      </c>
      <c r="O263" s="75">
        <v>-6.1570763171148002</v>
      </c>
      <c r="P263" s="75">
        <v>0</v>
      </c>
      <c r="Q263" s="75">
        <v>0</v>
      </c>
    </row>
    <row r="264" spans="2:17">
      <c r="B264" t="s">
        <v>5061</v>
      </c>
      <c r="C264" t="s">
        <v>4560</v>
      </c>
      <c r="D264" t="s">
        <v>5062</v>
      </c>
      <c r="E264" t="s">
        <v>5063</v>
      </c>
      <c r="F264" t="s">
        <v>859</v>
      </c>
      <c r="G264" t="s">
        <v>5064</v>
      </c>
      <c r="H264" t="s">
        <v>154</v>
      </c>
      <c r="I264" s="75">
        <v>0.27</v>
      </c>
      <c r="J264" t="s">
        <v>105</v>
      </c>
      <c r="K264" s="75">
        <v>4.25</v>
      </c>
      <c r="L264" s="75">
        <v>0.82</v>
      </c>
      <c r="M264" s="75">
        <v>186851.5</v>
      </c>
      <c r="N264" s="75">
        <v>101.38</v>
      </c>
      <c r="O264" s="75">
        <v>189.43005070000001</v>
      </c>
      <c r="P264" s="75">
        <v>0.01</v>
      </c>
      <c r="Q264" s="75">
        <v>0</v>
      </c>
    </row>
    <row r="265" spans="2:17">
      <c r="B265" t="s">
        <v>5065</v>
      </c>
      <c r="C265" t="s">
        <v>4560</v>
      </c>
      <c r="D265" t="s">
        <v>5066</v>
      </c>
      <c r="E265" t="s">
        <v>2197</v>
      </c>
      <c r="F265" t="s">
        <v>859</v>
      </c>
      <c r="G265" t="s">
        <v>5067</v>
      </c>
      <c r="H265" t="s">
        <v>152</v>
      </c>
      <c r="I265" s="75">
        <v>0.01</v>
      </c>
      <c r="J265" t="s">
        <v>105</v>
      </c>
      <c r="K265" s="75">
        <v>3.87</v>
      </c>
      <c r="L265" s="75">
        <v>0</v>
      </c>
      <c r="M265" s="75">
        <v>103102.02</v>
      </c>
      <c r="N265" s="75">
        <v>101.92</v>
      </c>
      <c r="O265" s="75">
        <v>105.081578784</v>
      </c>
      <c r="P265" s="75">
        <v>0</v>
      </c>
      <c r="Q265" s="75">
        <v>0</v>
      </c>
    </row>
    <row r="266" spans="2:17">
      <c r="B266" t="s">
        <v>5065</v>
      </c>
      <c r="C266" t="s">
        <v>4560</v>
      </c>
      <c r="D266" t="s">
        <v>5068</v>
      </c>
      <c r="E266" t="s">
        <v>2197</v>
      </c>
      <c r="F266" t="s">
        <v>859</v>
      </c>
      <c r="G266" t="s">
        <v>5069</v>
      </c>
      <c r="H266" t="s">
        <v>152</v>
      </c>
      <c r="I266" s="75">
        <v>2.21</v>
      </c>
      <c r="J266" t="s">
        <v>105</v>
      </c>
      <c r="K266" s="75">
        <v>2.85</v>
      </c>
      <c r="L266" s="75">
        <v>1.45</v>
      </c>
      <c r="M266" s="75">
        <v>796699.85</v>
      </c>
      <c r="N266" s="75">
        <v>103.03</v>
      </c>
      <c r="O266" s="75">
        <v>820.83985545500002</v>
      </c>
      <c r="P266" s="75">
        <v>0.04</v>
      </c>
      <c r="Q266" s="75">
        <v>0</v>
      </c>
    </row>
    <row r="267" spans="2:17">
      <c r="B267" t="s">
        <v>5065</v>
      </c>
      <c r="C267" t="s">
        <v>4560</v>
      </c>
      <c r="D267" t="s">
        <v>5070</v>
      </c>
      <c r="E267" t="s">
        <v>2197</v>
      </c>
      <c r="F267" t="s">
        <v>859</v>
      </c>
      <c r="G267" t="s">
        <v>5069</v>
      </c>
      <c r="H267" t="s">
        <v>152</v>
      </c>
      <c r="I267" s="75">
        <v>2.97</v>
      </c>
      <c r="J267" t="s">
        <v>105</v>
      </c>
      <c r="K267" s="75">
        <v>2.4500000000000002</v>
      </c>
      <c r="L267" s="75">
        <v>-0.25</v>
      </c>
      <c r="M267" s="75">
        <v>975957.32</v>
      </c>
      <c r="N267" s="75">
        <v>102.25</v>
      </c>
      <c r="O267" s="75">
        <v>997.91635970000004</v>
      </c>
      <c r="P267" s="75">
        <v>0.05</v>
      </c>
      <c r="Q267" s="75">
        <v>0</v>
      </c>
    </row>
    <row r="268" spans="2:17">
      <c r="B268" t="s">
        <v>5071</v>
      </c>
      <c r="C268" t="s">
        <v>4618</v>
      </c>
      <c r="D268" t="s">
        <v>5072</v>
      </c>
      <c r="E268" t="s">
        <v>4942</v>
      </c>
      <c r="F268" t="s">
        <v>859</v>
      </c>
      <c r="G268" t="s">
        <v>5073</v>
      </c>
      <c r="H268" t="s">
        <v>154</v>
      </c>
      <c r="I268" s="75">
        <v>4.2300000000000004</v>
      </c>
      <c r="J268" t="s">
        <v>105</v>
      </c>
      <c r="K268" s="75">
        <v>6.3</v>
      </c>
      <c r="L268" s="75">
        <v>-1.91</v>
      </c>
      <c r="M268" s="75">
        <v>1483080.94</v>
      </c>
      <c r="N268" s="75">
        <v>111.94</v>
      </c>
      <c r="O268" s="75">
        <v>1660.1608042360001</v>
      </c>
      <c r="P268" s="75">
        <v>0.08</v>
      </c>
      <c r="Q268" s="75">
        <v>0.01</v>
      </c>
    </row>
    <row r="269" spans="2:17">
      <c r="B269" t="s">
        <v>5074</v>
      </c>
      <c r="C269" t="s">
        <v>4560</v>
      </c>
      <c r="D269" t="s">
        <v>5075</v>
      </c>
      <c r="E269" t="s">
        <v>5076</v>
      </c>
      <c r="F269" t="s">
        <v>967</v>
      </c>
      <c r="G269" t="s">
        <v>4081</v>
      </c>
      <c r="H269" t="s">
        <v>152</v>
      </c>
      <c r="I269" s="75">
        <v>4.26</v>
      </c>
      <c r="J269" t="s">
        <v>105</v>
      </c>
      <c r="K269" s="75">
        <v>4.8</v>
      </c>
      <c r="L269" s="75">
        <v>2.1</v>
      </c>
      <c r="M269" s="75">
        <v>1394225</v>
      </c>
      <c r="N269" s="75">
        <v>106.04</v>
      </c>
      <c r="O269" s="75">
        <v>1478.4361899999999</v>
      </c>
      <c r="P269" s="75">
        <v>7.0000000000000007E-2</v>
      </c>
      <c r="Q269" s="75">
        <v>0.01</v>
      </c>
    </row>
    <row r="270" spans="2:17">
      <c r="B270" t="s">
        <v>5074</v>
      </c>
      <c r="C270" t="s">
        <v>4560</v>
      </c>
      <c r="D270" t="s">
        <v>5077</v>
      </c>
      <c r="E270" t="s">
        <v>5076</v>
      </c>
      <c r="F270" t="s">
        <v>967</v>
      </c>
      <c r="G270" t="s">
        <v>4081</v>
      </c>
      <c r="H270" t="s">
        <v>152</v>
      </c>
      <c r="I270" s="75">
        <v>5.89</v>
      </c>
      <c r="J270" t="s">
        <v>105</v>
      </c>
      <c r="K270" s="75">
        <v>5.61</v>
      </c>
      <c r="L270" s="75">
        <v>-0.65</v>
      </c>
      <c r="M270" s="75">
        <v>1394225</v>
      </c>
      <c r="N270" s="75">
        <v>106.83</v>
      </c>
      <c r="O270" s="75">
        <v>1489.4505675</v>
      </c>
      <c r="P270" s="75">
        <v>7.0000000000000007E-2</v>
      </c>
      <c r="Q270" s="75">
        <v>0.01</v>
      </c>
    </row>
    <row r="271" spans="2:17">
      <c r="B271" t="s">
        <v>5078</v>
      </c>
      <c r="C271" t="s">
        <v>4560</v>
      </c>
      <c r="D271" t="s">
        <v>5079</v>
      </c>
      <c r="E271" t="s">
        <v>5076</v>
      </c>
      <c r="F271" t="s">
        <v>967</v>
      </c>
      <c r="G271" t="s">
        <v>1051</v>
      </c>
      <c r="H271" t="s">
        <v>152</v>
      </c>
      <c r="I271" s="75">
        <v>2.38</v>
      </c>
      <c r="J271" t="s">
        <v>105</v>
      </c>
      <c r="K271" s="75">
        <v>5.25</v>
      </c>
      <c r="L271" s="75">
        <v>3.01</v>
      </c>
      <c r="M271" s="75">
        <v>2400000</v>
      </c>
      <c r="N271" s="75">
        <v>100.53219177916708</v>
      </c>
      <c r="O271" s="75">
        <v>2412.7726027000099</v>
      </c>
      <c r="P271" s="75">
        <v>0.11</v>
      </c>
      <c r="Q271" s="75">
        <v>0.01</v>
      </c>
    </row>
    <row r="272" spans="2:17">
      <c r="B272" t="s">
        <v>5080</v>
      </c>
      <c r="C272" t="s">
        <v>4560</v>
      </c>
      <c r="D272" t="s">
        <v>5081</v>
      </c>
      <c r="E272" t="s">
        <v>5076</v>
      </c>
      <c r="F272" t="s">
        <v>967</v>
      </c>
      <c r="G272" t="s">
        <v>1051</v>
      </c>
      <c r="H272" t="s">
        <v>152</v>
      </c>
      <c r="I272" s="75">
        <v>2.9</v>
      </c>
      <c r="J272" t="s">
        <v>105</v>
      </c>
      <c r="K272" s="75">
        <v>5.25</v>
      </c>
      <c r="L272" s="75">
        <v>0.01</v>
      </c>
      <c r="M272" s="75">
        <v>21600000</v>
      </c>
      <c r="N272" s="75">
        <v>102.59</v>
      </c>
      <c r="O272" s="75">
        <v>22159.439999999999</v>
      </c>
      <c r="P272" s="75">
        <v>1.02</v>
      </c>
      <c r="Q272" s="75">
        <v>0.09</v>
      </c>
    </row>
    <row r="273" spans="2:17">
      <c r="B273" t="s">
        <v>5082</v>
      </c>
      <c r="C273" t="s">
        <v>4560</v>
      </c>
      <c r="D273" t="s">
        <v>5083</v>
      </c>
      <c r="E273" t="s">
        <v>5084</v>
      </c>
      <c r="F273" t="s">
        <v>1037</v>
      </c>
      <c r="G273" t="s">
        <v>5085</v>
      </c>
      <c r="H273" t="s">
        <v>154</v>
      </c>
      <c r="I273" s="75">
        <v>6</v>
      </c>
      <c r="J273" t="s">
        <v>105</v>
      </c>
      <c r="K273" s="75">
        <v>6.5</v>
      </c>
      <c r="L273" s="75">
        <v>0.78</v>
      </c>
      <c r="M273" s="75">
        <v>1305866</v>
      </c>
      <c r="N273" s="75">
        <v>107.17</v>
      </c>
      <c r="O273" s="75">
        <v>1399.4965921999999</v>
      </c>
      <c r="P273" s="75">
        <v>0.06</v>
      </c>
      <c r="Q273" s="75">
        <v>0.01</v>
      </c>
    </row>
    <row r="274" spans="2:17">
      <c r="B274" t="s">
        <v>4940</v>
      </c>
      <c r="C274" t="s">
        <v>4560</v>
      </c>
      <c r="D274" t="s">
        <v>5086</v>
      </c>
      <c r="E274" t="s">
        <v>4942</v>
      </c>
      <c r="F274" t="s">
        <v>1037</v>
      </c>
      <c r="G274" t="s">
        <v>1051</v>
      </c>
      <c r="H274" t="s">
        <v>152</v>
      </c>
      <c r="I274" s="75">
        <v>3.14</v>
      </c>
      <c r="J274" t="s">
        <v>105</v>
      </c>
      <c r="K274" s="75">
        <v>5.75</v>
      </c>
      <c r="L274" s="75">
        <v>3.43</v>
      </c>
      <c r="M274" s="75">
        <v>45000000</v>
      </c>
      <c r="N274" s="75">
        <v>105.5</v>
      </c>
      <c r="O274" s="75">
        <v>47475</v>
      </c>
      <c r="P274" s="75">
        <v>2.1800000000000002</v>
      </c>
      <c r="Q274" s="75">
        <v>0.18</v>
      </c>
    </row>
    <row r="275" spans="2:17">
      <c r="B275" s="76" t="s">
        <v>287</v>
      </c>
      <c r="I275" s="77">
        <v>2.1800000000000002</v>
      </c>
      <c r="L275" s="77">
        <v>2.89</v>
      </c>
      <c r="M275" s="77">
        <v>14718715.48</v>
      </c>
      <c r="O275" s="77">
        <v>54379.935510506009</v>
      </c>
      <c r="P275" s="77">
        <v>2.4900000000000002</v>
      </c>
      <c r="Q275" s="77">
        <v>0.21</v>
      </c>
    </row>
    <row r="276" spans="2:17">
      <c r="B276" s="76" t="s">
        <v>5087</v>
      </c>
      <c r="I276" s="77">
        <v>0</v>
      </c>
      <c r="L276" s="77">
        <v>0</v>
      </c>
      <c r="M276" s="77">
        <v>0</v>
      </c>
      <c r="O276" s="77">
        <v>0</v>
      </c>
      <c r="P276" s="77">
        <v>0</v>
      </c>
      <c r="Q276" s="77">
        <v>0</v>
      </c>
    </row>
    <row r="277" spans="2:17">
      <c r="B277" t="s">
        <v>212</v>
      </c>
      <c r="D277" t="s">
        <v>212</v>
      </c>
      <c r="F277" t="s">
        <v>212</v>
      </c>
      <c r="I277" s="75">
        <v>0</v>
      </c>
      <c r="J277" t="s">
        <v>212</v>
      </c>
      <c r="K277" s="75">
        <v>0</v>
      </c>
      <c r="L277" s="75">
        <v>0</v>
      </c>
      <c r="M277" s="75">
        <v>0</v>
      </c>
      <c r="N277" s="75">
        <v>0</v>
      </c>
      <c r="O277" s="75">
        <v>0</v>
      </c>
      <c r="P277" s="75">
        <v>0</v>
      </c>
      <c r="Q277" s="75">
        <v>0</v>
      </c>
    </row>
    <row r="278" spans="2:17">
      <c r="B278" s="76" t="s">
        <v>4599</v>
      </c>
      <c r="I278" s="77">
        <v>0</v>
      </c>
      <c r="L278" s="77">
        <v>0</v>
      </c>
      <c r="M278" s="77">
        <v>0</v>
      </c>
      <c r="O278" s="77">
        <v>0</v>
      </c>
      <c r="P278" s="77">
        <v>0</v>
      </c>
      <c r="Q278" s="77">
        <v>0</v>
      </c>
    </row>
    <row r="279" spans="2:17">
      <c r="B279" t="s">
        <v>212</v>
      </c>
      <c r="D279" t="s">
        <v>212</v>
      </c>
      <c r="F279" t="s">
        <v>212</v>
      </c>
      <c r="I279" s="75">
        <v>0</v>
      </c>
      <c r="J279" t="s">
        <v>212</v>
      </c>
      <c r="K279" s="75">
        <v>0</v>
      </c>
      <c r="L279" s="75">
        <v>0</v>
      </c>
      <c r="M279" s="75">
        <v>0</v>
      </c>
      <c r="N279" s="75">
        <v>0</v>
      </c>
      <c r="O279" s="75">
        <v>0</v>
      </c>
      <c r="P279" s="75">
        <v>0</v>
      </c>
      <c r="Q279" s="75">
        <v>0</v>
      </c>
    </row>
    <row r="280" spans="2:17">
      <c r="B280" s="76" t="s">
        <v>4600</v>
      </c>
      <c r="I280" s="77">
        <v>2.1800000000000002</v>
      </c>
      <c r="L280" s="77">
        <v>2.89</v>
      </c>
      <c r="M280" s="77">
        <v>14718715.48</v>
      </c>
      <c r="O280" s="77">
        <v>54379.935510506009</v>
      </c>
      <c r="P280" s="77">
        <v>2.4900000000000002</v>
      </c>
      <c r="Q280" s="77">
        <v>0.21</v>
      </c>
    </row>
    <row r="281" spans="2:17">
      <c r="B281" t="s">
        <v>5088</v>
      </c>
      <c r="C281" t="s">
        <v>4560</v>
      </c>
      <c r="D281" t="s">
        <v>5089</v>
      </c>
      <c r="F281" t="s">
        <v>859</v>
      </c>
      <c r="G281" t="s">
        <v>5090</v>
      </c>
      <c r="H281" t="s">
        <v>152</v>
      </c>
      <c r="I281" s="75">
        <v>2.36</v>
      </c>
      <c r="J281" t="s">
        <v>109</v>
      </c>
      <c r="K281" s="75">
        <v>5.5</v>
      </c>
      <c r="L281" s="75">
        <v>2.35</v>
      </c>
      <c r="M281" s="75">
        <v>1011909.2</v>
      </c>
      <c r="N281" s="75">
        <v>103.65</v>
      </c>
      <c r="O281" s="75">
        <v>3701.3700729881998</v>
      </c>
      <c r="P281" s="75">
        <v>0.17</v>
      </c>
      <c r="Q281" s="75">
        <v>0.01</v>
      </c>
    </row>
    <row r="282" spans="2:17">
      <c r="B282" t="s">
        <v>5091</v>
      </c>
      <c r="C282" t="s">
        <v>4560</v>
      </c>
      <c r="D282" t="s">
        <v>5089</v>
      </c>
      <c r="F282" t="s">
        <v>859</v>
      </c>
      <c r="G282" t="s">
        <v>1051</v>
      </c>
      <c r="H282" t="s">
        <v>152</v>
      </c>
      <c r="I282" s="75">
        <v>2.15</v>
      </c>
      <c r="J282" t="s">
        <v>109</v>
      </c>
      <c r="K282" s="75">
        <v>5.5</v>
      </c>
      <c r="L282" s="75">
        <v>3.06</v>
      </c>
      <c r="M282" s="75">
        <v>10489583.380000001</v>
      </c>
      <c r="N282" s="75">
        <v>103.65</v>
      </c>
      <c r="O282" s="75">
        <v>38368.887248822801</v>
      </c>
      <c r="P282" s="75">
        <v>1.76</v>
      </c>
      <c r="Q282" s="75">
        <v>0.15</v>
      </c>
    </row>
    <row r="283" spans="2:17">
      <c r="B283" t="s">
        <v>5092</v>
      </c>
      <c r="C283" t="s">
        <v>4560</v>
      </c>
      <c r="D283" t="s">
        <v>5089</v>
      </c>
      <c r="F283" t="s">
        <v>859</v>
      </c>
      <c r="G283" t="s">
        <v>1051</v>
      </c>
      <c r="H283" t="s">
        <v>152</v>
      </c>
      <c r="I283" s="75">
        <v>1.57</v>
      </c>
      <c r="J283" t="s">
        <v>109</v>
      </c>
      <c r="K283" s="75">
        <v>5.5</v>
      </c>
      <c r="L283" s="75">
        <v>5.46</v>
      </c>
      <c r="M283" s="75">
        <v>593750</v>
      </c>
      <c r="N283" s="75">
        <v>104.07916666947416</v>
      </c>
      <c r="O283" s="75">
        <v>2180.8163138609102</v>
      </c>
      <c r="P283" s="75">
        <v>0.1</v>
      </c>
      <c r="Q283" s="75">
        <v>0.01</v>
      </c>
    </row>
    <row r="284" spans="2:17">
      <c r="B284" t="s">
        <v>5093</v>
      </c>
      <c r="C284" t="s">
        <v>4560</v>
      </c>
      <c r="D284" t="s">
        <v>5094</v>
      </c>
      <c r="F284" t="s">
        <v>967</v>
      </c>
      <c r="G284" t="s">
        <v>4706</v>
      </c>
      <c r="H284" t="s">
        <v>154</v>
      </c>
      <c r="I284" s="75">
        <v>1.21</v>
      </c>
      <c r="J284" t="s">
        <v>109</v>
      </c>
      <c r="K284" s="75">
        <v>7</v>
      </c>
      <c r="L284" s="75">
        <v>4.37</v>
      </c>
      <c r="M284" s="75">
        <v>1170912</v>
      </c>
      <c r="N284" s="75">
        <v>103.26</v>
      </c>
      <c r="O284" s="75">
        <v>4266.8564874047997</v>
      </c>
      <c r="P284" s="75">
        <v>0.2</v>
      </c>
      <c r="Q284" s="75">
        <v>0.02</v>
      </c>
    </row>
    <row r="285" spans="2:17">
      <c r="B285" t="s">
        <v>5095</v>
      </c>
      <c r="C285" t="s">
        <v>4560</v>
      </c>
      <c r="D285" t="s">
        <v>5096</v>
      </c>
      <c r="E285" t="s">
        <v>5097</v>
      </c>
      <c r="F285" t="s">
        <v>967</v>
      </c>
      <c r="G285" t="s">
        <v>1101</v>
      </c>
      <c r="H285" t="s">
        <v>154</v>
      </c>
      <c r="I285" s="75">
        <v>3.2</v>
      </c>
      <c r="J285" t="s">
        <v>109</v>
      </c>
      <c r="K285" s="75">
        <v>5.62</v>
      </c>
      <c r="L285" s="75">
        <v>-2.34</v>
      </c>
      <c r="M285" s="75">
        <v>573826.52</v>
      </c>
      <c r="N285" s="75">
        <v>108.48</v>
      </c>
      <c r="O285" s="75">
        <v>2196.7566543939802</v>
      </c>
      <c r="P285" s="75">
        <v>0.1</v>
      </c>
      <c r="Q285" s="75">
        <v>0.01</v>
      </c>
    </row>
    <row r="286" spans="2:17">
      <c r="B286" t="s">
        <v>5095</v>
      </c>
      <c r="C286" t="s">
        <v>4560</v>
      </c>
      <c r="D286" t="s">
        <v>5098</v>
      </c>
      <c r="E286" t="s">
        <v>5097</v>
      </c>
      <c r="F286" t="s">
        <v>967</v>
      </c>
      <c r="G286" t="s">
        <v>5099</v>
      </c>
      <c r="H286" t="s">
        <v>154</v>
      </c>
      <c r="I286" s="75">
        <v>2.68</v>
      </c>
      <c r="J286" t="s">
        <v>109</v>
      </c>
      <c r="K286" s="75">
        <v>5.48</v>
      </c>
      <c r="L286" s="75">
        <v>2.98</v>
      </c>
      <c r="M286" s="75">
        <v>5506.41</v>
      </c>
      <c r="N286" s="75">
        <v>108.09</v>
      </c>
      <c r="O286" s="75">
        <v>21.004179470000999</v>
      </c>
      <c r="P286" s="75">
        <v>0</v>
      </c>
      <c r="Q286" s="75">
        <v>0</v>
      </c>
    </row>
    <row r="287" spans="2:17">
      <c r="B287" t="s">
        <v>5095</v>
      </c>
      <c r="C287" t="s">
        <v>4560</v>
      </c>
      <c r="D287" t="s">
        <v>5100</v>
      </c>
      <c r="E287" t="s">
        <v>5097</v>
      </c>
      <c r="F287" t="s">
        <v>967</v>
      </c>
      <c r="G287" t="s">
        <v>5101</v>
      </c>
      <c r="H287" t="s">
        <v>154</v>
      </c>
      <c r="I287" s="75">
        <v>3.13</v>
      </c>
      <c r="J287" t="s">
        <v>109</v>
      </c>
      <c r="K287" s="75">
        <v>5.37</v>
      </c>
      <c r="L287" s="75">
        <v>-0.43</v>
      </c>
      <c r="M287" s="75">
        <v>26083.03</v>
      </c>
      <c r="N287" s="75">
        <v>107.38</v>
      </c>
      <c r="O287" s="75">
        <v>98.840082419805995</v>
      </c>
      <c r="P287" s="75">
        <v>0</v>
      </c>
      <c r="Q287" s="75">
        <v>0</v>
      </c>
    </row>
    <row r="288" spans="2:17">
      <c r="B288" t="s">
        <v>5095</v>
      </c>
      <c r="C288" t="s">
        <v>4560</v>
      </c>
      <c r="D288" t="s">
        <v>5102</v>
      </c>
      <c r="E288" t="s">
        <v>5097</v>
      </c>
      <c r="F288" t="s">
        <v>967</v>
      </c>
      <c r="G288" t="s">
        <v>5103</v>
      </c>
      <c r="H288" t="s">
        <v>154</v>
      </c>
      <c r="I288" s="75">
        <v>2.92</v>
      </c>
      <c r="J288" t="s">
        <v>109</v>
      </c>
      <c r="K288" s="75">
        <v>5.29</v>
      </c>
      <c r="L288" s="75">
        <v>1.1000000000000001</v>
      </c>
      <c r="M288" s="75">
        <v>50427.18</v>
      </c>
      <c r="N288" s="75">
        <v>107.23</v>
      </c>
      <c r="O288" s="75">
        <v>190.823846787306</v>
      </c>
      <c r="P288" s="75">
        <v>0.01</v>
      </c>
      <c r="Q288" s="75">
        <v>0</v>
      </c>
    </row>
    <row r="289" spans="2:17">
      <c r="B289" t="s">
        <v>5095</v>
      </c>
      <c r="C289" t="s">
        <v>4560</v>
      </c>
      <c r="D289" t="s">
        <v>5102</v>
      </c>
      <c r="E289" t="s">
        <v>5097</v>
      </c>
      <c r="F289" t="s">
        <v>967</v>
      </c>
      <c r="G289" t="s">
        <v>5104</v>
      </c>
      <c r="H289" t="s">
        <v>154</v>
      </c>
      <c r="I289" s="75">
        <v>2.52</v>
      </c>
      <c r="J289" t="s">
        <v>109</v>
      </c>
      <c r="K289" s="75">
        <v>5.59</v>
      </c>
      <c r="L289" s="75">
        <v>3.92</v>
      </c>
      <c r="M289" s="75">
        <v>64440.42</v>
      </c>
      <c r="N289" s="75">
        <v>107.34</v>
      </c>
      <c r="O289" s="75">
        <v>244.10215395601199</v>
      </c>
      <c r="P289" s="75">
        <v>0.01</v>
      </c>
      <c r="Q289" s="75">
        <v>0</v>
      </c>
    </row>
    <row r="290" spans="2:17">
      <c r="B290" t="s">
        <v>5095</v>
      </c>
      <c r="C290" t="s">
        <v>4560</v>
      </c>
      <c r="D290" t="s">
        <v>5105</v>
      </c>
      <c r="E290" t="s">
        <v>5097</v>
      </c>
      <c r="F290" t="s">
        <v>967</v>
      </c>
      <c r="G290" t="s">
        <v>5106</v>
      </c>
      <c r="H290" t="s">
        <v>154</v>
      </c>
      <c r="I290" s="75">
        <v>2.5499999999999998</v>
      </c>
      <c r="J290" t="s">
        <v>109</v>
      </c>
      <c r="K290" s="75">
        <v>5.39</v>
      </c>
      <c r="L290" s="75">
        <v>3.29</v>
      </c>
      <c r="M290" s="75">
        <v>69963.89</v>
      </c>
      <c r="N290" s="75">
        <v>107.27</v>
      </c>
      <c r="O290" s="75">
        <v>264.85238448978703</v>
      </c>
      <c r="P290" s="75">
        <v>0.01</v>
      </c>
      <c r="Q290" s="75">
        <v>0</v>
      </c>
    </row>
    <row r="291" spans="2:17">
      <c r="B291" t="s">
        <v>5107</v>
      </c>
      <c r="C291" t="s">
        <v>4560</v>
      </c>
      <c r="D291" t="s">
        <v>5108</v>
      </c>
      <c r="E291" t="s">
        <v>5109</v>
      </c>
      <c r="F291" t="s">
        <v>967</v>
      </c>
      <c r="G291" t="s">
        <v>1738</v>
      </c>
      <c r="H291" t="s">
        <v>154</v>
      </c>
      <c r="I291" s="75">
        <v>2</v>
      </c>
      <c r="J291" t="s">
        <v>113</v>
      </c>
      <c r="K291" s="75">
        <v>6.8</v>
      </c>
      <c r="L291" s="75">
        <v>-3.48</v>
      </c>
      <c r="M291" s="75">
        <v>310883.98</v>
      </c>
      <c r="N291" s="75">
        <v>110.40999999999988</v>
      </c>
      <c r="O291" s="75">
        <v>1426.8434639356899</v>
      </c>
      <c r="P291" s="75">
        <v>7.0000000000000007E-2</v>
      </c>
      <c r="Q291" s="75">
        <v>0.01</v>
      </c>
    </row>
    <row r="292" spans="2:17">
      <c r="B292" t="s">
        <v>5110</v>
      </c>
      <c r="C292" t="s">
        <v>4560</v>
      </c>
      <c r="D292" t="s">
        <v>5111</v>
      </c>
      <c r="F292" t="s">
        <v>212</v>
      </c>
      <c r="G292" t="s">
        <v>4528</v>
      </c>
      <c r="H292" t="s">
        <v>213</v>
      </c>
      <c r="I292" s="75">
        <v>4.9400000000000004</v>
      </c>
      <c r="J292" t="s">
        <v>109</v>
      </c>
      <c r="K292" s="75">
        <v>11.57</v>
      </c>
      <c r="L292" s="75">
        <v>5.75</v>
      </c>
      <c r="M292" s="75">
        <v>351429.47</v>
      </c>
      <c r="N292" s="75">
        <v>114.4</v>
      </c>
      <c r="O292" s="75">
        <v>1418.7826219767201</v>
      </c>
      <c r="P292" s="75">
        <v>7.0000000000000007E-2</v>
      </c>
      <c r="Q292" s="75">
        <v>0.01</v>
      </c>
    </row>
    <row r="293" spans="2:17">
      <c r="B293" s="76" t="s">
        <v>5043</v>
      </c>
      <c r="I293" s="77">
        <v>0</v>
      </c>
      <c r="L293" s="77">
        <v>0</v>
      </c>
      <c r="M293" s="77">
        <v>0</v>
      </c>
      <c r="O293" s="77">
        <v>0</v>
      </c>
      <c r="P293" s="77">
        <v>0</v>
      </c>
      <c r="Q293" s="77">
        <v>0</v>
      </c>
    </row>
    <row r="294" spans="2:17">
      <c r="B294" t="s">
        <v>212</v>
      </c>
      <c r="D294" t="s">
        <v>212</v>
      </c>
      <c r="F294" t="s">
        <v>212</v>
      </c>
      <c r="I294" s="75">
        <v>0</v>
      </c>
      <c r="J294" t="s">
        <v>212</v>
      </c>
      <c r="K294" s="75">
        <v>0</v>
      </c>
      <c r="L294" s="75">
        <v>0</v>
      </c>
      <c r="M294" s="75">
        <v>0</v>
      </c>
      <c r="N294" s="75">
        <v>0</v>
      </c>
      <c r="O294" s="75">
        <v>0</v>
      </c>
      <c r="P294" s="75">
        <v>0</v>
      </c>
      <c r="Q294" s="75">
        <v>0</v>
      </c>
    </row>
    <row r="295" spans="2:17">
      <c r="B295" t="s">
        <v>289</v>
      </c>
    </row>
    <row r="296" spans="2:17">
      <c r="B296" t="s">
        <v>449</v>
      </c>
    </row>
    <row r="297" spans="2:17">
      <c r="B297" t="s">
        <v>450</v>
      </c>
    </row>
    <row r="298" spans="2:17">
      <c r="B298" t="s">
        <v>451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15.42578125" style="15" bestFit="1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s="91" t="s">
        <v>196</v>
      </c>
    </row>
    <row r="2" spans="2:64">
      <c r="B2" s="2" t="s">
        <v>1</v>
      </c>
      <c r="C2" s="91">
        <v>513026484</v>
      </c>
    </row>
    <row r="3" spans="2:64">
      <c r="B3" s="2" t="s">
        <v>2</v>
      </c>
      <c r="C3" s="91" t="s">
        <v>5183</v>
      </c>
    </row>
    <row r="4" spans="2:64">
      <c r="B4" s="2" t="s">
        <v>3</v>
      </c>
    </row>
    <row r="5" spans="2:64">
      <c r="B5" s="2"/>
    </row>
    <row r="7" spans="2:64" ht="26.25" customHeight="1">
      <c r="B7" s="146" t="s">
        <v>156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8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4">
        <v>2.14</v>
      </c>
      <c r="H11" s="7"/>
      <c r="I11" s="7"/>
      <c r="J11" s="74">
        <v>0.27</v>
      </c>
      <c r="K11" s="74">
        <v>817856836.38</v>
      </c>
      <c r="L11" s="7"/>
      <c r="M11" s="74">
        <v>820630.33984666795</v>
      </c>
      <c r="N11" s="74">
        <v>100</v>
      </c>
      <c r="O11" s="74">
        <v>3.2</v>
      </c>
      <c r="P11" s="15"/>
      <c r="Q11" s="15"/>
      <c r="R11" s="15"/>
      <c r="S11" s="15"/>
      <c r="T11" s="15"/>
      <c r="U11" s="15"/>
      <c r="BL11" s="15"/>
    </row>
    <row r="12" spans="2:64">
      <c r="B12" s="76" t="s">
        <v>207</v>
      </c>
      <c r="G12" s="77">
        <v>2.14</v>
      </c>
      <c r="J12" s="77">
        <v>0.27</v>
      </c>
      <c r="K12" s="77">
        <v>817856836.38</v>
      </c>
      <c r="M12" s="77">
        <v>820630.33984666795</v>
      </c>
      <c r="N12" s="77">
        <v>100</v>
      </c>
      <c r="O12" s="77">
        <v>3.2</v>
      </c>
    </row>
    <row r="13" spans="2:64">
      <c r="B13" s="76" t="s">
        <v>3536</v>
      </c>
      <c r="G13" s="77">
        <v>5.39</v>
      </c>
      <c r="J13" s="77">
        <v>0.77</v>
      </c>
      <c r="K13" s="77">
        <v>249642874.38999999</v>
      </c>
      <c r="M13" s="133">
        <v>250791.10802771899</v>
      </c>
      <c r="N13" s="77">
        <v>30.56</v>
      </c>
      <c r="O13" s="77">
        <v>0.98</v>
      </c>
    </row>
    <row r="14" spans="2:64">
      <c r="B14" t="s">
        <v>5112</v>
      </c>
      <c r="C14" t="s">
        <v>5113</v>
      </c>
      <c r="D14" t="s">
        <v>224</v>
      </c>
      <c r="E14" t="s">
        <v>434</v>
      </c>
      <c r="F14" t="s">
        <v>152</v>
      </c>
      <c r="G14" s="75">
        <v>5.8</v>
      </c>
      <c r="H14" t="s">
        <v>105</v>
      </c>
      <c r="I14" s="75">
        <v>0.82</v>
      </c>
      <c r="J14" s="75">
        <v>0.81</v>
      </c>
      <c r="K14" s="75">
        <v>219615156.62</v>
      </c>
      <c r="L14" s="75">
        <v>100.41</v>
      </c>
      <c r="M14" s="134">
        <v>220515.57876214199</v>
      </c>
      <c r="N14" s="75">
        <v>26.87</v>
      </c>
      <c r="O14" s="75">
        <v>0.86</v>
      </c>
      <c r="Q14" s="130"/>
    </row>
    <row r="15" spans="2:64">
      <c r="B15" t="s">
        <v>5114</v>
      </c>
      <c r="C15" t="s">
        <v>5115</v>
      </c>
      <c r="D15" t="s">
        <v>227</v>
      </c>
      <c r="E15" t="s">
        <v>434</v>
      </c>
      <c r="F15" t="s">
        <v>152</v>
      </c>
      <c r="G15" s="75">
        <v>2.4300000000000002</v>
      </c>
      <c r="H15" t="s">
        <v>105</v>
      </c>
      <c r="I15" s="75">
        <v>0.4</v>
      </c>
      <c r="J15" s="75">
        <v>0.45</v>
      </c>
      <c r="K15" s="75">
        <v>30000000</v>
      </c>
      <c r="L15" s="75">
        <v>100.8</v>
      </c>
      <c r="M15" s="134">
        <v>30240</v>
      </c>
      <c r="N15" s="75">
        <v>3.68</v>
      </c>
      <c r="O15" s="75">
        <v>0.12</v>
      </c>
    </row>
    <row r="16" spans="2:64">
      <c r="B16" t="s">
        <v>5116</v>
      </c>
      <c r="C16" t="s">
        <v>5117</v>
      </c>
      <c r="D16" t="s">
        <v>227</v>
      </c>
      <c r="E16" t="s">
        <v>221</v>
      </c>
      <c r="F16" t="s">
        <v>152</v>
      </c>
      <c r="G16" s="75">
        <v>0.03</v>
      </c>
      <c r="H16" t="s">
        <v>105</v>
      </c>
      <c r="I16" s="75">
        <v>6.1</v>
      </c>
      <c r="J16" s="75">
        <v>2.19</v>
      </c>
      <c r="K16" s="75">
        <v>19535.64</v>
      </c>
      <c r="L16" s="75">
        <v>128.69</v>
      </c>
      <c r="M16" s="134">
        <v>25.140415116</v>
      </c>
      <c r="N16" s="75">
        <v>0</v>
      </c>
      <c r="O16" s="75">
        <v>0</v>
      </c>
    </row>
    <row r="17" spans="2:15">
      <c r="B17" t="s">
        <v>5118</v>
      </c>
      <c r="C17" t="s">
        <v>5119</v>
      </c>
      <c r="D17" t="s">
        <v>227</v>
      </c>
      <c r="E17" t="s">
        <v>221</v>
      </c>
      <c r="F17" t="s">
        <v>152</v>
      </c>
      <c r="G17" s="75">
        <v>0.17</v>
      </c>
      <c r="H17" t="s">
        <v>105</v>
      </c>
      <c r="I17" s="75">
        <v>6.05</v>
      </c>
      <c r="J17" s="75">
        <v>2.27</v>
      </c>
      <c r="K17" s="75">
        <v>8182.13</v>
      </c>
      <c r="L17" s="75">
        <v>126.97</v>
      </c>
      <c r="M17" s="134">
        <v>10.388850461000001</v>
      </c>
      <c r="N17" s="75">
        <v>0</v>
      </c>
      <c r="O17" s="75">
        <v>0</v>
      </c>
    </row>
    <row r="18" spans="2:15">
      <c r="B18" s="76" t="s">
        <v>3537</v>
      </c>
      <c r="G18" s="77">
        <v>0.71</v>
      </c>
      <c r="J18" s="77">
        <v>0.05</v>
      </c>
      <c r="K18" s="77">
        <v>568213961.99000001</v>
      </c>
      <c r="M18" s="133">
        <v>569839.23181894899</v>
      </c>
      <c r="N18" s="77">
        <v>69.44</v>
      </c>
      <c r="O18" s="77">
        <v>2.2200000000000002</v>
      </c>
    </row>
    <row r="19" spans="2:15">
      <c r="B19" t="s">
        <v>5120</v>
      </c>
      <c r="C19" t="s">
        <v>5121</v>
      </c>
      <c r="D19" t="s">
        <v>228</v>
      </c>
      <c r="E19" t="s">
        <v>221</v>
      </c>
      <c r="F19" t="s">
        <v>152</v>
      </c>
      <c r="G19" s="75">
        <v>0.5</v>
      </c>
      <c r="H19" t="s">
        <v>105</v>
      </c>
      <c r="I19" s="75">
        <v>0.5</v>
      </c>
      <c r="J19" s="75">
        <v>0.5</v>
      </c>
      <c r="K19" s="75">
        <v>115610115.5</v>
      </c>
      <c r="L19" s="75">
        <v>100.25342465851411</v>
      </c>
      <c r="M19" s="134">
        <v>115903.1000394</v>
      </c>
      <c r="N19" s="75">
        <v>14.12</v>
      </c>
      <c r="O19" s="75">
        <v>0.45</v>
      </c>
    </row>
    <row r="20" spans="2:15">
      <c r="B20" t="s">
        <v>5122</v>
      </c>
      <c r="C20" t="s">
        <v>5123</v>
      </c>
      <c r="D20" t="s">
        <v>228</v>
      </c>
      <c r="E20" t="s">
        <v>221</v>
      </c>
      <c r="F20" t="s">
        <v>152</v>
      </c>
      <c r="G20" s="75">
        <v>0.5</v>
      </c>
      <c r="H20" t="s">
        <v>105</v>
      </c>
      <c r="I20" s="75">
        <v>0.5</v>
      </c>
      <c r="J20" s="75">
        <v>0.36</v>
      </c>
      <c r="K20" s="75">
        <v>115610115.5</v>
      </c>
      <c r="L20" s="75">
        <v>100.32</v>
      </c>
      <c r="M20" s="134">
        <v>115980.0678696</v>
      </c>
      <c r="N20" s="75">
        <v>14.13</v>
      </c>
      <c r="O20" s="75">
        <v>0.45</v>
      </c>
    </row>
    <row r="21" spans="2:15">
      <c r="B21" t="s">
        <v>5124</v>
      </c>
      <c r="C21" t="s">
        <v>5125</v>
      </c>
      <c r="D21" t="s">
        <v>228</v>
      </c>
      <c r="E21" t="s">
        <v>221</v>
      </c>
      <c r="F21" t="s">
        <v>152</v>
      </c>
      <c r="G21" s="75">
        <v>0.39</v>
      </c>
      <c r="H21" t="s">
        <v>105</v>
      </c>
      <c r="I21" s="75">
        <v>0.52</v>
      </c>
      <c r="J21" s="75">
        <v>0.44</v>
      </c>
      <c r="K21" s="75">
        <v>115610115.5</v>
      </c>
      <c r="L21" s="75">
        <v>100.35</v>
      </c>
      <c r="M21" s="134">
        <v>116014.75090425</v>
      </c>
      <c r="N21" s="75">
        <v>14.14</v>
      </c>
      <c r="O21" s="75">
        <v>0.45</v>
      </c>
    </row>
    <row r="22" spans="2:15">
      <c r="B22" t="s">
        <v>5126</v>
      </c>
      <c r="C22" t="s">
        <v>5127</v>
      </c>
      <c r="D22" t="s">
        <v>228</v>
      </c>
      <c r="E22" t="s">
        <v>221</v>
      </c>
      <c r="F22" t="s">
        <v>152</v>
      </c>
      <c r="G22" s="75">
        <v>0.39</v>
      </c>
      <c r="H22" t="s">
        <v>105</v>
      </c>
      <c r="I22" s="75">
        <v>0.52</v>
      </c>
      <c r="J22" s="75">
        <v>0.42</v>
      </c>
      <c r="K22" s="75">
        <v>115610115.5</v>
      </c>
      <c r="L22" s="75">
        <v>100.36</v>
      </c>
      <c r="M22" s="134">
        <v>116026.3119158</v>
      </c>
      <c r="N22" s="75">
        <v>14.14</v>
      </c>
      <c r="O22" s="75">
        <v>0.45</v>
      </c>
    </row>
    <row r="23" spans="2:15">
      <c r="B23" t="s">
        <v>5128</v>
      </c>
      <c r="C23" t="s">
        <v>5129</v>
      </c>
      <c r="D23" t="s">
        <v>227</v>
      </c>
      <c r="E23" t="s">
        <v>221</v>
      </c>
      <c r="F23" t="s">
        <v>152</v>
      </c>
      <c r="G23" s="75">
        <v>1.74</v>
      </c>
      <c r="H23" t="s">
        <v>105</v>
      </c>
      <c r="I23" s="75">
        <v>0.2</v>
      </c>
      <c r="J23" s="75">
        <v>-1.7</v>
      </c>
      <c r="K23" s="75">
        <v>33720500</v>
      </c>
      <c r="L23" s="75">
        <v>100.16</v>
      </c>
      <c r="M23" s="134">
        <v>33774.452799999999</v>
      </c>
      <c r="N23" s="75">
        <v>4.12</v>
      </c>
      <c r="O23" s="75">
        <v>0.13</v>
      </c>
    </row>
    <row r="24" spans="2:15">
      <c r="B24" t="s">
        <v>5130</v>
      </c>
      <c r="C24" t="s">
        <v>5129</v>
      </c>
      <c r="D24" t="s">
        <v>227</v>
      </c>
      <c r="E24" t="s">
        <v>221</v>
      </c>
      <c r="F24" t="s">
        <v>152</v>
      </c>
      <c r="G24" s="75">
        <v>1.97</v>
      </c>
      <c r="H24" t="s">
        <v>105</v>
      </c>
      <c r="I24" s="75">
        <v>0.16</v>
      </c>
      <c r="J24" s="75">
        <v>-1.52</v>
      </c>
      <c r="K24" s="75">
        <v>55473000</v>
      </c>
      <c r="L24" s="75">
        <v>100.11</v>
      </c>
      <c r="M24" s="134">
        <v>55534.020299999996</v>
      </c>
      <c r="N24" s="75">
        <v>6.77</v>
      </c>
      <c r="O24" s="75">
        <v>0.22</v>
      </c>
    </row>
    <row r="25" spans="2:15">
      <c r="B25" t="s">
        <v>5131</v>
      </c>
      <c r="C25" t="s">
        <v>5129</v>
      </c>
      <c r="D25" t="s">
        <v>227</v>
      </c>
      <c r="E25" t="s">
        <v>221</v>
      </c>
      <c r="F25" t="s">
        <v>152</v>
      </c>
      <c r="G25" s="75">
        <v>1.73</v>
      </c>
      <c r="H25" t="s">
        <v>105</v>
      </c>
      <c r="I25" s="75">
        <v>0.2</v>
      </c>
      <c r="J25" s="75">
        <v>-1.71</v>
      </c>
      <c r="K25" s="75">
        <v>16580000</v>
      </c>
      <c r="L25" s="75">
        <v>100.16</v>
      </c>
      <c r="M25" s="75">
        <v>16606.527999999998</v>
      </c>
      <c r="N25" s="75">
        <v>2.02</v>
      </c>
      <c r="O25" s="75">
        <v>0.06</v>
      </c>
    </row>
    <row r="26" spans="2:15">
      <c r="B26" t="s">
        <v>5132</v>
      </c>
      <c r="C26" t="s">
        <v>5133</v>
      </c>
      <c r="D26" t="s">
        <v>227</v>
      </c>
      <c r="E26" t="s">
        <v>636</v>
      </c>
      <c r="F26" t="s">
        <v>152</v>
      </c>
      <c r="G26" s="75">
        <v>0</v>
      </c>
      <c r="H26" t="s">
        <v>105</v>
      </c>
      <c r="I26" s="75">
        <v>4.0999999999999996</v>
      </c>
      <c r="J26" s="75">
        <v>0</v>
      </c>
      <c r="K26" s="75">
        <v>-0.01</v>
      </c>
      <c r="L26" s="75">
        <v>101.01</v>
      </c>
      <c r="M26" s="75">
        <v>-1.0101E-5</v>
      </c>
      <c r="N26" s="75">
        <v>0</v>
      </c>
      <c r="O26" s="75">
        <v>0</v>
      </c>
    </row>
    <row r="27" spans="2:15">
      <c r="B27" s="76" t="s">
        <v>5134</v>
      </c>
      <c r="G27" s="77">
        <v>0</v>
      </c>
      <c r="J27" s="77">
        <v>0</v>
      </c>
      <c r="K27" s="77">
        <v>0</v>
      </c>
      <c r="M27" s="77">
        <v>0</v>
      </c>
      <c r="N27" s="77">
        <v>0</v>
      </c>
      <c r="O27" s="77">
        <v>0</v>
      </c>
    </row>
    <row r="28" spans="2:15">
      <c r="B28" t="s">
        <v>212</v>
      </c>
      <c r="C28" t="s">
        <v>212</v>
      </c>
      <c r="E28" t="s">
        <v>212</v>
      </c>
      <c r="G28" s="75">
        <v>0</v>
      </c>
      <c r="H28" t="s">
        <v>212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</row>
    <row r="29" spans="2:15">
      <c r="B29" s="76" t="s">
        <v>5135</v>
      </c>
      <c r="G29" s="77">
        <v>0</v>
      </c>
      <c r="J29" s="77">
        <v>0</v>
      </c>
      <c r="K29" s="77">
        <v>0</v>
      </c>
      <c r="M29" s="77">
        <v>0</v>
      </c>
      <c r="N29" s="77">
        <v>0</v>
      </c>
      <c r="O29" s="77">
        <v>0</v>
      </c>
    </row>
    <row r="30" spans="2:15">
      <c r="B30" t="s">
        <v>212</v>
      </c>
      <c r="C30" t="s">
        <v>212</v>
      </c>
      <c r="E30" t="s">
        <v>212</v>
      </c>
      <c r="G30" s="75">
        <v>0</v>
      </c>
      <c r="H30" t="s">
        <v>212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</row>
    <row r="31" spans="2:15">
      <c r="B31" s="76" t="s">
        <v>1707</v>
      </c>
      <c r="G31" s="77">
        <v>0</v>
      </c>
      <c r="J31" s="77">
        <v>0</v>
      </c>
      <c r="K31" s="77">
        <v>0</v>
      </c>
      <c r="M31" s="77">
        <v>0</v>
      </c>
      <c r="N31" s="77">
        <v>0</v>
      </c>
      <c r="O31" s="77">
        <v>0</v>
      </c>
    </row>
    <row r="32" spans="2:15">
      <c r="B32" t="s">
        <v>212</v>
      </c>
      <c r="C32" t="s">
        <v>212</v>
      </c>
      <c r="E32" t="s">
        <v>212</v>
      </c>
      <c r="G32" s="75">
        <v>0</v>
      </c>
      <c r="H32" t="s">
        <v>212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</row>
    <row r="33" spans="2:15">
      <c r="B33" s="76" t="s">
        <v>287</v>
      </c>
      <c r="G33" s="77">
        <v>0</v>
      </c>
      <c r="J33" s="77">
        <v>0</v>
      </c>
      <c r="K33" s="77">
        <v>0</v>
      </c>
      <c r="M33" s="77">
        <v>0</v>
      </c>
      <c r="N33" s="77">
        <v>0</v>
      </c>
      <c r="O33" s="77">
        <v>0</v>
      </c>
    </row>
    <row r="34" spans="2:15">
      <c r="B34" t="s">
        <v>212</v>
      </c>
      <c r="C34" t="s">
        <v>212</v>
      </c>
      <c r="E34" t="s">
        <v>212</v>
      </c>
      <c r="G34" s="75">
        <v>0</v>
      </c>
      <c r="H34" t="s">
        <v>212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</row>
    <row r="35" spans="2:15">
      <c r="B35" t="s">
        <v>289</v>
      </c>
    </row>
    <row r="36" spans="2:15">
      <c r="B36" t="s">
        <v>449</v>
      </c>
    </row>
    <row r="37" spans="2:15">
      <c r="B37" t="s">
        <v>450</v>
      </c>
    </row>
    <row r="38" spans="2:15">
      <c r="B38" t="s">
        <v>451</v>
      </c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s="91" t="s">
        <v>196</v>
      </c>
    </row>
    <row r="2" spans="2:55">
      <c r="B2" s="2" t="s">
        <v>1</v>
      </c>
      <c r="C2" s="91">
        <v>513026484</v>
      </c>
    </row>
    <row r="3" spans="2:55">
      <c r="B3" s="2" t="s">
        <v>2</v>
      </c>
      <c r="C3" s="91" t="s">
        <v>5183</v>
      </c>
    </row>
    <row r="4" spans="2:55">
      <c r="B4" s="2" t="s">
        <v>3</v>
      </c>
    </row>
    <row r="5" spans="2:55">
      <c r="B5" s="2"/>
    </row>
    <row r="7" spans="2:55" ht="26.25" customHeight="1">
      <c r="B7" s="146" t="s">
        <v>159</v>
      </c>
      <c r="C7" s="147"/>
      <c r="D7" s="147"/>
      <c r="E7" s="147"/>
      <c r="F7" s="147"/>
      <c r="G7" s="147"/>
      <c r="H7" s="147"/>
      <c r="I7" s="147"/>
      <c r="J7" s="148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4">
        <v>0</v>
      </c>
      <c r="F11" s="7"/>
      <c r="G11" s="74">
        <v>8915.681176565</v>
      </c>
      <c r="H11" s="74">
        <v>100</v>
      </c>
      <c r="I11" s="74">
        <v>0.03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6" t="s">
        <v>207</v>
      </c>
      <c r="E12" s="77">
        <v>0</v>
      </c>
      <c r="F12" s="18"/>
      <c r="G12" s="77">
        <v>8915.681176565</v>
      </c>
      <c r="H12" s="77">
        <v>100</v>
      </c>
      <c r="I12" s="77">
        <v>0.03</v>
      </c>
    </row>
    <row r="13" spans="2:55">
      <c r="B13" s="76" t="s">
        <v>5136</v>
      </c>
      <c r="E13" s="77">
        <v>0</v>
      </c>
      <c r="F13" s="18"/>
      <c r="G13" s="77">
        <v>8915.681176565</v>
      </c>
      <c r="H13" s="77">
        <v>100</v>
      </c>
      <c r="I13" s="77">
        <v>0.03</v>
      </c>
    </row>
    <row r="14" spans="2:55">
      <c r="B14" t="s">
        <v>5137</v>
      </c>
      <c r="C14" t="s">
        <v>3711</v>
      </c>
      <c r="D14" t="s">
        <v>126</v>
      </c>
      <c r="E14" s="75">
        <v>0</v>
      </c>
      <c r="F14" t="s">
        <v>105</v>
      </c>
      <c r="G14" s="75">
        <v>8330</v>
      </c>
      <c r="H14" s="75">
        <v>93.43</v>
      </c>
      <c r="I14" s="75">
        <v>0.03</v>
      </c>
    </row>
    <row r="15" spans="2:55">
      <c r="B15" t="s">
        <v>5138</v>
      </c>
      <c r="C15" t="s">
        <v>482</v>
      </c>
      <c r="D15" t="s">
        <v>126</v>
      </c>
      <c r="E15" s="75">
        <v>0</v>
      </c>
      <c r="F15" t="s">
        <v>105</v>
      </c>
      <c r="G15" s="75">
        <v>145.98150000000001</v>
      </c>
      <c r="H15" s="75">
        <v>1.64</v>
      </c>
      <c r="I15" s="75">
        <v>0</v>
      </c>
    </row>
    <row r="16" spans="2:55">
      <c r="B16" t="s">
        <v>5139</v>
      </c>
      <c r="C16" t="s">
        <v>3711</v>
      </c>
      <c r="D16" t="s">
        <v>126</v>
      </c>
      <c r="E16" s="75">
        <v>0</v>
      </c>
      <c r="F16" t="s">
        <v>105</v>
      </c>
      <c r="G16" s="75">
        <v>439.699676565</v>
      </c>
      <c r="H16" s="75">
        <v>4.93</v>
      </c>
      <c r="I16" s="75">
        <v>0</v>
      </c>
    </row>
    <row r="17" spans="2:9">
      <c r="B17" s="76" t="s">
        <v>5140</v>
      </c>
      <c r="E17" s="77">
        <v>0</v>
      </c>
      <c r="F17" s="18"/>
      <c r="G17" s="77">
        <v>0</v>
      </c>
      <c r="H17" s="77">
        <v>0</v>
      </c>
      <c r="I17" s="77">
        <v>0</v>
      </c>
    </row>
    <row r="18" spans="2:9">
      <c r="B18" t="s">
        <v>212</v>
      </c>
      <c r="E18" s="75">
        <v>0</v>
      </c>
      <c r="F18" t="s">
        <v>212</v>
      </c>
      <c r="G18" s="75">
        <v>0</v>
      </c>
      <c r="H18" s="75">
        <v>0</v>
      </c>
      <c r="I18" s="75">
        <v>0</v>
      </c>
    </row>
    <row r="19" spans="2:9">
      <c r="B19" s="76" t="s">
        <v>287</v>
      </c>
      <c r="E19" s="77">
        <v>0</v>
      </c>
      <c r="F19" s="18"/>
      <c r="G19" s="77">
        <v>0</v>
      </c>
      <c r="H19" s="77">
        <v>0</v>
      </c>
      <c r="I19" s="77">
        <v>0</v>
      </c>
    </row>
    <row r="20" spans="2:9">
      <c r="B20" s="76" t="s">
        <v>5136</v>
      </c>
      <c r="E20" s="77">
        <v>0</v>
      </c>
      <c r="F20" s="18"/>
      <c r="G20" s="77">
        <v>0</v>
      </c>
      <c r="H20" s="77">
        <v>0</v>
      </c>
      <c r="I20" s="77">
        <v>0</v>
      </c>
    </row>
    <row r="21" spans="2:9">
      <c r="B21" t="s">
        <v>212</v>
      </c>
      <c r="E21" s="75">
        <v>0</v>
      </c>
      <c r="F21" t="s">
        <v>212</v>
      </c>
      <c r="G21" s="75">
        <v>0</v>
      </c>
      <c r="H21" s="75">
        <v>0</v>
      </c>
      <c r="I21" s="75">
        <v>0</v>
      </c>
    </row>
    <row r="22" spans="2:9">
      <c r="B22" s="76" t="s">
        <v>5140</v>
      </c>
      <c r="E22" s="77">
        <v>0</v>
      </c>
      <c r="F22" s="18"/>
      <c r="G22" s="77">
        <v>0</v>
      </c>
      <c r="H22" s="77">
        <v>0</v>
      </c>
      <c r="I22" s="77">
        <v>0</v>
      </c>
    </row>
    <row r="23" spans="2:9">
      <c r="B23" t="s">
        <v>212</v>
      </c>
      <c r="E23" s="75">
        <v>0</v>
      </c>
      <c r="F23" t="s">
        <v>212</v>
      </c>
      <c r="G23" s="75">
        <v>0</v>
      </c>
      <c r="H23" s="75">
        <v>0</v>
      </c>
      <c r="I23" s="75">
        <v>0</v>
      </c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91" t="s">
        <v>196</v>
      </c>
    </row>
    <row r="2" spans="2:60">
      <c r="B2" s="2" t="s">
        <v>1</v>
      </c>
      <c r="C2" s="91">
        <v>513026484</v>
      </c>
    </row>
    <row r="3" spans="2:60">
      <c r="B3" s="2" t="s">
        <v>2</v>
      </c>
      <c r="C3" s="91" t="s">
        <v>5183</v>
      </c>
    </row>
    <row r="4" spans="2:60">
      <c r="B4" s="2" t="s">
        <v>3</v>
      </c>
    </row>
    <row r="5" spans="2:60">
      <c r="B5" s="2"/>
      <c r="C5" s="2"/>
    </row>
    <row r="7" spans="2:60" ht="26.25" customHeight="1">
      <c r="B7" s="146" t="s">
        <v>165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4">
        <v>0</v>
      </c>
      <c r="J11" s="74">
        <v>0</v>
      </c>
      <c r="K11" s="74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6" t="s">
        <v>207</v>
      </c>
      <c r="D12" s="18"/>
      <c r="E12" s="18"/>
      <c r="F12" s="18"/>
      <c r="G12" s="18"/>
      <c r="H12" s="77">
        <v>0</v>
      </c>
      <c r="I12" s="77">
        <v>0</v>
      </c>
      <c r="J12" s="77">
        <v>0</v>
      </c>
      <c r="K12" s="77">
        <v>0</v>
      </c>
    </row>
    <row r="13" spans="2:60">
      <c r="B13" t="s">
        <v>212</v>
      </c>
      <c r="D13" t="s">
        <v>212</v>
      </c>
      <c r="E13" s="18"/>
      <c r="F13" s="75">
        <v>0</v>
      </c>
      <c r="G13" t="s">
        <v>212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287</v>
      </c>
      <c r="D14" s="18"/>
      <c r="E14" s="18"/>
      <c r="F14" s="18"/>
      <c r="G14" s="18"/>
      <c r="H14" s="77">
        <v>0</v>
      </c>
      <c r="I14" s="77">
        <v>0</v>
      </c>
      <c r="J14" s="77">
        <v>0</v>
      </c>
      <c r="K14" s="77">
        <v>0</v>
      </c>
    </row>
    <row r="15" spans="2:60">
      <c r="B15" t="s">
        <v>212</v>
      </c>
      <c r="D15" t="s">
        <v>212</v>
      </c>
      <c r="E15" s="18"/>
      <c r="F15" s="75">
        <v>0</v>
      </c>
      <c r="G15" t="s">
        <v>212</v>
      </c>
      <c r="H15" s="75">
        <v>0</v>
      </c>
      <c r="I15" s="75">
        <v>0</v>
      </c>
      <c r="J15" s="75">
        <v>0</v>
      </c>
      <c r="K15" s="75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58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91" t="s">
        <v>196</v>
      </c>
    </row>
    <row r="2" spans="2:60">
      <c r="B2" s="2" t="s">
        <v>1</v>
      </c>
      <c r="C2" s="91">
        <v>513026484</v>
      </c>
    </row>
    <row r="3" spans="2:60">
      <c r="B3" s="2" t="s">
        <v>2</v>
      </c>
      <c r="C3" s="91" t="s">
        <v>5183</v>
      </c>
    </row>
    <row r="4" spans="2:60">
      <c r="B4" s="2" t="s">
        <v>3</v>
      </c>
      <c r="C4" s="14"/>
    </row>
    <row r="5" spans="2:60">
      <c r="B5" s="2"/>
    </row>
    <row r="7" spans="2:60" ht="26.25" customHeight="1">
      <c r="B7" s="146" t="s">
        <v>170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4">
        <v>0</v>
      </c>
      <c r="I11" s="74">
        <f>+I12+I25</f>
        <v>3256.4660641770442</v>
      </c>
      <c r="J11" s="74">
        <f>+J12+J25</f>
        <v>99.999999999999972</v>
      </c>
      <c r="K11" s="74">
        <f>+K12+K25</f>
        <v>1.2682143035840945E-2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6" t="s">
        <v>207</v>
      </c>
      <c r="C12" s="14"/>
      <c r="D12" s="14"/>
      <c r="E12" s="14"/>
      <c r="F12" s="14"/>
      <c r="G12" s="14"/>
      <c r="H12" s="77">
        <v>0</v>
      </c>
      <c r="I12" s="77">
        <f>SUM(I13:I24)</f>
        <v>-2412.4093735789556</v>
      </c>
      <c r="J12" s="77">
        <f>SUM(J13:J24)</f>
        <v>-74.080593073479719</v>
      </c>
      <c r="K12" s="77">
        <f>SUM(K13:K24)</f>
        <v>-9.3950067753779641E-3</v>
      </c>
    </row>
    <row r="13" spans="2:60">
      <c r="B13" t="s">
        <v>5141</v>
      </c>
      <c r="C13" t="s">
        <v>266</v>
      </c>
      <c r="D13" t="s">
        <v>212</v>
      </c>
      <c r="E13" t="s">
        <v>152</v>
      </c>
      <c r="F13" s="75">
        <v>0</v>
      </c>
      <c r="G13" t="s">
        <v>105</v>
      </c>
      <c r="H13" s="75">
        <v>0</v>
      </c>
      <c r="I13" s="75">
        <v>41721.545940000004</v>
      </c>
      <c r="J13" s="75">
        <f>+I13/$I$11*100</f>
        <v>1281.1908712625764</v>
      </c>
      <c r="K13" s="75">
        <f>+I13/'סכום נכסי הקרן'!$C$42*100</f>
        <v>0.16248245885565668</v>
      </c>
    </row>
    <row r="14" spans="2:60">
      <c r="B14" t="s">
        <v>5142</v>
      </c>
      <c r="C14" t="s">
        <v>266</v>
      </c>
      <c r="D14" t="s">
        <v>212</v>
      </c>
      <c r="E14" t="s">
        <v>152</v>
      </c>
      <c r="F14" s="75">
        <v>0</v>
      </c>
      <c r="G14" t="s">
        <v>105</v>
      </c>
      <c r="H14" s="75">
        <v>0</v>
      </c>
      <c r="I14" s="75">
        <v>-49969.909379999997</v>
      </c>
      <c r="J14" s="75">
        <f t="shared" ref="J14:J24" si="0">+I14/$I$11*100</f>
        <v>-1534.4827305187384</v>
      </c>
      <c r="K14" s="75">
        <f>+I14/'סכום נכסי הקרן'!$C$42*100</f>
        <v>-0.19460529474466404</v>
      </c>
    </row>
    <row r="15" spans="2:60">
      <c r="B15" t="s">
        <v>5143</v>
      </c>
      <c r="C15" t="s">
        <v>5144</v>
      </c>
      <c r="D15" t="s">
        <v>212</v>
      </c>
      <c r="E15" t="s">
        <v>152</v>
      </c>
      <c r="F15" s="75">
        <v>0</v>
      </c>
      <c r="G15" t="s">
        <v>105</v>
      </c>
      <c r="H15" s="75">
        <v>0</v>
      </c>
      <c r="I15" s="75">
        <v>1.0000000000000001E-5</v>
      </c>
      <c r="J15" s="75">
        <f t="shared" si="0"/>
        <v>3.0708135146887043E-7</v>
      </c>
      <c r="K15" s="75">
        <f>+I15/'סכום נכסי הקרן'!$C$42*100</f>
        <v>3.8944496229675584E-11</v>
      </c>
    </row>
    <row r="16" spans="2:60">
      <c r="B16" t="s">
        <v>5145</v>
      </c>
      <c r="C16" t="s">
        <v>2103</v>
      </c>
      <c r="D16" t="s">
        <v>212</v>
      </c>
      <c r="E16" t="s">
        <v>154</v>
      </c>
      <c r="F16" s="75">
        <v>0</v>
      </c>
      <c r="G16" t="s">
        <v>105</v>
      </c>
      <c r="H16" s="75">
        <v>0</v>
      </c>
      <c r="I16" s="75">
        <v>0.50927</v>
      </c>
      <c r="J16" s="75">
        <f t="shared" si="0"/>
        <v>1.5638731986255164E-2</v>
      </c>
      <c r="K16" s="75">
        <f>+I16/'סכום נכסי הקרן'!$C$42*100</f>
        <v>1.9833263594886882E-6</v>
      </c>
    </row>
    <row r="17" spans="2:11">
      <c r="B17" t="s">
        <v>5146</v>
      </c>
      <c r="C17" t="s">
        <v>5147</v>
      </c>
      <c r="D17" t="s">
        <v>212</v>
      </c>
      <c r="E17" t="s">
        <v>152</v>
      </c>
      <c r="F17" s="75">
        <v>0</v>
      </c>
      <c r="G17" t="s">
        <v>105</v>
      </c>
      <c r="H17" s="75">
        <v>0</v>
      </c>
      <c r="I17" s="75">
        <v>1.0000000000000001E-5</v>
      </c>
      <c r="J17" s="75">
        <f t="shared" si="0"/>
        <v>3.0708135146887043E-7</v>
      </c>
      <c r="K17" s="75">
        <f>+I17/'סכום נכסי הקרן'!$C$42*100</f>
        <v>3.8944496229675584E-11</v>
      </c>
    </row>
    <row r="18" spans="2:11">
      <c r="B18" t="s">
        <v>5148</v>
      </c>
      <c r="C18" t="s">
        <v>5149</v>
      </c>
      <c r="D18" t="s">
        <v>212</v>
      </c>
      <c r="E18" t="s">
        <v>152</v>
      </c>
      <c r="F18" s="75">
        <v>0</v>
      </c>
      <c r="G18" t="s">
        <v>105</v>
      </c>
      <c r="H18" s="75">
        <v>0</v>
      </c>
      <c r="I18" s="75">
        <v>2.0000000000000002E-5</v>
      </c>
      <c r="J18" s="75">
        <f t="shared" si="0"/>
        <v>6.1416270293774085E-7</v>
      </c>
      <c r="K18" s="75">
        <f>+I18/'סכום נכסי הקרן'!$C$42*100</f>
        <v>7.7888992459351167E-11</v>
      </c>
    </row>
    <row r="19" spans="2:11">
      <c r="B19" t="s">
        <v>5150</v>
      </c>
      <c r="C19" t="s">
        <v>5151</v>
      </c>
      <c r="D19" t="s">
        <v>212</v>
      </c>
      <c r="E19" t="s">
        <v>152</v>
      </c>
      <c r="F19" s="75">
        <v>0</v>
      </c>
      <c r="G19" t="s">
        <v>105</v>
      </c>
      <c r="H19" s="75">
        <v>0</v>
      </c>
      <c r="I19" s="75">
        <v>1.0000000000000001E-5</v>
      </c>
      <c r="J19" s="75">
        <f t="shared" si="0"/>
        <v>3.0708135146887043E-7</v>
      </c>
      <c r="K19" s="75">
        <f>+I19/'סכום נכסי הקרן'!$C$42*100</f>
        <v>3.8944496229675584E-11</v>
      </c>
    </row>
    <row r="20" spans="2:11">
      <c r="B20" t="s">
        <v>5152</v>
      </c>
      <c r="C20" t="s">
        <v>5153</v>
      </c>
      <c r="D20" t="s">
        <v>212</v>
      </c>
      <c r="E20" t="s">
        <v>152</v>
      </c>
      <c r="F20" s="75">
        <v>0</v>
      </c>
      <c r="G20" t="s">
        <v>105</v>
      </c>
      <c r="H20" s="75">
        <v>0</v>
      </c>
      <c r="I20" s="75">
        <v>1.0000000000000001E-5</v>
      </c>
      <c r="J20" s="75">
        <f t="shared" si="0"/>
        <v>3.0708135146887043E-7</v>
      </c>
      <c r="K20" s="75">
        <f>+I20/'סכום נכסי הקרן'!$C$42*100</f>
        <v>3.8944496229675584E-11</v>
      </c>
    </row>
    <row r="21" spans="2:11">
      <c r="B21" t="s">
        <v>5154</v>
      </c>
      <c r="C21" t="s">
        <v>5155</v>
      </c>
      <c r="D21" t="s">
        <v>212</v>
      </c>
      <c r="E21" t="s">
        <v>213</v>
      </c>
      <c r="F21" s="75">
        <v>0</v>
      </c>
      <c r="G21" t="s">
        <v>105</v>
      </c>
      <c r="H21" s="75">
        <v>0</v>
      </c>
      <c r="I21" s="75">
        <v>-4.3501639836599999</v>
      </c>
      <c r="J21" s="75">
        <f t="shared" si="0"/>
        <v>-0.13358542352135178</v>
      </c>
      <c r="K21" s="75">
        <f>+I21/'סכום נכסי הקרן'!$C$42*100</f>
        <v>-1.6941494486011737E-5</v>
      </c>
    </row>
    <row r="22" spans="2:11">
      <c r="B22" t="s">
        <v>5156</v>
      </c>
      <c r="C22" t="s">
        <v>5157</v>
      </c>
      <c r="D22" t="s">
        <v>212</v>
      </c>
      <c r="E22" t="s">
        <v>213</v>
      </c>
      <c r="F22" s="75">
        <v>0</v>
      </c>
      <c r="G22" t="s">
        <v>105</v>
      </c>
      <c r="H22" s="75">
        <v>0</v>
      </c>
      <c r="I22" s="75">
        <v>1.4748904047</v>
      </c>
      <c r="J22" s="75">
        <f t="shared" si="0"/>
        <v>4.5291133874374521E-2</v>
      </c>
      <c r="K22" s="75">
        <f>+I22/'סכום נכסי הקרן'!$C$42*100</f>
        <v>5.7438863805023849E-6</v>
      </c>
    </row>
    <row r="23" spans="2:11">
      <c r="B23" t="s">
        <v>5158</v>
      </c>
      <c r="C23" t="s">
        <v>5159</v>
      </c>
      <c r="D23" t="s">
        <v>212</v>
      </c>
      <c r="E23" t="s">
        <v>154</v>
      </c>
      <c r="F23" s="75">
        <v>0</v>
      </c>
      <c r="G23" t="s">
        <v>105</v>
      </c>
      <c r="H23" s="75">
        <v>0</v>
      </c>
      <c r="I23" s="75">
        <v>1.0000000000000001E-5</v>
      </c>
      <c r="J23" s="75">
        <f t="shared" si="0"/>
        <v>3.0708135146887043E-7</v>
      </c>
      <c r="K23" s="75">
        <f>+I23/'סכום נכסי הקרן'!$C$42*100</f>
        <v>3.8944496229675584E-11</v>
      </c>
    </row>
    <row r="24" spans="2:11">
      <c r="B24" s="89" t="s">
        <v>5184</v>
      </c>
      <c r="C24" s="89">
        <v>30000</v>
      </c>
      <c r="D24" s="89" t="s">
        <v>212</v>
      </c>
      <c r="E24" s="89" t="s">
        <v>213</v>
      </c>
      <c r="F24" s="90">
        <v>0</v>
      </c>
      <c r="G24" s="89" t="s">
        <v>105</v>
      </c>
      <c r="H24" s="90">
        <v>0</v>
      </c>
      <c r="I24" s="90">
        <v>5838.32</v>
      </c>
      <c r="J24" s="75">
        <f t="shared" si="0"/>
        <v>179.28391959077354</v>
      </c>
      <c r="K24" s="75">
        <f>+I24/'סכום נכסי הקרן'!$C$42*100</f>
        <v>2.2737043122763954E-2</v>
      </c>
    </row>
    <row r="25" spans="2:11">
      <c r="B25" s="76" t="s">
        <v>287</v>
      </c>
      <c r="D25" s="18"/>
      <c r="E25" s="18"/>
      <c r="F25" s="18"/>
      <c r="G25" s="18"/>
      <c r="H25" s="77">
        <v>0</v>
      </c>
      <c r="I25" s="77">
        <f>SUM(I26:I36)</f>
        <v>5668.8754377559999</v>
      </c>
      <c r="J25" s="77">
        <f>SUM(J26:J36)</f>
        <v>174.08059307347969</v>
      </c>
      <c r="K25" s="77">
        <f>SUM(K26:K36)</f>
        <v>2.2077149811218909E-2</v>
      </c>
    </row>
    <row r="26" spans="2:11">
      <c r="B26" t="s">
        <v>5160</v>
      </c>
      <c r="C26" t="s">
        <v>5161</v>
      </c>
      <c r="D26" t="s">
        <v>212</v>
      </c>
      <c r="E26" t="s">
        <v>152</v>
      </c>
      <c r="F26" s="75">
        <v>0</v>
      </c>
      <c r="G26" t="s">
        <v>116</v>
      </c>
      <c r="H26" s="75">
        <v>0</v>
      </c>
      <c r="I26" s="75">
        <v>10.161799999999999</v>
      </c>
      <c r="J26" s="75">
        <f t="shared" ref="J26:J36" si="1">+I26/$I$11*100</f>
        <v>0.31204992773563672</v>
      </c>
      <c r="K26" s="75">
        <f>+I26/'סכום נכסי הקרן'!$C$42*100</f>
        <v>3.9574618178671729E-5</v>
      </c>
    </row>
    <row r="27" spans="2:11">
      <c r="B27" t="s">
        <v>5162</v>
      </c>
      <c r="C27" t="s">
        <v>5163</v>
      </c>
      <c r="D27" t="s">
        <v>212</v>
      </c>
      <c r="E27" t="s">
        <v>213</v>
      </c>
      <c r="F27" s="75">
        <v>0</v>
      </c>
      <c r="G27" t="s">
        <v>109</v>
      </c>
      <c r="H27" s="75">
        <v>0</v>
      </c>
      <c r="I27" s="75">
        <v>11.3203</v>
      </c>
      <c r="J27" s="75">
        <f t="shared" si="1"/>
        <v>0.34762530230330535</v>
      </c>
      <c r="K27" s="75">
        <f>+I27/'סכום נכסי הקרן'!$C$42*100</f>
        <v>4.408633806687965E-5</v>
      </c>
    </row>
    <row r="28" spans="2:11">
      <c r="B28" t="s">
        <v>5164</v>
      </c>
      <c r="C28" t="s">
        <v>5165</v>
      </c>
      <c r="D28" t="s">
        <v>212</v>
      </c>
      <c r="E28" t="s">
        <v>213</v>
      </c>
      <c r="F28" s="75">
        <v>0</v>
      </c>
      <c r="G28" t="s">
        <v>109</v>
      </c>
      <c r="H28" s="75">
        <v>0</v>
      </c>
      <c r="I28" s="75">
        <v>0</v>
      </c>
      <c r="J28" s="75">
        <f t="shared" si="1"/>
        <v>0</v>
      </c>
      <c r="K28" s="75">
        <f>+I28/'סכום נכסי הקרן'!$C$42*100</f>
        <v>0</v>
      </c>
    </row>
    <row r="29" spans="2:11">
      <c r="B29" t="s">
        <v>5166</v>
      </c>
      <c r="C29" t="s">
        <v>5167</v>
      </c>
      <c r="D29" t="s">
        <v>212</v>
      </c>
      <c r="E29" t="s">
        <v>154</v>
      </c>
      <c r="F29" s="75">
        <v>0</v>
      </c>
      <c r="G29" t="s">
        <v>109</v>
      </c>
      <c r="H29" s="75">
        <v>0</v>
      </c>
      <c r="I29" s="75">
        <v>40.116199999999999</v>
      </c>
      <c r="J29" s="75">
        <f t="shared" si="1"/>
        <v>1.2318936911795499</v>
      </c>
      <c r="K29" s="75">
        <f>+I29/'סכום נכסי הקרן'!$C$42*100</f>
        <v>1.5623051996489117E-4</v>
      </c>
    </row>
    <row r="30" spans="2:11">
      <c r="B30" t="s">
        <v>5168</v>
      </c>
      <c r="C30" t="s">
        <v>5169</v>
      </c>
      <c r="D30" t="s">
        <v>212</v>
      </c>
      <c r="E30" t="s">
        <v>213</v>
      </c>
      <c r="F30" s="75">
        <v>0</v>
      </c>
      <c r="G30" t="s">
        <v>109</v>
      </c>
      <c r="H30" s="75">
        <v>0</v>
      </c>
      <c r="I30" s="75">
        <v>1.0804739299999999</v>
      </c>
      <c r="J30" s="75">
        <f t="shared" si="1"/>
        <v>3.317933946512816E-2</v>
      </c>
      <c r="K30" s="75">
        <f>+I30/'סכום נכסי הקרן'!$C$42*100</f>
        <v>4.2078512893147759E-6</v>
      </c>
    </row>
    <row r="31" spans="2:11">
      <c r="B31" t="s">
        <v>5170</v>
      </c>
      <c r="C31" t="s">
        <v>5171</v>
      </c>
      <c r="D31" t="s">
        <v>212</v>
      </c>
      <c r="E31" t="s">
        <v>152</v>
      </c>
      <c r="F31" s="75">
        <v>0</v>
      </c>
      <c r="G31" t="s">
        <v>113</v>
      </c>
      <c r="H31" s="75">
        <v>0</v>
      </c>
      <c r="I31" s="75">
        <v>20.291450091000002</v>
      </c>
      <c r="J31" s="75">
        <f t="shared" si="1"/>
        <v>0.6231125917207414</v>
      </c>
      <c r="K31" s="75">
        <f>+I31/'סכום נכסי הקרן'!$C$42*100</f>
        <v>7.9024030156359988E-5</v>
      </c>
    </row>
    <row r="32" spans="2:11">
      <c r="B32" t="s">
        <v>5172</v>
      </c>
      <c r="C32" t="s">
        <v>5171</v>
      </c>
      <c r="D32" t="s">
        <v>212</v>
      </c>
      <c r="E32" t="s">
        <v>152</v>
      </c>
      <c r="F32" s="75">
        <v>0</v>
      </c>
      <c r="G32" t="s">
        <v>113</v>
      </c>
      <c r="H32" s="75">
        <v>0</v>
      </c>
      <c r="I32" s="75">
        <v>20.291450091000002</v>
      </c>
      <c r="J32" s="75">
        <f t="shared" si="1"/>
        <v>0.6231125917207414</v>
      </c>
      <c r="K32" s="75">
        <f>+I32/'סכום נכסי הקרן'!$C$42*100</f>
        <v>7.9024030156359988E-5</v>
      </c>
    </row>
    <row r="33" spans="2:11">
      <c r="B33" t="s">
        <v>5173</v>
      </c>
      <c r="C33" t="s">
        <v>5174</v>
      </c>
      <c r="D33" t="s">
        <v>212</v>
      </c>
      <c r="E33" t="s">
        <v>152</v>
      </c>
      <c r="F33" s="75">
        <v>0</v>
      </c>
      <c r="G33" t="s">
        <v>109</v>
      </c>
      <c r="H33" s="75">
        <v>0</v>
      </c>
      <c r="I33" s="75">
        <v>5786.7445892599999</v>
      </c>
      <c r="J33" s="75">
        <f>+I33/$I$11*100</f>
        <v>177.70013490751342</v>
      </c>
      <c r="K33" s="75">
        <f>+I33/'סכום נכסי הקרן'!$C$42*100</f>
        <v>2.2536185283853167E-2</v>
      </c>
    </row>
    <row r="34" spans="2:11">
      <c r="B34" t="s">
        <v>5175</v>
      </c>
      <c r="C34" t="s">
        <v>5174</v>
      </c>
      <c r="D34" t="s">
        <v>212</v>
      </c>
      <c r="E34" t="s">
        <v>152</v>
      </c>
      <c r="F34" s="75">
        <v>0</v>
      </c>
      <c r="G34" t="s">
        <v>109</v>
      </c>
      <c r="H34" s="75">
        <v>0</v>
      </c>
      <c r="I34" s="75">
        <v>-216.24131008000001</v>
      </c>
      <c r="J34" s="75">
        <f t="shared" si="1"/>
        <v>-6.640367374276547</v>
      </c>
      <c r="K34" s="75">
        <f>+I34/'סכום נכסי הקרן'!$C$42*100</f>
        <v>-8.4214088851106682E-4</v>
      </c>
    </row>
    <row r="35" spans="2:11">
      <c r="B35" t="s">
        <v>5176</v>
      </c>
      <c r="C35" t="s">
        <v>5177</v>
      </c>
      <c r="D35" t="s">
        <v>212</v>
      </c>
      <c r="E35" t="s">
        <v>152</v>
      </c>
      <c r="F35" s="75">
        <v>0</v>
      </c>
      <c r="G35" t="s">
        <v>116</v>
      </c>
      <c r="H35" s="75">
        <v>0</v>
      </c>
      <c r="I35" s="75">
        <v>8.9673794489999992</v>
      </c>
      <c r="J35" s="75">
        <f t="shared" si="1"/>
        <v>0.2753715000333094</v>
      </c>
      <c r="K35" s="75">
        <f>+I35/'סכום נכסי הקרן'!$C$42*100</f>
        <v>3.4923007514165076E-5</v>
      </c>
    </row>
    <row r="36" spans="2:11">
      <c r="B36" t="s">
        <v>5178</v>
      </c>
      <c r="C36" t="s">
        <v>5177</v>
      </c>
      <c r="D36" t="s">
        <v>212</v>
      </c>
      <c r="E36" t="s">
        <v>152</v>
      </c>
      <c r="F36" s="75">
        <v>0</v>
      </c>
      <c r="G36" t="s">
        <v>116</v>
      </c>
      <c r="H36" s="75">
        <v>0</v>
      </c>
      <c r="I36" s="75">
        <v>-13.856894985</v>
      </c>
      <c r="J36" s="75">
        <f t="shared" si="1"/>
        <v>-0.42551940391560128</v>
      </c>
      <c r="K36" s="75">
        <f>+I36/'סכום נכסי הקרן'!$C$42*100</f>
        <v>-5.3964979449834301E-5</v>
      </c>
    </row>
    <row r="37" spans="2:11">
      <c r="D37" s="18"/>
      <c r="E37" s="18"/>
      <c r="F37" s="18"/>
      <c r="G37" s="18"/>
      <c r="H37" s="18"/>
    </row>
    <row r="38" spans="2:11">
      <c r="D38" s="18"/>
      <c r="E38" s="18"/>
      <c r="F38" s="18"/>
      <c r="G38" s="18"/>
      <c r="H38" s="18"/>
    </row>
    <row r="39" spans="2:11">
      <c r="D39" s="18"/>
      <c r="E39" s="18"/>
      <c r="F39" s="18"/>
      <c r="G39" s="18"/>
      <c r="H39" s="18"/>
    </row>
    <row r="40" spans="2:11">
      <c r="D40" s="18"/>
      <c r="E40" s="18"/>
      <c r="F40" s="18"/>
      <c r="G40" s="18"/>
      <c r="H40" s="18"/>
    </row>
    <row r="41" spans="2:11">
      <c r="D41" s="18"/>
      <c r="E41" s="18"/>
      <c r="F41" s="18"/>
      <c r="G41" s="18"/>
      <c r="H41" s="18"/>
    </row>
    <row r="42" spans="2:11">
      <c r="D42" s="18"/>
      <c r="E42" s="18"/>
      <c r="F42" s="18"/>
      <c r="G42" s="18"/>
      <c r="H42" s="18"/>
    </row>
    <row r="43" spans="2:11">
      <c r="D43" s="18"/>
      <c r="E43" s="18"/>
      <c r="F43" s="18"/>
      <c r="G43" s="18"/>
      <c r="H43" s="18"/>
    </row>
    <row r="44" spans="2:11">
      <c r="D44" s="18"/>
      <c r="E44" s="18"/>
      <c r="F44" s="18"/>
      <c r="G44" s="18"/>
      <c r="H44" s="18"/>
    </row>
    <row r="45" spans="2:11">
      <c r="D45" s="18"/>
      <c r="E45" s="18"/>
      <c r="F45" s="18"/>
      <c r="G45" s="18"/>
      <c r="H45" s="18"/>
    </row>
    <row r="46" spans="2:11">
      <c r="D46" s="18"/>
      <c r="E46" s="18"/>
      <c r="F46" s="18"/>
      <c r="G46" s="18"/>
      <c r="H46" s="18"/>
    </row>
    <row r="47" spans="2:11">
      <c r="D47" s="18"/>
      <c r="E47" s="18"/>
      <c r="F47" s="18"/>
      <c r="G47" s="18"/>
      <c r="H47" s="18"/>
    </row>
    <row r="48" spans="2:11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E581" s="54"/>
      <c r="G581" s="54"/>
    </row>
    <row r="582" spans="4:8">
      <c r="E582" s="54"/>
      <c r="G582" s="54"/>
    </row>
    <row r="583" spans="4:8">
      <c r="E583" s="54"/>
      <c r="G583" s="54"/>
    </row>
    <row r="584" spans="4:8">
      <c r="E584" s="54"/>
      <c r="G584" s="54"/>
    </row>
    <row r="585" spans="4:8">
      <c r="E585" s="54"/>
      <c r="G585" s="54"/>
    </row>
    <row r="586" spans="4:8">
      <c r="E586" s="54"/>
      <c r="G586" s="54"/>
    </row>
  </sheetData>
  <dataValidations count="1">
    <dataValidation allowBlank="1" showInputMessage="1" showErrorMessage="1" sqref="C1:C3 C5:C23 A1:B23 D1:I23 A24:I1048576 J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s="91" t="s">
        <v>196</v>
      </c>
    </row>
    <row r="2" spans="2:17">
      <c r="B2" s="2" t="s">
        <v>1</v>
      </c>
      <c r="C2" s="91">
        <v>513026484</v>
      </c>
    </row>
    <row r="3" spans="2:17">
      <c r="B3" s="2" t="s">
        <v>2</v>
      </c>
      <c r="C3" s="91" t="s">
        <v>5183</v>
      </c>
    </row>
    <row r="4" spans="2:17">
      <c r="B4" s="2" t="s">
        <v>3</v>
      </c>
      <c r="C4" s="14"/>
    </row>
    <row r="5" spans="2:17">
      <c r="B5" s="2"/>
    </row>
    <row r="7" spans="2:17" ht="26.25" customHeight="1">
      <c r="B7" s="146" t="s">
        <v>172</v>
      </c>
      <c r="C7" s="147"/>
      <c r="D7" s="147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4">
        <f>+C12+C63</f>
        <v>692290.78023999999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6" t="s">
        <v>207</v>
      </c>
      <c r="C12" s="77">
        <f>SUM(C13:C62)</f>
        <v>336242.48173999996</v>
      </c>
    </row>
    <row r="13" spans="2:17">
      <c r="B13" s="86" t="s">
        <v>5185</v>
      </c>
      <c r="C13" s="75">
        <v>745.85273000000007</v>
      </c>
      <c r="D13" s="88">
        <v>45657</v>
      </c>
    </row>
    <row r="14" spans="2:17">
      <c r="B14" s="86" t="s">
        <v>5186</v>
      </c>
      <c r="C14" s="75">
        <v>4818.841629999999</v>
      </c>
      <c r="D14" s="88">
        <v>45657</v>
      </c>
    </row>
    <row r="15" spans="2:17">
      <c r="B15" s="86" t="s">
        <v>5187</v>
      </c>
      <c r="C15" s="75">
        <v>1482.18</v>
      </c>
      <c r="D15" s="88">
        <v>46356</v>
      </c>
    </row>
    <row r="16" spans="2:17">
      <c r="B16" s="86" t="s">
        <v>5188</v>
      </c>
      <c r="C16" s="75">
        <v>8165.9195599999985</v>
      </c>
      <c r="D16" s="88">
        <v>45657</v>
      </c>
    </row>
    <row r="17" spans="2:4">
      <c r="B17" s="86" t="s">
        <v>5189</v>
      </c>
      <c r="C17" s="75">
        <v>1506.45965</v>
      </c>
      <c r="D17" s="88">
        <v>44561</v>
      </c>
    </row>
    <row r="18" spans="2:4">
      <c r="B18" s="86" t="s">
        <v>5190</v>
      </c>
      <c r="C18" s="75">
        <v>66.626499999999993</v>
      </c>
      <c r="D18" s="92">
        <v>46023</v>
      </c>
    </row>
    <row r="19" spans="2:4">
      <c r="B19" s="86" t="s">
        <v>5191</v>
      </c>
      <c r="C19" s="75">
        <v>78.31425999999999</v>
      </c>
      <c r="D19" s="88">
        <v>44926</v>
      </c>
    </row>
    <row r="20" spans="2:4">
      <c r="B20" s="86" t="s">
        <v>5192</v>
      </c>
      <c r="C20" s="75">
        <v>3724.0146599999998</v>
      </c>
      <c r="D20" s="88">
        <v>44926</v>
      </c>
    </row>
    <row r="21" spans="2:4">
      <c r="B21" s="86" t="s">
        <v>5193</v>
      </c>
      <c r="C21" s="75">
        <v>1531.96801</v>
      </c>
      <c r="D21" s="88">
        <v>44926</v>
      </c>
    </row>
    <row r="22" spans="2:4">
      <c r="B22" s="86" t="s">
        <v>5194</v>
      </c>
      <c r="C22" s="75">
        <v>144.67563000000001</v>
      </c>
      <c r="D22" s="92">
        <v>46296</v>
      </c>
    </row>
    <row r="23" spans="2:4">
      <c r="B23" s="86" t="s">
        <v>5195</v>
      </c>
      <c r="C23" s="75">
        <v>2530.2168799999999</v>
      </c>
      <c r="D23" s="88">
        <v>44926</v>
      </c>
    </row>
    <row r="24" spans="2:4">
      <c r="B24" s="86" t="s">
        <v>5196</v>
      </c>
      <c r="C24" s="75">
        <v>219.44288999999998</v>
      </c>
      <c r="D24" s="88">
        <v>45169</v>
      </c>
    </row>
    <row r="25" spans="2:4">
      <c r="B25" s="86" t="s">
        <v>5197</v>
      </c>
      <c r="C25" s="75">
        <v>403.19600000000003</v>
      </c>
      <c r="D25" s="92">
        <v>43825</v>
      </c>
    </row>
    <row r="26" spans="2:4">
      <c r="B26" s="86" t="s">
        <v>5198</v>
      </c>
      <c r="C26" s="75">
        <v>492.56574000000001</v>
      </c>
      <c r="D26" s="92">
        <v>46387</v>
      </c>
    </row>
    <row r="27" spans="2:4">
      <c r="B27" s="86" t="s">
        <v>5199</v>
      </c>
      <c r="C27" s="75">
        <v>1324.6639</v>
      </c>
      <c r="D27" s="88">
        <v>43598</v>
      </c>
    </row>
    <row r="28" spans="2:4">
      <c r="B28" s="86" t="s">
        <v>5200</v>
      </c>
      <c r="C28" s="75">
        <v>227.57815999999997</v>
      </c>
      <c r="D28" s="92">
        <v>45412</v>
      </c>
    </row>
    <row r="29" spans="2:4">
      <c r="B29" s="86" t="s">
        <v>5201</v>
      </c>
      <c r="C29" s="75">
        <v>1.6555499999999999</v>
      </c>
      <c r="D29" s="88">
        <v>46055</v>
      </c>
    </row>
    <row r="30" spans="2:4">
      <c r="B30" s="86" t="s">
        <v>5202</v>
      </c>
      <c r="C30" s="75">
        <v>5.4003300000000003</v>
      </c>
      <c r="D30" s="88">
        <v>44197</v>
      </c>
    </row>
    <row r="31" spans="2:4">
      <c r="B31" s="86" t="s">
        <v>5203</v>
      </c>
      <c r="C31" s="75">
        <v>108.7332</v>
      </c>
      <c r="D31" s="92">
        <v>45930</v>
      </c>
    </row>
    <row r="32" spans="2:4">
      <c r="B32" s="86" t="s">
        <v>5204</v>
      </c>
      <c r="C32" s="75">
        <v>96.860780000000005</v>
      </c>
      <c r="D32" s="88">
        <v>44374</v>
      </c>
    </row>
    <row r="33" spans="2:4">
      <c r="B33" s="86" t="s">
        <v>5205</v>
      </c>
      <c r="C33" s="75">
        <v>97.823880000000003</v>
      </c>
      <c r="D33" s="88">
        <v>44618</v>
      </c>
    </row>
    <row r="34" spans="2:4">
      <c r="B34" s="86" t="s">
        <v>5206</v>
      </c>
      <c r="C34" s="75">
        <v>159.00139000000001</v>
      </c>
      <c r="D34" s="88">
        <v>44769</v>
      </c>
    </row>
    <row r="35" spans="2:4">
      <c r="B35" s="86" t="s">
        <v>5207</v>
      </c>
      <c r="C35" s="75">
        <v>1209.0072099999998</v>
      </c>
      <c r="D35" s="88">
        <v>43100</v>
      </c>
    </row>
    <row r="36" spans="2:4">
      <c r="B36" s="86" t="s">
        <v>5208</v>
      </c>
      <c r="C36" s="75">
        <v>6125.1969300000001</v>
      </c>
      <c r="D36" s="88">
        <v>43107</v>
      </c>
    </row>
    <row r="37" spans="2:4">
      <c r="B37" s="86" t="s">
        <v>5209</v>
      </c>
      <c r="C37" s="75">
        <v>4259.1606300000003</v>
      </c>
      <c r="D37" s="88">
        <v>44058</v>
      </c>
    </row>
    <row r="38" spans="2:4">
      <c r="B38" s="86" t="s">
        <v>5210</v>
      </c>
      <c r="C38" s="75">
        <v>5615.0942500000001</v>
      </c>
      <c r="D38" s="88">
        <v>44773</v>
      </c>
    </row>
    <row r="39" spans="2:4">
      <c r="B39" s="86" t="s">
        <v>5211</v>
      </c>
      <c r="C39" s="75">
        <v>28341.793220000003</v>
      </c>
      <c r="D39" s="88">
        <v>46410</v>
      </c>
    </row>
    <row r="40" spans="2:4">
      <c r="B40" s="86" t="s">
        <v>5180</v>
      </c>
      <c r="C40" s="75">
        <v>35289.647110000005</v>
      </c>
      <c r="D40" s="88">
        <v>45658</v>
      </c>
    </row>
    <row r="41" spans="2:4">
      <c r="B41" s="86" t="s">
        <v>5212</v>
      </c>
      <c r="C41" s="75">
        <v>14456.241789999998</v>
      </c>
      <c r="D41" s="88">
        <v>44347</v>
      </c>
    </row>
    <row r="42" spans="2:4">
      <c r="B42" s="86" t="s">
        <v>5213</v>
      </c>
      <c r="C42" s="75">
        <v>71.624600000000001</v>
      </c>
      <c r="D42" s="88">
        <v>42185</v>
      </c>
    </row>
    <row r="43" spans="2:4">
      <c r="B43" s="86" t="s">
        <v>5214</v>
      </c>
      <c r="C43" s="75">
        <v>11550.66698</v>
      </c>
      <c r="D43" s="88">
        <v>43931</v>
      </c>
    </row>
    <row r="44" spans="2:4">
      <c r="B44" s="86" t="s">
        <v>5215</v>
      </c>
      <c r="C44" s="75">
        <v>135.8665</v>
      </c>
      <c r="D44" s="88">
        <v>43263</v>
      </c>
    </row>
    <row r="45" spans="2:4">
      <c r="B45" s="86" t="s">
        <v>5216</v>
      </c>
      <c r="C45" s="75">
        <v>52.935000000000002</v>
      </c>
      <c r="D45" s="88">
        <v>43100</v>
      </c>
    </row>
    <row r="46" spans="2:4">
      <c r="B46" s="86" t="s">
        <v>5217</v>
      </c>
      <c r="C46" s="75">
        <v>1023.4100000000001</v>
      </c>
      <c r="D46" s="88">
        <v>43211</v>
      </c>
    </row>
    <row r="47" spans="2:4">
      <c r="B47" s="86" t="s">
        <v>5218</v>
      </c>
      <c r="C47" s="75">
        <v>31911.44094</v>
      </c>
      <c r="D47" s="88">
        <v>44836</v>
      </c>
    </row>
    <row r="48" spans="2:4">
      <c r="B48" s="86" t="s">
        <v>5181</v>
      </c>
      <c r="C48" s="75">
        <v>37084.594270000009</v>
      </c>
      <c r="D48" s="88">
        <v>45697</v>
      </c>
    </row>
    <row r="49" spans="2:4">
      <c r="B49" s="86" t="s">
        <v>5219</v>
      </c>
      <c r="C49" s="75">
        <v>3195.3279600000001</v>
      </c>
      <c r="D49" s="88">
        <v>44317</v>
      </c>
    </row>
    <row r="50" spans="2:4">
      <c r="B50" s="86" t="s">
        <v>5220</v>
      </c>
      <c r="C50" s="75">
        <v>21.805689999999998</v>
      </c>
      <c r="D50" s="88">
        <v>42978</v>
      </c>
    </row>
    <row r="51" spans="2:4">
      <c r="B51" s="86" t="s">
        <v>5221</v>
      </c>
      <c r="C51" s="75">
        <v>68875.245970000004</v>
      </c>
      <c r="D51" s="88">
        <v>44578</v>
      </c>
    </row>
    <row r="52" spans="2:4">
      <c r="B52" s="86" t="s">
        <v>5222</v>
      </c>
      <c r="C52" s="75">
        <v>826.14595000000008</v>
      </c>
      <c r="D52" s="88">
        <v>43371</v>
      </c>
    </row>
    <row r="53" spans="2:4">
      <c r="B53" s="86" t="s">
        <v>5223</v>
      </c>
      <c r="C53" s="75">
        <v>55.701949999999997</v>
      </c>
      <c r="D53" s="88">
        <v>45077</v>
      </c>
    </row>
    <row r="54" spans="2:4">
      <c r="B54" s="86" t="s">
        <v>5224</v>
      </c>
      <c r="C54" s="75">
        <v>787.5</v>
      </c>
      <c r="D54" s="88">
        <v>43100</v>
      </c>
    </row>
    <row r="55" spans="2:4">
      <c r="B55" s="86" t="s">
        <v>5225</v>
      </c>
      <c r="C55" s="75">
        <v>278.81543999999997</v>
      </c>
      <c r="D55" s="88">
        <v>44500</v>
      </c>
    </row>
    <row r="56" spans="2:4">
      <c r="B56" s="86" t="s">
        <v>5226</v>
      </c>
      <c r="C56" s="75">
        <v>151.18100000000001</v>
      </c>
      <c r="D56" s="88">
        <v>43095</v>
      </c>
    </row>
    <row r="57" spans="2:4">
      <c r="B57" s="86" t="s">
        <v>5227</v>
      </c>
      <c r="C57" s="75">
        <v>45249.294099999999</v>
      </c>
      <c r="D57" s="88">
        <v>44926</v>
      </c>
    </row>
    <row r="58" spans="2:4">
      <c r="B58" s="86" t="s">
        <v>5228</v>
      </c>
      <c r="C58" s="75">
        <v>637.85682000000008</v>
      </c>
      <c r="D58" s="88">
        <v>46022</v>
      </c>
    </row>
    <row r="59" spans="2:4">
      <c r="B59" s="86" t="s">
        <v>5229</v>
      </c>
      <c r="C59" s="75">
        <v>1511.55198</v>
      </c>
      <c r="D59" s="88">
        <v>43343</v>
      </c>
    </row>
    <row r="60" spans="2:4">
      <c r="B60" s="86" t="s">
        <v>5230</v>
      </c>
      <c r="C60" s="75">
        <v>2086.2460000000001</v>
      </c>
      <c r="D60" s="88">
        <v>43095</v>
      </c>
    </row>
    <row r="61" spans="2:4">
      <c r="B61" s="86" t="s">
        <v>5231</v>
      </c>
      <c r="C61" s="75">
        <v>2660.9306800000004</v>
      </c>
      <c r="D61" s="88">
        <v>43585</v>
      </c>
    </row>
    <row r="62" spans="2:4">
      <c r="B62" s="86" t="s">
        <v>5232</v>
      </c>
      <c r="C62" s="75">
        <v>4846.2074399999992</v>
      </c>
      <c r="D62" s="88">
        <v>43373</v>
      </c>
    </row>
    <row r="63" spans="2:4">
      <c r="B63" s="76" t="s">
        <v>287</v>
      </c>
      <c r="C63" s="77">
        <f>SUM(C64:C84)</f>
        <v>356048.29850000003</v>
      </c>
    </row>
    <row r="64" spans="2:4">
      <c r="B64" s="86" t="s">
        <v>5233</v>
      </c>
      <c r="C64" s="75">
        <v>25197.059999999998</v>
      </c>
      <c r="D64" s="88">
        <v>45739</v>
      </c>
    </row>
    <row r="65" spans="2:4">
      <c r="B65" s="86" t="s">
        <v>5179</v>
      </c>
      <c r="C65" s="75">
        <v>298.52665999999999</v>
      </c>
      <c r="D65" s="88">
        <v>46387</v>
      </c>
    </row>
    <row r="66" spans="2:4">
      <c r="B66" s="86" t="s">
        <v>5234</v>
      </c>
      <c r="C66" s="75">
        <v>7534.7642999999998</v>
      </c>
      <c r="D66" s="88">
        <v>43678</v>
      </c>
    </row>
    <row r="67" spans="2:4">
      <c r="B67" s="86" t="s">
        <v>5235</v>
      </c>
      <c r="C67" s="75">
        <v>1725.71516</v>
      </c>
      <c r="D67" s="88">
        <v>43708</v>
      </c>
    </row>
    <row r="68" spans="2:4">
      <c r="B68" s="86" t="s">
        <v>5236</v>
      </c>
      <c r="C68" s="75">
        <v>3860.8738499999999</v>
      </c>
      <c r="D68" s="88">
        <v>43175</v>
      </c>
    </row>
    <row r="69" spans="2:4">
      <c r="B69" s="86" t="s">
        <v>5237</v>
      </c>
      <c r="C69" s="75">
        <v>59.852759999999996</v>
      </c>
      <c r="D69" s="88">
        <v>41995</v>
      </c>
    </row>
    <row r="70" spans="2:4">
      <c r="B70" s="86" t="s">
        <v>5238</v>
      </c>
      <c r="C70" s="75">
        <v>11316.101919999999</v>
      </c>
      <c r="D70" s="88">
        <v>44562</v>
      </c>
    </row>
    <row r="71" spans="2:4">
      <c r="B71" s="86" t="s">
        <v>5239</v>
      </c>
      <c r="C71" s="75">
        <v>22974.287480000003</v>
      </c>
      <c r="D71" s="88">
        <v>44012</v>
      </c>
    </row>
    <row r="72" spans="2:4">
      <c r="B72" s="86" t="s">
        <v>5240</v>
      </c>
      <c r="C72" s="75">
        <v>31648.707150000002</v>
      </c>
      <c r="D72" s="88">
        <v>44681</v>
      </c>
    </row>
    <row r="73" spans="2:4">
      <c r="B73" s="86" t="s">
        <v>5241</v>
      </c>
      <c r="C73" s="75">
        <v>21203.805940000002</v>
      </c>
      <c r="D73" s="88">
        <v>43312</v>
      </c>
    </row>
    <row r="74" spans="2:4">
      <c r="B74" s="86" t="s">
        <v>5242</v>
      </c>
      <c r="C74" s="75">
        <v>31666.140459999999</v>
      </c>
      <c r="D74" s="88">
        <v>45272</v>
      </c>
    </row>
    <row r="75" spans="2:4">
      <c r="B75" s="86" t="s">
        <v>5243</v>
      </c>
      <c r="C75" s="75">
        <v>4176.8441199999997</v>
      </c>
      <c r="D75" s="88">
        <v>43282</v>
      </c>
    </row>
    <row r="76" spans="2:4">
      <c r="B76" s="86" t="s">
        <v>5244</v>
      </c>
      <c r="C76" s="75">
        <v>71.435950000000005</v>
      </c>
      <c r="D76" s="88">
        <v>44408</v>
      </c>
    </row>
    <row r="77" spans="2:4">
      <c r="B77" s="86" t="s">
        <v>5245</v>
      </c>
      <c r="C77" s="75">
        <v>3076.9385999999995</v>
      </c>
      <c r="D77" s="88">
        <v>43100</v>
      </c>
    </row>
    <row r="78" spans="2:4">
      <c r="B78" s="86" t="s">
        <v>5246</v>
      </c>
      <c r="C78" s="75">
        <v>35851.611970000005</v>
      </c>
      <c r="D78" s="88">
        <v>45547</v>
      </c>
    </row>
    <row r="79" spans="2:4">
      <c r="B79" s="86" t="s">
        <v>5247</v>
      </c>
      <c r="C79" s="75">
        <v>3850.9120999999996</v>
      </c>
      <c r="D79" s="88">
        <v>44165</v>
      </c>
    </row>
    <row r="80" spans="2:4">
      <c r="B80" s="86" t="s">
        <v>5248</v>
      </c>
      <c r="C80" s="75">
        <v>30648.920190000001</v>
      </c>
      <c r="D80" s="88">
        <v>45519</v>
      </c>
    </row>
    <row r="81" spans="2:4">
      <c r="B81" s="86" t="s">
        <v>5249</v>
      </c>
      <c r="C81" s="75">
        <v>11726.106370000001</v>
      </c>
      <c r="D81" s="88">
        <v>43281</v>
      </c>
    </row>
    <row r="82" spans="2:4">
      <c r="B82" s="86" t="s">
        <v>5250</v>
      </c>
      <c r="C82" s="75">
        <v>38564.257440000001</v>
      </c>
      <c r="D82" s="88">
        <v>44196</v>
      </c>
    </row>
    <row r="83" spans="2:4">
      <c r="B83" s="86" t="s">
        <v>5251</v>
      </c>
      <c r="C83" s="75">
        <v>23887.21342</v>
      </c>
      <c r="D83" s="88">
        <v>45291</v>
      </c>
    </row>
    <row r="84" spans="2:4">
      <c r="B84" s="86" t="s">
        <v>5252</v>
      </c>
      <c r="C84" s="75">
        <v>46708.222659999999</v>
      </c>
      <c r="D84" s="88">
        <v>44377</v>
      </c>
    </row>
    <row r="85" spans="2:4">
      <c r="B85" s="86"/>
      <c r="C85" s="75"/>
      <c r="D85" s="88"/>
    </row>
    <row r="86" spans="2:4">
      <c r="B86" s="86"/>
    </row>
    <row r="87" spans="2:4">
      <c r="B87" s="86"/>
      <c r="C87" s="75"/>
      <c r="D87" s="88"/>
    </row>
    <row r="88" spans="2:4">
      <c r="B88" s="86"/>
      <c r="C88" s="75"/>
      <c r="D88" s="88"/>
    </row>
    <row r="89" spans="2:4">
      <c r="B89" s="86"/>
      <c r="C89" s="75"/>
      <c r="D89" s="88"/>
    </row>
    <row r="90" spans="2:4">
      <c r="B90" s="86"/>
      <c r="C90" s="75"/>
      <c r="D90" s="88"/>
    </row>
    <row r="91" spans="2:4">
      <c r="B91" s="86"/>
      <c r="C91" s="75"/>
      <c r="D91" s="88"/>
    </row>
    <row r="92" spans="2:4">
      <c r="B92" s="86"/>
      <c r="C92" s="75"/>
      <c r="D92" s="88"/>
    </row>
    <row r="93" spans="2:4">
      <c r="B93" s="86"/>
      <c r="C93" s="75"/>
      <c r="D93" s="88"/>
    </row>
    <row r="94" spans="2:4">
      <c r="B94" s="86"/>
      <c r="C94" s="75"/>
      <c r="D94" s="88"/>
    </row>
    <row r="95" spans="2:4">
      <c r="B95" s="86"/>
      <c r="C95" s="75"/>
      <c r="D95" s="88"/>
    </row>
    <row r="96" spans="2:4">
      <c r="B96" s="86"/>
      <c r="C96" s="75"/>
      <c r="D96" s="88"/>
    </row>
  </sheetData>
  <dataValidations count="1">
    <dataValidation allowBlank="1" showInputMessage="1" showErrorMessage="1" sqref="C1:C3 A1:B1048576 E1:XFD1048576 C5:C85 D1:D85 C87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91" t="s">
        <v>196</v>
      </c>
    </row>
    <row r="2" spans="2:18">
      <c r="B2" s="2" t="s">
        <v>1</v>
      </c>
      <c r="C2" s="91">
        <v>513026484</v>
      </c>
    </row>
    <row r="3" spans="2:18">
      <c r="B3" s="2" t="s">
        <v>2</v>
      </c>
      <c r="C3" s="91" t="s">
        <v>5183</v>
      </c>
    </row>
    <row r="4" spans="2:18">
      <c r="B4" s="2" t="s">
        <v>3</v>
      </c>
    </row>
    <row r="5" spans="2:18">
      <c r="B5" s="2"/>
    </row>
    <row r="7" spans="2:18" ht="26.25" customHeight="1">
      <c r="B7" s="146" t="s">
        <v>176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4">
        <v>3.93</v>
      </c>
      <c r="I11" s="7"/>
      <c r="J11" s="7"/>
      <c r="K11" s="7"/>
      <c r="L11" s="74">
        <v>899567</v>
      </c>
      <c r="M11" s="74">
        <v>1054.2125077273799</v>
      </c>
      <c r="N11" s="7"/>
      <c r="O11" s="74">
        <v>100</v>
      </c>
      <c r="P11" s="74">
        <v>0</v>
      </c>
      <c r="Q11" s="34"/>
    </row>
    <row r="12" spans="2:18">
      <c r="B12" s="76" t="s">
        <v>207</v>
      </c>
      <c r="D12" s="15"/>
      <c r="H12" s="77">
        <v>3.93</v>
      </c>
      <c r="L12" s="77">
        <v>899567</v>
      </c>
      <c r="M12" s="77">
        <v>1054.2125077273799</v>
      </c>
      <c r="O12" s="77">
        <v>100</v>
      </c>
      <c r="P12" s="77">
        <v>0</v>
      </c>
    </row>
    <row r="13" spans="2:18">
      <c r="B13" s="76" t="s">
        <v>452</v>
      </c>
      <c r="D13" s="15"/>
      <c r="H13" s="77">
        <v>3.93</v>
      </c>
      <c r="L13" s="77">
        <v>899567</v>
      </c>
      <c r="M13" s="77">
        <v>1054.2125077273799</v>
      </c>
      <c r="O13" s="77">
        <v>100</v>
      </c>
      <c r="P13" s="77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t="s">
        <v>832</v>
      </c>
      <c r="C15" t="s">
        <v>833</v>
      </c>
      <c r="D15" t="s">
        <v>459</v>
      </c>
      <c r="E15" t="s">
        <v>425</v>
      </c>
      <c r="F15" t="s">
        <v>152</v>
      </c>
      <c r="G15" t="s">
        <v>834</v>
      </c>
      <c r="H15" s="75">
        <v>3.93</v>
      </c>
      <c r="I15" t="s">
        <v>105</v>
      </c>
      <c r="J15" s="75">
        <v>4.5</v>
      </c>
      <c r="K15" s="75">
        <v>0</v>
      </c>
      <c r="L15" s="75">
        <v>899567</v>
      </c>
      <c r="M15" s="75">
        <v>1054.2125077273799</v>
      </c>
      <c r="N15" s="75">
        <v>0.05</v>
      </c>
      <c r="O15" s="75">
        <v>100</v>
      </c>
      <c r="P15" s="75">
        <v>0</v>
      </c>
    </row>
    <row r="16" spans="2:18">
      <c r="B16" s="76" t="s">
        <v>326</v>
      </c>
      <c r="D16" s="15"/>
      <c r="H16" s="77">
        <v>0</v>
      </c>
      <c r="L16" s="77">
        <v>0</v>
      </c>
      <c r="M16" s="77">
        <v>0</v>
      </c>
      <c r="O16" s="77">
        <v>0</v>
      </c>
      <c r="P16" s="77">
        <v>0</v>
      </c>
    </row>
    <row r="17" spans="2:16">
      <c r="B17" t="s">
        <v>212</v>
      </c>
      <c r="C17" t="s">
        <v>212</v>
      </c>
      <c r="D17" t="s">
        <v>212</v>
      </c>
      <c r="E17" t="s">
        <v>212</v>
      </c>
      <c r="H17" s="75">
        <v>0</v>
      </c>
      <c r="I17" t="s">
        <v>212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453</v>
      </c>
      <c r="D18" s="15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t="s">
        <v>212</v>
      </c>
      <c r="C19" t="s">
        <v>212</v>
      </c>
      <c r="D19" t="s">
        <v>212</v>
      </c>
      <c r="E19" t="s">
        <v>212</v>
      </c>
      <c r="H19" s="75">
        <v>0</v>
      </c>
      <c r="I19" t="s">
        <v>212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</row>
    <row r="20" spans="2:16">
      <c r="B20" s="76" t="s">
        <v>1707</v>
      </c>
      <c r="D20" s="15"/>
      <c r="H20" s="77">
        <v>0</v>
      </c>
      <c r="L20" s="77">
        <v>0</v>
      </c>
      <c r="M20" s="77">
        <v>0</v>
      </c>
      <c r="O20" s="77">
        <v>0</v>
      </c>
      <c r="P20" s="77">
        <v>0</v>
      </c>
    </row>
    <row r="21" spans="2:16">
      <c r="B21" t="s">
        <v>212</v>
      </c>
      <c r="C21" t="s">
        <v>212</v>
      </c>
      <c r="D21" t="s">
        <v>212</v>
      </c>
      <c r="E21" t="s">
        <v>212</v>
      </c>
      <c r="H21" s="75">
        <v>0</v>
      </c>
      <c r="I21" t="s">
        <v>212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</row>
    <row r="22" spans="2:16">
      <c r="B22" s="76" t="s">
        <v>287</v>
      </c>
      <c r="D22" s="15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16">
      <c r="B23" s="76" t="s">
        <v>454</v>
      </c>
      <c r="D23" s="15"/>
      <c r="H23" s="77">
        <v>0</v>
      </c>
      <c r="L23" s="77">
        <v>0</v>
      </c>
      <c r="M23" s="77">
        <v>0</v>
      </c>
      <c r="O23" s="77">
        <v>0</v>
      </c>
      <c r="P23" s="77">
        <v>0</v>
      </c>
    </row>
    <row r="24" spans="2:16">
      <c r="B24" t="s">
        <v>212</v>
      </c>
      <c r="C24" t="s">
        <v>212</v>
      </c>
      <c r="D24" t="s">
        <v>212</v>
      </c>
      <c r="E24" t="s">
        <v>212</v>
      </c>
      <c r="H24" s="75">
        <v>0</v>
      </c>
      <c r="I24" t="s">
        <v>212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</row>
    <row r="25" spans="2:16">
      <c r="B25" s="76" t="s">
        <v>455</v>
      </c>
      <c r="D25" s="15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t="s">
        <v>212</v>
      </c>
      <c r="C26" t="s">
        <v>212</v>
      </c>
      <c r="D26" t="s">
        <v>212</v>
      </c>
      <c r="E26" t="s">
        <v>212</v>
      </c>
      <c r="H26" s="75">
        <v>0</v>
      </c>
      <c r="I26" t="s">
        <v>212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</row>
    <row r="27" spans="2:16">
      <c r="B27" t="s">
        <v>289</v>
      </c>
      <c r="D27" s="15"/>
    </row>
    <row r="28" spans="2:16">
      <c r="B28" t="s">
        <v>449</v>
      </c>
      <c r="D28" s="15"/>
    </row>
    <row r="29" spans="2:16">
      <c r="B29" t="s">
        <v>451</v>
      </c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B1048576 D1:XFD1048576 C5:C1048576 C1:C3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91" t="s">
        <v>196</v>
      </c>
    </row>
    <row r="2" spans="2:18">
      <c r="B2" s="2" t="s">
        <v>1</v>
      </c>
      <c r="C2" s="91">
        <v>513026484</v>
      </c>
    </row>
    <row r="3" spans="2:18">
      <c r="B3" s="2" t="s">
        <v>2</v>
      </c>
      <c r="C3" s="91" t="s">
        <v>5183</v>
      </c>
    </row>
    <row r="4" spans="2:18">
      <c r="B4" s="2" t="s">
        <v>3</v>
      </c>
    </row>
    <row r="5" spans="2:18">
      <c r="B5" s="2"/>
    </row>
    <row r="7" spans="2:18" ht="26.25" customHeight="1">
      <c r="B7" s="146" t="s">
        <v>180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4"/>
    </row>
    <row r="12" spans="2:18">
      <c r="B12" s="76" t="s">
        <v>207</v>
      </c>
      <c r="C12" s="15"/>
      <c r="D12" s="15"/>
      <c r="H12" s="77">
        <v>0</v>
      </c>
      <c r="L12" s="77">
        <v>0</v>
      </c>
      <c r="M12" s="77">
        <v>0</v>
      </c>
      <c r="O12" s="77">
        <v>0</v>
      </c>
      <c r="P12" s="77">
        <v>0</v>
      </c>
    </row>
    <row r="13" spans="2:18">
      <c r="B13" s="76" t="s">
        <v>3536</v>
      </c>
      <c r="C13" s="15"/>
      <c r="D13" s="15"/>
      <c r="H13" s="77">
        <v>0</v>
      </c>
      <c r="L13" s="77">
        <v>0</v>
      </c>
      <c r="M13" s="77">
        <v>0</v>
      </c>
      <c r="O13" s="77">
        <v>0</v>
      </c>
      <c r="P13" s="77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3537</v>
      </c>
      <c r="C15" s="15"/>
      <c r="D15" s="15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5">
        <v>0</v>
      </c>
      <c r="I16" t="s">
        <v>212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</row>
    <row r="17" spans="2:16">
      <c r="B17" s="76" t="s">
        <v>453</v>
      </c>
      <c r="D17" s="15"/>
      <c r="H17" s="77">
        <v>0</v>
      </c>
      <c r="L17" s="77">
        <v>0</v>
      </c>
      <c r="M17" s="77">
        <v>0</v>
      </c>
      <c r="O17" s="77">
        <v>0</v>
      </c>
      <c r="P17" s="77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5">
        <v>0</v>
      </c>
      <c r="I18" t="s">
        <v>212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</row>
    <row r="19" spans="2:16">
      <c r="B19" s="76" t="s">
        <v>1707</v>
      </c>
      <c r="D19" s="15"/>
      <c r="H19" s="77">
        <v>0</v>
      </c>
      <c r="L19" s="77">
        <v>0</v>
      </c>
      <c r="M19" s="77">
        <v>0</v>
      </c>
      <c r="O19" s="77">
        <v>0</v>
      </c>
      <c r="P19" s="77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5">
        <v>0</v>
      </c>
      <c r="I20" t="s">
        <v>212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287</v>
      </c>
      <c r="D21" s="15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454</v>
      </c>
      <c r="D22" s="15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5">
        <v>0</v>
      </c>
      <c r="I23" t="s">
        <v>212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455</v>
      </c>
      <c r="D24" s="15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5">
        <v>0</v>
      </c>
      <c r="I25" t="s">
        <v>212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</row>
    <row r="26" spans="2:16">
      <c r="B26" t="s">
        <v>289</v>
      </c>
      <c r="D26" s="15"/>
    </row>
    <row r="27" spans="2:16">
      <c r="B27" t="s">
        <v>449</v>
      </c>
      <c r="D27" s="15"/>
    </row>
    <row r="28" spans="2:16">
      <c r="B28" t="s">
        <v>451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B1048576 D1:XFD1048576 C5:C1048576 C1:C3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s="91" t="s">
        <v>196</v>
      </c>
    </row>
    <row r="2" spans="2:52">
      <c r="B2" s="2" t="s">
        <v>1</v>
      </c>
      <c r="C2" s="91">
        <v>513026484</v>
      </c>
    </row>
    <row r="3" spans="2:52">
      <c r="B3" s="2" t="s">
        <v>2</v>
      </c>
      <c r="C3" s="91" t="s">
        <v>5183</v>
      </c>
    </row>
    <row r="4" spans="2:52">
      <c r="B4" s="2" t="s">
        <v>3</v>
      </c>
      <c r="C4"/>
    </row>
    <row r="6" spans="2:52" ht="21.75" customHeight="1">
      <c r="B6" s="141" t="s">
        <v>69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52" ht="27.75" customHeight="1">
      <c r="B7" s="141" t="s">
        <v>70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4">
        <v>5.05</v>
      </c>
      <c r="I11" s="7"/>
      <c r="J11" s="7"/>
      <c r="K11" s="74">
        <v>0.67</v>
      </c>
      <c r="L11" s="74">
        <v>6292039503.5299997</v>
      </c>
      <c r="M11" s="7"/>
      <c r="N11" s="74">
        <v>7535623.980497526</v>
      </c>
      <c r="O11" s="7"/>
      <c r="P11" s="74">
        <v>100</v>
      </c>
      <c r="Q11" s="74">
        <v>29.36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6" t="s">
        <v>207</v>
      </c>
      <c r="C12" s="15"/>
      <c r="D12" s="15"/>
      <c r="H12" s="77">
        <v>5.05</v>
      </c>
      <c r="K12" s="77">
        <v>0.61</v>
      </c>
      <c r="L12" s="77">
        <v>6222566123.3500004</v>
      </c>
      <c r="N12" s="77">
        <v>7435472.7135653682</v>
      </c>
      <c r="P12" s="77">
        <v>98.67</v>
      </c>
      <c r="Q12" s="77">
        <v>28.97</v>
      </c>
    </row>
    <row r="13" spans="2:52">
      <c r="B13" s="76" t="s">
        <v>290</v>
      </c>
      <c r="C13" s="15"/>
      <c r="D13" s="15"/>
      <c r="H13" s="77">
        <v>5.15</v>
      </c>
      <c r="K13" s="77">
        <v>0.27</v>
      </c>
      <c r="L13" s="77">
        <v>2801567495.54</v>
      </c>
      <c r="N13" s="77">
        <v>3440758.0874066041</v>
      </c>
      <c r="P13" s="77">
        <v>45.66</v>
      </c>
      <c r="Q13" s="77">
        <v>13.41</v>
      </c>
    </row>
    <row r="14" spans="2:52">
      <c r="B14" s="76" t="s">
        <v>291</v>
      </c>
      <c r="C14" s="15"/>
      <c r="D14" s="15"/>
      <c r="H14" s="77">
        <v>5.15</v>
      </c>
      <c r="K14" s="77">
        <v>0.27</v>
      </c>
      <c r="L14" s="77">
        <v>2801567495.54</v>
      </c>
      <c r="N14" s="77">
        <v>3440758.0874066041</v>
      </c>
      <c r="P14" s="77">
        <v>45.66</v>
      </c>
      <c r="Q14" s="77">
        <v>13.41</v>
      </c>
    </row>
    <row r="15" spans="2:52">
      <c r="B15" t="s">
        <v>292</v>
      </c>
      <c r="C15" t="s">
        <v>293</v>
      </c>
      <c r="D15" t="s">
        <v>103</v>
      </c>
      <c r="E15" t="s">
        <v>294</v>
      </c>
      <c r="F15" t="s">
        <v>154</v>
      </c>
      <c r="G15" t="s">
        <v>295</v>
      </c>
      <c r="H15" s="75">
        <v>14.46</v>
      </c>
      <c r="I15" t="s">
        <v>105</v>
      </c>
      <c r="J15" s="75">
        <v>4</v>
      </c>
      <c r="K15" s="75">
        <v>0.96</v>
      </c>
      <c r="L15" s="75">
        <v>74628231.780000001</v>
      </c>
      <c r="M15" s="75">
        <v>180.38</v>
      </c>
      <c r="N15" s="75">
        <v>134614.404484764</v>
      </c>
      <c r="O15" s="75">
        <v>0.46</v>
      </c>
      <c r="P15" s="75">
        <v>1.79</v>
      </c>
      <c r="Q15" s="75">
        <v>0.52</v>
      </c>
    </row>
    <row r="16" spans="2:52">
      <c r="B16" t="s">
        <v>296</v>
      </c>
      <c r="C16" t="s">
        <v>297</v>
      </c>
      <c r="D16" t="s">
        <v>103</v>
      </c>
      <c r="E16" t="s">
        <v>294</v>
      </c>
      <c r="F16" t="s">
        <v>154</v>
      </c>
      <c r="G16" t="s">
        <v>298</v>
      </c>
      <c r="H16" s="75">
        <v>3.62</v>
      </c>
      <c r="I16" t="s">
        <v>105</v>
      </c>
      <c r="J16" s="75">
        <v>4</v>
      </c>
      <c r="K16" s="75">
        <v>-0.06</v>
      </c>
      <c r="L16" s="75">
        <v>250227347.65000001</v>
      </c>
      <c r="M16" s="75">
        <v>150.27000000000001</v>
      </c>
      <c r="N16" s="75">
        <v>376016.63531365502</v>
      </c>
      <c r="O16" s="75">
        <v>1.61</v>
      </c>
      <c r="P16" s="75">
        <v>4.99</v>
      </c>
      <c r="Q16" s="75">
        <v>1.47</v>
      </c>
    </row>
    <row r="17" spans="2:17">
      <c r="B17" t="s">
        <v>299</v>
      </c>
      <c r="C17" t="s">
        <v>300</v>
      </c>
      <c r="D17" t="s">
        <v>103</v>
      </c>
      <c r="E17" t="s">
        <v>294</v>
      </c>
      <c r="F17" t="s">
        <v>154</v>
      </c>
      <c r="G17" t="s">
        <v>301</v>
      </c>
      <c r="H17" s="75">
        <v>6.17</v>
      </c>
      <c r="I17" t="s">
        <v>105</v>
      </c>
      <c r="J17" s="75">
        <v>4</v>
      </c>
      <c r="K17" s="75">
        <v>0.18</v>
      </c>
      <c r="L17" s="75">
        <v>288291481.94</v>
      </c>
      <c r="M17" s="75">
        <v>154.94</v>
      </c>
      <c r="N17" s="75">
        <v>446678.82211783598</v>
      </c>
      <c r="O17" s="75">
        <v>2.73</v>
      </c>
      <c r="P17" s="75">
        <v>5.93</v>
      </c>
      <c r="Q17" s="75">
        <v>1.74</v>
      </c>
    </row>
    <row r="18" spans="2:17">
      <c r="B18" t="s">
        <v>302</v>
      </c>
      <c r="C18" t="s">
        <v>303</v>
      </c>
      <c r="D18" t="s">
        <v>103</v>
      </c>
      <c r="E18" t="s">
        <v>294</v>
      </c>
      <c r="F18" t="s">
        <v>154</v>
      </c>
      <c r="G18" t="s">
        <v>304</v>
      </c>
      <c r="H18" s="75">
        <v>5.76</v>
      </c>
      <c r="I18" t="s">
        <v>105</v>
      </c>
      <c r="J18" s="75">
        <v>1.75</v>
      </c>
      <c r="K18" s="75">
        <v>0.05</v>
      </c>
      <c r="L18" s="75">
        <v>473445313.51999998</v>
      </c>
      <c r="M18" s="75">
        <v>111.02</v>
      </c>
      <c r="N18" s="75">
        <v>525618.98706990399</v>
      </c>
      <c r="O18" s="75">
        <v>3.42</v>
      </c>
      <c r="P18" s="75">
        <v>6.98</v>
      </c>
      <c r="Q18" s="75">
        <v>2.0499999999999998</v>
      </c>
    </row>
    <row r="19" spans="2:17">
      <c r="B19" t="s">
        <v>305</v>
      </c>
      <c r="C19" t="s">
        <v>306</v>
      </c>
      <c r="D19" t="s">
        <v>103</v>
      </c>
      <c r="E19" t="s">
        <v>294</v>
      </c>
      <c r="F19" t="s">
        <v>154</v>
      </c>
      <c r="G19" t="s">
        <v>307</v>
      </c>
      <c r="H19" s="75">
        <v>2</v>
      </c>
      <c r="I19" t="s">
        <v>105</v>
      </c>
      <c r="J19" s="75">
        <v>3</v>
      </c>
      <c r="K19" s="75">
        <v>0.01</v>
      </c>
      <c r="L19" s="75">
        <v>408637898.26999998</v>
      </c>
      <c r="M19" s="75">
        <v>118.91</v>
      </c>
      <c r="N19" s="75">
        <v>485911.324832857</v>
      </c>
      <c r="O19" s="75">
        <v>2.67</v>
      </c>
      <c r="P19" s="75">
        <v>6.45</v>
      </c>
      <c r="Q19" s="75">
        <v>1.89</v>
      </c>
    </row>
    <row r="20" spans="2:17">
      <c r="B20" t="s">
        <v>308</v>
      </c>
      <c r="C20" t="s">
        <v>309</v>
      </c>
      <c r="D20" t="s">
        <v>103</v>
      </c>
      <c r="E20" t="s">
        <v>294</v>
      </c>
      <c r="F20" t="s">
        <v>154</v>
      </c>
      <c r="G20" t="s">
        <v>307</v>
      </c>
      <c r="H20" s="75">
        <v>4.76</v>
      </c>
      <c r="I20" t="s">
        <v>105</v>
      </c>
      <c r="J20" s="75">
        <v>2.75</v>
      </c>
      <c r="K20" s="75">
        <v>-0.09</v>
      </c>
      <c r="L20" s="75">
        <v>463525084.94999999</v>
      </c>
      <c r="M20" s="75">
        <v>117.27</v>
      </c>
      <c r="N20" s="75">
        <v>543575.86712086503</v>
      </c>
      <c r="O20" s="75">
        <v>2.86</v>
      </c>
      <c r="P20" s="75">
        <v>7.21</v>
      </c>
      <c r="Q20" s="75">
        <v>2.12</v>
      </c>
    </row>
    <row r="21" spans="2:17">
      <c r="B21" t="s">
        <v>310</v>
      </c>
      <c r="C21" t="s">
        <v>311</v>
      </c>
      <c r="D21" t="s">
        <v>103</v>
      </c>
      <c r="E21" t="s">
        <v>294</v>
      </c>
      <c r="F21" t="s">
        <v>154</v>
      </c>
      <c r="G21" t="s">
        <v>312</v>
      </c>
      <c r="H21" s="75">
        <v>9.34</v>
      </c>
      <c r="I21" t="s">
        <v>105</v>
      </c>
      <c r="J21" s="75">
        <v>0.75</v>
      </c>
      <c r="K21" s="75">
        <v>0.47</v>
      </c>
      <c r="L21" s="75">
        <v>94474586.670000002</v>
      </c>
      <c r="M21" s="75">
        <v>102.96</v>
      </c>
      <c r="N21" s="75">
        <v>97271.034435431997</v>
      </c>
      <c r="O21" s="75">
        <v>2.6</v>
      </c>
      <c r="P21" s="75">
        <v>1.29</v>
      </c>
      <c r="Q21" s="75">
        <v>0.38</v>
      </c>
    </row>
    <row r="22" spans="2:17">
      <c r="B22" t="s">
        <v>313</v>
      </c>
      <c r="C22" t="s">
        <v>314</v>
      </c>
      <c r="D22" t="s">
        <v>103</v>
      </c>
      <c r="E22" t="s">
        <v>294</v>
      </c>
      <c r="F22" t="s">
        <v>154</v>
      </c>
      <c r="G22" t="s">
        <v>315</v>
      </c>
      <c r="H22" s="75">
        <v>24</v>
      </c>
      <c r="I22" t="s">
        <v>105</v>
      </c>
      <c r="J22" s="75">
        <v>1</v>
      </c>
      <c r="K22" s="75">
        <v>1.44</v>
      </c>
      <c r="L22" s="75">
        <v>18719505.140000001</v>
      </c>
      <c r="M22" s="75">
        <v>90.21</v>
      </c>
      <c r="N22" s="75">
        <v>16886.865586794</v>
      </c>
      <c r="O22" s="75">
        <v>0.23</v>
      </c>
      <c r="P22" s="75">
        <v>0.22</v>
      </c>
      <c r="Q22" s="75">
        <v>7.0000000000000007E-2</v>
      </c>
    </row>
    <row r="23" spans="2:17">
      <c r="B23" t="s">
        <v>316</v>
      </c>
      <c r="C23" t="s">
        <v>317</v>
      </c>
      <c r="D23" t="s">
        <v>103</v>
      </c>
      <c r="E23" t="s">
        <v>294</v>
      </c>
      <c r="F23" t="s">
        <v>154</v>
      </c>
      <c r="G23" t="s">
        <v>318</v>
      </c>
      <c r="H23" s="75">
        <v>3.08</v>
      </c>
      <c r="I23" t="s">
        <v>105</v>
      </c>
      <c r="J23" s="75">
        <v>0.1</v>
      </c>
      <c r="K23" s="75">
        <v>-0.12</v>
      </c>
      <c r="L23" s="75">
        <v>95146816.299999997</v>
      </c>
      <c r="M23" s="75">
        <v>100.68</v>
      </c>
      <c r="N23" s="75">
        <v>95793.814650839995</v>
      </c>
      <c r="O23" s="75">
        <v>0.74</v>
      </c>
      <c r="P23" s="75">
        <v>1.27</v>
      </c>
      <c r="Q23" s="75">
        <v>0.37</v>
      </c>
    </row>
    <row r="24" spans="2:17">
      <c r="B24" t="s">
        <v>319</v>
      </c>
      <c r="C24" t="s">
        <v>320</v>
      </c>
      <c r="D24" t="s">
        <v>103</v>
      </c>
      <c r="E24" t="s">
        <v>294</v>
      </c>
      <c r="F24" t="s">
        <v>154</v>
      </c>
      <c r="G24" t="s">
        <v>315</v>
      </c>
      <c r="H24" s="75">
        <v>7.83</v>
      </c>
      <c r="I24" t="s">
        <v>105</v>
      </c>
      <c r="J24" s="75">
        <v>0.75</v>
      </c>
      <c r="K24" s="75">
        <v>0.28000000000000003</v>
      </c>
      <c r="L24" s="75">
        <v>295613261.88999999</v>
      </c>
      <c r="M24" s="75">
        <v>103.95</v>
      </c>
      <c r="N24" s="75">
        <v>307289.985734655</v>
      </c>
      <c r="O24" s="75">
        <v>2.23</v>
      </c>
      <c r="P24" s="75">
        <v>4.08</v>
      </c>
      <c r="Q24" s="75">
        <v>1.2</v>
      </c>
    </row>
    <row r="25" spans="2:17">
      <c r="B25" t="s">
        <v>321</v>
      </c>
      <c r="C25" t="s">
        <v>322</v>
      </c>
      <c r="D25" t="s">
        <v>103</v>
      </c>
      <c r="E25" t="s">
        <v>294</v>
      </c>
      <c r="F25" t="s">
        <v>154</v>
      </c>
      <c r="G25" t="s">
        <v>295</v>
      </c>
      <c r="H25" s="75">
        <v>18.7</v>
      </c>
      <c r="I25" t="s">
        <v>105</v>
      </c>
      <c r="J25" s="75">
        <v>2.75</v>
      </c>
      <c r="K25" s="75">
        <v>1.22</v>
      </c>
      <c r="L25" s="75">
        <v>32025850.59</v>
      </c>
      <c r="M25" s="75">
        <v>139.9</v>
      </c>
      <c r="N25" s="75">
        <v>44804.16497541</v>
      </c>
      <c r="O25" s="75">
        <v>0.18</v>
      </c>
      <c r="P25" s="75">
        <v>0.59</v>
      </c>
      <c r="Q25" s="75">
        <v>0.17</v>
      </c>
    </row>
    <row r="26" spans="2:17">
      <c r="B26" t="s">
        <v>323</v>
      </c>
      <c r="C26" t="s">
        <v>324</v>
      </c>
      <c r="D26" t="s">
        <v>103</v>
      </c>
      <c r="E26" t="s">
        <v>294</v>
      </c>
      <c r="F26" t="s">
        <v>154</v>
      </c>
      <c r="G26" t="s">
        <v>325</v>
      </c>
      <c r="H26" s="75">
        <v>0.57999999999999996</v>
      </c>
      <c r="I26" t="s">
        <v>105</v>
      </c>
      <c r="J26" s="75">
        <v>3.5</v>
      </c>
      <c r="K26" s="75">
        <v>1.54</v>
      </c>
      <c r="L26" s="75">
        <v>306832116.83999997</v>
      </c>
      <c r="M26" s="75">
        <v>119.38</v>
      </c>
      <c r="N26" s="75">
        <v>366296.181083592</v>
      </c>
      <c r="O26" s="75">
        <v>1.56</v>
      </c>
      <c r="P26" s="75">
        <v>4.8600000000000003</v>
      </c>
      <c r="Q26" s="75">
        <v>1.43</v>
      </c>
    </row>
    <row r="27" spans="2:17">
      <c r="B27" s="76" t="s">
        <v>326</v>
      </c>
      <c r="C27" s="15"/>
      <c r="D27" s="15"/>
      <c r="H27" s="77">
        <v>4.97</v>
      </c>
      <c r="K27" s="77">
        <v>0.9</v>
      </c>
      <c r="L27" s="77">
        <v>3420998627.8099999</v>
      </c>
      <c r="N27" s="77">
        <v>3994714.6261587641</v>
      </c>
      <c r="P27" s="77">
        <v>53.01</v>
      </c>
      <c r="Q27" s="77">
        <v>15.57</v>
      </c>
    </row>
    <row r="28" spans="2:17">
      <c r="B28" s="76" t="s">
        <v>327</v>
      </c>
      <c r="C28" s="15"/>
      <c r="D28" s="15"/>
      <c r="H28" s="77">
        <v>0.56000000000000005</v>
      </c>
      <c r="K28" s="77">
        <v>0.1</v>
      </c>
      <c r="L28" s="77">
        <v>337289093.35000002</v>
      </c>
      <c r="N28" s="77">
        <v>337108.51449282799</v>
      </c>
      <c r="P28" s="77">
        <v>4.47</v>
      </c>
      <c r="Q28" s="77">
        <v>1.31</v>
      </c>
    </row>
    <row r="29" spans="2:17">
      <c r="B29" t="s">
        <v>328</v>
      </c>
      <c r="C29" t="s">
        <v>329</v>
      </c>
      <c r="D29" t="s">
        <v>103</v>
      </c>
      <c r="E29" t="s">
        <v>294</v>
      </c>
      <c r="F29" t="s">
        <v>154</v>
      </c>
      <c r="G29" t="s">
        <v>330</v>
      </c>
      <c r="H29" s="75">
        <v>0.57999999999999996</v>
      </c>
      <c r="I29" t="s">
        <v>105</v>
      </c>
      <c r="J29" s="75">
        <v>0</v>
      </c>
      <c r="K29" s="75">
        <v>0.09</v>
      </c>
      <c r="L29" s="75">
        <v>465003.07</v>
      </c>
      <c r="M29" s="75">
        <v>99.95</v>
      </c>
      <c r="N29" s="75">
        <v>464.770568465</v>
      </c>
      <c r="O29" s="75">
        <v>0.01</v>
      </c>
      <c r="P29" s="75">
        <v>0.01</v>
      </c>
      <c r="Q29" s="75">
        <v>0</v>
      </c>
    </row>
    <row r="30" spans="2:17">
      <c r="B30" t="s">
        <v>331</v>
      </c>
      <c r="C30" t="s">
        <v>332</v>
      </c>
      <c r="D30" t="s">
        <v>103</v>
      </c>
      <c r="E30" t="s">
        <v>294</v>
      </c>
      <c r="F30" t="s">
        <v>152</v>
      </c>
      <c r="G30" t="s">
        <v>333</v>
      </c>
      <c r="H30" s="75">
        <v>0.76</v>
      </c>
      <c r="I30" t="s">
        <v>105</v>
      </c>
      <c r="J30" s="75">
        <v>0</v>
      </c>
      <c r="K30" s="75">
        <v>0.09</v>
      </c>
      <c r="L30" s="75">
        <v>51981209.210000001</v>
      </c>
      <c r="M30" s="75">
        <v>99.93</v>
      </c>
      <c r="N30" s="75">
        <v>51944.822363553001</v>
      </c>
      <c r="O30" s="75">
        <v>0.74</v>
      </c>
      <c r="P30" s="75">
        <v>0.69</v>
      </c>
      <c r="Q30" s="75">
        <v>0.2</v>
      </c>
    </row>
    <row r="31" spans="2:17">
      <c r="B31" t="s">
        <v>334</v>
      </c>
      <c r="C31" t="s">
        <v>335</v>
      </c>
      <c r="D31" t="s">
        <v>103</v>
      </c>
      <c r="E31" t="s">
        <v>294</v>
      </c>
      <c r="F31" t="s">
        <v>154</v>
      </c>
      <c r="G31" t="s">
        <v>336</v>
      </c>
      <c r="H31" s="75">
        <v>0.53</v>
      </c>
      <c r="I31" t="s">
        <v>105</v>
      </c>
      <c r="J31" s="75">
        <v>0</v>
      </c>
      <c r="K31" s="75">
        <v>0.11</v>
      </c>
      <c r="L31" s="75">
        <v>119173590.77</v>
      </c>
      <c r="M31" s="75">
        <v>99.94</v>
      </c>
      <c r="N31" s="75">
        <v>119102.08661553801</v>
      </c>
      <c r="O31" s="75">
        <v>1.7</v>
      </c>
      <c r="P31" s="75">
        <v>1.58</v>
      </c>
      <c r="Q31" s="75">
        <v>0.46</v>
      </c>
    </row>
    <row r="32" spans="2:17">
      <c r="B32" t="s">
        <v>337</v>
      </c>
      <c r="C32" t="s">
        <v>338</v>
      </c>
      <c r="D32" t="s">
        <v>103</v>
      </c>
      <c r="E32" t="s">
        <v>294</v>
      </c>
      <c r="F32" t="s">
        <v>154</v>
      </c>
      <c r="G32" t="s">
        <v>339</v>
      </c>
      <c r="H32" s="75">
        <v>0.18</v>
      </c>
      <c r="I32" t="s">
        <v>105</v>
      </c>
      <c r="J32" s="75">
        <v>0</v>
      </c>
      <c r="K32" s="75">
        <v>0.11</v>
      </c>
      <c r="L32" s="75">
        <v>4915928.09</v>
      </c>
      <c r="M32" s="75">
        <v>99.98</v>
      </c>
      <c r="N32" s="75">
        <v>4914.9449043819995</v>
      </c>
      <c r="O32" s="75">
        <v>0.05</v>
      </c>
      <c r="P32" s="75">
        <v>7.0000000000000007E-2</v>
      </c>
      <c r="Q32" s="75">
        <v>0.02</v>
      </c>
    </row>
    <row r="33" spans="2:17">
      <c r="B33" t="s">
        <v>340</v>
      </c>
      <c r="C33" t="s">
        <v>341</v>
      </c>
      <c r="D33" t="s">
        <v>103</v>
      </c>
      <c r="E33" t="s">
        <v>294</v>
      </c>
      <c r="F33" t="s">
        <v>154</v>
      </c>
      <c r="G33" t="s">
        <v>342</v>
      </c>
      <c r="H33" s="75">
        <v>0.01</v>
      </c>
      <c r="I33" t="s">
        <v>105</v>
      </c>
      <c r="J33" s="75">
        <v>0</v>
      </c>
      <c r="K33" s="75">
        <v>1.22</v>
      </c>
      <c r="L33" s="75">
        <v>873447.95</v>
      </c>
      <c r="M33" s="75">
        <v>99.99</v>
      </c>
      <c r="N33" s="75">
        <v>873.36060520499996</v>
      </c>
      <c r="O33" s="75">
        <v>0.01</v>
      </c>
      <c r="P33" s="75">
        <v>0.01</v>
      </c>
      <c r="Q33" s="75">
        <v>0</v>
      </c>
    </row>
    <row r="34" spans="2:17">
      <c r="B34" t="s">
        <v>343</v>
      </c>
      <c r="C34" t="s">
        <v>344</v>
      </c>
      <c r="D34" t="s">
        <v>103</v>
      </c>
      <c r="E34" t="s">
        <v>294</v>
      </c>
      <c r="F34" t="s">
        <v>154</v>
      </c>
      <c r="G34" t="s">
        <v>345</v>
      </c>
      <c r="H34" s="75">
        <v>0.1</v>
      </c>
      <c r="I34" t="s">
        <v>105</v>
      </c>
      <c r="J34" s="75">
        <v>0</v>
      </c>
      <c r="K34" s="75">
        <v>0.19</v>
      </c>
      <c r="L34" s="75">
        <v>10980564.630000001</v>
      </c>
      <c r="M34" s="75">
        <v>99.98</v>
      </c>
      <c r="N34" s="75">
        <v>10978.368517073999</v>
      </c>
      <c r="O34" s="75">
        <v>0.12</v>
      </c>
      <c r="P34" s="75">
        <v>0.15</v>
      </c>
      <c r="Q34" s="75">
        <v>0.04</v>
      </c>
    </row>
    <row r="35" spans="2:17">
      <c r="B35" t="s">
        <v>346</v>
      </c>
      <c r="C35" t="s">
        <v>347</v>
      </c>
      <c r="D35" t="s">
        <v>103</v>
      </c>
      <c r="E35" t="s">
        <v>294</v>
      </c>
      <c r="F35" t="s">
        <v>154</v>
      </c>
      <c r="G35" t="s">
        <v>348</v>
      </c>
      <c r="H35" s="75">
        <v>0.26</v>
      </c>
      <c r="I35" t="s">
        <v>105</v>
      </c>
      <c r="J35" s="75">
        <v>0</v>
      </c>
      <c r="K35" s="75">
        <v>0.12</v>
      </c>
      <c r="L35" s="75">
        <v>9077513.8200000003</v>
      </c>
      <c r="M35" s="75">
        <v>99.97</v>
      </c>
      <c r="N35" s="75">
        <v>9074.7905658540003</v>
      </c>
      <c r="O35" s="75">
        <v>0.13</v>
      </c>
      <c r="P35" s="75">
        <v>0.12</v>
      </c>
      <c r="Q35" s="75">
        <v>0.04</v>
      </c>
    </row>
    <row r="36" spans="2:17">
      <c r="B36" t="s">
        <v>349</v>
      </c>
      <c r="C36" t="s">
        <v>350</v>
      </c>
      <c r="D36" t="s">
        <v>103</v>
      </c>
      <c r="E36" t="s">
        <v>294</v>
      </c>
      <c r="F36" t="s">
        <v>154</v>
      </c>
      <c r="G36" t="s">
        <v>351</v>
      </c>
      <c r="H36" s="75">
        <v>0.35</v>
      </c>
      <c r="I36" t="s">
        <v>105</v>
      </c>
      <c r="J36" s="75">
        <v>0</v>
      </c>
      <c r="K36" s="75">
        <v>0.11</v>
      </c>
      <c r="L36" s="75">
        <v>21496686.07</v>
      </c>
      <c r="M36" s="75">
        <v>99.96</v>
      </c>
      <c r="N36" s="75">
        <v>21488.087395572002</v>
      </c>
      <c r="O36" s="75">
        <v>0.31</v>
      </c>
      <c r="P36" s="75">
        <v>0.28999999999999998</v>
      </c>
      <c r="Q36" s="75">
        <v>0.08</v>
      </c>
    </row>
    <row r="37" spans="2:17">
      <c r="B37" t="s">
        <v>352</v>
      </c>
      <c r="C37" t="s">
        <v>353</v>
      </c>
      <c r="D37" t="s">
        <v>103</v>
      </c>
      <c r="E37" t="s">
        <v>294</v>
      </c>
      <c r="F37" t="s">
        <v>154</v>
      </c>
      <c r="G37" t="s">
        <v>354</v>
      </c>
      <c r="H37" s="75">
        <v>0.43</v>
      </c>
      <c r="I37" t="s">
        <v>105</v>
      </c>
      <c r="J37" s="75">
        <v>0</v>
      </c>
      <c r="K37" s="75">
        <v>0.09</v>
      </c>
      <c r="L37" s="75">
        <v>28729131.02</v>
      </c>
      <c r="M37" s="75">
        <v>99.96</v>
      </c>
      <c r="N37" s="75">
        <v>28717.639367592001</v>
      </c>
      <c r="O37" s="75">
        <v>0.41</v>
      </c>
      <c r="P37" s="75">
        <v>0.38</v>
      </c>
      <c r="Q37" s="75">
        <v>0.11</v>
      </c>
    </row>
    <row r="38" spans="2:17">
      <c r="B38" t="s">
        <v>355</v>
      </c>
      <c r="C38" t="s">
        <v>356</v>
      </c>
      <c r="D38" t="s">
        <v>103</v>
      </c>
      <c r="E38" t="s">
        <v>294</v>
      </c>
      <c r="F38" t="s">
        <v>154</v>
      </c>
      <c r="G38" t="s">
        <v>357</v>
      </c>
      <c r="H38" s="75">
        <v>0.68</v>
      </c>
      <c r="I38" t="s">
        <v>105</v>
      </c>
      <c r="J38" s="75">
        <v>0</v>
      </c>
      <c r="K38" s="75">
        <v>7.0000000000000007E-2</v>
      </c>
      <c r="L38" s="75">
        <v>78797225.930000007</v>
      </c>
      <c r="M38" s="75">
        <v>99.95</v>
      </c>
      <c r="N38" s="75">
        <v>78757.827317035</v>
      </c>
      <c r="O38" s="75">
        <v>1.1299999999999999</v>
      </c>
      <c r="P38" s="75">
        <v>1.05</v>
      </c>
      <c r="Q38" s="75">
        <v>0.31</v>
      </c>
    </row>
    <row r="39" spans="2:17">
      <c r="B39" t="s">
        <v>358</v>
      </c>
      <c r="C39" t="s">
        <v>359</v>
      </c>
      <c r="D39" t="s">
        <v>103</v>
      </c>
      <c r="E39" t="s">
        <v>294</v>
      </c>
      <c r="F39" t="s">
        <v>154</v>
      </c>
      <c r="G39" t="s">
        <v>360</v>
      </c>
      <c r="H39" s="75">
        <v>0.93</v>
      </c>
      <c r="I39" t="s">
        <v>105</v>
      </c>
      <c r="J39" s="75">
        <v>0</v>
      </c>
      <c r="K39" s="75">
        <v>0.09</v>
      </c>
      <c r="L39" s="75">
        <v>2486208.84</v>
      </c>
      <c r="M39" s="75">
        <v>99.92</v>
      </c>
      <c r="N39" s="75">
        <v>2484.2198729279999</v>
      </c>
      <c r="O39" s="75">
        <v>0.04</v>
      </c>
      <c r="P39" s="75">
        <v>0.03</v>
      </c>
      <c r="Q39" s="75">
        <v>0.01</v>
      </c>
    </row>
    <row r="40" spans="2:17">
      <c r="B40" t="s">
        <v>361</v>
      </c>
      <c r="C40" t="s">
        <v>362</v>
      </c>
      <c r="D40" t="s">
        <v>103</v>
      </c>
      <c r="E40" t="s">
        <v>294</v>
      </c>
      <c r="F40" t="s">
        <v>154</v>
      </c>
      <c r="G40" t="s">
        <v>363</v>
      </c>
      <c r="H40" s="75">
        <v>0.85</v>
      </c>
      <c r="I40" t="s">
        <v>105</v>
      </c>
      <c r="J40" s="75">
        <v>0</v>
      </c>
      <c r="K40" s="75">
        <v>7.0000000000000007E-2</v>
      </c>
      <c r="L40" s="75">
        <v>8312583.9500000002</v>
      </c>
      <c r="M40" s="75">
        <v>99.94</v>
      </c>
      <c r="N40" s="75">
        <v>8307.5963996299997</v>
      </c>
      <c r="O40" s="75">
        <v>0.12</v>
      </c>
      <c r="P40" s="75">
        <v>0.11</v>
      </c>
      <c r="Q40" s="75">
        <v>0.03</v>
      </c>
    </row>
    <row r="41" spans="2:17">
      <c r="B41" s="76" t="s">
        <v>364</v>
      </c>
      <c r="C41" s="15"/>
      <c r="D41" s="15"/>
      <c r="H41" s="77">
        <v>5.51</v>
      </c>
      <c r="K41" s="77">
        <v>1.02</v>
      </c>
      <c r="L41" s="77">
        <v>2860220881.23</v>
      </c>
      <c r="N41" s="77">
        <v>3434500.716429838</v>
      </c>
      <c r="P41" s="77">
        <v>45.58</v>
      </c>
      <c r="Q41" s="77">
        <v>13.38</v>
      </c>
    </row>
    <row r="42" spans="2:17">
      <c r="B42" t="s">
        <v>365</v>
      </c>
      <c r="C42" t="s">
        <v>366</v>
      </c>
      <c r="D42" t="s">
        <v>103</v>
      </c>
      <c r="E42" t="s">
        <v>294</v>
      </c>
      <c r="F42" t="s">
        <v>154</v>
      </c>
      <c r="G42" t="s">
        <v>367</v>
      </c>
      <c r="H42" s="75">
        <v>3.9</v>
      </c>
      <c r="I42" t="s">
        <v>105</v>
      </c>
      <c r="J42" s="75">
        <v>5.5</v>
      </c>
      <c r="K42" s="75">
        <v>0.61</v>
      </c>
      <c r="L42" s="75">
        <v>382393523.13999999</v>
      </c>
      <c r="M42" s="75">
        <v>124.52</v>
      </c>
      <c r="N42" s="75">
        <v>476156.41501392802</v>
      </c>
      <c r="O42" s="75">
        <v>2.13</v>
      </c>
      <c r="P42" s="75">
        <v>6.32</v>
      </c>
      <c r="Q42" s="75">
        <v>1.86</v>
      </c>
    </row>
    <row r="43" spans="2:17">
      <c r="B43" t="s">
        <v>368</v>
      </c>
      <c r="C43" t="s">
        <v>369</v>
      </c>
      <c r="D43" t="s">
        <v>103</v>
      </c>
      <c r="E43" t="s">
        <v>294</v>
      </c>
      <c r="F43" t="s">
        <v>154</v>
      </c>
      <c r="G43" t="s">
        <v>370</v>
      </c>
      <c r="H43" s="75">
        <v>7.22</v>
      </c>
      <c r="I43" t="s">
        <v>105</v>
      </c>
      <c r="J43" s="75">
        <v>6.25</v>
      </c>
      <c r="K43" s="75">
        <v>1.57</v>
      </c>
      <c r="L43" s="75">
        <v>338294729.75999999</v>
      </c>
      <c r="M43" s="75">
        <v>145.02000000000001</v>
      </c>
      <c r="N43" s="75">
        <v>490595.01709795202</v>
      </c>
      <c r="O43" s="75">
        <v>1.97</v>
      </c>
      <c r="P43" s="75">
        <v>6.51</v>
      </c>
      <c r="Q43" s="75">
        <v>1.91</v>
      </c>
    </row>
    <row r="44" spans="2:17">
      <c r="B44" t="s">
        <v>371</v>
      </c>
      <c r="C44" t="s">
        <v>372</v>
      </c>
      <c r="D44" t="s">
        <v>103</v>
      </c>
      <c r="E44" t="s">
        <v>294</v>
      </c>
      <c r="F44" t="s">
        <v>154</v>
      </c>
      <c r="G44" t="s">
        <v>373</v>
      </c>
      <c r="H44" s="75">
        <v>18.73</v>
      </c>
      <c r="I44" t="s">
        <v>105</v>
      </c>
      <c r="J44" s="75">
        <v>3.75</v>
      </c>
      <c r="K44" s="75">
        <v>3.07</v>
      </c>
      <c r="L44" s="75">
        <v>3736566.31</v>
      </c>
      <c r="M44" s="75">
        <v>114.88</v>
      </c>
      <c r="N44" s="75">
        <v>4292.5673769280002</v>
      </c>
      <c r="O44" s="75">
        <v>0.16</v>
      </c>
      <c r="P44" s="75">
        <v>0.06</v>
      </c>
      <c r="Q44" s="75">
        <v>0.02</v>
      </c>
    </row>
    <row r="45" spans="2:17">
      <c r="B45" t="s">
        <v>374</v>
      </c>
      <c r="C45" t="s">
        <v>375</v>
      </c>
      <c r="D45" t="s">
        <v>103</v>
      </c>
      <c r="E45" t="s">
        <v>294</v>
      </c>
      <c r="F45" t="s">
        <v>154</v>
      </c>
      <c r="G45" t="s">
        <v>376</v>
      </c>
      <c r="H45" s="75">
        <v>15.42</v>
      </c>
      <c r="I45" t="s">
        <v>105</v>
      </c>
      <c r="J45" s="75">
        <v>5.5</v>
      </c>
      <c r="K45" s="75">
        <v>2.86</v>
      </c>
      <c r="L45" s="75">
        <v>158234731.72999999</v>
      </c>
      <c r="M45" s="75">
        <v>149.41999999999999</v>
      </c>
      <c r="N45" s="75">
        <v>236434.336150966</v>
      </c>
      <c r="O45" s="75">
        <v>0.9</v>
      </c>
      <c r="P45" s="75">
        <v>3.14</v>
      </c>
      <c r="Q45" s="75">
        <v>0.92</v>
      </c>
    </row>
    <row r="46" spans="2:17">
      <c r="B46" t="s">
        <v>377</v>
      </c>
      <c r="C46" t="s">
        <v>378</v>
      </c>
      <c r="D46" t="s">
        <v>103</v>
      </c>
      <c r="E46" t="s">
        <v>294</v>
      </c>
      <c r="F46" t="s">
        <v>152</v>
      </c>
      <c r="G46" t="s">
        <v>379</v>
      </c>
      <c r="H46" s="75">
        <v>2.2000000000000002</v>
      </c>
      <c r="I46" t="s">
        <v>105</v>
      </c>
      <c r="J46" s="75">
        <v>5</v>
      </c>
      <c r="K46" s="75">
        <v>0.22</v>
      </c>
      <c r="L46" s="75">
        <v>72517887.510000005</v>
      </c>
      <c r="M46" s="75">
        <v>114.45</v>
      </c>
      <c r="N46" s="75">
        <v>82996.722255194996</v>
      </c>
      <c r="O46" s="75">
        <v>0.39</v>
      </c>
      <c r="P46" s="75">
        <v>1.1000000000000001</v>
      </c>
      <c r="Q46" s="75">
        <v>0.32</v>
      </c>
    </row>
    <row r="47" spans="2:17">
      <c r="B47" t="s">
        <v>380</v>
      </c>
      <c r="C47" t="s">
        <v>381</v>
      </c>
      <c r="D47" t="s">
        <v>103</v>
      </c>
      <c r="E47" t="s">
        <v>294</v>
      </c>
      <c r="F47" t="s">
        <v>154</v>
      </c>
      <c r="G47" t="s">
        <v>382</v>
      </c>
      <c r="H47" s="75">
        <v>1.64</v>
      </c>
      <c r="I47" t="s">
        <v>105</v>
      </c>
      <c r="J47" s="75">
        <v>2.25</v>
      </c>
      <c r="K47" s="75">
        <v>0.13</v>
      </c>
      <c r="L47" s="75">
        <v>149088180.02000001</v>
      </c>
      <c r="M47" s="75">
        <v>104.29</v>
      </c>
      <c r="N47" s="75">
        <v>155484.062942858</v>
      </c>
      <c r="O47" s="75">
        <v>0.82</v>
      </c>
      <c r="P47" s="75">
        <v>2.06</v>
      </c>
      <c r="Q47" s="75">
        <v>0.61</v>
      </c>
    </row>
    <row r="48" spans="2:17">
      <c r="B48" t="s">
        <v>383</v>
      </c>
      <c r="C48" t="s">
        <v>384</v>
      </c>
      <c r="D48" t="s">
        <v>103</v>
      </c>
      <c r="E48" t="s">
        <v>294</v>
      </c>
      <c r="F48" t="s">
        <v>154</v>
      </c>
      <c r="G48" t="s">
        <v>385</v>
      </c>
      <c r="H48" s="75">
        <v>1.08</v>
      </c>
      <c r="I48" t="s">
        <v>105</v>
      </c>
      <c r="J48" s="75">
        <v>0.5</v>
      </c>
      <c r="K48" s="75">
        <v>0.1</v>
      </c>
      <c r="L48" s="75">
        <v>163060149.16999999</v>
      </c>
      <c r="M48" s="75">
        <v>100.89</v>
      </c>
      <c r="N48" s="75">
        <v>164511.38449761301</v>
      </c>
      <c r="O48" s="75">
        <v>1.07</v>
      </c>
      <c r="P48" s="75">
        <v>2.1800000000000002</v>
      </c>
      <c r="Q48" s="75">
        <v>0.64</v>
      </c>
    </row>
    <row r="49" spans="2:17">
      <c r="B49" t="s">
        <v>386</v>
      </c>
      <c r="C49" t="s">
        <v>387</v>
      </c>
      <c r="D49" t="s">
        <v>103</v>
      </c>
      <c r="E49" t="s">
        <v>294</v>
      </c>
      <c r="F49" t="s">
        <v>154</v>
      </c>
      <c r="G49" t="s">
        <v>388</v>
      </c>
      <c r="H49" s="75">
        <v>5.0199999999999996</v>
      </c>
      <c r="I49" t="s">
        <v>105</v>
      </c>
      <c r="J49" s="75">
        <v>1.25</v>
      </c>
      <c r="K49" s="75">
        <v>0.84</v>
      </c>
      <c r="L49" s="75">
        <v>29778971.300000001</v>
      </c>
      <c r="M49" s="75">
        <v>102.37</v>
      </c>
      <c r="N49" s="75">
        <v>30484.732919810001</v>
      </c>
      <c r="O49" s="75">
        <v>1.39</v>
      </c>
      <c r="P49" s="75">
        <v>0.4</v>
      </c>
      <c r="Q49" s="75">
        <v>0.12</v>
      </c>
    </row>
    <row r="50" spans="2:17">
      <c r="B50" t="s">
        <v>389</v>
      </c>
      <c r="C50" t="s">
        <v>390</v>
      </c>
      <c r="D50" t="s">
        <v>103</v>
      </c>
      <c r="E50" t="s">
        <v>294</v>
      </c>
      <c r="F50" t="s">
        <v>154</v>
      </c>
      <c r="G50" t="s">
        <v>295</v>
      </c>
      <c r="H50" s="75">
        <v>8.67</v>
      </c>
      <c r="I50" t="s">
        <v>105</v>
      </c>
      <c r="J50" s="75">
        <v>2</v>
      </c>
      <c r="K50" s="75">
        <v>1.76</v>
      </c>
      <c r="L50" s="75">
        <v>109705300.79000001</v>
      </c>
      <c r="M50" s="75">
        <v>103.07</v>
      </c>
      <c r="N50" s="75">
        <v>113073.253524253</v>
      </c>
      <c r="O50" s="75">
        <v>1.19</v>
      </c>
      <c r="P50" s="75">
        <v>1.5</v>
      </c>
      <c r="Q50" s="75">
        <v>0.44</v>
      </c>
    </row>
    <row r="51" spans="2:17">
      <c r="B51" t="s">
        <v>391</v>
      </c>
      <c r="C51" t="s">
        <v>392</v>
      </c>
      <c r="D51" t="s">
        <v>103</v>
      </c>
      <c r="E51" t="s">
        <v>294</v>
      </c>
      <c r="F51" t="s">
        <v>154</v>
      </c>
      <c r="G51" t="s">
        <v>393</v>
      </c>
      <c r="H51" s="75">
        <v>0.08</v>
      </c>
      <c r="I51" t="s">
        <v>105</v>
      </c>
      <c r="J51" s="75">
        <v>1.25</v>
      </c>
      <c r="K51" s="75">
        <v>0.11</v>
      </c>
      <c r="L51" s="75">
        <v>12317098.65</v>
      </c>
      <c r="M51" s="75">
        <v>101.25</v>
      </c>
      <c r="N51" s="75">
        <v>12471.062383125</v>
      </c>
      <c r="O51" s="75">
        <v>0.13</v>
      </c>
      <c r="P51" s="75">
        <v>0.17</v>
      </c>
      <c r="Q51" s="75">
        <v>0.05</v>
      </c>
    </row>
    <row r="52" spans="2:17">
      <c r="B52" t="s">
        <v>394</v>
      </c>
      <c r="C52" t="s">
        <v>395</v>
      </c>
      <c r="D52" t="s">
        <v>103</v>
      </c>
      <c r="E52" t="s">
        <v>294</v>
      </c>
      <c r="F52" t="s">
        <v>152</v>
      </c>
      <c r="G52" t="s">
        <v>396</v>
      </c>
      <c r="H52" s="75">
        <v>1.36</v>
      </c>
      <c r="I52" t="s">
        <v>105</v>
      </c>
      <c r="J52" s="75">
        <v>6</v>
      </c>
      <c r="K52" s="75">
        <v>0.09</v>
      </c>
      <c r="L52" s="75">
        <v>224013918.61000001</v>
      </c>
      <c r="M52" s="75">
        <v>111.86</v>
      </c>
      <c r="N52" s="75">
        <v>250581.96935714601</v>
      </c>
      <c r="O52" s="75">
        <v>1.22</v>
      </c>
      <c r="P52" s="75">
        <v>3.33</v>
      </c>
      <c r="Q52" s="75">
        <v>0.98</v>
      </c>
    </row>
    <row r="53" spans="2:17">
      <c r="B53" t="s">
        <v>397</v>
      </c>
      <c r="C53" t="s">
        <v>398</v>
      </c>
      <c r="D53" t="s">
        <v>103</v>
      </c>
      <c r="E53" t="s">
        <v>294</v>
      </c>
      <c r="F53" t="s">
        <v>154</v>
      </c>
      <c r="G53" t="s">
        <v>399</v>
      </c>
      <c r="H53" s="75">
        <v>0.33</v>
      </c>
      <c r="I53" t="s">
        <v>105</v>
      </c>
      <c r="J53" s="75">
        <v>4</v>
      </c>
      <c r="K53" s="75">
        <v>0.12</v>
      </c>
      <c r="L53" s="75">
        <v>32068291</v>
      </c>
      <c r="M53" s="75">
        <v>103.96</v>
      </c>
      <c r="N53" s="75">
        <v>33338.195323599997</v>
      </c>
      <c r="O53" s="75">
        <v>0.21</v>
      </c>
      <c r="P53" s="75">
        <v>0.44</v>
      </c>
      <c r="Q53" s="75">
        <v>0.13</v>
      </c>
    </row>
    <row r="54" spans="2:17">
      <c r="B54" t="s">
        <v>400</v>
      </c>
      <c r="C54" t="s">
        <v>401</v>
      </c>
      <c r="D54" t="s">
        <v>103</v>
      </c>
      <c r="E54" t="s">
        <v>294</v>
      </c>
      <c r="F54" t="s">
        <v>154</v>
      </c>
      <c r="G54" t="s">
        <v>376</v>
      </c>
      <c r="H54" s="75">
        <v>4.9800000000000004</v>
      </c>
      <c r="I54" t="s">
        <v>105</v>
      </c>
      <c r="J54" s="75">
        <v>4.25</v>
      </c>
      <c r="K54" s="75">
        <v>0.89</v>
      </c>
      <c r="L54" s="75">
        <v>476494106.27999997</v>
      </c>
      <c r="M54" s="75">
        <v>120.1</v>
      </c>
      <c r="N54" s="75">
        <v>572269.42164227995</v>
      </c>
      <c r="O54" s="75">
        <v>2.58</v>
      </c>
      <c r="P54" s="75">
        <v>7.59</v>
      </c>
      <c r="Q54" s="75">
        <v>2.23</v>
      </c>
    </row>
    <row r="55" spans="2:17">
      <c r="B55" t="s">
        <v>402</v>
      </c>
      <c r="C55" t="s">
        <v>403</v>
      </c>
      <c r="D55" t="s">
        <v>103</v>
      </c>
      <c r="E55" t="s">
        <v>294</v>
      </c>
      <c r="F55" t="s">
        <v>154</v>
      </c>
      <c r="G55" t="s">
        <v>404</v>
      </c>
      <c r="H55" s="75">
        <v>3.52</v>
      </c>
      <c r="I55" t="s">
        <v>105</v>
      </c>
      <c r="J55" s="75">
        <v>1</v>
      </c>
      <c r="K55" s="75">
        <v>0.43</v>
      </c>
      <c r="L55" s="75">
        <v>40939989.399999999</v>
      </c>
      <c r="M55" s="75">
        <v>102.43</v>
      </c>
      <c r="N55" s="75">
        <v>41934.83114242</v>
      </c>
      <c r="O55" s="75">
        <v>0.31</v>
      </c>
      <c r="P55" s="75">
        <v>0.56000000000000005</v>
      </c>
      <c r="Q55" s="75">
        <v>0.16</v>
      </c>
    </row>
    <row r="56" spans="2:17">
      <c r="B56" t="s">
        <v>405</v>
      </c>
      <c r="C56" t="s">
        <v>406</v>
      </c>
      <c r="D56" t="s">
        <v>103</v>
      </c>
      <c r="E56" t="s">
        <v>294</v>
      </c>
      <c r="F56" t="s">
        <v>154</v>
      </c>
      <c r="G56" t="s">
        <v>407</v>
      </c>
      <c r="H56" s="75">
        <v>7.46</v>
      </c>
      <c r="I56" t="s">
        <v>105</v>
      </c>
      <c r="J56" s="75">
        <v>1.75</v>
      </c>
      <c r="K56" s="75">
        <v>1.49</v>
      </c>
      <c r="L56" s="75">
        <v>114025189.45999999</v>
      </c>
      <c r="M56" s="75">
        <v>102.09</v>
      </c>
      <c r="N56" s="75">
        <v>116408.315919714</v>
      </c>
      <c r="O56" s="75">
        <v>0.74</v>
      </c>
      <c r="P56" s="75">
        <v>1.54</v>
      </c>
      <c r="Q56" s="75">
        <v>0.45</v>
      </c>
    </row>
    <row r="57" spans="2:17">
      <c r="B57" t="s">
        <v>408</v>
      </c>
      <c r="C57" t="s">
        <v>409</v>
      </c>
      <c r="D57" t="s">
        <v>103</v>
      </c>
      <c r="E57" t="s">
        <v>294</v>
      </c>
      <c r="F57" t="s">
        <v>154</v>
      </c>
      <c r="G57" t="s">
        <v>410</v>
      </c>
      <c r="H57" s="75">
        <v>5.85</v>
      </c>
      <c r="I57" t="s">
        <v>105</v>
      </c>
      <c r="J57" s="75">
        <v>3.75</v>
      </c>
      <c r="K57" s="75">
        <v>1.1499999999999999</v>
      </c>
      <c r="L57" s="75">
        <v>553552248.10000002</v>
      </c>
      <c r="M57" s="75">
        <v>118.05</v>
      </c>
      <c r="N57" s="75">
        <v>653468.42888204998</v>
      </c>
      <c r="O57" s="75">
        <v>3.6</v>
      </c>
      <c r="P57" s="75">
        <v>8.67</v>
      </c>
      <c r="Q57" s="75">
        <v>2.5499999999999998</v>
      </c>
    </row>
    <row r="58" spans="2:17">
      <c r="B58" s="76" t="s">
        <v>411</v>
      </c>
      <c r="C58" s="15"/>
      <c r="D58" s="15"/>
      <c r="H58" s="77">
        <v>3.33</v>
      </c>
      <c r="K58" s="77">
        <v>0.14000000000000001</v>
      </c>
      <c r="L58" s="77">
        <v>223488653.22999999</v>
      </c>
      <c r="N58" s="77">
        <v>223105.395236098</v>
      </c>
      <c r="P58" s="77">
        <v>2.96</v>
      </c>
      <c r="Q58" s="77">
        <v>0.87</v>
      </c>
    </row>
    <row r="59" spans="2:17">
      <c r="B59" t="s">
        <v>412</v>
      </c>
      <c r="C59" t="s">
        <v>413</v>
      </c>
      <c r="D59" t="s">
        <v>103</v>
      </c>
      <c r="E59" t="s">
        <v>294</v>
      </c>
      <c r="F59" t="s">
        <v>154</v>
      </c>
      <c r="G59" t="s">
        <v>295</v>
      </c>
      <c r="H59" s="75">
        <v>4.16</v>
      </c>
      <c r="I59" t="s">
        <v>105</v>
      </c>
      <c r="J59" s="75">
        <v>0.09</v>
      </c>
      <c r="K59" s="75">
        <v>0.16</v>
      </c>
      <c r="L59" s="75">
        <v>95375466.670000002</v>
      </c>
      <c r="M59" s="75">
        <v>99.74</v>
      </c>
      <c r="N59" s="75">
        <v>95127.490456657993</v>
      </c>
      <c r="O59" s="75">
        <v>0.68</v>
      </c>
      <c r="P59" s="75">
        <v>1.26</v>
      </c>
      <c r="Q59" s="75">
        <v>0.37</v>
      </c>
    </row>
    <row r="60" spans="2:17">
      <c r="B60" t="s">
        <v>414</v>
      </c>
      <c r="C60" t="s">
        <v>415</v>
      </c>
      <c r="D60" t="s">
        <v>103</v>
      </c>
      <c r="E60" t="s">
        <v>294</v>
      </c>
      <c r="F60" t="s">
        <v>154</v>
      </c>
      <c r="G60" t="s">
        <v>416</v>
      </c>
      <c r="H60" s="75">
        <v>8.6300000000000008</v>
      </c>
      <c r="I60" t="s">
        <v>105</v>
      </c>
      <c r="J60" s="75">
        <v>0.11</v>
      </c>
      <c r="K60" s="75">
        <v>0.18</v>
      </c>
      <c r="L60" s="75">
        <v>1054205</v>
      </c>
      <c r="M60" s="75">
        <v>99.22</v>
      </c>
      <c r="N60" s="75">
        <v>1045.982201</v>
      </c>
      <c r="O60" s="75">
        <v>0.15</v>
      </c>
      <c r="P60" s="75">
        <v>0.01</v>
      </c>
      <c r="Q60" s="75">
        <v>0</v>
      </c>
    </row>
    <row r="61" spans="2:17">
      <c r="B61" t="s">
        <v>417</v>
      </c>
      <c r="C61" t="s">
        <v>418</v>
      </c>
      <c r="D61" t="s">
        <v>103</v>
      </c>
      <c r="E61" t="s">
        <v>294</v>
      </c>
      <c r="F61" t="s">
        <v>154</v>
      </c>
      <c r="G61" t="s">
        <v>419</v>
      </c>
      <c r="H61" s="75">
        <v>2.66</v>
      </c>
      <c r="I61" t="s">
        <v>105</v>
      </c>
      <c r="J61" s="75">
        <v>0.09</v>
      </c>
      <c r="K61" s="75">
        <v>0.13</v>
      </c>
      <c r="L61" s="75">
        <v>127058981.56</v>
      </c>
      <c r="M61" s="75">
        <v>99.9</v>
      </c>
      <c r="N61" s="75">
        <v>126931.92257844</v>
      </c>
      <c r="O61" s="75">
        <v>0.69</v>
      </c>
      <c r="P61" s="75">
        <v>1.68</v>
      </c>
      <c r="Q61" s="75">
        <v>0.49</v>
      </c>
    </row>
    <row r="62" spans="2:17">
      <c r="B62" s="76" t="s">
        <v>420</v>
      </c>
      <c r="C62" s="15"/>
      <c r="D62" s="15"/>
      <c r="H62" s="77">
        <v>0</v>
      </c>
      <c r="K62" s="77">
        <v>0</v>
      </c>
      <c r="L62" s="77">
        <v>0</v>
      </c>
      <c r="N62" s="77">
        <v>0</v>
      </c>
      <c r="P62" s="77">
        <v>0</v>
      </c>
      <c r="Q62" s="77">
        <v>0</v>
      </c>
    </row>
    <row r="63" spans="2:17">
      <c r="B63" t="s">
        <v>212</v>
      </c>
      <c r="C63" t="s">
        <v>212</v>
      </c>
      <c r="D63" s="15"/>
      <c r="E63" t="s">
        <v>212</v>
      </c>
      <c r="H63" s="75">
        <v>0</v>
      </c>
      <c r="I63" t="s">
        <v>212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75">
        <v>0</v>
      </c>
      <c r="Q63" s="75">
        <v>0</v>
      </c>
    </row>
    <row r="64" spans="2:17">
      <c r="B64" s="76" t="s">
        <v>287</v>
      </c>
      <c r="C64" s="15"/>
      <c r="D64" s="15"/>
      <c r="H64" s="77">
        <v>4.75</v>
      </c>
      <c r="K64" s="77">
        <v>5.45</v>
      </c>
      <c r="L64" s="77">
        <v>69473380.180000007</v>
      </c>
      <c r="N64" s="77">
        <v>100151.26693215808</v>
      </c>
      <c r="P64" s="77">
        <v>1.33</v>
      </c>
      <c r="Q64" s="77">
        <v>0.39</v>
      </c>
    </row>
    <row r="65" spans="2:17">
      <c r="B65" s="76" t="s">
        <v>421</v>
      </c>
      <c r="C65" s="15"/>
      <c r="D65" s="15"/>
      <c r="H65" s="77">
        <v>1.55</v>
      </c>
      <c r="K65" s="77">
        <v>1.61</v>
      </c>
      <c r="L65" s="77">
        <v>1360000</v>
      </c>
      <c r="N65" s="77">
        <v>5041.1624624222104</v>
      </c>
      <c r="P65" s="77">
        <v>7.0000000000000007E-2</v>
      </c>
      <c r="Q65" s="77">
        <v>0.02</v>
      </c>
    </row>
    <row r="66" spans="2:17">
      <c r="B66" t="s">
        <v>422</v>
      </c>
      <c r="C66" t="s">
        <v>423</v>
      </c>
      <c r="D66" t="s">
        <v>424</v>
      </c>
      <c r="E66" t="s">
        <v>425</v>
      </c>
      <c r="F66" t="s">
        <v>426</v>
      </c>
      <c r="G66" t="s">
        <v>393</v>
      </c>
      <c r="H66" s="75">
        <v>1.55</v>
      </c>
      <c r="I66" t="s">
        <v>109</v>
      </c>
      <c r="J66" s="75">
        <v>5.13</v>
      </c>
      <c r="K66" s="75">
        <v>1.61</v>
      </c>
      <c r="L66" s="75">
        <v>1360000</v>
      </c>
      <c r="M66" s="75">
        <v>105.03647222222179</v>
      </c>
      <c r="N66" s="75">
        <v>5041.1624624222104</v>
      </c>
      <c r="O66" s="75">
        <v>0.09</v>
      </c>
      <c r="P66" s="75">
        <v>7.0000000000000007E-2</v>
      </c>
      <c r="Q66" s="75">
        <v>0.02</v>
      </c>
    </row>
    <row r="67" spans="2:17">
      <c r="B67" s="76" t="s">
        <v>427</v>
      </c>
      <c r="C67" s="15"/>
      <c r="D67" s="15"/>
      <c r="H67" s="77">
        <v>4.92</v>
      </c>
      <c r="K67" s="77">
        <v>5.65</v>
      </c>
      <c r="L67" s="77">
        <v>68113380.180000007</v>
      </c>
      <c r="N67" s="77">
        <v>95110.104469735874</v>
      </c>
      <c r="P67" s="77">
        <v>1.26</v>
      </c>
      <c r="Q67" s="77">
        <v>0.37</v>
      </c>
    </row>
    <row r="68" spans="2:17">
      <c r="B68" t="s">
        <v>428</v>
      </c>
      <c r="C68" t="s">
        <v>429</v>
      </c>
      <c r="D68" t="s">
        <v>126</v>
      </c>
      <c r="E68" t="s">
        <v>430</v>
      </c>
      <c r="F68" t="s">
        <v>431</v>
      </c>
      <c r="G68" t="s">
        <v>357</v>
      </c>
      <c r="H68" s="75">
        <v>3.77</v>
      </c>
      <c r="I68" t="s">
        <v>109</v>
      </c>
      <c r="J68" s="75">
        <v>0</v>
      </c>
      <c r="K68" s="75">
        <v>7.2</v>
      </c>
      <c r="L68" s="75">
        <v>10948610.99</v>
      </c>
      <c r="M68" s="75">
        <v>23.80470639982412</v>
      </c>
      <c r="N68" s="75">
        <v>9197.5787099291301</v>
      </c>
      <c r="O68" s="75">
        <v>1.41</v>
      </c>
      <c r="P68" s="75">
        <v>0.12</v>
      </c>
      <c r="Q68" s="75">
        <v>0.04</v>
      </c>
    </row>
    <row r="69" spans="2:17">
      <c r="B69" t="s">
        <v>432</v>
      </c>
      <c r="C69" t="s">
        <v>433</v>
      </c>
      <c r="D69" t="s">
        <v>126</v>
      </c>
      <c r="E69" t="s">
        <v>434</v>
      </c>
      <c r="F69" t="s">
        <v>426</v>
      </c>
      <c r="G69" t="s">
        <v>348</v>
      </c>
      <c r="H69" s="75">
        <v>5.74</v>
      </c>
      <c r="I69" t="s">
        <v>126</v>
      </c>
      <c r="J69" s="75">
        <v>6.3</v>
      </c>
      <c r="K69" s="75">
        <v>5.73</v>
      </c>
      <c r="L69" s="75">
        <v>29590840.420000002</v>
      </c>
      <c r="M69" s="75">
        <v>103.52419925622902</v>
      </c>
      <c r="N69" s="75">
        <v>1647.4793425600999</v>
      </c>
      <c r="O69" s="75">
        <v>0.08</v>
      </c>
      <c r="P69" s="75">
        <v>0.02</v>
      </c>
      <c r="Q69" s="75">
        <v>0.01</v>
      </c>
    </row>
    <row r="70" spans="2:17">
      <c r="B70" t="s">
        <v>435</v>
      </c>
      <c r="C70" t="s">
        <v>436</v>
      </c>
      <c r="D70" t="s">
        <v>126</v>
      </c>
      <c r="E70" t="s">
        <v>437</v>
      </c>
      <c r="F70" t="s">
        <v>431</v>
      </c>
      <c r="G70" t="s">
        <v>404</v>
      </c>
      <c r="H70" s="75">
        <v>3.94</v>
      </c>
      <c r="I70" t="s">
        <v>205</v>
      </c>
      <c r="J70" s="75">
        <v>5.75</v>
      </c>
      <c r="K70" s="75">
        <v>6.83</v>
      </c>
      <c r="L70" s="75">
        <v>991293.17</v>
      </c>
      <c r="M70" s="75">
        <v>9355.1611111111106</v>
      </c>
      <c r="N70" s="75">
        <v>17972.4447739391</v>
      </c>
      <c r="O70" s="75">
        <v>0</v>
      </c>
      <c r="P70" s="75">
        <v>0.24</v>
      </c>
      <c r="Q70" s="75">
        <v>7.0000000000000007E-2</v>
      </c>
    </row>
    <row r="71" spans="2:17">
      <c r="B71" t="s">
        <v>438</v>
      </c>
      <c r="C71" t="s">
        <v>439</v>
      </c>
      <c r="D71" t="s">
        <v>126</v>
      </c>
      <c r="E71" t="s">
        <v>437</v>
      </c>
      <c r="F71" t="s">
        <v>431</v>
      </c>
      <c r="G71" t="s">
        <v>318</v>
      </c>
      <c r="H71" s="75">
        <v>7.19</v>
      </c>
      <c r="I71" t="s">
        <v>205</v>
      </c>
      <c r="J71" s="75">
        <v>6.5</v>
      </c>
      <c r="K71" s="75">
        <v>6.74</v>
      </c>
      <c r="L71" s="75">
        <v>1078586.1399999999</v>
      </c>
      <c r="M71" s="75">
        <v>10113.383333</v>
      </c>
      <c r="N71" s="75">
        <v>21140.004567289801</v>
      </c>
      <c r="O71" s="75">
        <v>0</v>
      </c>
      <c r="P71" s="75">
        <v>0.28000000000000003</v>
      </c>
      <c r="Q71" s="75">
        <v>0.08</v>
      </c>
    </row>
    <row r="72" spans="2:17">
      <c r="B72" t="s">
        <v>440</v>
      </c>
      <c r="C72" t="s">
        <v>441</v>
      </c>
      <c r="D72" t="s">
        <v>126</v>
      </c>
      <c r="E72" t="s">
        <v>442</v>
      </c>
      <c r="F72" t="s">
        <v>426</v>
      </c>
      <c r="G72" t="s">
        <v>443</v>
      </c>
      <c r="H72" s="75">
        <v>6.29</v>
      </c>
      <c r="I72" t="s">
        <v>109</v>
      </c>
      <c r="J72" s="75">
        <v>4.25</v>
      </c>
      <c r="K72" s="75">
        <v>4.25</v>
      </c>
      <c r="L72" s="75">
        <v>4142717.67</v>
      </c>
      <c r="M72" s="75">
        <v>101.92625000000005</v>
      </c>
      <c r="N72" s="75">
        <v>14901.2616782187</v>
      </c>
      <c r="O72" s="75">
        <v>0.1</v>
      </c>
      <c r="P72" s="75">
        <v>0.2</v>
      </c>
      <c r="Q72" s="75">
        <v>0.06</v>
      </c>
    </row>
    <row r="73" spans="2:17">
      <c r="B73" t="s">
        <v>444</v>
      </c>
      <c r="C73" t="s">
        <v>445</v>
      </c>
      <c r="D73" t="s">
        <v>126</v>
      </c>
      <c r="E73" t="s">
        <v>442</v>
      </c>
      <c r="F73" t="s">
        <v>426</v>
      </c>
      <c r="G73" t="s">
        <v>333</v>
      </c>
      <c r="H73" s="75">
        <v>6.71</v>
      </c>
      <c r="I73" t="s">
        <v>109</v>
      </c>
      <c r="J73" s="75">
        <v>6</v>
      </c>
      <c r="K73" s="75">
        <v>4.5</v>
      </c>
      <c r="L73" s="75">
        <v>2071358.85</v>
      </c>
      <c r="M73" s="75">
        <v>113.773</v>
      </c>
      <c r="N73" s="75">
        <v>8316.6076314646398</v>
      </c>
      <c r="O73" s="75">
        <v>0.08</v>
      </c>
      <c r="P73" s="75">
        <v>0.11</v>
      </c>
      <c r="Q73" s="75">
        <v>0.03</v>
      </c>
    </row>
    <row r="74" spans="2:17">
      <c r="B74" t="s">
        <v>446</v>
      </c>
      <c r="C74" t="s">
        <v>447</v>
      </c>
      <c r="D74" t="s">
        <v>126</v>
      </c>
      <c r="E74" t="s">
        <v>442</v>
      </c>
      <c r="F74" t="s">
        <v>426</v>
      </c>
      <c r="G74" t="s">
        <v>448</v>
      </c>
      <c r="H74" s="75">
        <v>2.36</v>
      </c>
      <c r="I74" t="s">
        <v>203</v>
      </c>
      <c r="J74" s="75">
        <v>10</v>
      </c>
      <c r="K74" s="75">
        <v>4.3600000000000003</v>
      </c>
      <c r="L74" s="75">
        <v>19289972.940000001</v>
      </c>
      <c r="M74" s="75">
        <v>102.98</v>
      </c>
      <c r="N74" s="75">
        <v>21934.727766334399</v>
      </c>
      <c r="O74" s="75">
        <v>23.58</v>
      </c>
      <c r="P74" s="75">
        <v>0.28999999999999998</v>
      </c>
      <c r="Q74" s="75">
        <v>0.09</v>
      </c>
    </row>
    <row r="75" spans="2:17">
      <c r="B75" t="s">
        <v>449</v>
      </c>
      <c r="C75" s="15"/>
      <c r="D75" s="15"/>
    </row>
    <row r="76" spans="2:17">
      <c r="B76" t="s">
        <v>450</v>
      </c>
      <c r="C76" s="15"/>
      <c r="D76" s="15"/>
    </row>
    <row r="77" spans="2:17">
      <c r="B77" t="s">
        <v>451</v>
      </c>
      <c r="C77" s="15"/>
      <c r="D77" s="15"/>
    </row>
    <row r="78" spans="2:17">
      <c r="C78" s="15"/>
      <c r="D78" s="15"/>
    </row>
    <row r="79" spans="2:17">
      <c r="C79" s="15"/>
      <c r="D79" s="15"/>
    </row>
    <row r="80" spans="2:17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s="91" t="s">
        <v>196</v>
      </c>
    </row>
    <row r="2" spans="2:23">
      <c r="B2" s="2" t="s">
        <v>1</v>
      </c>
      <c r="C2" s="91">
        <v>513026484</v>
      </c>
    </row>
    <row r="3" spans="2:23">
      <c r="B3" s="2" t="s">
        <v>2</v>
      </c>
      <c r="C3" s="91" t="s">
        <v>5183</v>
      </c>
    </row>
    <row r="4" spans="2:23">
      <c r="B4" s="2" t="s">
        <v>3</v>
      </c>
    </row>
    <row r="5" spans="2:23">
      <c r="B5" s="2"/>
    </row>
    <row r="7" spans="2:23" ht="26.25" customHeight="1">
      <c r="B7" s="146" t="s">
        <v>182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4"/>
    </row>
    <row r="12" spans="2:23">
      <c r="B12" s="76" t="s">
        <v>207</v>
      </c>
      <c r="E12" s="14"/>
      <c r="F12" s="14"/>
      <c r="G12" s="14"/>
      <c r="H12" s="77">
        <v>0</v>
      </c>
      <c r="I12" s="14"/>
      <c r="J12" s="14"/>
      <c r="K12" s="14"/>
      <c r="L12" s="77">
        <v>0</v>
      </c>
      <c r="M12" s="77">
        <v>0</v>
      </c>
      <c r="N12" s="14"/>
      <c r="O12" s="77">
        <v>0</v>
      </c>
      <c r="P12" s="77">
        <v>0</v>
      </c>
      <c r="Q12" s="14"/>
      <c r="R12" s="14"/>
      <c r="S12" s="14"/>
      <c r="T12" s="14"/>
      <c r="U12" s="14"/>
      <c r="V12" s="14"/>
      <c r="W12" s="14"/>
    </row>
    <row r="13" spans="2:23">
      <c r="B13" s="76" t="s">
        <v>3536</v>
      </c>
      <c r="E13" s="14"/>
      <c r="F13" s="14"/>
      <c r="G13" s="14"/>
      <c r="H13" s="77">
        <v>0</v>
      </c>
      <c r="I13" s="14"/>
      <c r="J13" s="14"/>
      <c r="K13" s="14"/>
      <c r="L13" s="77">
        <v>0</v>
      </c>
      <c r="M13" s="77">
        <v>0</v>
      </c>
      <c r="N13" s="14"/>
      <c r="O13" s="77">
        <v>0</v>
      </c>
      <c r="P13" s="77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4"/>
      <c r="G14" s="14"/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14"/>
      <c r="R14" s="14"/>
      <c r="S14" s="14"/>
      <c r="T14" s="14"/>
      <c r="U14" s="14"/>
      <c r="V14" s="14"/>
      <c r="W14" s="14"/>
    </row>
    <row r="15" spans="2:23">
      <c r="B15" s="76" t="s">
        <v>3537</v>
      </c>
      <c r="E15" s="14"/>
      <c r="F15" s="14"/>
      <c r="G15" s="14"/>
      <c r="H15" s="77">
        <v>0</v>
      </c>
      <c r="I15" s="14"/>
      <c r="J15" s="14"/>
      <c r="K15" s="14"/>
      <c r="L15" s="77">
        <v>0</v>
      </c>
      <c r="M15" s="77">
        <v>0</v>
      </c>
      <c r="N15" s="14"/>
      <c r="O15" s="77">
        <v>0</v>
      </c>
      <c r="P15" s="77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4"/>
      <c r="G16" s="14"/>
      <c r="H16" s="75">
        <v>0</v>
      </c>
      <c r="I16" t="s">
        <v>212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14"/>
      <c r="R16" s="14"/>
      <c r="S16" s="14"/>
      <c r="T16" s="14"/>
      <c r="U16" s="14"/>
      <c r="V16" s="14"/>
      <c r="W16" s="14"/>
    </row>
    <row r="17" spans="2:23">
      <c r="B17" s="76" t="s">
        <v>453</v>
      </c>
      <c r="E17" s="14"/>
      <c r="F17" s="14"/>
      <c r="G17" s="14"/>
      <c r="H17" s="77">
        <v>0</v>
      </c>
      <c r="I17" s="14"/>
      <c r="J17" s="14"/>
      <c r="K17" s="14"/>
      <c r="L17" s="77">
        <v>0</v>
      </c>
      <c r="M17" s="77">
        <v>0</v>
      </c>
      <c r="N17" s="14"/>
      <c r="O17" s="77">
        <v>0</v>
      </c>
      <c r="P17" s="77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4"/>
      <c r="G18" s="14"/>
      <c r="H18" s="75">
        <v>0</v>
      </c>
      <c r="I18" t="s">
        <v>212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14"/>
      <c r="R18" s="14"/>
      <c r="S18" s="14"/>
      <c r="T18" s="14"/>
      <c r="U18" s="14"/>
      <c r="V18" s="14"/>
      <c r="W18" s="14"/>
    </row>
    <row r="19" spans="2:23">
      <c r="B19" s="76" t="s">
        <v>1707</v>
      </c>
      <c r="E19" s="14"/>
      <c r="F19" s="14"/>
      <c r="G19" s="14"/>
      <c r="H19" s="77">
        <v>0</v>
      </c>
      <c r="I19" s="14"/>
      <c r="J19" s="14"/>
      <c r="K19" s="14"/>
      <c r="L19" s="77">
        <v>0</v>
      </c>
      <c r="M19" s="77">
        <v>0</v>
      </c>
      <c r="N19" s="14"/>
      <c r="O19" s="77">
        <v>0</v>
      </c>
      <c r="P19" s="77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4"/>
      <c r="G20" s="14"/>
      <c r="H20" s="75">
        <v>0</v>
      </c>
      <c r="I20" t="s">
        <v>212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14"/>
      <c r="R20" s="14"/>
      <c r="S20" s="14"/>
      <c r="T20" s="14"/>
      <c r="U20" s="14"/>
      <c r="V20" s="14"/>
      <c r="W20" s="14"/>
    </row>
    <row r="21" spans="2:23">
      <c r="B21" s="76" t="s">
        <v>287</v>
      </c>
      <c r="D21" s="15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23">
      <c r="B22" s="76" t="s">
        <v>454</v>
      </c>
      <c r="D22" s="15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5">
        <v>0</v>
      </c>
      <c r="I23" t="s">
        <v>212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23">
      <c r="B24" s="76" t="s">
        <v>455</v>
      </c>
      <c r="D24" s="15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5">
        <v>0</v>
      </c>
      <c r="I25" t="s">
        <v>212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</row>
    <row r="26" spans="2:23">
      <c r="B26" t="s">
        <v>289</v>
      </c>
      <c r="D26" s="15"/>
    </row>
    <row r="27" spans="2:23">
      <c r="B27" t="s">
        <v>449</v>
      </c>
      <c r="D27" s="15"/>
    </row>
    <row r="28" spans="2:23">
      <c r="B28" t="s">
        <v>450</v>
      </c>
      <c r="D28" s="15"/>
    </row>
    <row r="29" spans="2:23">
      <c r="B29" t="s">
        <v>451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B1048576 D1:XFD1048576 C5:C1048576 C1:C3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s="91" t="s">
        <v>196</v>
      </c>
    </row>
    <row r="2" spans="2:67">
      <c r="B2" s="2" t="s">
        <v>1</v>
      </c>
      <c r="C2" s="91">
        <v>513026484</v>
      </c>
    </row>
    <row r="3" spans="2:67">
      <c r="B3" s="2" t="s">
        <v>2</v>
      </c>
      <c r="C3" s="91" t="s">
        <v>5183</v>
      </c>
    </row>
    <row r="4" spans="2:67">
      <c r="B4" s="2" t="s">
        <v>3</v>
      </c>
    </row>
    <row r="6" spans="2:67" ht="26.25" customHeight="1">
      <c r="B6" s="141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5"/>
      <c r="BO6" s="18"/>
    </row>
    <row r="7" spans="2:67" ht="26.25" customHeight="1">
      <c r="B7" s="141" t="s">
        <v>83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5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4">
        <v>0</v>
      </c>
      <c r="P11" s="32"/>
      <c r="Q11" s="74">
        <v>0</v>
      </c>
      <c r="R11" s="7"/>
      <c r="S11" s="74">
        <v>0</v>
      </c>
      <c r="T11" s="74">
        <v>0</v>
      </c>
      <c r="U11" s="34"/>
      <c r="BJ11" s="15"/>
      <c r="BK11" s="18"/>
      <c r="BL11" s="15"/>
      <c r="BO11" s="15"/>
    </row>
    <row r="12" spans="2:67">
      <c r="B12" s="76" t="s">
        <v>207</v>
      </c>
      <c r="C12" s="15"/>
      <c r="D12" s="15"/>
      <c r="E12" s="15"/>
      <c r="F12" s="15"/>
      <c r="G12" s="15"/>
      <c r="K12" s="77">
        <v>0</v>
      </c>
      <c r="N12" s="77">
        <v>0</v>
      </c>
      <c r="O12" s="77">
        <v>0</v>
      </c>
      <c r="Q12" s="77">
        <v>0</v>
      </c>
      <c r="S12" s="77">
        <v>0</v>
      </c>
      <c r="T12" s="77">
        <v>0</v>
      </c>
    </row>
    <row r="13" spans="2:67">
      <c r="B13" s="76" t="s">
        <v>452</v>
      </c>
      <c r="C13" s="15"/>
      <c r="D13" s="15"/>
      <c r="E13" s="15"/>
      <c r="F13" s="15"/>
      <c r="G13" s="15"/>
      <c r="K13" s="77">
        <v>0</v>
      </c>
      <c r="N13" s="77">
        <v>0</v>
      </c>
      <c r="O13" s="77">
        <v>0</v>
      </c>
      <c r="Q13" s="77">
        <v>0</v>
      </c>
      <c r="S13" s="77">
        <v>0</v>
      </c>
      <c r="T13" s="77">
        <v>0</v>
      </c>
    </row>
    <row r="14" spans="2:67">
      <c r="B14" t="s">
        <v>212</v>
      </c>
      <c r="C14" t="s">
        <v>212</v>
      </c>
      <c r="D14" s="15"/>
      <c r="E14" s="15"/>
      <c r="F14" s="15"/>
      <c r="G14" t="s">
        <v>212</v>
      </c>
      <c r="H14" t="s">
        <v>212</v>
      </c>
      <c r="K14" s="75">
        <v>0</v>
      </c>
      <c r="L14" t="s">
        <v>212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</row>
    <row r="15" spans="2:67">
      <c r="B15" s="76" t="s">
        <v>326</v>
      </c>
      <c r="C15" s="15"/>
      <c r="D15" s="15"/>
      <c r="E15" s="15"/>
      <c r="F15" s="15"/>
      <c r="G15" s="15"/>
      <c r="K15" s="77">
        <v>0</v>
      </c>
      <c r="N15" s="77">
        <v>0</v>
      </c>
      <c r="O15" s="77">
        <v>0</v>
      </c>
      <c r="Q15" s="77">
        <v>0</v>
      </c>
      <c r="S15" s="77">
        <v>0</v>
      </c>
      <c r="T15" s="77">
        <v>0</v>
      </c>
    </row>
    <row r="16" spans="2:67">
      <c r="B16" t="s">
        <v>212</v>
      </c>
      <c r="C16" t="s">
        <v>212</v>
      </c>
      <c r="D16" s="15"/>
      <c r="E16" s="15"/>
      <c r="F16" s="15"/>
      <c r="G16" t="s">
        <v>212</v>
      </c>
      <c r="H16" t="s">
        <v>212</v>
      </c>
      <c r="K16" s="75">
        <v>0</v>
      </c>
      <c r="L16" t="s">
        <v>212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75">
        <v>0</v>
      </c>
    </row>
    <row r="17" spans="2:20">
      <c r="B17" s="76" t="s">
        <v>453</v>
      </c>
      <c r="C17" s="15"/>
      <c r="D17" s="15"/>
      <c r="E17" s="15"/>
      <c r="F17" s="15"/>
      <c r="G17" s="15"/>
      <c r="K17" s="77">
        <v>0</v>
      </c>
      <c r="N17" s="77">
        <v>0</v>
      </c>
      <c r="O17" s="77">
        <v>0</v>
      </c>
      <c r="Q17" s="77">
        <v>0</v>
      </c>
      <c r="S17" s="77">
        <v>0</v>
      </c>
      <c r="T17" s="77">
        <v>0</v>
      </c>
    </row>
    <row r="18" spans="2:20">
      <c r="B18" t="s">
        <v>212</v>
      </c>
      <c r="C18" t="s">
        <v>212</v>
      </c>
      <c r="D18" s="15"/>
      <c r="E18" s="15"/>
      <c r="F18" s="15"/>
      <c r="G18" t="s">
        <v>212</v>
      </c>
      <c r="H18" t="s">
        <v>212</v>
      </c>
      <c r="K18" s="75">
        <v>0</v>
      </c>
      <c r="L18" t="s">
        <v>212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</row>
    <row r="19" spans="2:20">
      <c r="B19" s="76" t="s">
        <v>287</v>
      </c>
      <c r="C19" s="15"/>
      <c r="D19" s="15"/>
      <c r="E19" s="15"/>
      <c r="F19" s="15"/>
      <c r="G19" s="15"/>
      <c r="K19" s="77">
        <v>0</v>
      </c>
      <c r="N19" s="77">
        <v>0</v>
      </c>
      <c r="O19" s="77">
        <v>0</v>
      </c>
      <c r="Q19" s="77">
        <v>0</v>
      </c>
      <c r="S19" s="77">
        <v>0</v>
      </c>
      <c r="T19" s="77">
        <v>0</v>
      </c>
    </row>
    <row r="20" spans="2:20">
      <c r="B20" s="76" t="s">
        <v>454</v>
      </c>
      <c r="C20" s="15"/>
      <c r="D20" s="15"/>
      <c r="E20" s="15"/>
      <c r="F20" s="15"/>
      <c r="G20" s="15"/>
      <c r="K20" s="77">
        <v>0</v>
      </c>
      <c r="N20" s="77">
        <v>0</v>
      </c>
      <c r="O20" s="77">
        <v>0</v>
      </c>
      <c r="Q20" s="77">
        <v>0</v>
      </c>
      <c r="S20" s="77">
        <v>0</v>
      </c>
      <c r="T20" s="77">
        <v>0</v>
      </c>
    </row>
    <row r="21" spans="2:20">
      <c r="B21" t="s">
        <v>212</v>
      </c>
      <c r="C21" t="s">
        <v>212</v>
      </c>
      <c r="D21" s="15"/>
      <c r="E21" s="15"/>
      <c r="F21" s="15"/>
      <c r="G21" t="s">
        <v>212</v>
      </c>
      <c r="H21" t="s">
        <v>212</v>
      </c>
      <c r="K21" s="75">
        <v>0</v>
      </c>
      <c r="L21" t="s">
        <v>212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</row>
    <row r="22" spans="2:20">
      <c r="B22" s="76" t="s">
        <v>455</v>
      </c>
      <c r="C22" s="15"/>
      <c r="D22" s="15"/>
      <c r="E22" s="15"/>
      <c r="F22" s="15"/>
      <c r="G22" s="15"/>
      <c r="K22" s="77">
        <v>0</v>
      </c>
      <c r="N22" s="77">
        <v>0</v>
      </c>
      <c r="O22" s="77">
        <v>0</v>
      </c>
      <c r="Q22" s="77">
        <v>0</v>
      </c>
      <c r="S22" s="77">
        <v>0</v>
      </c>
      <c r="T22" s="77">
        <v>0</v>
      </c>
    </row>
    <row r="23" spans="2:20">
      <c r="B23" t="s">
        <v>212</v>
      </c>
      <c r="C23" t="s">
        <v>212</v>
      </c>
      <c r="D23" s="15"/>
      <c r="E23" s="15"/>
      <c r="F23" s="15"/>
      <c r="G23" t="s">
        <v>212</v>
      </c>
      <c r="H23" t="s">
        <v>212</v>
      </c>
      <c r="K23" s="75">
        <v>0</v>
      </c>
      <c r="L23" t="s">
        <v>212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</row>
    <row r="24" spans="2:20">
      <c r="B24" t="s">
        <v>289</v>
      </c>
      <c r="C24" s="15"/>
      <c r="D24" s="15"/>
      <c r="E24" s="15"/>
      <c r="F24" s="15"/>
      <c r="G24" s="15"/>
    </row>
    <row r="25" spans="2:20">
      <c r="B25" t="s">
        <v>449</v>
      </c>
      <c r="C25" s="15"/>
      <c r="D25" s="15"/>
      <c r="E25" s="15"/>
      <c r="F25" s="15"/>
      <c r="G25" s="15"/>
    </row>
    <row r="26" spans="2:20">
      <c r="B26" t="s">
        <v>450</v>
      </c>
      <c r="C26" s="15"/>
      <c r="D26" s="15"/>
      <c r="E26" s="15"/>
      <c r="F26" s="15"/>
      <c r="G26" s="15"/>
    </row>
    <row r="27" spans="2:20">
      <c r="B27" t="s">
        <v>451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1:C3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0"/>
  <sheetViews>
    <sheetView rightToLeft="1" zoomScale="75" zoomScaleNormal="75" workbookViewId="0">
      <pane xSplit="4" ySplit="13" topLeftCell="E14" activePane="bottomRight" state="frozen"/>
      <selection activeCell="C1" sqref="C1"/>
      <selection pane="topRight" activeCell="C1" sqref="C1"/>
      <selection pane="bottomLeft" activeCell="C1" sqref="C1"/>
      <selection pane="bottomRight" activeCell="B6" sqref="B6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20.85546875" style="14" bestFit="1" customWidth="1"/>
    <col min="4" max="6" width="10.7109375" style="14" customWidth="1"/>
    <col min="7" max="13" width="10.7109375" style="15" customWidth="1"/>
    <col min="14" max="14" width="9.7109375" style="15" bestFit="1" customWidth="1"/>
    <col min="15" max="15" width="17.42578125" style="15" bestFit="1" customWidth="1"/>
    <col min="16" max="16" width="14.42578125" style="15" bestFit="1" customWidth="1"/>
    <col min="17" max="17" width="11.7109375" style="15" customWidth="1"/>
    <col min="18" max="18" width="14.7109375" style="15" customWidth="1"/>
    <col min="19" max="21" width="10.7109375" style="15" customWidth="1"/>
    <col min="22" max="22" width="18.85546875" style="15" bestFit="1" customWidth="1"/>
    <col min="23" max="23" width="13.7109375" style="15" bestFit="1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s="91" t="s">
        <v>196</v>
      </c>
    </row>
    <row r="2" spans="2:66">
      <c r="B2" s="2" t="s">
        <v>1</v>
      </c>
      <c r="C2" s="91">
        <v>513026484</v>
      </c>
    </row>
    <row r="3" spans="2:66">
      <c r="B3" s="2" t="s">
        <v>2</v>
      </c>
      <c r="C3" s="91" t="s">
        <v>5183</v>
      </c>
    </row>
    <row r="4" spans="2:66">
      <c r="B4" s="2" t="s">
        <v>3</v>
      </c>
    </row>
    <row r="6" spans="2:66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8"/>
    </row>
    <row r="7" spans="2:66" ht="26.25" customHeight="1">
      <c r="B7" s="146" t="s">
        <v>90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8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4">
        <v>4.0199999999999996</v>
      </c>
      <c r="L11" s="7"/>
      <c r="M11" s="7"/>
      <c r="N11" s="74">
        <v>3.25</v>
      </c>
      <c r="O11" s="74">
        <f>+O12+O452</f>
        <v>3131435356.2199984</v>
      </c>
      <c r="P11" s="32"/>
      <c r="Q11" s="74">
        <f>+Q12+Q452</f>
        <v>10899.55457</v>
      </c>
      <c r="R11" s="74">
        <f>+R12+R452</f>
        <v>4027921.123554355</v>
      </c>
      <c r="S11" s="7"/>
      <c r="T11" s="74">
        <f>+T12+T452</f>
        <v>100.00000000000001</v>
      </c>
      <c r="U11" s="74">
        <f>+U12+U452</f>
        <v>15.686535900969323</v>
      </c>
      <c r="V11" s="34"/>
      <c r="BI11" s="15"/>
      <c r="BJ11" s="18"/>
      <c r="BK11" s="15"/>
      <c r="BN11" s="15"/>
    </row>
    <row r="12" spans="2:66">
      <c r="B12" s="76" t="s">
        <v>207</v>
      </c>
      <c r="C12" s="15"/>
      <c r="D12" s="15"/>
      <c r="E12" s="15"/>
      <c r="F12" s="15"/>
      <c r="K12" s="77">
        <v>3.84</v>
      </c>
      <c r="N12" s="77">
        <v>2.98</v>
      </c>
      <c r="O12" s="77">
        <f>+O13+O242+O439</f>
        <v>2822851655.6099982</v>
      </c>
      <c r="Q12" s="77">
        <f t="shared" ref="Q12:R12" si="0">+Q13+Q242+Q439</f>
        <v>10899.55457</v>
      </c>
      <c r="R12" s="77">
        <f t="shared" si="0"/>
        <v>3087340.6012774142</v>
      </c>
      <c r="T12" s="77">
        <f t="shared" ref="T12:U12" si="1">+T13+T242+T439</f>
        <v>76.648487062553386</v>
      </c>
      <c r="U12" s="77">
        <f t="shared" si="1"/>
        <v>12.023492440617263</v>
      </c>
      <c r="W12" s="78"/>
    </row>
    <row r="13" spans="2:66">
      <c r="B13" s="76" t="s">
        <v>452</v>
      </c>
      <c r="C13" s="15"/>
      <c r="D13" s="15"/>
      <c r="E13" s="15"/>
      <c r="F13" s="15"/>
      <c r="K13" s="77">
        <v>3.68</v>
      </c>
      <c r="N13" s="77">
        <v>3.09</v>
      </c>
      <c r="O13" s="77">
        <f>SUM(O14:O241)</f>
        <v>1669402779.2299995</v>
      </c>
      <c r="Q13" s="77">
        <f>SUM(Q14:Q241)</f>
        <v>4796.9949800000013</v>
      </c>
      <c r="R13" s="77">
        <f>SUM(R14:R241)</f>
        <v>1857587.245435921</v>
      </c>
      <c r="T13" s="77">
        <f>SUM(T14:T241)</f>
        <v>46.117766174048917</v>
      </c>
      <c r="U13" s="77">
        <f>SUM(U14:U241)</f>
        <v>7.234279947617269</v>
      </c>
      <c r="W13" s="78"/>
    </row>
    <row r="14" spans="2:66">
      <c r="B14" t="s">
        <v>456</v>
      </c>
      <c r="C14" t="s">
        <v>457</v>
      </c>
      <c r="D14" t="s">
        <v>103</v>
      </c>
      <c r="E14" s="15"/>
      <c r="F14" t="s">
        <v>458</v>
      </c>
      <c r="G14" t="s">
        <v>459</v>
      </c>
      <c r="H14" t="s">
        <v>434</v>
      </c>
      <c r="I14" t="s">
        <v>152</v>
      </c>
      <c r="J14" t="s">
        <v>460</v>
      </c>
      <c r="K14" s="75">
        <v>2.73</v>
      </c>
      <c r="L14" t="s">
        <v>105</v>
      </c>
      <c r="M14" s="75">
        <v>0.59</v>
      </c>
      <c r="N14" s="75">
        <v>0.27</v>
      </c>
      <c r="O14" s="75">
        <v>29651735.469999999</v>
      </c>
      <c r="P14" s="75">
        <v>100.22</v>
      </c>
      <c r="Q14" s="75">
        <v>0</v>
      </c>
      <c r="R14" s="75">
        <v>29716.969288034001</v>
      </c>
      <c r="S14" s="75">
        <v>0.56000000000000005</v>
      </c>
      <c r="T14" s="75">
        <f>+R14/$R$11*100</f>
        <v>0.7377743599360973</v>
      </c>
      <c r="U14" s="75">
        <f>+R14/'סכום נכסי הקרן'!$C$42*100</f>
        <v>0.11573123983952252</v>
      </c>
      <c r="W14" s="78"/>
    </row>
    <row r="15" spans="2:66">
      <c r="B15" t="s">
        <v>461</v>
      </c>
      <c r="C15" t="s">
        <v>462</v>
      </c>
      <c r="D15" t="s">
        <v>103</v>
      </c>
      <c r="E15" s="15"/>
      <c r="F15" t="s">
        <v>463</v>
      </c>
      <c r="G15" t="s">
        <v>459</v>
      </c>
      <c r="H15" t="s">
        <v>434</v>
      </c>
      <c r="I15" t="s">
        <v>152</v>
      </c>
      <c r="J15" t="s">
        <v>464</v>
      </c>
      <c r="K15" s="75">
        <v>4.8899999999999997</v>
      </c>
      <c r="L15" t="s">
        <v>105</v>
      </c>
      <c r="M15" s="75">
        <v>0.99</v>
      </c>
      <c r="N15" s="75">
        <v>0.5</v>
      </c>
      <c r="O15" s="75">
        <v>4796890.2699999996</v>
      </c>
      <c r="P15" s="75">
        <v>102.34</v>
      </c>
      <c r="Q15" s="75">
        <v>0</v>
      </c>
      <c r="R15" s="75">
        <v>4909.1375023179999</v>
      </c>
      <c r="S15" s="75">
        <v>0.16</v>
      </c>
      <c r="T15" s="75">
        <f t="shared" ref="T15:T78" si="2">+R15/$R$11*100</f>
        <v>0.12187769699884377</v>
      </c>
      <c r="U15" s="75">
        <f>+R15/'סכום נכסי הקרן'!$C$42*100</f>
        <v>1.9118388694998236E-2</v>
      </c>
      <c r="W15" s="78"/>
    </row>
    <row r="16" spans="2:66">
      <c r="B16" t="s">
        <v>465</v>
      </c>
      <c r="C16" t="s">
        <v>466</v>
      </c>
      <c r="D16" t="s">
        <v>103</v>
      </c>
      <c r="E16" s="15"/>
      <c r="F16" t="s">
        <v>463</v>
      </c>
      <c r="G16" t="s">
        <v>459</v>
      </c>
      <c r="H16" t="s">
        <v>434</v>
      </c>
      <c r="I16" t="s">
        <v>152</v>
      </c>
      <c r="J16" t="s">
        <v>467</v>
      </c>
      <c r="K16" s="75">
        <v>1.28</v>
      </c>
      <c r="L16" t="s">
        <v>105</v>
      </c>
      <c r="M16" s="75">
        <v>2.58</v>
      </c>
      <c r="N16" s="75">
        <v>0.75</v>
      </c>
      <c r="O16" s="75">
        <v>39630657.539999999</v>
      </c>
      <c r="P16" s="75">
        <v>106.49</v>
      </c>
      <c r="Q16" s="75">
        <v>0</v>
      </c>
      <c r="R16" s="75">
        <v>42202.687214345999</v>
      </c>
      <c r="S16" s="75">
        <v>1.46</v>
      </c>
      <c r="T16" s="75">
        <f t="shared" si="2"/>
        <v>1.0477535661647992</v>
      </c>
      <c r="U16" s="75">
        <f>+R16/'סכום נכסי הקרן'!$C$42*100</f>
        <v>0.16435623931012758</v>
      </c>
      <c r="W16" s="78"/>
    </row>
    <row r="17" spans="2:23">
      <c r="B17" t="s">
        <v>468</v>
      </c>
      <c r="C17" t="s">
        <v>469</v>
      </c>
      <c r="D17" t="s">
        <v>103</v>
      </c>
      <c r="E17" s="15"/>
      <c r="F17" t="s">
        <v>463</v>
      </c>
      <c r="G17" t="s">
        <v>459</v>
      </c>
      <c r="H17" t="s">
        <v>434</v>
      </c>
      <c r="I17" t="s">
        <v>152</v>
      </c>
      <c r="J17" t="s">
        <v>470</v>
      </c>
      <c r="K17" s="75">
        <v>2.3199999999999998</v>
      </c>
      <c r="L17" t="s">
        <v>105</v>
      </c>
      <c r="M17" s="75">
        <v>0.64</v>
      </c>
      <c r="N17" s="75">
        <v>0.36</v>
      </c>
      <c r="O17" s="75">
        <v>49713069.310000002</v>
      </c>
      <c r="P17" s="75">
        <v>100.07</v>
      </c>
      <c r="Q17" s="75">
        <v>0</v>
      </c>
      <c r="R17" s="75">
        <v>49747.868458516998</v>
      </c>
      <c r="S17" s="75">
        <v>1.58</v>
      </c>
      <c r="T17" s="75">
        <f t="shared" si="2"/>
        <v>1.2350755372939881</v>
      </c>
      <c r="U17" s="75">
        <f>+R17/'סכום נכסי הקרן'!$C$42*100</f>
        <v>0.19374056756171121</v>
      </c>
      <c r="W17" s="78"/>
    </row>
    <row r="18" spans="2:23">
      <c r="B18" t="s">
        <v>471</v>
      </c>
      <c r="C18" t="s">
        <v>472</v>
      </c>
      <c r="D18" t="s">
        <v>103</v>
      </c>
      <c r="E18" s="15"/>
      <c r="F18" t="s">
        <v>463</v>
      </c>
      <c r="G18" t="s">
        <v>459</v>
      </c>
      <c r="H18" t="s">
        <v>434</v>
      </c>
      <c r="I18" t="s">
        <v>152</v>
      </c>
      <c r="J18" t="s">
        <v>473</v>
      </c>
      <c r="K18" s="75">
        <v>3.63</v>
      </c>
      <c r="L18" t="s">
        <v>105</v>
      </c>
      <c r="M18" s="75">
        <v>4</v>
      </c>
      <c r="N18" s="75">
        <v>0.37</v>
      </c>
      <c r="O18" s="75">
        <v>53245138.969999999</v>
      </c>
      <c r="P18" s="75">
        <v>115.02</v>
      </c>
      <c r="Q18" s="75">
        <v>0</v>
      </c>
      <c r="R18" s="75">
        <v>61242.558843293999</v>
      </c>
      <c r="S18" s="75">
        <v>2.57</v>
      </c>
      <c r="T18" s="75">
        <f t="shared" si="2"/>
        <v>1.5204507974389474</v>
      </c>
      <c r="U18" s="75">
        <f>+R18/'סכום נכסי הקרן'!$C$42*100</f>
        <v>0.23850606019683479</v>
      </c>
      <c r="W18" s="78"/>
    </row>
    <row r="19" spans="2:23">
      <c r="B19" t="s">
        <v>474</v>
      </c>
      <c r="C19" t="s">
        <v>475</v>
      </c>
      <c r="D19" t="s">
        <v>103</v>
      </c>
      <c r="E19" s="15"/>
      <c r="F19" t="s">
        <v>463</v>
      </c>
      <c r="G19" t="s">
        <v>459</v>
      </c>
      <c r="H19" t="s">
        <v>434</v>
      </c>
      <c r="I19" t="s">
        <v>152</v>
      </c>
      <c r="J19" t="s">
        <v>476</v>
      </c>
      <c r="K19" s="75">
        <v>12.09</v>
      </c>
      <c r="L19" t="s">
        <v>105</v>
      </c>
      <c r="M19" s="75">
        <v>0.47</v>
      </c>
      <c r="N19" s="75">
        <v>0.95</v>
      </c>
      <c r="O19" s="75">
        <v>5946362.4299999997</v>
      </c>
      <c r="P19" s="75">
        <v>99.45</v>
      </c>
      <c r="Q19" s="75">
        <v>0</v>
      </c>
      <c r="R19" s="75">
        <v>5913.6574366349996</v>
      </c>
      <c r="S19" s="75">
        <v>1.25</v>
      </c>
      <c r="T19" s="75">
        <f t="shared" si="2"/>
        <v>0.1468166147061146</v>
      </c>
      <c r="U19" s="75">
        <f>+R19/'סכום נכסי הקרן'!$C$42*100</f>
        <v>2.3030440974462472E-2</v>
      </c>
      <c r="W19" s="78"/>
    </row>
    <row r="20" spans="2:23">
      <c r="B20" t="s">
        <v>477</v>
      </c>
      <c r="C20" t="s">
        <v>478</v>
      </c>
      <c r="D20" t="s">
        <v>103</v>
      </c>
      <c r="E20" s="15"/>
      <c r="F20" t="s">
        <v>463</v>
      </c>
      <c r="G20" t="s">
        <v>459</v>
      </c>
      <c r="H20" t="s">
        <v>434</v>
      </c>
      <c r="I20" t="s">
        <v>152</v>
      </c>
      <c r="J20" t="s">
        <v>479</v>
      </c>
      <c r="K20" s="75">
        <v>2.44</v>
      </c>
      <c r="L20" t="s">
        <v>105</v>
      </c>
      <c r="M20" s="75">
        <v>0.41</v>
      </c>
      <c r="N20" s="75">
        <v>0.04</v>
      </c>
      <c r="O20" s="75">
        <v>2796403.42</v>
      </c>
      <c r="P20" s="75">
        <v>99.62</v>
      </c>
      <c r="Q20" s="75">
        <v>0</v>
      </c>
      <c r="R20" s="75">
        <v>2785.7770870039999</v>
      </c>
      <c r="S20" s="75">
        <v>0.17</v>
      </c>
      <c r="T20" s="75">
        <f t="shared" si="2"/>
        <v>6.9161659366004394E-2</v>
      </c>
      <c r="U20" s="75">
        <f>+R20/'סכום נכסי הקרן'!$C$42*100</f>
        <v>1.0849068526154391E-2</v>
      </c>
      <c r="W20" s="78"/>
    </row>
    <row r="21" spans="2:23">
      <c r="B21" t="s">
        <v>480</v>
      </c>
      <c r="C21" t="s">
        <v>481</v>
      </c>
      <c r="D21" t="s">
        <v>103</v>
      </c>
      <c r="E21" s="15"/>
      <c r="F21" t="s">
        <v>463</v>
      </c>
      <c r="G21" t="s">
        <v>459</v>
      </c>
      <c r="H21" t="s">
        <v>434</v>
      </c>
      <c r="I21" t="s">
        <v>152</v>
      </c>
      <c r="J21" t="s">
        <v>482</v>
      </c>
      <c r="K21" s="75">
        <v>0</v>
      </c>
      <c r="L21" t="s">
        <v>105</v>
      </c>
      <c r="M21" s="75">
        <v>0.86</v>
      </c>
      <c r="N21" s="75">
        <v>0</v>
      </c>
      <c r="O21" s="75">
        <v>46802480.280000001</v>
      </c>
      <c r="P21" s="75">
        <v>100</v>
      </c>
      <c r="Q21" s="75">
        <v>0</v>
      </c>
      <c r="R21" s="75">
        <v>46802.480280000003</v>
      </c>
      <c r="S21" s="75">
        <v>0</v>
      </c>
      <c r="T21" s="75">
        <f t="shared" si="2"/>
        <v>1.1619512608206224</v>
      </c>
      <c r="U21" s="75">
        <f>+R21/'סכום נכסי הקרן'!$C$42*100</f>
        <v>0.18226990168039259</v>
      </c>
      <c r="W21" s="78"/>
    </row>
    <row r="22" spans="2:23">
      <c r="B22" t="s">
        <v>483</v>
      </c>
      <c r="C22" t="s">
        <v>484</v>
      </c>
      <c r="D22" t="s">
        <v>103</v>
      </c>
      <c r="E22" s="15"/>
      <c r="F22" t="s">
        <v>463</v>
      </c>
      <c r="G22" t="s">
        <v>459</v>
      </c>
      <c r="H22" t="s">
        <v>434</v>
      </c>
      <c r="I22" t="s">
        <v>152</v>
      </c>
      <c r="J22" t="s">
        <v>482</v>
      </c>
      <c r="K22" s="75">
        <v>9.4700000000000006</v>
      </c>
      <c r="L22" t="s">
        <v>105</v>
      </c>
      <c r="M22" s="75">
        <v>1.22</v>
      </c>
      <c r="N22" s="75">
        <v>0</v>
      </c>
      <c r="O22" s="75">
        <v>46203897.450000003</v>
      </c>
      <c r="P22" s="75">
        <v>99.6</v>
      </c>
      <c r="Q22" s="75">
        <v>0</v>
      </c>
      <c r="R22" s="75">
        <v>46019.0818602</v>
      </c>
      <c r="S22" s="75">
        <v>0</v>
      </c>
      <c r="T22" s="75">
        <f t="shared" si="2"/>
        <v>1.1425020612020185</v>
      </c>
      <c r="U22" s="75">
        <f>+R22/'סכום נכסי הקרן'!$C$42*100</f>
        <v>0.17921899599976909</v>
      </c>
      <c r="W22" s="78"/>
    </row>
    <row r="23" spans="2:23">
      <c r="B23" t="s">
        <v>485</v>
      </c>
      <c r="C23" t="s">
        <v>486</v>
      </c>
      <c r="D23" t="s">
        <v>103</v>
      </c>
      <c r="E23" s="15"/>
      <c r="F23" t="s">
        <v>487</v>
      </c>
      <c r="G23" t="s">
        <v>459</v>
      </c>
      <c r="H23" t="s">
        <v>434</v>
      </c>
      <c r="I23" t="s">
        <v>152</v>
      </c>
      <c r="J23" t="s">
        <v>488</v>
      </c>
      <c r="K23" s="75">
        <v>2.96</v>
      </c>
      <c r="L23" t="s">
        <v>105</v>
      </c>
      <c r="M23" s="75">
        <v>0.7</v>
      </c>
      <c r="N23" s="75">
        <v>0.26</v>
      </c>
      <c r="O23" s="75">
        <v>62812010.25</v>
      </c>
      <c r="P23" s="75">
        <v>102.29</v>
      </c>
      <c r="Q23" s="75">
        <v>0</v>
      </c>
      <c r="R23" s="75">
        <v>64250.405284724999</v>
      </c>
      <c r="S23" s="75">
        <v>1.47</v>
      </c>
      <c r="T23" s="75">
        <f t="shared" si="2"/>
        <v>1.5951257066332165</v>
      </c>
      <c r="U23" s="75">
        <f>+R23/'סכום נכסי הקרן'!$C$42*100</f>
        <v>0.25021996663661006</v>
      </c>
      <c r="W23" s="78"/>
    </row>
    <row r="24" spans="2:23">
      <c r="B24" t="s">
        <v>489</v>
      </c>
      <c r="C24" t="s">
        <v>490</v>
      </c>
      <c r="D24" t="s">
        <v>103</v>
      </c>
      <c r="E24" s="15"/>
      <c r="F24" t="s">
        <v>487</v>
      </c>
      <c r="G24" t="s">
        <v>459</v>
      </c>
      <c r="H24" t="s">
        <v>430</v>
      </c>
      <c r="I24" t="s">
        <v>153</v>
      </c>
      <c r="J24" t="s">
        <v>491</v>
      </c>
      <c r="K24" s="75">
        <v>0.84</v>
      </c>
      <c r="L24" t="s">
        <v>105</v>
      </c>
      <c r="M24" s="75">
        <v>4.5</v>
      </c>
      <c r="N24" s="75">
        <v>0.61</v>
      </c>
      <c r="O24" s="75">
        <v>5792847.79</v>
      </c>
      <c r="P24" s="75">
        <v>106.3</v>
      </c>
      <c r="Q24" s="75">
        <v>0</v>
      </c>
      <c r="R24" s="75">
        <v>6157.79720077</v>
      </c>
      <c r="S24" s="75">
        <v>3.6</v>
      </c>
      <c r="T24" s="75">
        <f t="shared" si="2"/>
        <v>0.15287780003338747</v>
      </c>
      <c r="U24" s="75">
        <f>+R24/'סכום נכסי הקרן'!$C$42*100</f>
        <v>2.398123098684941E-2</v>
      </c>
      <c r="W24" s="78"/>
    </row>
    <row r="25" spans="2:23">
      <c r="B25" t="s">
        <v>492</v>
      </c>
      <c r="C25" t="s">
        <v>493</v>
      </c>
      <c r="D25" t="s">
        <v>103</v>
      </c>
      <c r="E25" s="15"/>
      <c r="F25" t="s">
        <v>487</v>
      </c>
      <c r="G25" t="s">
        <v>459</v>
      </c>
      <c r="H25" t="s">
        <v>434</v>
      </c>
      <c r="I25" t="s">
        <v>152</v>
      </c>
      <c r="J25" t="s">
        <v>494</v>
      </c>
      <c r="K25" s="75">
        <v>4.41</v>
      </c>
      <c r="L25" t="s">
        <v>105</v>
      </c>
      <c r="M25" s="75">
        <v>5</v>
      </c>
      <c r="N25" s="75">
        <v>0.45</v>
      </c>
      <c r="O25" s="75">
        <v>45065925.43</v>
      </c>
      <c r="P25" s="75">
        <v>125.31</v>
      </c>
      <c r="Q25" s="75">
        <v>0</v>
      </c>
      <c r="R25" s="75">
        <v>56472.111156332998</v>
      </c>
      <c r="S25" s="75">
        <v>1.43</v>
      </c>
      <c r="T25" s="75">
        <f t="shared" si="2"/>
        <v>1.4020163112454487</v>
      </c>
      <c r="U25" s="75">
        <f>+R25/'סכום נכסי הקרן'!$C$42*100</f>
        <v>0.2199277920009631</v>
      </c>
      <c r="W25" s="78"/>
    </row>
    <row r="26" spans="2:23">
      <c r="B26" t="s">
        <v>495</v>
      </c>
      <c r="C26" t="s">
        <v>496</v>
      </c>
      <c r="D26" t="s">
        <v>103</v>
      </c>
      <c r="E26" s="15"/>
      <c r="F26" t="s">
        <v>487</v>
      </c>
      <c r="G26" t="s">
        <v>459</v>
      </c>
      <c r="H26" t="s">
        <v>434</v>
      </c>
      <c r="I26" t="s">
        <v>152</v>
      </c>
      <c r="J26" t="s">
        <v>497</v>
      </c>
      <c r="K26" s="75">
        <v>1.95</v>
      </c>
      <c r="L26" t="s">
        <v>105</v>
      </c>
      <c r="M26" s="75">
        <v>1.6</v>
      </c>
      <c r="N26" s="75">
        <v>0.06</v>
      </c>
      <c r="O26" s="75">
        <v>12392292.529999999</v>
      </c>
      <c r="P26" s="75">
        <v>101.75</v>
      </c>
      <c r="Q26" s="75">
        <v>0</v>
      </c>
      <c r="R26" s="75">
        <v>12609.157649274999</v>
      </c>
      <c r="S26" s="75">
        <v>0.39</v>
      </c>
      <c r="T26" s="75">
        <f t="shared" si="2"/>
        <v>0.31304380752491773</v>
      </c>
      <c r="U26" s="75">
        <f>+R26/'סכום נכסי הקרן'!$C$42*100</f>
        <v>4.910572925315753E-2</v>
      </c>
      <c r="W26" s="78"/>
    </row>
    <row r="27" spans="2:23">
      <c r="B27" t="s">
        <v>498</v>
      </c>
      <c r="C27" t="s">
        <v>499</v>
      </c>
      <c r="D27" t="s">
        <v>103</v>
      </c>
      <c r="E27" s="15"/>
      <c r="F27" t="s">
        <v>500</v>
      </c>
      <c r="G27" t="s">
        <v>459</v>
      </c>
      <c r="H27" t="s">
        <v>221</v>
      </c>
      <c r="I27" t="s">
        <v>152</v>
      </c>
      <c r="J27" t="s">
        <v>501</v>
      </c>
      <c r="K27" s="75">
        <v>2.4700000000000002</v>
      </c>
      <c r="L27" t="s">
        <v>105</v>
      </c>
      <c r="M27" s="75">
        <v>0.8</v>
      </c>
      <c r="N27" s="75">
        <v>0.37</v>
      </c>
      <c r="O27" s="75">
        <v>14357667.810000001</v>
      </c>
      <c r="P27" s="75">
        <v>102.08</v>
      </c>
      <c r="Q27" s="75">
        <v>0</v>
      </c>
      <c r="R27" s="75">
        <v>14656.307300447999</v>
      </c>
      <c r="S27" s="75">
        <v>2.23</v>
      </c>
      <c r="T27" s="75">
        <f t="shared" si="2"/>
        <v>0.36386778317830726</v>
      </c>
      <c r="U27" s="75">
        <f>+R27/'סכום נכסי הקרן'!$C$42*100</f>
        <v>5.707825044032639E-2</v>
      </c>
      <c r="W27" s="78"/>
    </row>
    <row r="28" spans="2:23">
      <c r="B28" t="s">
        <v>502</v>
      </c>
      <c r="C28" t="s">
        <v>503</v>
      </c>
      <c r="D28" t="s">
        <v>103</v>
      </c>
      <c r="E28" s="15"/>
      <c r="F28" t="s">
        <v>500</v>
      </c>
      <c r="G28" t="s">
        <v>459</v>
      </c>
      <c r="H28" t="s">
        <v>221</v>
      </c>
      <c r="I28" t="s">
        <v>152</v>
      </c>
      <c r="J28" t="s">
        <v>504</v>
      </c>
      <c r="K28" s="75">
        <v>0.83</v>
      </c>
      <c r="L28" t="s">
        <v>105</v>
      </c>
      <c r="M28" s="75">
        <v>4.2</v>
      </c>
      <c r="N28" s="75">
        <v>0.94</v>
      </c>
      <c r="O28" s="75">
        <v>371609.72</v>
      </c>
      <c r="P28" s="75">
        <v>126</v>
      </c>
      <c r="Q28" s="75">
        <v>0</v>
      </c>
      <c r="R28" s="75">
        <v>468.2282472</v>
      </c>
      <c r="S28" s="75">
        <v>0.72</v>
      </c>
      <c r="T28" s="75">
        <f t="shared" si="2"/>
        <v>1.1624563461829206E-2</v>
      </c>
      <c r="U28" s="75">
        <f>+R28/'סכום נכסי הקרן'!$C$42*100</f>
        <v>1.8234913207708005E-3</v>
      </c>
      <c r="W28" s="78"/>
    </row>
    <row r="29" spans="2:23">
      <c r="B29" t="s">
        <v>505</v>
      </c>
      <c r="C29" t="s">
        <v>506</v>
      </c>
      <c r="D29" t="s">
        <v>103</v>
      </c>
      <c r="E29" s="15"/>
      <c r="F29" t="s">
        <v>458</v>
      </c>
      <c r="G29" t="s">
        <v>459</v>
      </c>
      <c r="H29" t="s">
        <v>221</v>
      </c>
      <c r="I29" t="s">
        <v>152</v>
      </c>
      <c r="J29" t="s">
        <v>507</v>
      </c>
      <c r="K29" s="75">
        <v>0.1</v>
      </c>
      <c r="L29" t="s">
        <v>105</v>
      </c>
      <c r="M29" s="75">
        <v>4.4000000000000004</v>
      </c>
      <c r="N29" s="75">
        <v>4.05</v>
      </c>
      <c r="O29" s="75">
        <v>14365033.75</v>
      </c>
      <c r="P29" s="75">
        <v>121.61</v>
      </c>
      <c r="Q29" s="75">
        <v>0</v>
      </c>
      <c r="R29" s="75">
        <v>17469.317543375</v>
      </c>
      <c r="S29" s="75">
        <v>2.23</v>
      </c>
      <c r="T29" s="75">
        <f t="shared" si="2"/>
        <v>0.43370555200841582</v>
      </c>
      <c r="U29" s="75">
        <f>+R29/'סכום נכסי הקרן'!$C$42*100</f>
        <v>6.803337712029732E-2</v>
      </c>
      <c r="W29" s="78"/>
    </row>
    <row r="30" spans="2:23">
      <c r="B30" t="s">
        <v>508</v>
      </c>
      <c r="C30" t="s">
        <v>509</v>
      </c>
      <c r="D30" t="s">
        <v>103</v>
      </c>
      <c r="E30" s="15"/>
      <c r="F30" t="s">
        <v>458</v>
      </c>
      <c r="G30" t="s">
        <v>459</v>
      </c>
      <c r="H30" t="s">
        <v>221</v>
      </c>
      <c r="I30" t="s">
        <v>152</v>
      </c>
      <c r="J30" t="s">
        <v>507</v>
      </c>
      <c r="K30" s="75">
        <v>2.93</v>
      </c>
      <c r="L30" t="s">
        <v>105</v>
      </c>
      <c r="M30" s="75">
        <v>3.4</v>
      </c>
      <c r="N30" s="75">
        <v>0.33</v>
      </c>
      <c r="O30" s="75">
        <v>3359759.49</v>
      </c>
      <c r="P30" s="75">
        <v>115.04</v>
      </c>
      <c r="Q30" s="75">
        <v>0</v>
      </c>
      <c r="R30" s="75">
        <v>3865.0673172960001</v>
      </c>
      <c r="S30" s="75">
        <v>0.18</v>
      </c>
      <c r="T30" s="75">
        <f t="shared" si="2"/>
        <v>9.5956876977902492E-2</v>
      </c>
      <c r="U30" s="75">
        <f>+R30/'סכום נכסי הקרן'!$C$42*100</f>
        <v>1.5052309956587639E-2</v>
      </c>
      <c r="W30" s="78"/>
    </row>
    <row r="31" spans="2:23">
      <c r="B31" t="s">
        <v>510</v>
      </c>
      <c r="C31" t="s">
        <v>511</v>
      </c>
      <c r="D31" t="s">
        <v>103</v>
      </c>
      <c r="E31" s="15"/>
      <c r="F31" t="s">
        <v>463</v>
      </c>
      <c r="G31" t="s">
        <v>459</v>
      </c>
      <c r="H31" t="s">
        <v>221</v>
      </c>
      <c r="I31" t="s">
        <v>152</v>
      </c>
      <c r="J31" t="s">
        <v>348</v>
      </c>
      <c r="K31" s="75">
        <v>1.94</v>
      </c>
      <c r="L31" t="s">
        <v>105</v>
      </c>
      <c r="M31" s="75">
        <v>3</v>
      </c>
      <c r="N31" s="75">
        <v>0.53</v>
      </c>
      <c r="O31" s="75">
        <v>232501.89</v>
      </c>
      <c r="P31" s="75">
        <v>110.73</v>
      </c>
      <c r="Q31" s="75">
        <v>0</v>
      </c>
      <c r="R31" s="75">
        <v>257.44934279699999</v>
      </c>
      <c r="S31" s="75">
        <v>0.05</v>
      </c>
      <c r="T31" s="75">
        <f t="shared" si="2"/>
        <v>6.3916182790049077E-3</v>
      </c>
      <c r="U31" s="75">
        <f>+R31/'סכום נכסי הקרן'!$C$42*100</f>
        <v>1.0026234959890222E-3</v>
      </c>
      <c r="W31" s="78"/>
    </row>
    <row r="32" spans="2:23">
      <c r="B32" t="s">
        <v>512</v>
      </c>
      <c r="C32" t="s">
        <v>513</v>
      </c>
      <c r="D32" t="s">
        <v>103</v>
      </c>
      <c r="E32" s="15"/>
      <c r="F32" t="s">
        <v>514</v>
      </c>
      <c r="G32" t="s">
        <v>515</v>
      </c>
      <c r="H32" t="s">
        <v>221</v>
      </c>
      <c r="I32" t="s">
        <v>152</v>
      </c>
      <c r="J32" t="s">
        <v>516</v>
      </c>
      <c r="K32" s="75">
        <v>3.95</v>
      </c>
      <c r="L32" t="s">
        <v>105</v>
      </c>
      <c r="M32" s="75">
        <v>0.65</v>
      </c>
      <c r="N32" s="75">
        <v>0.53</v>
      </c>
      <c r="O32" s="75">
        <v>10838352.210000001</v>
      </c>
      <c r="P32" s="75">
        <v>99.48</v>
      </c>
      <c r="Q32" s="75">
        <v>35.27411</v>
      </c>
      <c r="R32" s="75">
        <v>10817.266888508</v>
      </c>
      <c r="S32" s="75">
        <v>0.9</v>
      </c>
      <c r="T32" s="75">
        <f t="shared" si="2"/>
        <v>0.26855706844037025</v>
      </c>
      <c r="U32" s="75">
        <f>+R32/'סכום נכסי הקרן'!$C$42*100</f>
        <v>4.2127300955489437E-2</v>
      </c>
      <c r="W32" s="78"/>
    </row>
    <row r="33" spans="2:23">
      <c r="B33" t="s">
        <v>517</v>
      </c>
      <c r="C33" t="s">
        <v>518</v>
      </c>
      <c r="D33" t="s">
        <v>103</v>
      </c>
      <c r="E33" s="15"/>
      <c r="F33" t="s">
        <v>514</v>
      </c>
      <c r="G33" t="s">
        <v>515</v>
      </c>
      <c r="H33" t="s">
        <v>221</v>
      </c>
      <c r="I33" t="s">
        <v>152</v>
      </c>
      <c r="J33" t="s">
        <v>519</v>
      </c>
      <c r="K33" s="75">
        <v>5.05</v>
      </c>
      <c r="L33" t="s">
        <v>105</v>
      </c>
      <c r="M33" s="75">
        <v>1.64</v>
      </c>
      <c r="N33" s="75">
        <v>0.73</v>
      </c>
      <c r="O33" s="75">
        <v>13581241.85</v>
      </c>
      <c r="P33" s="75">
        <v>104</v>
      </c>
      <c r="Q33" s="75">
        <v>0</v>
      </c>
      <c r="R33" s="75">
        <v>14124.491523999999</v>
      </c>
      <c r="S33" s="75">
        <v>1.1499999999999999</v>
      </c>
      <c r="T33" s="75">
        <f t="shared" si="2"/>
        <v>0.35066455103609717</v>
      </c>
      <c r="U33" s="75">
        <f>+R33/'סכום נכסי הקרן'!$C$42*100</f>
        <v>5.5007120690250266E-2</v>
      </c>
      <c r="W33" s="78"/>
    </row>
    <row r="34" spans="2:23">
      <c r="B34" t="s">
        <v>520</v>
      </c>
      <c r="C34" t="s">
        <v>521</v>
      </c>
      <c r="D34" t="s">
        <v>103</v>
      </c>
      <c r="E34" s="15"/>
      <c r="F34" t="s">
        <v>514</v>
      </c>
      <c r="G34" t="s">
        <v>515</v>
      </c>
      <c r="H34" t="s">
        <v>221</v>
      </c>
      <c r="I34" t="s">
        <v>152</v>
      </c>
      <c r="J34" t="s">
        <v>522</v>
      </c>
      <c r="K34" s="75">
        <v>6.41</v>
      </c>
      <c r="L34" t="s">
        <v>105</v>
      </c>
      <c r="M34" s="75">
        <v>1.34</v>
      </c>
      <c r="N34" s="75">
        <v>1.18</v>
      </c>
      <c r="O34" s="75">
        <v>40965678.689999998</v>
      </c>
      <c r="P34" s="75">
        <v>101.65</v>
      </c>
      <c r="Q34" s="75">
        <v>0</v>
      </c>
      <c r="R34" s="75">
        <v>41641.612388385001</v>
      </c>
      <c r="S34" s="75">
        <v>1.29</v>
      </c>
      <c r="T34" s="75">
        <f t="shared" si="2"/>
        <v>1.0338239283007418</v>
      </c>
      <c r="U34" s="75">
        <f>+R34/'סכום נכסי הקרן'!$C$42*100</f>
        <v>0.16217116166570719</v>
      </c>
      <c r="W34" s="78"/>
    </row>
    <row r="35" spans="2:23">
      <c r="B35" t="s">
        <v>523</v>
      </c>
      <c r="C35" t="s">
        <v>524</v>
      </c>
      <c r="D35" t="s">
        <v>103</v>
      </c>
      <c r="E35" s="15"/>
      <c r="F35" t="s">
        <v>487</v>
      </c>
      <c r="G35" t="s">
        <v>459</v>
      </c>
      <c r="H35" t="s">
        <v>525</v>
      </c>
      <c r="I35" t="s">
        <v>153</v>
      </c>
      <c r="J35" t="s">
        <v>385</v>
      </c>
      <c r="K35" s="75">
        <v>4.32</v>
      </c>
      <c r="L35" t="s">
        <v>105</v>
      </c>
      <c r="M35" s="75">
        <v>4.2</v>
      </c>
      <c r="N35" s="75">
        <v>0.56000000000000005</v>
      </c>
      <c r="O35" s="75">
        <v>769411.27</v>
      </c>
      <c r="P35" s="75">
        <v>119.26</v>
      </c>
      <c r="Q35" s="75">
        <v>0</v>
      </c>
      <c r="R35" s="75">
        <v>917.59988060199998</v>
      </c>
      <c r="S35" s="75">
        <v>0.08</v>
      </c>
      <c r="T35" s="75">
        <f t="shared" si="2"/>
        <v>2.2780979380060032E-2</v>
      </c>
      <c r="U35" s="75">
        <f>+R35/'סכום נכסי הקרן'!$C$42*100</f>
        <v>3.5735465090455353E-3</v>
      </c>
      <c r="W35" s="78"/>
    </row>
    <row r="36" spans="2:23">
      <c r="B36" t="s">
        <v>526</v>
      </c>
      <c r="C36" t="s">
        <v>527</v>
      </c>
      <c r="D36" t="s">
        <v>103</v>
      </c>
      <c r="E36" s="15"/>
      <c r="F36" t="s">
        <v>487</v>
      </c>
      <c r="G36" t="s">
        <v>459</v>
      </c>
      <c r="H36" t="s">
        <v>221</v>
      </c>
      <c r="I36" t="s">
        <v>152</v>
      </c>
      <c r="J36" t="s">
        <v>528</v>
      </c>
      <c r="K36" s="75">
        <v>1.94</v>
      </c>
      <c r="L36" t="s">
        <v>105</v>
      </c>
      <c r="M36" s="75">
        <v>4.0999999999999996</v>
      </c>
      <c r="N36" s="75">
        <v>0.63</v>
      </c>
      <c r="O36" s="75">
        <v>17031179.48</v>
      </c>
      <c r="P36" s="75">
        <v>130.86000000000001</v>
      </c>
      <c r="Q36" s="75">
        <v>0</v>
      </c>
      <c r="R36" s="75">
        <v>22287.001467528</v>
      </c>
      <c r="S36" s="75">
        <v>0.55000000000000004</v>
      </c>
      <c r="T36" s="75">
        <f t="shared" si="2"/>
        <v>0.55331275821660819</v>
      </c>
      <c r="U36" s="75">
        <f>+R36/'סכום נכסי הקרן'!$C$42*100</f>
        <v>8.6795604462291842E-2</v>
      </c>
      <c r="W36" s="78"/>
    </row>
    <row r="37" spans="2:23">
      <c r="B37" t="s">
        <v>529</v>
      </c>
      <c r="C37" t="s">
        <v>530</v>
      </c>
      <c r="D37" t="s">
        <v>103</v>
      </c>
      <c r="E37" s="15"/>
      <c r="F37" t="s">
        <v>487</v>
      </c>
      <c r="G37" t="s">
        <v>459</v>
      </c>
      <c r="H37" t="s">
        <v>221</v>
      </c>
      <c r="I37" t="s">
        <v>152</v>
      </c>
      <c r="J37" t="s">
        <v>531</v>
      </c>
      <c r="K37" s="75">
        <v>3.46</v>
      </c>
      <c r="L37" t="s">
        <v>105</v>
      </c>
      <c r="M37" s="75">
        <v>4</v>
      </c>
      <c r="N37" s="75">
        <v>0.47</v>
      </c>
      <c r="O37" s="75">
        <v>32200707.09</v>
      </c>
      <c r="P37" s="75">
        <v>119.78</v>
      </c>
      <c r="Q37" s="75">
        <v>0</v>
      </c>
      <c r="R37" s="75">
        <v>38570.006952402</v>
      </c>
      <c r="S37" s="75">
        <v>1.1100000000000001</v>
      </c>
      <c r="T37" s="75">
        <f t="shared" si="2"/>
        <v>0.95756609350797561</v>
      </c>
      <c r="U37" s="75">
        <f>+R37/'סכום נכסי הקרן'!$C$42*100</f>
        <v>0.15020894903363807</v>
      </c>
      <c r="W37" s="78"/>
    </row>
    <row r="38" spans="2:23">
      <c r="B38" t="s">
        <v>532</v>
      </c>
      <c r="C38" t="s">
        <v>533</v>
      </c>
      <c r="D38" t="s">
        <v>103</v>
      </c>
      <c r="E38" s="15"/>
      <c r="F38" t="s">
        <v>487</v>
      </c>
      <c r="G38" t="s">
        <v>459</v>
      </c>
      <c r="H38" t="s">
        <v>221</v>
      </c>
      <c r="I38" t="s">
        <v>152</v>
      </c>
      <c r="J38" t="s">
        <v>534</v>
      </c>
      <c r="K38" s="75">
        <v>0.22</v>
      </c>
      <c r="L38" t="s">
        <v>105</v>
      </c>
      <c r="M38" s="75">
        <v>4.7</v>
      </c>
      <c r="N38" s="75">
        <v>2.92</v>
      </c>
      <c r="O38" s="75">
        <v>832913.61</v>
      </c>
      <c r="P38" s="75">
        <v>124.09</v>
      </c>
      <c r="Q38" s="75">
        <v>0</v>
      </c>
      <c r="R38" s="75">
        <v>1033.562498649</v>
      </c>
      <c r="S38" s="75">
        <v>0.57999999999999996</v>
      </c>
      <c r="T38" s="75">
        <f t="shared" si="2"/>
        <v>2.5659948815903184E-2</v>
      </c>
      <c r="U38" s="75">
        <f>+R38/'סכום נכסי הקרן'!$C$42*100</f>
        <v>4.0251570831770058E-3</v>
      </c>
      <c r="W38" s="78"/>
    </row>
    <row r="39" spans="2:23">
      <c r="B39" t="s">
        <v>535</v>
      </c>
      <c r="C39" t="s">
        <v>536</v>
      </c>
      <c r="D39" t="s">
        <v>103</v>
      </c>
      <c r="E39" s="15"/>
      <c r="F39" t="s">
        <v>537</v>
      </c>
      <c r="G39" t="s">
        <v>515</v>
      </c>
      <c r="H39" t="s">
        <v>217</v>
      </c>
      <c r="I39" t="s">
        <v>152</v>
      </c>
      <c r="J39" t="s">
        <v>538</v>
      </c>
      <c r="K39" s="75">
        <v>1.87</v>
      </c>
      <c r="L39" t="s">
        <v>105</v>
      </c>
      <c r="M39" s="75">
        <v>3.9</v>
      </c>
      <c r="N39" s="75">
        <v>0.83</v>
      </c>
      <c r="O39" s="75">
        <v>185043.76</v>
      </c>
      <c r="P39" s="75">
        <v>112.85</v>
      </c>
      <c r="Q39" s="75">
        <v>0</v>
      </c>
      <c r="R39" s="75">
        <v>208.82188316</v>
      </c>
      <c r="S39" s="75">
        <v>0.05</v>
      </c>
      <c r="T39" s="75">
        <f t="shared" si="2"/>
        <v>5.1843587983602191E-3</v>
      </c>
      <c r="U39" s="75">
        <f>+R39/'סכום נכסי הקרן'!$C$42*100</f>
        <v>8.1324630413983755E-4</v>
      </c>
      <c r="W39" s="78"/>
    </row>
    <row r="40" spans="2:23">
      <c r="B40" t="s">
        <v>539</v>
      </c>
      <c r="C40" t="s">
        <v>540</v>
      </c>
      <c r="D40" t="s">
        <v>103</v>
      </c>
      <c r="E40" s="15"/>
      <c r="F40" t="s">
        <v>537</v>
      </c>
      <c r="G40" t="s">
        <v>515</v>
      </c>
      <c r="H40" t="s">
        <v>217</v>
      </c>
      <c r="I40" t="s">
        <v>152</v>
      </c>
      <c r="J40" t="s">
        <v>541</v>
      </c>
      <c r="K40" s="75">
        <v>7.57</v>
      </c>
      <c r="L40" t="s">
        <v>105</v>
      </c>
      <c r="M40" s="75">
        <v>4</v>
      </c>
      <c r="N40" s="75">
        <v>1.51</v>
      </c>
      <c r="O40" s="75">
        <v>6816103.2800000003</v>
      </c>
      <c r="P40" s="75">
        <v>119.86</v>
      </c>
      <c r="Q40" s="75">
        <v>0</v>
      </c>
      <c r="R40" s="75">
        <v>8169.7813914079998</v>
      </c>
      <c r="S40" s="75">
        <v>2.5499999999999998</v>
      </c>
      <c r="T40" s="75">
        <f t="shared" si="2"/>
        <v>0.20282873325480483</v>
      </c>
      <c r="U40" s="75">
        <f>+R40/'סכום נכסי הקרן'!$C$42*100</f>
        <v>3.181680205949626E-2</v>
      </c>
      <c r="W40" s="78"/>
    </row>
    <row r="41" spans="2:23">
      <c r="B41" t="s">
        <v>542</v>
      </c>
      <c r="C41" t="s">
        <v>543</v>
      </c>
      <c r="D41" t="s">
        <v>103</v>
      </c>
      <c r="E41" s="15"/>
      <c r="F41" t="s">
        <v>537</v>
      </c>
      <c r="G41" t="s">
        <v>126</v>
      </c>
      <c r="H41" t="s">
        <v>217</v>
      </c>
      <c r="I41" t="s">
        <v>152</v>
      </c>
      <c r="J41" t="s">
        <v>544</v>
      </c>
      <c r="K41" s="75">
        <v>4.84</v>
      </c>
      <c r="L41" t="s">
        <v>105</v>
      </c>
      <c r="M41" s="75">
        <v>4</v>
      </c>
      <c r="N41" s="75">
        <v>0.79</v>
      </c>
      <c r="O41" s="75">
        <v>1622032</v>
      </c>
      <c r="P41" s="75">
        <v>115.16</v>
      </c>
      <c r="Q41" s="75">
        <v>0</v>
      </c>
      <c r="R41" s="75">
        <v>1867.9320511999999</v>
      </c>
      <c r="S41" s="75">
        <v>0.23</v>
      </c>
      <c r="T41" s="75">
        <f t="shared" si="2"/>
        <v>4.6374593590643165E-2</v>
      </c>
      <c r="U41" s="75">
        <f>+R41/'סכום נכסי הקרן'!$C$42*100</f>
        <v>7.2745672725248577E-3</v>
      </c>
      <c r="W41" s="78"/>
    </row>
    <row r="42" spans="2:23">
      <c r="B42" t="s">
        <v>545</v>
      </c>
      <c r="C42" t="s">
        <v>546</v>
      </c>
      <c r="D42" t="s">
        <v>103</v>
      </c>
      <c r="E42" s="15"/>
      <c r="F42" t="s">
        <v>547</v>
      </c>
      <c r="G42" t="s">
        <v>515</v>
      </c>
      <c r="H42" t="s">
        <v>217</v>
      </c>
      <c r="I42" t="s">
        <v>152</v>
      </c>
      <c r="J42" t="s">
        <v>385</v>
      </c>
      <c r="K42" s="75">
        <v>0.41</v>
      </c>
      <c r="L42" t="s">
        <v>105</v>
      </c>
      <c r="M42" s="75">
        <v>3.2</v>
      </c>
      <c r="N42" s="75">
        <v>2.93</v>
      </c>
      <c r="O42" s="75">
        <v>3896282.7</v>
      </c>
      <c r="P42" s="75">
        <v>104.67</v>
      </c>
      <c r="Q42" s="75">
        <v>0</v>
      </c>
      <c r="R42" s="75">
        <v>4078.23910209</v>
      </c>
      <c r="S42" s="75">
        <v>1.1399999999999999</v>
      </c>
      <c r="T42" s="75">
        <f t="shared" si="2"/>
        <v>0.10124922949065207</v>
      </c>
      <c r="U42" s="75">
        <f>+R42/'סכום נכסי הקרן'!$C$42*100</f>
        <v>1.5882496733505953E-2</v>
      </c>
      <c r="W42" s="78"/>
    </row>
    <row r="43" spans="2:23">
      <c r="B43" t="s">
        <v>548</v>
      </c>
      <c r="C43" t="s">
        <v>549</v>
      </c>
      <c r="D43" t="s">
        <v>103</v>
      </c>
      <c r="E43" s="15"/>
      <c r="F43" t="s">
        <v>550</v>
      </c>
      <c r="G43" t="s">
        <v>515</v>
      </c>
      <c r="H43" t="s">
        <v>217</v>
      </c>
      <c r="I43" t="s">
        <v>152</v>
      </c>
      <c r="J43" t="s">
        <v>551</v>
      </c>
      <c r="K43" s="75">
        <v>3.35</v>
      </c>
      <c r="L43" t="s">
        <v>105</v>
      </c>
      <c r="M43" s="75">
        <v>4.8</v>
      </c>
      <c r="N43" s="75">
        <v>0.66</v>
      </c>
      <c r="O43" s="75">
        <v>2603099.06</v>
      </c>
      <c r="P43" s="75">
        <v>116.8</v>
      </c>
      <c r="Q43" s="75">
        <v>0</v>
      </c>
      <c r="R43" s="75">
        <v>3040.4197020800002</v>
      </c>
      <c r="S43" s="75">
        <v>0.19</v>
      </c>
      <c r="T43" s="75">
        <f t="shared" si="2"/>
        <v>7.5483595850482921E-2</v>
      </c>
      <c r="U43" s="75">
        <f>+R43/'סכום נכסי הקרן'!$C$42*100</f>
        <v>1.1840761362428592E-2</v>
      </c>
      <c r="W43" s="78"/>
    </row>
    <row r="44" spans="2:23">
      <c r="B44" t="s">
        <v>552</v>
      </c>
      <c r="C44" t="s">
        <v>553</v>
      </c>
      <c r="D44" t="s">
        <v>103</v>
      </c>
      <c r="E44" s="15"/>
      <c r="F44" t="s">
        <v>550</v>
      </c>
      <c r="G44" t="s">
        <v>515</v>
      </c>
      <c r="H44" t="s">
        <v>217</v>
      </c>
      <c r="I44" t="s">
        <v>152</v>
      </c>
      <c r="J44" t="s">
        <v>554</v>
      </c>
      <c r="K44" s="75">
        <v>1.68</v>
      </c>
      <c r="L44" t="s">
        <v>105</v>
      </c>
      <c r="M44" s="75">
        <v>4.9000000000000004</v>
      </c>
      <c r="N44" s="75">
        <v>0.98</v>
      </c>
      <c r="O44" s="75">
        <v>11.72</v>
      </c>
      <c r="P44" s="75">
        <v>118.42</v>
      </c>
      <c r="Q44" s="75">
        <v>0</v>
      </c>
      <c r="R44" s="75">
        <v>1.3878824E-2</v>
      </c>
      <c r="S44" s="75">
        <v>0</v>
      </c>
      <c r="T44" s="75">
        <f t="shared" si="2"/>
        <v>3.4456543646894754E-7</v>
      </c>
      <c r="U44" s="75">
        <f>+R44/'סכום נכסי הקרן'!$C$42*100</f>
        <v>5.4050380894033104E-8</v>
      </c>
      <c r="W44" s="78"/>
    </row>
    <row r="45" spans="2:23">
      <c r="B45" t="s">
        <v>555</v>
      </c>
      <c r="C45" t="s">
        <v>556</v>
      </c>
      <c r="D45" t="s">
        <v>103</v>
      </c>
      <c r="E45" s="15"/>
      <c r="F45" t="s">
        <v>550</v>
      </c>
      <c r="G45" t="s">
        <v>515</v>
      </c>
      <c r="H45" t="s">
        <v>557</v>
      </c>
      <c r="I45" t="s">
        <v>153</v>
      </c>
      <c r="J45" t="s">
        <v>558</v>
      </c>
      <c r="K45" s="75">
        <v>7.24</v>
      </c>
      <c r="L45" t="s">
        <v>105</v>
      </c>
      <c r="M45" s="75">
        <v>3.2</v>
      </c>
      <c r="N45" s="75">
        <v>1.56</v>
      </c>
      <c r="O45" s="75">
        <v>6032299.2800000003</v>
      </c>
      <c r="P45" s="75">
        <v>111.69</v>
      </c>
      <c r="Q45" s="75">
        <v>0</v>
      </c>
      <c r="R45" s="75">
        <v>6737.4750658319999</v>
      </c>
      <c r="S45" s="75">
        <v>0.56999999999999995</v>
      </c>
      <c r="T45" s="75">
        <f t="shared" si="2"/>
        <v>0.16726929001744342</v>
      </c>
      <c r="U45" s="75">
        <f>+R45/'סכום נכסי הקרן'!$C$42*100</f>
        <v>2.6238757229882757E-2</v>
      </c>
      <c r="W45" s="78"/>
    </row>
    <row r="46" spans="2:23">
      <c r="B46" t="s">
        <v>559</v>
      </c>
      <c r="C46" t="s">
        <v>560</v>
      </c>
      <c r="D46" t="s">
        <v>103</v>
      </c>
      <c r="E46" s="15"/>
      <c r="F46" t="s">
        <v>550</v>
      </c>
      <c r="G46" t="s">
        <v>515</v>
      </c>
      <c r="H46" t="s">
        <v>217</v>
      </c>
      <c r="I46" t="s">
        <v>152</v>
      </c>
      <c r="J46" t="s">
        <v>561</v>
      </c>
      <c r="K46" s="75">
        <v>1.25</v>
      </c>
      <c r="L46" t="s">
        <v>105</v>
      </c>
      <c r="M46" s="75">
        <v>4.95</v>
      </c>
      <c r="N46" s="75">
        <v>0.69</v>
      </c>
      <c r="O46" s="75">
        <v>7676277.5199999996</v>
      </c>
      <c r="P46" s="75">
        <v>125.44</v>
      </c>
      <c r="Q46" s="75">
        <v>0</v>
      </c>
      <c r="R46" s="75">
        <v>9629.1225210880002</v>
      </c>
      <c r="S46" s="75">
        <v>2.98</v>
      </c>
      <c r="T46" s="75">
        <f t="shared" si="2"/>
        <v>0.23905936153464152</v>
      </c>
      <c r="U46" s="75">
        <f>+R46/'סכום נכסי הקרן'!$C$42*100</f>
        <v>3.750013257175959E-2</v>
      </c>
      <c r="W46" s="78"/>
    </row>
    <row r="47" spans="2:23">
      <c r="B47" t="s">
        <v>562</v>
      </c>
      <c r="C47" t="s">
        <v>563</v>
      </c>
      <c r="D47" t="s">
        <v>103</v>
      </c>
      <c r="E47" s="15"/>
      <c r="F47" t="s">
        <v>547</v>
      </c>
      <c r="G47" t="s">
        <v>515</v>
      </c>
      <c r="H47" t="s">
        <v>217</v>
      </c>
      <c r="I47" t="s">
        <v>152</v>
      </c>
      <c r="J47" t="s">
        <v>348</v>
      </c>
      <c r="K47" s="75">
        <v>2.14</v>
      </c>
      <c r="L47" t="s">
        <v>105</v>
      </c>
      <c r="M47" s="75">
        <v>1.64</v>
      </c>
      <c r="N47" s="75">
        <v>0.49</v>
      </c>
      <c r="O47" s="75">
        <v>234156.19</v>
      </c>
      <c r="P47" s="75">
        <v>101.4</v>
      </c>
      <c r="Q47" s="75">
        <v>0</v>
      </c>
      <c r="R47" s="75">
        <v>237.43437666</v>
      </c>
      <c r="S47" s="75">
        <v>0.04</v>
      </c>
      <c r="T47" s="75">
        <f t="shared" si="2"/>
        <v>5.8947126663314846E-3</v>
      </c>
      <c r="U47" s="75">
        <f>+R47/'סכום נכסי הקרן'!$C$42*100</f>
        <v>9.2467621866307423E-4</v>
      </c>
      <c r="W47" s="78"/>
    </row>
    <row r="48" spans="2:23">
      <c r="B48" t="s">
        <v>564</v>
      </c>
      <c r="C48" t="s">
        <v>565</v>
      </c>
      <c r="D48" t="s">
        <v>103</v>
      </c>
      <c r="E48" s="15"/>
      <c r="F48" t="s">
        <v>547</v>
      </c>
      <c r="G48" t="s">
        <v>515</v>
      </c>
      <c r="H48" t="s">
        <v>217</v>
      </c>
      <c r="I48" t="s">
        <v>152</v>
      </c>
      <c r="J48" t="s">
        <v>295</v>
      </c>
      <c r="K48" s="75">
        <v>6.3</v>
      </c>
      <c r="L48" t="s">
        <v>105</v>
      </c>
      <c r="M48" s="75">
        <v>2.34</v>
      </c>
      <c r="N48" s="75">
        <v>1.32</v>
      </c>
      <c r="O48" s="75">
        <v>3191964.68</v>
      </c>
      <c r="P48" s="75">
        <v>106.65</v>
      </c>
      <c r="Q48" s="75">
        <v>0</v>
      </c>
      <c r="R48" s="75">
        <v>3404.2303312200002</v>
      </c>
      <c r="S48" s="75">
        <v>0.19</v>
      </c>
      <c r="T48" s="75">
        <f t="shared" si="2"/>
        <v>8.4515814158148364E-2</v>
      </c>
      <c r="U48" s="75">
        <f>+R48/'סכום נכסי הקרן'!$C$42*100</f>
        <v>1.3257603529914454E-2</v>
      </c>
      <c r="W48" s="78"/>
    </row>
    <row r="49" spans="2:23">
      <c r="B49" t="s">
        <v>566</v>
      </c>
      <c r="C49" t="s">
        <v>567</v>
      </c>
      <c r="D49" t="s">
        <v>103</v>
      </c>
      <c r="E49" s="15"/>
      <c r="F49" t="s">
        <v>568</v>
      </c>
      <c r="G49" t="s">
        <v>135</v>
      </c>
      <c r="H49" t="s">
        <v>217</v>
      </c>
      <c r="I49" t="s">
        <v>152</v>
      </c>
      <c r="J49" t="s">
        <v>544</v>
      </c>
      <c r="K49" s="75">
        <v>6.48</v>
      </c>
      <c r="L49" t="s">
        <v>105</v>
      </c>
      <c r="M49" s="75">
        <v>2.2000000000000002</v>
      </c>
      <c r="N49" s="75">
        <v>1.18</v>
      </c>
      <c r="O49" s="75">
        <v>44385174.520000003</v>
      </c>
      <c r="P49" s="75">
        <v>106.71</v>
      </c>
      <c r="Q49" s="75">
        <v>0</v>
      </c>
      <c r="R49" s="75">
        <v>47363.419730292</v>
      </c>
      <c r="S49" s="75">
        <v>5.03</v>
      </c>
      <c r="T49" s="75">
        <f t="shared" si="2"/>
        <v>1.1758775377532005</v>
      </c>
      <c r="U49" s="75">
        <f>+R49/'סכום נכסי הקרן'!$C$42*100</f>
        <v>0.18445445211108991</v>
      </c>
      <c r="W49" s="78"/>
    </row>
    <row r="50" spans="2:23">
      <c r="B50" t="s">
        <v>569</v>
      </c>
      <c r="C50" t="s">
        <v>570</v>
      </c>
      <c r="D50" t="s">
        <v>103</v>
      </c>
      <c r="E50" s="15"/>
      <c r="F50" t="s">
        <v>568</v>
      </c>
      <c r="G50" t="s">
        <v>135</v>
      </c>
      <c r="H50" t="s">
        <v>557</v>
      </c>
      <c r="I50" t="s">
        <v>153</v>
      </c>
      <c r="J50" t="s">
        <v>571</v>
      </c>
      <c r="K50" s="75">
        <v>3.02</v>
      </c>
      <c r="L50" t="s">
        <v>105</v>
      </c>
      <c r="M50" s="75">
        <v>3.7</v>
      </c>
      <c r="N50" s="75">
        <v>0.61</v>
      </c>
      <c r="O50" s="75">
        <v>13752902.970000001</v>
      </c>
      <c r="P50" s="75">
        <v>113.82</v>
      </c>
      <c r="Q50" s="75">
        <v>0</v>
      </c>
      <c r="R50" s="75">
        <v>15653.554160453999</v>
      </c>
      <c r="S50" s="75">
        <v>0.46</v>
      </c>
      <c r="T50" s="75">
        <f t="shared" si="2"/>
        <v>0.3886261344323656</v>
      </c>
      <c r="U50" s="75">
        <f>+R50/'סכום נכסי הקרן'!$C$42*100</f>
        <v>6.0961978098282341E-2</v>
      </c>
      <c r="W50" s="78"/>
    </row>
    <row r="51" spans="2:23">
      <c r="B51" t="s">
        <v>572</v>
      </c>
      <c r="C51" t="s">
        <v>573</v>
      </c>
      <c r="D51" t="s">
        <v>103</v>
      </c>
      <c r="E51" s="15"/>
      <c r="F51" t="s">
        <v>500</v>
      </c>
      <c r="G51" t="s">
        <v>459</v>
      </c>
      <c r="H51" t="s">
        <v>217</v>
      </c>
      <c r="I51" t="s">
        <v>152</v>
      </c>
      <c r="J51" t="s">
        <v>348</v>
      </c>
      <c r="K51" s="75">
        <v>0.92</v>
      </c>
      <c r="L51" t="s">
        <v>105</v>
      </c>
      <c r="M51" s="75">
        <v>5.25</v>
      </c>
      <c r="N51" s="75">
        <v>0.81</v>
      </c>
      <c r="O51" s="75">
        <v>450464.13</v>
      </c>
      <c r="P51" s="75">
        <v>127.82</v>
      </c>
      <c r="Q51" s="75">
        <v>0</v>
      </c>
      <c r="R51" s="75">
        <v>575.78325096599997</v>
      </c>
      <c r="S51" s="75">
        <v>1.1599999999999999</v>
      </c>
      <c r="T51" s="75">
        <f t="shared" si="2"/>
        <v>1.429479955798916E-2</v>
      </c>
      <c r="U51" s="75">
        <f>+R51/'סכום נכסי הקרן'!$C$42*100</f>
        <v>2.2423588646355735E-3</v>
      </c>
      <c r="W51" s="78"/>
    </row>
    <row r="52" spans="2:23">
      <c r="B52" t="s">
        <v>574</v>
      </c>
      <c r="C52" t="s">
        <v>575</v>
      </c>
      <c r="D52" t="s">
        <v>103</v>
      </c>
      <c r="E52" s="15"/>
      <c r="F52" t="s">
        <v>500</v>
      </c>
      <c r="G52" t="s">
        <v>459</v>
      </c>
      <c r="H52" t="s">
        <v>217</v>
      </c>
      <c r="I52" t="s">
        <v>152</v>
      </c>
      <c r="J52" t="s">
        <v>576</v>
      </c>
      <c r="K52" s="75">
        <v>1.78</v>
      </c>
      <c r="L52" t="s">
        <v>105</v>
      </c>
      <c r="M52" s="75">
        <v>3.1</v>
      </c>
      <c r="N52" s="75">
        <v>0.56000000000000005</v>
      </c>
      <c r="O52" s="75">
        <v>1690663.5</v>
      </c>
      <c r="P52" s="75">
        <v>111.86</v>
      </c>
      <c r="Q52" s="75">
        <v>0</v>
      </c>
      <c r="R52" s="75">
        <v>1891.1761911000001</v>
      </c>
      <c r="S52" s="75">
        <v>0.25</v>
      </c>
      <c r="T52" s="75">
        <f t="shared" si="2"/>
        <v>4.6951668940110006E-2</v>
      </c>
      <c r="U52" s="75">
        <f>+R52/'סכום נכסי הקרן'!$C$42*100</f>
        <v>7.3650904043946188E-3</v>
      </c>
      <c r="W52" s="78"/>
    </row>
    <row r="53" spans="2:23">
      <c r="B53" t="s">
        <v>577</v>
      </c>
      <c r="C53" t="s">
        <v>578</v>
      </c>
      <c r="D53" t="s">
        <v>103</v>
      </c>
      <c r="E53" s="15"/>
      <c r="F53" t="s">
        <v>500</v>
      </c>
      <c r="G53" t="s">
        <v>459</v>
      </c>
      <c r="H53" t="s">
        <v>557</v>
      </c>
      <c r="I53" t="s">
        <v>153</v>
      </c>
      <c r="J53" t="s">
        <v>385</v>
      </c>
      <c r="K53" s="75">
        <v>1.75</v>
      </c>
      <c r="L53" t="s">
        <v>105</v>
      </c>
      <c r="M53" s="75">
        <v>2.8</v>
      </c>
      <c r="N53" s="75">
        <v>0.5</v>
      </c>
      <c r="O53" s="75">
        <v>15729757.189999999</v>
      </c>
      <c r="P53" s="75">
        <v>105.72</v>
      </c>
      <c r="Q53" s="75">
        <v>0</v>
      </c>
      <c r="R53" s="75">
        <v>16629.499301267999</v>
      </c>
      <c r="S53" s="75">
        <v>1.6</v>
      </c>
      <c r="T53" s="75">
        <f t="shared" si="2"/>
        <v>0.41285563423828031</v>
      </c>
      <c r="U53" s="75">
        <f>+R53/'סכום נכסי הקרן'!$C$42*100</f>
        <v>6.4762747283962432E-2</v>
      </c>
      <c r="W53" s="78"/>
    </row>
    <row r="54" spans="2:23">
      <c r="B54" t="s">
        <v>579</v>
      </c>
      <c r="C54" t="s">
        <v>580</v>
      </c>
      <c r="D54" t="s">
        <v>103</v>
      </c>
      <c r="E54" s="15"/>
      <c r="F54" t="s">
        <v>500</v>
      </c>
      <c r="G54" t="s">
        <v>459</v>
      </c>
      <c r="H54" t="s">
        <v>217</v>
      </c>
      <c r="I54" t="s">
        <v>152</v>
      </c>
      <c r="J54" t="s">
        <v>581</v>
      </c>
      <c r="K54" s="75">
        <v>1.93</v>
      </c>
      <c r="L54" t="s">
        <v>105</v>
      </c>
      <c r="M54" s="75">
        <v>4.2</v>
      </c>
      <c r="N54" s="75">
        <v>0.28000000000000003</v>
      </c>
      <c r="O54" s="75">
        <v>43032.54</v>
      </c>
      <c r="P54" s="75">
        <v>129.53</v>
      </c>
      <c r="Q54" s="75">
        <v>0</v>
      </c>
      <c r="R54" s="75">
        <v>55.740049061999997</v>
      </c>
      <c r="S54" s="75">
        <v>0.04</v>
      </c>
      <c r="T54" s="75">
        <f t="shared" si="2"/>
        <v>1.383841623313948E-3</v>
      </c>
      <c r="U54" s="75">
        <f>+R54/'סכום נכסי הקרן'!$C$42*100</f>
        <v>2.1707681305369907E-4</v>
      </c>
      <c r="W54" s="78"/>
    </row>
    <row r="55" spans="2:23">
      <c r="B55" t="s">
        <v>582</v>
      </c>
      <c r="C55" t="s">
        <v>583</v>
      </c>
      <c r="D55" t="s">
        <v>103</v>
      </c>
      <c r="E55" s="15"/>
      <c r="F55" t="s">
        <v>458</v>
      </c>
      <c r="G55" t="s">
        <v>459</v>
      </c>
      <c r="H55" t="s">
        <v>557</v>
      </c>
      <c r="I55" t="s">
        <v>153</v>
      </c>
      <c r="J55" t="s">
        <v>584</v>
      </c>
      <c r="K55" s="75">
        <v>3.15</v>
      </c>
      <c r="L55" t="s">
        <v>105</v>
      </c>
      <c r="M55" s="75">
        <v>4</v>
      </c>
      <c r="N55" s="75">
        <v>0.51</v>
      </c>
      <c r="O55" s="75">
        <v>6724217.46</v>
      </c>
      <c r="P55" s="75">
        <v>120.32</v>
      </c>
      <c r="Q55" s="75">
        <v>0</v>
      </c>
      <c r="R55" s="75">
        <v>8090.5784478719997</v>
      </c>
      <c r="S55" s="75">
        <v>0.5</v>
      </c>
      <c r="T55" s="75">
        <f t="shared" si="2"/>
        <v>0.20086238532726375</v>
      </c>
      <c r="U55" s="75">
        <f>+R55/'סכום נכסי הקרן'!$C$42*100</f>
        <v>3.1508350185904567E-2</v>
      </c>
      <c r="W55" s="78"/>
    </row>
    <row r="56" spans="2:23">
      <c r="B56" t="s">
        <v>585</v>
      </c>
      <c r="C56" t="s">
        <v>586</v>
      </c>
      <c r="D56" t="s">
        <v>103</v>
      </c>
      <c r="E56" s="15"/>
      <c r="F56" t="s">
        <v>587</v>
      </c>
      <c r="G56" t="s">
        <v>459</v>
      </c>
      <c r="H56" t="s">
        <v>217</v>
      </c>
      <c r="I56" t="s">
        <v>152</v>
      </c>
      <c r="J56" t="s">
        <v>588</v>
      </c>
      <c r="K56" s="75">
        <v>2.44</v>
      </c>
      <c r="L56" t="s">
        <v>105</v>
      </c>
      <c r="M56" s="75">
        <v>4.75</v>
      </c>
      <c r="N56" s="75">
        <v>0.62</v>
      </c>
      <c r="O56" s="75">
        <v>411066.42</v>
      </c>
      <c r="P56" s="75">
        <v>134.34</v>
      </c>
      <c r="Q56" s="75">
        <v>0</v>
      </c>
      <c r="R56" s="75">
        <v>552.22662862799996</v>
      </c>
      <c r="S56" s="75">
        <v>0.09</v>
      </c>
      <c r="T56" s="75">
        <f t="shared" si="2"/>
        <v>1.370996629995324E-2</v>
      </c>
      <c r="U56" s="75">
        <f>+R56/'סכום נכסי הקרן'!$C$42*100</f>
        <v>2.1506187856529606E-3</v>
      </c>
      <c r="W56" s="78"/>
    </row>
    <row r="57" spans="2:23">
      <c r="B57" t="s">
        <v>589</v>
      </c>
      <c r="C57" t="s">
        <v>590</v>
      </c>
      <c r="D57" t="s">
        <v>103</v>
      </c>
      <c r="E57" s="15"/>
      <c r="F57" t="s">
        <v>587</v>
      </c>
      <c r="G57" t="s">
        <v>459</v>
      </c>
      <c r="H57" t="s">
        <v>217</v>
      </c>
      <c r="I57" t="s">
        <v>152</v>
      </c>
      <c r="J57" t="s">
        <v>591</v>
      </c>
      <c r="K57" s="75">
        <v>0.5</v>
      </c>
      <c r="L57" t="s">
        <v>105</v>
      </c>
      <c r="M57" s="75">
        <v>5.5</v>
      </c>
      <c r="N57" s="75">
        <v>2.4500000000000002</v>
      </c>
      <c r="O57" s="75">
        <v>671174.01</v>
      </c>
      <c r="P57" s="75">
        <v>129.07</v>
      </c>
      <c r="Q57" s="75">
        <v>0</v>
      </c>
      <c r="R57" s="75">
        <v>866.28429470699996</v>
      </c>
      <c r="S57" s="75">
        <v>0.84</v>
      </c>
      <c r="T57" s="75">
        <f t="shared" si="2"/>
        <v>2.1506982588143767E-2</v>
      </c>
      <c r="U57" s="75">
        <f>+R57/'סכום נכסי הקרן'!$C$42*100</f>
        <v>3.3737005449043932E-3</v>
      </c>
      <c r="W57" s="78"/>
    </row>
    <row r="58" spans="2:23">
      <c r="B58" t="s">
        <v>592</v>
      </c>
      <c r="C58" t="s">
        <v>593</v>
      </c>
      <c r="D58" t="s">
        <v>103</v>
      </c>
      <c r="E58" s="15"/>
      <c r="F58" t="s">
        <v>587</v>
      </c>
      <c r="G58" t="s">
        <v>459</v>
      </c>
      <c r="H58" t="s">
        <v>217</v>
      </c>
      <c r="I58" t="s">
        <v>152</v>
      </c>
      <c r="J58" t="s">
        <v>588</v>
      </c>
      <c r="K58" s="75">
        <v>3.03</v>
      </c>
      <c r="L58" t="s">
        <v>105</v>
      </c>
      <c r="M58" s="75">
        <v>3.85</v>
      </c>
      <c r="N58" s="75">
        <v>0.6</v>
      </c>
      <c r="O58" s="75">
        <v>1356917.92</v>
      </c>
      <c r="P58" s="75">
        <v>119.06</v>
      </c>
      <c r="Q58" s="75">
        <v>0</v>
      </c>
      <c r="R58" s="75">
        <v>1615.5464755519999</v>
      </c>
      <c r="S58" s="75">
        <v>0.32</v>
      </c>
      <c r="T58" s="75">
        <f t="shared" si="2"/>
        <v>4.0108691952894911E-2</v>
      </c>
      <c r="U58" s="75">
        <f>+R58/'סכום נכסי הקרן'!$C$42*100</f>
        <v>6.2916643626000539E-3</v>
      </c>
      <c r="W58" s="78"/>
    </row>
    <row r="59" spans="2:23">
      <c r="B59" t="s">
        <v>594</v>
      </c>
      <c r="C59" t="s">
        <v>595</v>
      </c>
      <c r="D59" t="s">
        <v>103</v>
      </c>
      <c r="E59" s="15"/>
      <c r="F59" t="s">
        <v>596</v>
      </c>
      <c r="G59" t="s">
        <v>459</v>
      </c>
      <c r="H59" t="s">
        <v>217</v>
      </c>
      <c r="I59" t="s">
        <v>152</v>
      </c>
      <c r="J59" t="s">
        <v>558</v>
      </c>
      <c r="K59" s="75">
        <v>6.02</v>
      </c>
      <c r="L59" t="s">
        <v>105</v>
      </c>
      <c r="M59" s="75">
        <v>1.5</v>
      </c>
      <c r="N59" s="75">
        <v>0.91</v>
      </c>
      <c r="O59" s="75">
        <v>3949847.64</v>
      </c>
      <c r="P59" s="75">
        <v>103.52</v>
      </c>
      <c r="Q59" s="75">
        <v>0</v>
      </c>
      <c r="R59" s="75">
        <v>4088.882276928</v>
      </c>
      <c r="S59" s="75">
        <v>0.65</v>
      </c>
      <c r="T59" s="75">
        <f t="shared" si="2"/>
        <v>0.10151346442752213</v>
      </c>
      <c r="U59" s="75">
        <f>+R59/'סכום נכסי הקרן'!$C$42*100</f>
        <v>1.592394604174098E-2</v>
      </c>
      <c r="W59" s="78"/>
    </row>
    <row r="60" spans="2:23">
      <c r="B60" t="s">
        <v>597</v>
      </c>
      <c r="C60" t="s">
        <v>598</v>
      </c>
      <c r="D60" t="s">
        <v>103</v>
      </c>
      <c r="E60" s="15"/>
      <c r="F60" t="s">
        <v>596</v>
      </c>
      <c r="G60" t="s">
        <v>459</v>
      </c>
      <c r="H60" t="s">
        <v>217</v>
      </c>
      <c r="I60" t="s">
        <v>152</v>
      </c>
      <c r="J60" t="s">
        <v>385</v>
      </c>
      <c r="K60" s="75">
        <v>3.23</v>
      </c>
      <c r="L60" t="s">
        <v>105</v>
      </c>
      <c r="M60" s="75">
        <v>3.55</v>
      </c>
      <c r="N60" s="75">
        <v>0.62</v>
      </c>
      <c r="O60" s="75">
        <v>5442159.79</v>
      </c>
      <c r="P60" s="75">
        <v>117.74</v>
      </c>
      <c r="Q60" s="75">
        <v>0</v>
      </c>
      <c r="R60" s="75">
        <v>6407.5989367459997</v>
      </c>
      <c r="S60" s="75">
        <v>1.27</v>
      </c>
      <c r="T60" s="75">
        <f t="shared" si="2"/>
        <v>0.15907955345192429</v>
      </c>
      <c r="U60" s="75">
        <f>+R60/'סכום נכסי הקרן'!$C$42*100</f>
        <v>2.4954071263337783E-2</v>
      </c>
      <c r="W60" s="78"/>
    </row>
    <row r="61" spans="2:23">
      <c r="B61" t="s">
        <v>599</v>
      </c>
      <c r="C61" t="s">
        <v>600</v>
      </c>
      <c r="D61" t="s">
        <v>103</v>
      </c>
      <c r="E61" s="15"/>
      <c r="F61" t="s">
        <v>601</v>
      </c>
      <c r="G61" t="s">
        <v>515</v>
      </c>
      <c r="H61" t="s">
        <v>217</v>
      </c>
      <c r="I61" t="s">
        <v>152</v>
      </c>
      <c r="J61" t="s">
        <v>602</v>
      </c>
      <c r="K61" s="75">
        <v>2.82</v>
      </c>
      <c r="L61" t="s">
        <v>105</v>
      </c>
      <c r="M61" s="75">
        <v>3.64</v>
      </c>
      <c r="N61" s="75">
        <v>0.88</v>
      </c>
      <c r="O61" s="75">
        <v>999314.05</v>
      </c>
      <c r="P61" s="75">
        <v>116.81</v>
      </c>
      <c r="Q61" s="75">
        <v>0</v>
      </c>
      <c r="R61" s="75">
        <v>1167.298741805</v>
      </c>
      <c r="S61" s="75">
        <v>1.0900000000000001</v>
      </c>
      <c r="T61" s="75">
        <f t="shared" si="2"/>
        <v>2.898017875719824E-2</v>
      </c>
      <c r="U61" s="75">
        <f>+R61/'סכום נכסי הקרן'!$C$42*100</f>
        <v>4.545986144912988E-3</v>
      </c>
      <c r="W61" s="78"/>
    </row>
    <row r="62" spans="2:23">
      <c r="B62" t="s">
        <v>603</v>
      </c>
      <c r="C62" t="s">
        <v>604</v>
      </c>
      <c r="D62" t="s">
        <v>103</v>
      </c>
      <c r="E62" s="15"/>
      <c r="F62" t="s">
        <v>601</v>
      </c>
      <c r="G62" t="s">
        <v>515</v>
      </c>
      <c r="H62" t="s">
        <v>217</v>
      </c>
      <c r="I62" t="s">
        <v>152</v>
      </c>
      <c r="J62" t="s">
        <v>605</v>
      </c>
      <c r="K62" s="75">
        <v>0.25</v>
      </c>
      <c r="L62" t="s">
        <v>105</v>
      </c>
      <c r="M62" s="75">
        <v>4</v>
      </c>
      <c r="N62" s="75">
        <v>1.98</v>
      </c>
      <c r="O62" s="75">
        <v>807615.16</v>
      </c>
      <c r="P62" s="75">
        <v>123.46</v>
      </c>
      <c r="Q62" s="75">
        <v>0</v>
      </c>
      <c r="R62" s="75">
        <v>997.08167653600003</v>
      </c>
      <c r="S62" s="75">
        <v>3.23</v>
      </c>
      <c r="T62" s="75">
        <f t="shared" si="2"/>
        <v>2.475425029316726E-2</v>
      </c>
      <c r="U62" s="75">
        <f>+R62/'סכום נכסי הקרן'!$C$42*100</f>
        <v>3.8830843592534865E-3</v>
      </c>
      <c r="W62" s="78"/>
    </row>
    <row r="63" spans="2:23">
      <c r="B63" t="s">
        <v>606</v>
      </c>
      <c r="C63" t="s">
        <v>607</v>
      </c>
      <c r="D63" t="s">
        <v>103</v>
      </c>
      <c r="E63" s="15"/>
      <c r="F63" t="s">
        <v>608</v>
      </c>
      <c r="G63" t="s">
        <v>130</v>
      </c>
      <c r="H63" t="s">
        <v>217</v>
      </c>
      <c r="I63" t="s">
        <v>152</v>
      </c>
      <c r="J63" t="s">
        <v>576</v>
      </c>
      <c r="K63" s="75">
        <v>8.68</v>
      </c>
      <c r="L63" t="s">
        <v>105</v>
      </c>
      <c r="M63" s="75">
        <v>3.85</v>
      </c>
      <c r="N63" s="75">
        <v>1.68</v>
      </c>
      <c r="O63" s="75">
        <v>4489372.63</v>
      </c>
      <c r="P63" s="75">
        <v>119.69</v>
      </c>
      <c r="Q63" s="75">
        <v>86.115979999999993</v>
      </c>
      <c r="R63" s="75">
        <v>5459.4460808470003</v>
      </c>
      <c r="S63" s="75">
        <v>0.16</v>
      </c>
      <c r="T63" s="75">
        <f t="shared" si="2"/>
        <v>0.13554004443933665</v>
      </c>
      <c r="U63" s="75">
        <f>+R63/'סכום נכסי הקרן'!$C$42*100</f>
        <v>2.1261537731166315E-2</v>
      </c>
      <c r="W63" s="78"/>
    </row>
    <row r="64" spans="2:23">
      <c r="B64" t="s">
        <v>609</v>
      </c>
      <c r="C64" t="s">
        <v>610</v>
      </c>
      <c r="D64" t="s">
        <v>103</v>
      </c>
      <c r="E64" s="15"/>
      <c r="F64" t="s">
        <v>608</v>
      </c>
      <c r="G64" t="s">
        <v>130</v>
      </c>
      <c r="H64" t="s">
        <v>217</v>
      </c>
      <c r="I64" t="s">
        <v>152</v>
      </c>
      <c r="J64" t="s">
        <v>611</v>
      </c>
      <c r="K64" s="75">
        <v>6.86</v>
      </c>
      <c r="L64" t="s">
        <v>105</v>
      </c>
      <c r="M64" s="75">
        <v>4.5</v>
      </c>
      <c r="N64" s="75">
        <v>1.43</v>
      </c>
      <c r="O64" s="75">
        <v>2363704</v>
      </c>
      <c r="P64" s="75">
        <v>123.78</v>
      </c>
      <c r="Q64" s="75">
        <v>0</v>
      </c>
      <c r="R64" s="75">
        <v>2925.7928112</v>
      </c>
      <c r="S64" s="75">
        <v>0.26</v>
      </c>
      <c r="T64" s="75">
        <f t="shared" si="2"/>
        <v>7.2637788115825747E-2</v>
      </c>
      <c r="U64" s="75">
        <f>+R64/'סכום נכסי הקרן'!$C$42*100</f>
        <v>1.1394352710459032E-2</v>
      </c>
      <c r="W64" s="78"/>
    </row>
    <row r="65" spans="2:23">
      <c r="B65" t="s">
        <v>612</v>
      </c>
      <c r="C65" t="s">
        <v>613</v>
      </c>
      <c r="D65" t="s">
        <v>103</v>
      </c>
      <c r="E65" s="15"/>
      <c r="F65" t="s">
        <v>614</v>
      </c>
      <c r="G65" t="s">
        <v>615</v>
      </c>
      <c r="H65" t="s">
        <v>217</v>
      </c>
      <c r="I65" t="s">
        <v>152</v>
      </c>
      <c r="J65" t="s">
        <v>616</v>
      </c>
      <c r="K65" s="75">
        <v>2.1</v>
      </c>
      <c r="L65" t="s">
        <v>105</v>
      </c>
      <c r="M65" s="75">
        <v>4.8899999999999997</v>
      </c>
      <c r="N65" s="75">
        <v>0.8</v>
      </c>
      <c r="O65" s="75">
        <v>11928.63</v>
      </c>
      <c r="P65" s="75">
        <v>129.99</v>
      </c>
      <c r="Q65" s="75">
        <v>0</v>
      </c>
      <c r="R65" s="75">
        <v>15.506026136999999</v>
      </c>
      <c r="S65" s="75">
        <v>0.02</v>
      </c>
      <c r="T65" s="75">
        <f t="shared" si="2"/>
        <v>3.8496350006270798E-4</v>
      </c>
      <c r="U65" s="75">
        <f>+R65/'סכום נכסי הקרן'!$C$42*100</f>
        <v>6.0387437642964758E-5</v>
      </c>
      <c r="W65" s="78"/>
    </row>
    <row r="66" spans="2:23">
      <c r="B66" t="s">
        <v>617</v>
      </c>
      <c r="C66" t="s">
        <v>618</v>
      </c>
      <c r="D66" t="s">
        <v>103</v>
      </c>
      <c r="E66" s="15"/>
      <c r="F66" t="s">
        <v>458</v>
      </c>
      <c r="G66" t="s">
        <v>459</v>
      </c>
      <c r="H66" t="s">
        <v>557</v>
      </c>
      <c r="I66" t="s">
        <v>153</v>
      </c>
      <c r="J66" t="s">
        <v>619</v>
      </c>
      <c r="K66" s="75">
        <v>2.68</v>
      </c>
      <c r="L66" t="s">
        <v>105</v>
      </c>
      <c r="M66" s="75">
        <v>5</v>
      </c>
      <c r="N66" s="75">
        <v>0.53</v>
      </c>
      <c r="O66" s="75">
        <v>3582749.84</v>
      </c>
      <c r="P66" s="75">
        <v>123.73</v>
      </c>
      <c r="Q66" s="75">
        <v>0</v>
      </c>
      <c r="R66" s="75">
        <v>4432.9363770319997</v>
      </c>
      <c r="S66" s="75">
        <v>0.36</v>
      </c>
      <c r="T66" s="75">
        <f t="shared" si="2"/>
        <v>0.11005519326357234</v>
      </c>
      <c r="U66" s="75">
        <f>+R66/'סכום נכסי הקרן'!$C$42*100</f>
        <v>1.7263847402171444E-2</v>
      </c>
      <c r="W66" s="78"/>
    </row>
    <row r="67" spans="2:23">
      <c r="B67" t="s">
        <v>620</v>
      </c>
      <c r="C67" t="s">
        <v>621</v>
      </c>
      <c r="D67" t="s">
        <v>103</v>
      </c>
      <c r="E67" s="15"/>
      <c r="F67" t="s">
        <v>587</v>
      </c>
      <c r="G67" t="s">
        <v>459</v>
      </c>
      <c r="H67" t="s">
        <v>217</v>
      </c>
      <c r="I67" t="s">
        <v>152</v>
      </c>
      <c r="J67" t="s">
        <v>622</v>
      </c>
      <c r="K67" s="75">
        <v>1.1299999999999999</v>
      </c>
      <c r="L67" t="s">
        <v>105</v>
      </c>
      <c r="M67" s="75">
        <v>5.25</v>
      </c>
      <c r="N67" s="75">
        <v>1.1200000000000001</v>
      </c>
      <c r="O67" s="75">
        <v>1591151.78</v>
      </c>
      <c r="P67" s="75">
        <v>133.5</v>
      </c>
      <c r="Q67" s="75">
        <v>0</v>
      </c>
      <c r="R67" s="75">
        <v>2124.1876262999999</v>
      </c>
      <c r="S67" s="75">
        <v>0.44</v>
      </c>
      <c r="T67" s="75">
        <f t="shared" si="2"/>
        <v>5.2736574554011005E-2</v>
      </c>
      <c r="U67" s="75">
        <f>+R67/'סכום נכסי הקרן'!$C$42*100</f>
        <v>8.272541700356387E-3</v>
      </c>
      <c r="W67" s="78"/>
    </row>
    <row r="68" spans="2:23">
      <c r="B68" t="s">
        <v>623</v>
      </c>
      <c r="C68" t="s">
        <v>624</v>
      </c>
      <c r="D68" t="s">
        <v>103</v>
      </c>
      <c r="E68" s="15"/>
      <c r="F68" t="s">
        <v>487</v>
      </c>
      <c r="G68" t="s">
        <v>459</v>
      </c>
      <c r="H68" t="s">
        <v>217</v>
      </c>
      <c r="I68" t="s">
        <v>152</v>
      </c>
      <c r="J68" t="s">
        <v>625</v>
      </c>
      <c r="K68" s="75">
        <v>2.56</v>
      </c>
      <c r="L68" t="s">
        <v>105</v>
      </c>
      <c r="M68" s="75">
        <v>6.5</v>
      </c>
      <c r="N68" s="75">
        <v>0.59</v>
      </c>
      <c r="O68" s="75">
        <v>15438589.73</v>
      </c>
      <c r="P68" s="75">
        <v>127.79</v>
      </c>
      <c r="Q68" s="75">
        <v>276.42218000000003</v>
      </c>
      <c r="R68" s="75">
        <v>20005.395995966999</v>
      </c>
      <c r="S68" s="75">
        <v>0.98</v>
      </c>
      <c r="T68" s="75">
        <f t="shared" si="2"/>
        <v>0.49666801762775464</v>
      </c>
      <c r="U68" s="75">
        <f>+R68/'סכום נכסי הקרן'!$C$42*100</f>
        <v>7.7910006893810377E-2</v>
      </c>
      <c r="W68" s="78"/>
    </row>
    <row r="69" spans="2:23">
      <c r="B69" t="s">
        <v>626</v>
      </c>
      <c r="C69" t="s">
        <v>627</v>
      </c>
      <c r="D69" t="s">
        <v>103</v>
      </c>
      <c r="E69" s="15"/>
      <c r="F69" t="s">
        <v>628</v>
      </c>
      <c r="G69" t="s">
        <v>629</v>
      </c>
      <c r="H69" t="s">
        <v>557</v>
      </c>
      <c r="I69" t="s">
        <v>153</v>
      </c>
      <c r="J69" t="s">
        <v>630</v>
      </c>
      <c r="K69" s="75">
        <v>0.34</v>
      </c>
      <c r="L69" t="s">
        <v>105</v>
      </c>
      <c r="M69" s="75">
        <v>4.0999999999999996</v>
      </c>
      <c r="N69" s="75">
        <v>2.12</v>
      </c>
      <c r="O69" s="75">
        <v>133816.67000000001</v>
      </c>
      <c r="P69" s="75">
        <v>121.37</v>
      </c>
      <c r="Q69" s="75">
        <v>0</v>
      </c>
      <c r="R69" s="75">
        <v>162.41329237900001</v>
      </c>
      <c r="S69" s="75">
        <v>0.09</v>
      </c>
      <c r="T69" s="75">
        <f t="shared" si="2"/>
        <v>4.0321865150050856E-3</v>
      </c>
      <c r="U69" s="75">
        <f>+R69/'סכום נכסי הקרן'!$C$42*100</f>
        <v>6.3251038527031638E-4</v>
      </c>
      <c r="W69" s="78"/>
    </row>
    <row r="70" spans="2:23">
      <c r="B70" t="s">
        <v>631</v>
      </c>
      <c r="C70" t="s">
        <v>632</v>
      </c>
      <c r="D70" t="s">
        <v>103</v>
      </c>
      <c r="E70" s="15"/>
      <c r="F70" t="s">
        <v>596</v>
      </c>
      <c r="G70" t="s">
        <v>459</v>
      </c>
      <c r="H70" t="s">
        <v>217</v>
      </c>
      <c r="I70" t="s">
        <v>152</v>
      </c>
      <c r="J70" t="s">
        <v>561</v>
      </c>
      <c r="K70" s="75">
        <v>1.63</v>
      </c>
      <c r="L70" t="s">
        <v>105</v>
      </c>
      <c r="M70" s="75">
        <v>4.6500000000000004</v>
      </c>
      <c r="N70" s="75">
        <v>0.54</v>
      </c>
      <c r="O70" s="75">
        <v>1280563.26</v>
      </c>
      <c r="P70" s="75">
        <v>131.83000000000001</v>
      </c>
      <c r="Q70" s="75">
        <v>0</v>
      </c>
      <c r="R70" s="75">
        <v>1688.1665456579999</v>
      </c>
      <c r="S70" s="75">
        <v>0.24</v>
      </c>
      <c r="T70" s="75">
        <f t="shared" si="2"/>
        <v>4.1911608839259311E-2</v>
      </c>
      <c r="U70" s="75">
        <f>+R70/'סכום נכסי הקרן'!$C$42*100</f>
        <v>6.5744795672442432E-3</v>
      </c>
      <c r="W70" s="78"/>
    </row>
    <row r="71" spans="2:23">
      <c r="B71" t="s">
        <v>633</v>
      </c>
      <c r="C71" t="s">
        <v>634</v>
      </c>
      <c r="D71" t="s">
        <v>103</v>
      </c>
      <c r="E71" s="15"/>
      <c r="F71" t="s">
        <v>635</v>
      </c>
      <c r="G71" t="s">
        <v>615</v>
      </c>
      <c r="H71" t="s">
        <v>636</v>
      </c>
      <c r="I71" t="s">
        <v>152</v>
      </c>
      <c r="J71" t="s">
        <v>348</v>
      </c>
      <c r="K71" s="75">
        <v>5.13</v>
      </c>
      <c r="L71" t="s">
        <v>105</v>
      </c>
      <c r="M71" s="75">
        <v>3.85</v>
      </c>
      <c r="N71" s="75">
        <v>0.99</v>
      </c>
      <c r="O71" s="75">
        <v>859775.18</v>
      </c>
      <c r="P71" s="75">
        <v>119.65</v>
      </c>
      <c r="Q71" s="75">
        <v>0</v>
      </c>
      <c r="R71" s="75">
        <v>1028.7210028699999</v>
      </c>
      <c r="S71" s="75">
        <v>0.36</v>
      </c>
      <c r="T71" s="75">
        <f t="shared" si="2"/>
        <v>2.553975043985535E-2</v>
      </c>
      <c r="U71" s="75">
        <f>+R71/'סכום נכסי הקרן'!$C$42*100</f>
        <v>4.0063021217658793E-3</v>
      </c>
      <c r="W71" s="78"/>
    </row>
    <row r="72" spans="2:23">
      <c r="B72" t="s">
        <v>637</v>
      </c>
      <c r="C72" t="s">
        <v>638</v>
      </c>
      <c r="D72" t="s">
        <v>103</v>
      </c>
      <c r="E72" s="15"/>
      <c r="F72" t="s">
        <v>639</v>
      </c>
      <c r="G72" t="s">
        <v>459</v>
      </c>
      <c r="H72" t="s">
        <v>640</v>
      </c>
      <c r="I72" t="s">
        <v>153</v>
      </c>
      <c r="J72" t="s">
        <v>641</v>
      </c>
      <c r="K72" s="75">
        <v>0.84</v>
      </c>
      <c r="L72" t="s">
        <v>105</v>
      </c>
      <c r="M72" s="75">
        <v>1.6</v>
      </c>
      <c r="N72" s="75">
        <v>0.88</v>
      </c>
      <c r="O72" s="75">
        <v>11311570.98</v>
      </c>
      <c r="P72" s="75">
        <v>102.14</v>
      </c>
      <c r="Q72" s="75">
        <v>0</v>
      </c>
      <c r="R72" s="75">
        <v>11553.638598972</v>
      </c>
      <c r="S72" s="75">
        <v>4.43</v>
      </c>
      <c r="T72" s="75">
        <f t="shared" si="2"/>
        <v>0.28683874993005654</v>
      </c>
      <c r="U72" s="75">
        <f>+R72/'סכום נכסי הקרן'!$C$42*100</f>
        <v>4.4995063485669937E-2</v>
      </c>
      <c r="W72" s="78"/>
    </row>
    <row r="73" spans="2:23">
      <c r="B73" t="s">
        <v>642</v>
      </c>
      <c r="C73" t="s">
        <v>643</v>
      </c>
      <c r="D73" t="s">
        <v>103</v>
      </c>
      <c r="E73" s="15"/>
      <c r="F73" t="s">
        <v>639</v>
      </c>
      <c r="G73" t="s">
        <v>459</v>
      </c>
      <c r="H73" t="s">
        <v>640</v>
      </c>
      <c r="I73" t="s">
        <v>153</v>
      </c>
      <c r="J73" t="s">
        <v>345</v>
      </c>
      <c r="K73" s="75">
        <v>3.84</v>
      </c>
      <c r="L73" t="s">
        <v>105</v>
      </c>
      <c r="M73" s="75">
        <v>0.95</v>
      </c>
      <c r="N73" s="75">
        <v>0.57999999999999996</v>
      </c>
      <c r="O73" s="75">
        <v>13965885.42</v>
      </c>
      <c r="P73" s="75">
        <v>101.78</v>
      </c>
      <c r="Q73" s="75">
        <v>0</v>
      </c>
      <c r="R73" s="75">
        <v>14214.478180476</v>
      </c>
      <c r="S73" s="75">
        <v>1.66</v>
      </c>
      <c r="T73" s="75">
        <f t="shared" si="2"/>
        <v>0.35289862299817654</v>
      </c>
      <c r="U73" s="75">
        <f>+R73/'סכום נכסי הקרן'!$C$42*100</f>
        <v>5.5357569190635343E-2</v>
      </c>
      <c r="W73" s="78"/>
    </row>
    <row r="74" spans="2:23">
      <c r="B74" t="s">
        <v>644</v>
      </c>
      <c r="C74" t="s">
        <v>645</v>
      </c>
      <c r="D74" t="s">
        <v>103</v>
      </c>
      <c r="E74" s="15"/>
      <c r="F74" t="s">
        <v>646</v>
      </c>
      <c r="G74" t="s">
        <v>647</v>
      </c>
      <c r="H74" t="s">
        <v>636</v>
      </c>
      <c r="I74" t="s">
        <v>152</v>
      </c>
      <c r="J74" t="s">
        <v>648</v>
      </c>
      <c r="K74" s="75">
        <v>8.81</v>
      </c>
      <c r="L74" t="s">
        <v>105</v>
      </c>
      <c r="M74" s="75">
        <v>5.15</v>
      </c>
      <c r="N74" s="75">
        <v>2.58</v>
      </c>
      <c r="O74" s="75">
        <v>43769381.75</v>
      </c>
      <c r="P74" s="75">
        <v>150.5</v>
      </c>
      <c r="Q74" s="75">
        <v>0</v>
      </c>
      <c r="R74" s="75">
        <v>65872.919533749999</v>
      </c>
      <c r="S74" s="75">
        <v>1.23</v>
      </c>
      <c r="T74" s="75">
        <f t="shared" si="2"/>
        <v>1.6354073854262026</v>
      </c>
      <c r="U74" s="75">
        <f>+R74/'סכום נכסי הקרן'!$C$42*100</f>
        <v>0.25653876664198499</v>
      </c>
      <c r="W74" s="78"/>
    </row>
    <row r="75" spans="2:23">
      <c r="B75" t="s">
        <v>649</v>
      </c>
      <c r="C75" t="s">
        <v>650</v>
      </c>
      <c r="D75" t="s">
        <v>103</v>
      </c>
      <c r="E75" s="15"/>
      <c r="F75" t="s">
        <v>651</v>
      </c>
      <c r="G75" t="s">
        <v>515</v>
      </c>
      <c r="H75" t="s">
        <v>640</v>
      </c>
      <c r="I75" t="s">
        <v>153</v>
      </c>
      <c r="J75" t="s">
        <v>652</v>
      </c>
      <c r="K75" s="75">
        <v>0.92</v>
      </c>
      <c r="L75" t="s">
        <v>105</v>
      </c>
      <c r="M75" s="75">
        <v>4.25</v>
      </c>
      <c r="N75" s="75">
        <v>1.45</v>
      </c>
      <c r="O75" s="75">
        <v>6681750.5599999996</v>
      </c>
      <c r="P75" s="75">
        <v>125.85</v>
      </c>
      <c r="Q75" s="75">
        <v>0</v>
      </c>
      <c r="R75" s="75">
        <v>8408.9830797600007</v>
      </c>
      <c r="S75" s="75">
        <v>1.64</v>
      </c>
      <c r="T75" s="75">
        <f t="shared" si="2"/>
        <v>0.2087673224429894</v>
      </c>
      <c r="U75" s="75">
        <f>+R75/'סכום נכסי הקרן'!$C$42*100</f>
        <v>3.2748360984511914E-2</v>
      </c>
      <c r="W75" s="78"/>
    </row>
    <row r="76" spans="2:23">
      <c r="B76" t="s">
        <v>653</v>
      </c>
      <c r="C76" t="s">
        <v>654</v>
      </c>
      <c r="D76" t="s">
        <v>103</v>
      </c>
      <c r="E76" s="15"/>
      <c r="F76" t="s">
        <v>651</v>
      </c>
      <c r="G76" t="s">
        <v>515</v>
      </c>
      <c r="H76" t="s">
        <v>636</v>
      </c>
      <c r="I76" t="s">
        <v>152</v>
      </c>
      <c r="J76" t="s">
        <v>641</v>
      </c>
      <c r="K76" s="75">
        <v>2.77</v>
      </c>
      <c r="L76" t="s">
        <v>105</v>
      </c>
      <c r="M76" s="75">
        <v>4.45</v>
      </c>
      <c r="N76" s="75">
        <v>0.72</v>
      </c>
      <c r="O76" s="75">
        <v>2442216.9700000002</v>
      </c>
      <c r="P76" s="75">
        <v>115.83</v>
      </c>
      <c r="Q76" s="75">
        <v>0</v>
      </c>
      <c r="R76" s="75">
        <v>2828.8199163509998</v>
      </c>
      <c r="S76" s="75">
        <v>0.37</v>
      </c>
      <c r="T76" s="75">
        <f t="shared" si="2"/>
        <v>7.0230270891073629E-2</v>
      </c>
      <c r="U76" s="75">
        <f>+R76/'סכום נכסי הקרן'!$C$42*100</f>
        <v>1.1016696656676272E-2</v>
      </c>
      <c r="W76" s="78"/>
    </row>
    <row r="77" spans="2:23">
      <c r="B77" t="s">
        <v>655</v>
      </c>
      <c r="C77" t="s">
        <v>656</v>
      </c>
      <c r="D77" t="s">
        <v>103</v>
      </c>
      <c r="E77" s="15"/>
      <c r="F77" t="s">
        <v>657</v>
      </c>
      <c r="G77" t="s">
        <v>515</v>
      </c>
      <c r="H77" t="s">
        <v>640</v>
      </c>
      <c r="I77" t="s">
        <v>153</v>
      </c>
      <c r="J77" t="s">
        <v>658</v>
      </c>
      <c r="K77" s="75">
        <v>0.5</v>
      </c>
      <c r="L77" t="s">
        <v>105</v>
      </c>
      <c r="M77" s="75">
        <v>4.55</v>
      </c>
      <c r="N77" s="75">
        <v>2.5499999999999998</v>
      </c>
      <c r="O77" s="75">
        <v>3058451.01</v>
      </c>
      <c r="P77" s="75">
        <v>121.34</v>
      </c>
      <c r="Q77" s="75">
        <v>83.591809999999995</v>
      </c>
      <c r="R77" s="75">
        <v>3794.7162655339998</v>
      </c>
      <c r="S77" s="75">
        <v>2.16</v>
      </c>
      <c r="T77" s="75">
        <f t="shared" si="2"/>
        <v>9.4210292335253867E-2</v>
      </c>
      <c r="U77" s="75">
        <f>+R77/'סכום נכסי הקרן'!$C$42*100</f>
        <v>1.4778331329577747E-2</v>
      </c>
      <c r="W77" s="78"/>
    </row>
    <row r="78" spans="2:23">
      <c r="B78" t="s">
        <v>659</v>
      </c>
      <c r="C78" t="s">
        <v>660</v>
      </c>
      <c r="D78" t="s">
        <v>103</v>
      </c>
      <c r="E78" s="15"/>
      <c r="F78" t="s">
        <v>657</v>
      </c>
      <c r="G78" t="s">
        <v>515</v>
      </c>
      <c r="H78" t="s">
        <v>640</v>
      </c>
      <c r="I78" t="s">
        <v>153</v>
      </c>
      <c r="J78" t="s">
        <v>661</v>
      </c>
      <c r="K78" s="75">
        <v>5.4</v>
      </c>
      <c r="L78" t="s">
        <v>105</v>
      </c>
      <c r="M78" s="75">
        <v>4.75</v>
      </c>
      <c r="N78" s="75">
        <v>1.1299999999999999</v>
      </c>
      <c r="O78" s="75">
        <v>6332723.6299999999</v>
      </c>
      <c r="P78" s="75">
        <v>145.27000000000001</v>
      </c>
      <c r="Q78" s="75">
        <v>180.93976000000001</v>
      </c>
      <c r="R78" s="75">
        <v>9380.4873773010004</v>
      </c>
      <c r="S78" s="75">
        <v>0.34</v>
      </c>
      <c r="T78" s="75">
        <f t="shared" si="2"/>
        <v>0.23288657075348548</v>
      </c>
      <c r="U78" s="75">
        <f>+R78/'סכום נכסי הקרן'!$C$42*100</f>
        <v>3.6531835529781821E-2</v>
      </c>
      <c r="W78" s="78"/>
    </row>
    <row r="79" spans="2:23">
      <c r="B79" t="s">
        <v>662</v>
      </c>
      <c r="C79" t="s">
        <v>663</v>
      </c>
      <c r="D79" t="s">
        <v>103</v>
      </c>
      <c r="E79" s="15"/>
      <c r="F79" t="s">
        <v>664</v>
      </c>
      <c r="G79" t="s">
        <v>515</v>
      </c>
      <c r="H79" t="s">
        <v>636</v>
      </c>
      <c r="I79" t="s">
        <v>152</v>
      </c>
      <c r="J79" t="s">
        <v>665</v>
      </c>
      <c r="K79" s="75">
        <v>1.88</v>
      </c>
      <c r="L79" t="s">
        <v>105</v>
      </c>
      <c r="M79" s="75">
        <v>6.5</v>
      </c>
      <c r="N79" s="75">
        <v>0.71</v>
      </c>
      <c r="O79" s="75">
        <v>4325609.22</v>
      </c>
      <c r="P79" s="75">
        <v>124.69</v>
      </c>
      <c r="Q79" s="75">
        <v>211.95644999999999</v>
      </c>
      <c r="R79" s="75">
        <v>5605.5585864180002</v>
      </c>
      <c r="S79" s="75">
        <v>0.63</v>
      </c>
      <c r="T79" s="75">
        <f t="shared" ref="T79:T142" si="3">+R79/$R$11*100</f>
        <v>0.13916753616742852</v>
      </c>
      <c r="U79" s="75">
        <f>+R79/'סכום נכסי הקרן'!$C$42*100</f>
        <v>2.183056552339814E-2</v>
      </c>
      <c r="W79" s="78"/>
    </row>
    <row r="80" spans="2:23">
      <c r="B80" t="s">
        <v>666</v>
      </c>
      <c r="C80" t="s">
        <v>667</v>
      </c>
      <c r="D80" t="s">
        <v>103</v>
      </c>
      <c r="E80" s="15"/>
      <c r="F80" t="s">
        <v>664</v>
      </c>
      <c r="G80" t="s">
        <v>515</v>
      </c>
      <c r="H80" t="s">
        <v>636</v>
      </c>
      <c r="I80" t="s">
        <v>152</v>
      </c>
      <c r="J80" t="s">
        <v>668</v>
      </c>
      <c r="K80" s="75">
        <v>4.57</v>
      </c>
      <c r="L80" t="s">
        <v>105</v>
      </c>
      <c r="M80" s="75">
        <v>5.35</v>
      </c>
      <c r="N80" s="75">
        <v>1.81</v>
      </c>
      <c r="O80" s="75">
        <v>24586310.960000001</v>
      </c>
      <c r="P80" s="75">
        <v>119.91</v>
      </c>
      <c r="Q80" s="75">
        <v>674.65021999999999</v>
      </c>
      <c r="R80" s="75">
        <v>30156.095692136001</v>
      </c>
      <c r="S80" s="75">
        <v>0.93</v>
      </c>
      <c r="T80" s="75">
        <f t="shared" si="3"/>
        <v>0.74867642059299766</v>
      </c>
      <c r="U80" s="75">
        <f>+R80/'סכום נכסי הקרן'!$C$42*100</f>
        <v>0.11744139549841265</v>
      </c>
      <c r="W80" s="78"/>
    </row>
    <row r="81" spans="2:23">
      <c r="B81" t="s">
        <v>669</v>
      </c>
      <c r="C81" t="s">
        <v>670</v>
      </c>
      <c r="D81" t="s">
        <v>103</v>
      </c>
      <c r="E81" s="15"/>
      <c r="F81" t="s">
        <v>664</v>
      </c>
      <c r="G81" t="s">
        <v>515</v>
      </c>
      <c r="H81" t="s">
        <v>636</v>
      </c>
      <c r="I81" t="s">
        <v>152</v>
      </c>
      <c r="J81" t="s">
        <v>671</v>
      </c>
      <c r="K81" s="75">
        <v>7.14</v>
      </c>
      <c r="L81" t="s">
        <v>105</v>
      </c>
      <c r="M81" s="75">
        <v>4</v>
      </c>
      <c r="N81" s="75">
        <v>2.63</v>
      </c>
      <c r="O81" s="75">
        <v>36002455.359999999</v>
      </c>
      <c r="P81" s="75">
        <v>109.9</v>
      </c>
      <c r="Q81" s="75">
        <v>0</v>
      </c>
      <c r="R81" s="75">
        <v>39566.698440640001</v>
      </c>
      <c r="S81" s="75">
        <v>1.22</v>
      </c>
      <c r="T81" s="75">
        <f t="shared" si="3"/>
        <v>0.98231065671229401</v>
      </c>
      <c r="U81" s="75">
        <f>+R81/'סכום נכסי הקרן'!$C$42*100</f>
        <v>0.15409051382422154</v>
      </c>
      <c r="W81" s="78"/>
    </row>
    <row r="82" spans="2:23">
      <c r="B82" t="s">
        <v>672</v>
      </c>
      <c r="C82" t="s">
        <v>673</v>
      </c>
      <c r="D82" t="s">
        <v>103</v>
      </c>
      <c r="E82" s="15"/>
      <c r="F82" t="s">
        <v>664</v>
      </c>
      <c r="G82" t="s">
        <v>515</v>
      </c>
      <c r="H82" t="s">
        <v>636</v>
      </c>
      <c r="I82" t="s">
        <v>152</v>
      </c>
      <c r="J82" t="s">
        <v>674</v>
      </c>
      <c r="K82" s="75">
        <v>2.46</v>
      </c>
      <c r="L82" t="s">
        <v>105</v>
      </c>
      <c r="M82" s="75">
        <v>5.0999999999999996</v>
      </c>
      <c r="N82" s="75">
        <v>1.35</v>
      </c>
      <c r="O82" s="75">
        <v>28475645.510000002</v>
      </c>
      <c r="P82" s="75">
        <v>131.72</v>
      </c>
      <c r="Q82" s="75">
        <v>0</v>
      </c>
      <c r="R82" s="75">
        <v>37508.120265771999</v>
      </c>
      <c r="S82" s="75">
        <v>1.38</v>
      </c>
      <c r="T82" s="75">
        <f t="shared" si="3"/>
        <v>0.93120294849949148</v>
      </c>
      <c r="U82" s="75">
        <f>+R82/'סכום נכסי הקרן'!$C$42*100</f>
        <v>0.1460734848272576</v>
      </c>
      <c r="W82" s="78"/>
    </row>
    <row r="83" spans="2:23">
      <c r="B83" t="s">
        <v>675</v>
      </c>
      <c r="C83" t="s">
        <v>676</v>
      </c>
      <c r="D83" t="s">
        <v>103</v>
      </c>
      <c r="E83" s="15"/>
      <c r="F83" t="s">
        <v>664</v>
      </c>
      <c r="G83" t="s">
        <v>515</v>
      </c>
      <c r="H83" t="s">
        <v>636</v>
      </c>
      <c r="I83" t="s">
        <v>152</v>
      </c>
      <c r="J83" t="s">
        <v>677</v>
      </c>
      <c r="K83" s="75">
        <v>0.73</v>
      </c>
      <c r="L83" t="s">
        <v>105</v>
      </c>
      <c r="M83" s="75">
        <v>5.3</v>
      </c>
      <c r="N83" s="75">
        <v>1.1499999999999999</v>
      </c>
      <c r="O83" s="75">
        <v>918015.41</v>
      </c>
      <c r="P83" s="75">
        <v>121.51</v>
      </c>
      <c r="Q83" s="75">
        <v>0</v>
      </c>
      <c r="R83" s="75">
        <v>1115.480524691</v>
      </c>
      <c r="S83" s="75">
        <v>0.2</v>
      </c>
      <c r="T83" s="75">
        <f t="shared" si="3"/>
        <v>2.7693703289469272E-2</v>
      </c>
      <c r="U83" s="75">
        <f>+R83/'סכום נכסי הקרן'!$C$42*100</f>
        <v>4.3441827088105192E-3</v>
      </c>
      <c r="W83" s="78"/>
    </row>
    <row r="84" spans="2:23">
      <c r="B84" t="s">
        <v>678</v>
      </c>
      <c r="C84" t="s">
        <v>679</v>
      </c>
      <c r="D84" t="s">
        <v>103</v>
      </c>
      <c r="E84" s="15"/>
      <c r="F84" t="s">
        <v>664</v>
      </c>
      <c r="G84" t="s">
        <v>515</v>
      </c>
      <c r="H84" t="s">
        <v>636</v>
      </c>
      <c r="I84" t="s">
        <v>152</v>
      </c>
      <c r="J84" t="s">
        <v>680</v>
      </c>
      <c r="K84" s="75">
        <v>0.74</v>
      </c>
      <c r="L84" t="s">
        <v>105</v>
      </c>
      <c r="M84" s="75">
        <v>4.95</v>
      </c>
      <c r="N84" s="75">
        <v>1.06</v>
      </c>
      <c r="O84" s="75">
        <v>1629825.51</v>
      </c>
      <c r="P84" s="75">
        <v>128.18</v>
      </c>
      <c r="Q84" s="75">
        <v>0</v>
      </c>
      <c r="R84" s="75">
        <v>2089.1103387180001</v>
      </c>
      <c r="S84" s="75">
        <v>0.45</v>
      </c>
      <c r="T84" s="75">
        <f t="shared" si="3"/>
        <v>5.1865721165724028E-2</v>
      </c>
      <c r="U84" s="75">
        <f>+R84/'סכום נכסי הקרן'!$C$42*100</f>
        <v>8.1359349709579434E-3</v>
      </c>
      <c r="W84" s="78"/>
    </row>
    <row r="85" spans="2:23">
      <c r="B85" t="s">
        <v>681</v>
      </c>
      <c r="C85" t="s">
        <v>682</v>
      </c>
      <c r="D85" t="s">
        <v>103</v>
      </c>
      <c r="E85" s="15"/>
      <c r="F85" t="s">
        <v>683</v>
      </c>
      <c r="G85" t="s">
        <v>515</v>
      </c>
      <c r="H85" t="s">
        <v>640</v>
      </c>
      <c r="I85" t="s">
        <v>153</v>
      </c>
      <c r="J85" t="s">
        <v>348</v>
      </c>
      <c r="K85" s="75">
        <v>2.3199999999999998</v>
      </c>
      <c r="L85" t="s">
        <v>105</v>
      </c>
      <c r="M85" s="75">
        <v>4.95</v>
      </c>
      <c r="N85" s="75">
        <v>1.39</v>
      </c>
      <c r="O85" s="75">
        <v>444611.31</v>
      </c>
      <c r="P85" s="75">
        <v>109.66</v>
      </c>
      <c r="Q85" s="75">
        <v>0</v>
      </c>
      <c r="R85" s="75">
        <v>487.56076254599998</v>
      </c>
      <c r="S85" s="75">
        <v>0.16</v>
      </c>
      <c r="T85" s="75">
        <f t="shared" si="3"/>
        <v>1.210452607164666E-2</v>
      </c>
      <c r="U85" s="75">
        <f>+R85/'סכום נכסי הקרן'!$C$42*100</f>
        <v>1.8987808278710448E-3</v>
      </c>
      <c r="W85" s="78"/>
    </row>
    <row r="86" spans="2:23">
      <c r="B86" t="s">
        <v>684</v>
      </c>
      <c r="C86" t="s">
        <v>685</v>
      </c>
      <c r="D86" t="s">
        <v>103</v>
      </c>
      <c r="E86" s="15"/>
      <c r="F86" t="s">
        <v>686</v>
      </c>
      <c r="G86" t="s">
        <v>459</v>
      </c>
      <c r="H86" t="s">
        <v>636</v>
      </c>
      <c r="I86" t="s">
        <v>152</v>
      </c>
      <c r="J86" t="s">
        <v>687</v>
      </c>
      <c r="K86" s="75">
        <v>2.93</v>
      </c>
      <c r="L86" t="s">
        <v>105</v>
      </c>
      <c r="M86" s="75">
        <v>2.4500000000000002</v>
      </c>
      <c r="N86" s="75">
        <v>0.52</v>
      </c>
      <c r="O86" s="75">
        <v>1969022.36</v>
      </c>
      <c r="P86" s="75">
        <v>104.66</v>
      </c>
      <c r="Q86" s="75">
        <v>48.241039999999998</v>
      </c>
      <c r="R86" s="75">
        <v>2109.019841976</v>
      </c>
      <c r="S86" s="75">
        <v>1.84</v>
      </c>
      <c r="T86" s="75">
        <f t="shared" si="3"/>
        <v>5.2360008482860737E-2</v>
      </c>
      <c r="U86" s="75">
        <f>+R86/'סכום נכסי הקרן'!$C$42*100</f>
        <v>8.2134715284145326E-3</v>
      </c>
      <c r="W86" s="78"/>
    </row>
    <row r="87" spans="2:23">
      <c r="B87" t="s">
        <v>688</v>
      </c>
      <c r="C87" t="s">
        <v>689</v>
      </c>
      <c r="D87" t="s">
        <v>103</v>
      </c>
      <c r="E87" s="15"/>
      <c r="F87" t="s">
        <v>635</v>
      </c>
      <c r="G87" t="s">
        <v>615</v>
      </c>
      <c r="H87" t="s">
        <v>636</v>
      </c>
      <c r="I87" t="s">
        <v>152</v>
      </c>
      <c r="J87" t="s">
        <v>348</v>
      </c>
      <c r="K87" s="75">
        <v>7.53</v>
      </c>
      <c r="L87" t="s">
        <v>105</v>
      </c>
      <c r="M87" s="75">
        <v>2.4</v>
      </c>
      <c r="N87" s="75">
        <v>1.28</v>
      </c>
      <c r="O87" s="75">
        <v>43659</v>
      </c>
      <c r="P87" s="75">
        <v>108.31</v>
      </c>
      <c r="Q87" s="75">
        <v>0</v>
      </c>
      <c r="R87" s="75">
        <v>47.287062900000002</v>
      </c>
      <c r="S87" s="75">
        <v>0.01</v>
      </c>
      <c r="T87" s="75">
        <f t="shared" si="3"/>
        <v>1.1739818494328539E-3</v>
      </c>
      <c r="U87" s="75">
        <f>+R87/'סכום נכסי הקרן'!$C$42*100</f>
        <v>1.8415708428214821E-4</v>
      </c>
      <c r="W87" s="78"/>
    </row>
    <row r="88" spans="2:23">
      <c r="B88" t="s">
        <v>690</v>
      </c>
      <c r="C88" t="s">
        <v>691</v>
      </c>
      <c r="D88" t="s">
        <v>103</v>
      </c>
      <c r="E88" s="15"/>
      <c r="F88" t="s">
        <v>635</v>
      </c>
      <c r="G88" t="s">
        <v>615</v>
      </c>
      <c r="H88" t="s">
        <v>636</v>
      </c>
      <c r="I88" t="s">
        <v>152</v>
      </c>
      <c r="J88" t="s">
        <v>348</v>
      </c>
      <c r="K88" s="75">
        <v>8.35</v>
      </c>
      <c r="L88" t="s">
        <v>105</v>
      </c>
      <c r="M88" s="75">
        <v>2.4</v>
      </c>
      <c r="N88" s="75">
        <v>1.39</v>
      </c>
      <c r="O88" s="75">
        <v>4967894.95</v>
      </c>
      <c r="P88" s="75">
        <v>108.29</v>
      </c>
      <c r="Q88" s="75">
        <v>0</v>
      </c>
      <c r="R88" s="75">
        <v>5379.7334413549997</v>
      </c>
      <c r="S88" s="75">
        <v>1.68</v>
      </c>
      <c r="T88" s="75">
        <f t="shared" si="3"/>
        <v>0.13356104244185812</v>
      </c>
      <c r="U88" s="75">
        <f>+R88/'סכום נכסי הקרן'!$C$42*100</f>
        <v>2.0951100872350945E-2</v>
      </c>
      <c r="W88" s="78"/>
    </row>
    <row r="89" spans="2:23">
      <c r="B89" t="s">
        <v>692</v>
      </c>
      <c r="C89" t="s">
        <v>693</v>
      </c>
      <c r="D89" t="s">
        <v>103</v>
      </c>
      <c r="E89" s="15"/>
      <c r="F89" t="s">
        <v>635</v>
      </c>
      <c r="G89" t="s">
        <v>615</v>
      </c>
      <c r="H89" t="s">
        <v>636</v>
      </c>
      <c r="I89" t="s">
        <v>152</v>
      </c>
      <c r="J89" t="s">
        <v>694</v>
      </c>
      <c r="K89" s="75">
        <v>4.38</v>
      </c>
      <c r="L89" t="s">
        <v>105</v>
      </c>
      <c r="M89" s="75">
        <v>2.8</v>
      </c>
      <c r="N89" s="75">
        <v>0.89</v>
      </c>
      <c r="O89" s="75">
        <v>6840320.6799999997</v>
      </c>
      <c r="P89" s="75">
        <v>109.76</v>
      </c>
      <c r="Q89" s="75">
        <v>0</v>
      </c>
      <c r="R89" s="75">
        <v>7507.9359783680002</v>
      </c>
      <c r="S89" s="75">
        <v>3.04</v>
      </c>
      <c r="T89" s="75">
        <f t="shared" si="3"/>
        <v>0.18639729399027502</v>
      </c>
      <c r="U89" s="75">
        <f>+R89/'סכום נכסי הקרן'!$C$42*100</f>
        <v>2.9239278440219823E-2</v>
      </c>
      <c r="W89" s="78"/>
    </row>
    <row r="90" spans="2:23">
      <c r="B90" t="s">
        <v>695</v>
      </c>
      <c r="C90" t="s">
        <v>696</v>
      </c>
      <c r="D90" t="s">
        <v>103</v>
      </c>
      <c r="E90" s="15"/>
      <c r="F90" t="s">
        <v>635</v>
      </c>
      <c r="G90" t="s">
        <v>615</v>
      </c>
      <c r="H90" t="s">
        <v>636</v>
      </c>
      <c r="I90" t="s">
        <v>152</v>
      </c>
      <c r="J90" t="s">
        <v>385</v>
      </c>
      <c r="K90" s="75">
        <v>2.5299999999999998</v>
      </c>
      <c r="L90" t="s">
        <v>105</v>
      </c>
      <c r="M90" s="75">
        <v>3.9</v>
      </c>
      <c r="N90" s="75">
        <v>0.81</v>
      </c>
      <c r="O90" s="75">
        <v>2719475.89</v>
      </c>
      <c r="P90" s="75">
        <v>117.38</v>
      </c>
      <c r="Q90" s="75">
        <v>0</v>
      </c>
      <c r="R90" s="75">
        <v>3192.1207996819999</v>
      </c>
      <c r="S90" s="75">
        <v>1.37</v>
      </c>
      <c r="T90" s="75">
        <f t="shared" si="3"/>
        <v>7.9249833891116006E-2</v>
      </c>
      <c r="U90" s="75">
        <f>+R90/'סכום נכסי הקרן'!$C$42*100</f>
        <v>1.2431553644788465E-2</v>
      </c>
      <c r="W90" s="78"/>
    </row>
    <row r="91" spans="2:23">
      <c r="B91" t="s">
        <v>697</v>
      </c>
      <c r="C91" t="s">
        <v>698</v>
      </c>
      <c r="D91" t="s">
        <v>103</v>
      </c>
      <c r="E91" s="15"/>
      <c r="F91" t="s">
        <v>635</v>
      </c>
      <c r="G91" t="s">
        <v>615</v>
      </c>
      <c r="H91" t="s">
        <v>636</v>
      </c>
      <c r="I91" t="s">
        <v>152</v>
      </c>
      <c r="J91" t="s">
        <v>348</v>
      </c>
      <c r="K91" s="75">
        <v>3.43</v>
      </c>
      <c r="L91" t="s">
        <v>105</v>
      </c>
      <c r="M91" s="75">
        <v>3.9</v>
      </c>
      <c r="N91" s="75">
        <v>0.7</v>
      </c>
      <c r="O91" s="75">
        <v>2222490.29</v>
      </c>
      <c r="P91" s="75">
        <v>121.04</v>
      </c>
      <c r="Q91" s="75">
        <v>0</v>
      </c>
      <c r="R91" s="75">
        <v>2690.1022470160001</v>
      </c>
      <c r="S91" s="75">
        <v>0.56000000000000005</v>
      </c>
      <c r="T91" s="75">
        <f t="shared" si="3"/>
        <v>6.6786368563299364E-2</v>
      </c>
      <c r="U91" s="75">
        <f>+R91/'סכום נכסי הקרן'!$C$42*100</f>
        <v>1.0476467681635643E-2</v>
      </c>
      <c r="W91" s="78"/>
    </row>
    <row r="92" spans="2:23">
      <c r="B92" t="s">
        <v>699</v>
      </c>
      <c r="C92" t="s">
        <v>700</v>
      </c>
      <c r="D92" t="s">
        <v>103</v>
      </c>
      <c r="E92" s="15"/>
      <c r="F92" t="s">
        <v>614</v>
      </c>
      <c r="G92" t="s">
        <v>615</v>
      </c>
      <c r="H92" t="s">
        <v>636</v>
      </c>
      <c r="I92" t="s">
        <v>152</v>
      </c>
      <c r="J92" t="s">
        <v>295</v>
      </c>
      <c r="K92" s="75">
        <v>3.6</v>
      </c>
      <c r="L92" t="s">
        <v>105</v>
      </c>
      <c r="M92" s="75">
        <v>3.75</v>
      </c>
      <c r="N92" s="75">
        <v>0.82</v>
      </c>
      <c r="O92" s="75">
        <v>6759057.9500000002</v>
      </c>
      <c r="P92" s="75">
        <v>118.95</v>
      </c>
      <c r="Q92" s="75">
        <v>0</v>
      </c>
      <c r="R92" s="75">
        <v>8039.8994315250002</v>
      </c>
      <c r="S92" s="75">
        <v>0.87</v>
      </c>
      <c r="T92" s="75">
        <f t="shared" si="3"/>
        <v>0.19960419245822666</v>
      </c>
      <c r="U92" s="75">
        <f>+R92/'סכום נכסי הקרן'!$C$42*100</f>
        <v>3.1310983309799624E-2</v>
      </c>
      <c r="W92" s="78"/>
    </row>
    <row r="93" spans="2:23">
      <c r="B93" t="s">
        <v>701</v>
      </c>
      <c r="C93" t="s">
        <v>702</v>
      </c>
      <c r="D93" t="s">
        <v>103</v>
      </c>
      <c r="E93" s="15"/>
      <c r="F93" t="s">
        <v>614</v>
      </c>
      <c r="G93" t="s">
        <v>615</v>
      </c>
      <c r="H93" t="s">
        <v>636</v>
      </c>
      <c r="I93" t="s">
        <v>152</v>
      </c>
      <c r="J93" t="s">
        <v>703</v>
      </c>
      <c r="K93" s="75">
        <v>5.84</v>
      </c>
      <c r="L93" t="s">
        <v>105</v>
      </c>
      <c r="M93" s="75">
        <v>2.3199999999999998</v>
      </c>
      <c r="N93" s="75">
        <v>0.98</v>
      </c>
      <c r="O93" s="75">
        <v>9572992.9800000004</v>
      </c>
      <c r="P93" s="75">
        <v>107.7</v>
      </c>
      <c r="Q93" s="75">
        <v>0</v>
      </c>
      <c r="R93" s="75">
        <v>10310.113439459999</v>
      </c>
      <c r="S93" s="75">
        <v>2.62</v>
      </c>
      <c r="T93" s="75">
        <f t="shared" si="3"/>
        <v>0.25596612056698009</v>
      </c>
      <c r="U93" s="75">
        <f>+R93/'סכום נכסי הקרן'!$C$42*100</f>
        <v>4.0152217397057752E-2</v>
      </c>
      <c r="W93" s="78"/>
    </row>
    <row r="94" spans="2:23">
      <c r="B94" t="s">
        <v>704</v>
      </c>
      <c r="C94" t="s">
        <v>705</v>
      </c>
      <c r="D94" t="s">
        <v>103</v>
      </c>
      <c r="E94" s="15"/>
      <c r="F94" t="s">
        <v>614</v>
      </c>
      <c r="G94" t="s">
        <v>615</v>
      </c>
      <c r="H94" t="s">
        <v>640</v>
      </c>
      <c r="I94" t="s">
        <v>153</v>
      </c>
      <c r="J94" t="s">
        <v>706</v>
      </c>
      <c r="K94" s="75">
        <v>7.18</v>
      </c>
      <c r="L94" t="s">
        <v>105</v>
      </c>
      <c r="M94" s="75">
        <v>2.48</v>
      </c>
      <c r="N94" s="75">
        <v>1.1599999999999999</v>
      </c>
      <c r="O94" s="75">
        <v>4133885.2</v>
      </c>
      <c r="P94" s="75">
        <v>109.42</v>
      </c>
      <c r="Q94" s="75">
        <v>0</v>
      </c>
      <c r="R94" s="75">
        <v>4523.2971858399997</v>
      </c>
      <c r="S94" s="75">
        <v>0.98</v>
      </c>
      <c r="T94" s="75">
        <f t="shared" si="3"/>
        <v>0.11229855419434109</v>
      </c>
      <c r="U94" s="75">
        <f>+R94/'סכום נכסי הקרן'!$C$42*100</f>
        <v>1.7615753019964805E-2</v>
      </c>
      <c r="W94" s="78"/>
    </row>
    <row r="95" spans="2:23">
      <c r="B95" t="s">
        <v>707</v>
      </c>
      <c r="C95" t="s">
        <v>708</v>
      </c>
      <c r="D95" t="s">
        <v>103</v>
      </c>
      <c r="E95" s="15"/>
      <c r="F95" t="s">
        <v>709</v>
      </c>
      <c r="G95" t="s">
        <v>515</v>
      </c>
      <c r="H95" t="s">
        <v>636</v>
      </c>
      <c r="I95" t="s">
        <v>152</v>
      </c>
      <c r="J95" t="s">
        <v>710</v>
      </c>
      <c r="K95" s="75">
        <v>3.34</v>
      </c>
      <c r="L95" t="s">
        <v>105</v>
      </c>
      <c r="M95" s="75">
        <v>4.9000000000000004</v>
      </c>
      <c r="N95" s="75">
        <v>1.04</v>
      </c>
      <c r="O95" s="75">
        <v>5547374.1299999999</v>
      </c>
      <c r="P95" s="75">
        <v>115.49</v>
      </c>
      <c r="Q95" s="75">
        <v>1168.2344000000001</v>
      </c>
      <c r="R95" s="75">
        <v>7574.8967827369997</v>
      </c>
      <c r="S95" s="75">
        <v>0.7</v>
      </c>
      <c r="T95" s="75">
        <f t="shared" si="3"/>
        <v>0.18805970996901472</v>
      </c>
      <c r="U95" s="75">
        <f>+R95/'סכום נכסי הקרן'!$C$42*100</f>
        <v>2.9500053919548283E-2</v>
      </c>
      <c r="W95" s="78"/>
    </row>
    <row r="96" spans="2:23">
      <c r="B96" t="s">
        <v>711</v>
      </c>
      <c r="C96" t="s">
        <v>712</v>
      </c>
      <c r="D96" t="s">
        <v>103</v>
      </c>
      <c r="E96" s="15"/>
      <c r="F96" t="s">
        <v>709</v>
      </c>
      <c r="G96" t="s">
        <v>515</v>
      </c>
      <c r="H96" t="s">
        <v>636</v>
      </c>
      <c r="I96" t="s">
        <v>152</v>
      </c>
      <c r="J96" t="s">
        <v>713</v>
      </c>
      <c r="K96" s="75">
        <v>6.72</v>
      </c>
      <c r="L96" t="s">
        <v>105</v>
      </c>
      <c r="M96" s="75">
        <v>1.76</v>
      </c>
      <c r="N96" s="75">
        <v>1.43</v>
      </c>
      <c r="O96" s="75">
        <v>4395647.71</v>
      </c>
      <c r="P96" s="75">
        <v>103.29</v>
      </c>
      <c r="Q96" s="75">
        <v>0</v>
      </c>
      <c r="R96" s="75">
        <v>4540.2645196590001</v>
      </c>
      <c r="S96" s="75">
        <v>0.52</v>
      </c>
      <c r="T96" s="75">
        <f t="shared" si="3"/>
        <v>0.11271979714569333</v>
      </c>
      <c r="U96" s="75">
        <f>+R96/'סכום נכסי הקרן'!$C$42*100</f>
        <v>1.7681831446758976E-2</v>
      </c>
      <c r="W96" s="78"/>
    </row>
    <row r="97" spans="2:23">
      <c r="B97" t="s">
        <v>714</v>
      </c>
      <c r="C97" t="s">
        <v>715</v>
      </c>
      <c r="D97" t="s">
        <v>103</v>
      </c>
      <c r="E97" s="15"/>
      <c r="F97" t="s">
        <v>709</v>
      </c>
      <c r="G97" t="s">
        <v>515</v>
      </c>
      <c r="H97" t="s">
        <v>636</v>
      </c>
      <c r="I97" t="s">
        <v>152</v>
      </c>
      <c r="J97" t="s">
        <v>348</v>
      </c>
      <c r="K97" s="75">
        <v>7.86</v>
      </c>
      <c r="L97" t="s">
        <v>105</v>
      </c>
      <c r="M97" s="75">
        <v>2.35</v>
      </c>
      <c r="N97" s="75">
        <v>1.78</v>
      </c>
      <c r="O97" s="75">
        <v>9552809.8200000003</v>
      </c>
      <c r="P97" s="75">
        <v>104.77</v>
      </c>
      <c r="Q97" s="75">
        <v>211.29023000000001</v>
      </c>
      <c r="R97" s="75">
        <v>10219.769078414</v>
      </c>
      <c r="S97" s="75">
        <v>3.81</v>
      </c>
      <c r="T97" s="75">
        <f t="shared" si="3"/>
        <v>0.25372316797990763</v>
      </c>
      <c r="U97" s="75">
        <f>+R97/'סכום נכסי הקרן'!$C$42*100</f>
        <v>3.9800375834244915E-2</v>
      </c>
      <c r="W97" s="78"/>
    </row>
    <row r="98" spans="2:23">
      <c r="B98" t="s">
        <v>716</v>
      </c>
      <c r="C98" t="s">
        <v>717</v>
      </c>
      <c r="D98" t="s">
        <v>103</v>
      </c>
      <c r="E98" s="15"/>
      <c r="F98" t="s">
        <v>709</v>
      </c>
      <c r="G98" t="s">
        <v>515</v>
      </c>
      <c r="H98" t="s">
        <v>636</v>
      </c>
      <c r="I98" t="s">
        <v>152</v>
      </c>
      <c r="J98" t="s">
        <v>404</v>
      </c>
      <c r="K98" s="75">
        <v>7.15</v>
      </c>
      <c r="L98" t="s">
        <v>105</v>
      </c>
      <c r="M98" s="75">
        <v>2.15</v>
      </c>
      <c r="N98" s="75">
        <v>1.7</v>
      </c>
      <c r="O98" s="75">
        <v>20105710.02</v>
      </c>
      <c r="P98" s="75">
        <v>105.07</v>
      </c>
      <c r="Q98" s="75">
        <v>0</v>
      </c>
      <c r="R98" s="75">
        <v>21125.069518013999</v>
      </c>
      <c r="S98" s="75">
        <v>3.77</v>
      </c>
      <c r="T98" s="75">
        <f t="shared" si="3"/>
        <v>0.52446581921576019</v>
      </c>
      <c r="U98" s="75">
        <f>+R98/'סכום נכסי הקרן'!$C$42*100</f>
        <v>8.2270519019593077E-2</v>
      </c>
      <c r="W98" s="78"/>
    </row>
    <row r="99" spans="2:23">
      <c r="B99" t="s">
        <v>718</v>
      </c>
      <c r="C99" t="s">
        <v>719</v>
      </c>
      <c r="D99" t="s">
        <v>103</v>
      </c>
      <c r="E99" s="15"/>
      <c r="F99" t="s">
        <v>709</v>
      </c>
      <c r="G99" t="s">
        <v>515</v>
      </c>
      <c r="H99" t="s">
        <v>636</v>
      </c>
      <c r="I99" t="s">
        <v>152</v>
      </c>
      <c r="J99" t="s">
        <v>720</v>
      </c>
      <c r="K99" s="75">
        <v>2.5299999999999998</v>
      </c>
      <c r="L99" t="s">
        <v>105</v>
      </c>
      <c r="M99" s="75">
        <v>5.0999999999999996</v>
      </c>
      <c r="N99" s="75">
        <v>0.62</v>
      </c>
      <c r="O99" s="75">
        <v>6331113.2400000002</v>
      </c>
      <c r="P99" s="75">
        <v>124.44</v>
      </c>
      <c r="Q99" s="75">
        <v>0</v>
      </c>
      <c r="R99" s="75">
        <v>7878.4373158560002</v>
      </c>
      <c r="S99" s="75">
        <v>0.89</v>
      </c>
      <c r="T99" s="75">
        <f t="shared" si="3"/>
        <v>0.19559562052456075</v>
      </c>
      <c r="U99" s="75">
        <f>+R99/'סכום נכסי הקרן'!$C$42*100</f>
        <v>3.0682177234308942E-2</v>
      </c>
      <c r="W99" s="78"/>
    </row>
    <row r="100" spans="2:23">
      <c r="B100" t="s">
        <v>721</v>
      </c>
      <c r="C100" t="s">
        <v>722</v>
      </c>
      <c r="D100" t="s">
        <v>103</v>
      </c>
      <c r="E100" s="15"/>
      <c r="F100" t="s">
        <v>709</v>
      </c>
      <c r="G100" t="s">
        <v>515</v>
      </c>
      <c r="H100" t="s">
        <v>636</v>
      </c>
      <c r="I100" t="s">
        <v>152</v>
      </c>
      <c r="J100" t="s">
        <v>723</v>
      </c>
      <c r="K100" s="75">
        <v>2.57</v>
      </c>
      <c r="L100" t="s">
        <v>105</v>
      </c>
      <c r="M100" s="75">
        <v>2.29</v>
      </c>
      <c r="N100" s="75">
        <v>0.87</v>
      </c>
      <c r="O100" s="75">
        <v>8389740.5299999993</v>
      </c>
      <c r="P100" s="75">
        <v>102.67</v>
      </c>
      <c r="Q100" s="75">
        <v>119.94410999999999</v>
      </c>
      <c r="R100" s="75">
        <v>8733.6907121509994</v>
      </c>
      <c r="S100" s="75">
        <v>1.44</v>
      </c>
      <c r="T100" s="75">
        <f t="shared" si="3"/>
        <v>0.21682874227795546</v>
      </c>
      <c r="U100" s="75">
        <f>+R100/'סכום נכסי הקרן'!$C$42*100</f>
        <v>3.4012918501051724E-2</v>
      </c>
      <c r="W100" s="78"/>
    </row>
    <row r="101" spans="2:23">
      <c r="B101" t="s">
        <v>724</v>
      </c>
      <c r="C101" t="s">
        <v>725</v>
      </c>
      <c r="D101" t="s">
        <v>103</v>
      </c>
      <c r="E101" s="15"/>
      <c r="F101" t="s">
        <v>709</v>
      </c>
      <c r="G101" t="s">
        <v>515</v>
      </c>
      <c r="H101" t="s">
        <v>636</v>
      </c>
      <c r="I101" t="s">
        <v>152</v>
      </c>
      <c r="J101" t="s">
        <v>726</v>
      </c>
      <c r="K101" s="75">
        <v>3.87</v>
      </c>
      <c r="L101" t="s">
        <v>105</v>
      </c>
      <c r="M101" s="75">
        <v>2.5499999999999998</v>
      </c>
      <c r="N101" s="75">
        <v>1.01</v>
      </c>
      <c r="O101" s="75">
        <v>26495888.219999999</v>
      </c>
      <c r="P101" s="75">
        <v>106.93</v>
      </c>
      <c r="Q101" s="75">
        <v>0</v>
      </c>
      <c r="R101" s="75">
        <v>28332.053273646001</v>
      </c>
      <c r="S101" s="75">
        <v>2.96</v>
      </c>
      <c r="T101" s="75">
        <f t="shared" si="3"/>
        <v>0.70339146186271329</v>
      </c>
      <c r="U101" s="75">
        <f>+R101/'סכום נכסי הקרן'!$C$42*100</f>
        <v>0.11033775418944744</v>
      </c>
      <c r="W101" s="78"/>
    </row>
    <row r="102" spans="2:23">
      <c r="B102" t="s">
        <v>727</v>
      </c>
      <c r="C102" t="s">
        <v>728</v>
      </c>
      <c r="D102" t="s">
        <v>103</v>
      </c>
      <c r="E102" s="15"/>
      <c r="F102" t="s">
        <v>709</v>
      </c>
      <c r="G102" t="s">
        <v>515</v>
      </c>
      <c r="H102" t="s">
        <v>636</v>
      </c>
      <c r="I102" t="s">
        <v>152</v>
      </c>
      <c r="J102" t="s">
        <v>729</v>
      </c>
      <c r="K102" s="75">
        <v>6.6</v>
      </c>
      <c r="L102" t="s">
        <v>105</v>
      </c>
      <c r="M102" s="75">
        <v>2.2999999999999998</v>
      </c>
      <c r="N102" s="75">
        <v>1.82</v>
      </c>
      <c r="O102" s="75">
        <v>4612218.49</v>
      </c>
      <c r="P102" s="75">
        <v>104.36</v>
      </c>
      <c r="Q102" s="75">
        <v>0</v>
      </c>
      <c r="R102" s="75">
        <v>4813.3112161640001</v>
      </c>
      <c r="S102" s="75">
        <v>0.32</v>
      </c>
      <c r="T102" s="75">
        <f t="shared" si="3"/>
        <v>0.11949864628720916</v>
      </c>
      <c r="U102" s="75">
        <f>+R102/'סכום נכסי הקרן'!$C$42*100</f>
        <v>1.8745198051015408E-2</v>
      </c>
      <c r="W102" s="78"/>
    </row>
    <row r="103" spans="2:23">
      <c r="B103" t="s">
        <v>730</v>
      </c>
      <c r="C103" t="s">
        <v>731</v>
      </c>
      <c r="D103" t="s">
        <v>103</v>
      </c>
      <c r="E103" s="15"/>
      <c r="F103" t="s">
        <v>709</v>
      </c>
      <c r="G103" t="s">
        <v>515</v>
      </c>
      <c r="H103" t="s">
        <v>636</v>
      </c>
      <c r="I103" t="s">
        <v>152</v>
      </c>
      <c r="J103" t="s">
        <v>732</v>
      </c>
      <c r="K103" s="75">
        <v>2.74</v>
      </c>
      <c r="L103" t="s">
        <v>105</v>
      </c>
      <c r="M103" s="75">
        <v>5.85</v>
      </c>
      <c r="N103" s="75">
        <v>1.05</v>
      </c>
      <c r="O103" s="75">
        <v>12953230.83</v>
      </c>
      <c r="P103" s="75">
        <v>124.05</v>
      </c>
      <c r="Q103" s="75">
        <v>0</v>
      </c>
      <c r="R103" s="75">
        <v>16068.482844615</v>
      </c>
      <c r="S103" s="75">
        <v>0.92</v>
      </c>
      <c r="T103" s="75">
        <f t="shared" si="3"/>
        <v>0.39892744549167597</v>
      </c>
      <c r="U103" s="75">
        <f>+R103/'סכום נכסי הקרן'!$C$42*100</f>
        <v>6.257789695587157E-2</v>
      </c>
      <c r="W103" s="78"/>
    </row>
    <row r="104" spans="2:23">
      <c r="B104" t="s">
        <v>733</v>
      </c>
      <c r="C104" t="s">
        <v>734</v>
      </c>
      <c r="D104" t="s">
        <v>103</v>
      </c>
      <c r="E104" s="15"/>
      <c r="F104" t="s">
        <v>709</v>
      </c>
      <c r="G104" t="s">
        <v>515</v>
      </c>
      <c r="H104" t="s">
        <v>636</v>
      </c>
      <c r="I104" t="s">
        <v>152</v>
      </c>
      <c r="J104" t="s">
        <v>735</v>
      </c>
      <c r="K104" s="75">
        <v>2.81</v>
      </c>
      <c r="L104" t="s">
        <v>105</v>
      </c>
      <c r="M104" s="75">
        <v>3.4</v>
      </c>
      <c r="N104" s="75">
        <v>0.97</v>
      </c>
      <c r="O104" s="75">
        <v>8865681.0500000007</v>
      </c>
      <c r="P104" s="75">
        <v>109.81</v>
      </c>
      <c r="Q104" s="75">
        <v>0</v>
      </c>
      <c r="R104" s="75">
        <v>9735.4043610049994</v>
      </c>
      <c r="S104" s="75">
        <v>2.62</v>
      </c>
      <c r="T104" s="75">
        <f t="shared" si="3"/>
        <v>0.24169798917050775</v>
      </c>
      <c r="U104" s="75">
        <f>+R104/'סכום נכסי הקרן'!$C$42*100</f>
        <v>3.791404184315264E-2</v>
      </c>
      <c r="W104" s="78"/>
    </row>
    <row r="105" spans="2:23">
      <c r="B105" t="s">
        <v>736</v>
      </c>
      <c r="C105" t="s">
        <v>737</v>
      </c>
      <c r="D105" t="s">
        <v>103</v>
      </c>
      <c r="E105" s="15"/>
      <c r="F105" t="s">
        <v>738</v>
      </c>
      <c r="G105" t="s">
        <v>615</v>
      </c>
      <c r="H105" t="s">
        <v>640</v>
      </c>
      <c r="I105" t="s">
        <v>153</v>
      </c>
      <c r="J105" t="s">
        <v>739</v>
      </c>
      <c r="K105" s="75">
        <v>2.66</v>
      </c>
      <c r="L105" t="s">
        <v>105</v>
      </c>
      <c r="M105" s="75">
        <v>4.05</v>
      </c>
      <c r="N105" s="75">
        <v>0.81</v>
      </c>
      <c r="O105" s="75">
        <v>17460.009999999998</v>
      </c>
      <c r="P105" s="75">
        <v>130.94999999999999</v>
      </c>
      <c r="Q105" s="75">
        <v>0</v>
      </c>
      <c r="R105" s="75">
        <v>22.863883094999998</v>
      </c>
      <c r="S105" s="75">
        <v>0.01</v>
      </c>
      <c r="T105" s="75">
        <f t="shared" si="3"/>
        <v>5.6763482684150089E-4</v>
      </c>
      <c r="U105" s="75">
        <f>+R105/'סכום נכסי הקרן'!$C$42*100</f>
        <v>8.9042240898897068E-5</v>
      </c>
      <c r="W105" s="78"/>
    </row>
    <row r="106" spans="2:23">
      <c r="B106" t="s">
        <v>740</v>
      </c>
      <c r="C106" t="s">
        <v>741</v>
      </c>
      <c r="D106" t="s">
        <v>103</v>
      </c>
      <c r="E106" s="15"/>
      <c r="F106" t="s">
        <v>738</v>
      </c>
      <c r="G106" t="s">
        <v>615</v>
      </c>
      <c r="H106" t="s">
        <v>640</v>
      </c>
      <c r="I106" t="s">
        <v>153</v>
      </c>
      <c r="J106" t="s">
        <v>742</v>
      </c>
      <c r="K106" s="75">
        <v>1.27</v>
      </c>
      <c r="L106" t="s">
        <v>105</v>
      </c>
      <c r="M106" s="75">
        <v>4.28</v>
      </c>
      <c r="N106" s="75">
        <v>1.03</v>
      </c>
      <c r="O106" s="75">
        <v>1148274.3899999999</v>
      </c>
      <c r="P106" s="75">
        <v>125.31</v>
      </c>
      <c r="Q106" s="75">
        <v>0</v>
      </c>
      <c r="R106" s="75">
        <v>1438.902638109</v>
      </c>
      <c r="S106" s="75">
        <v>0.8</v>
      </c>
      <c r="T106" s="75">
        <f t="shared" si="3"/>
        <v>3.5723207927152022E-2</v>
      </c>
      <c r="U106" s="75">
        <f>+R106/'סכום נכסי הקרן'!$C$42*100</f>
        <v>5.6037338364706198E-3</v>
      </c>
      <c r="W106" s="78"/>
    </row>
    <row r="107" spans="2:23">
      <c r="B107" t="s">
        <v>743</v>
      </c>
      <c r="C107" t="s">
        <v>744</v>
      </c>
      <c r="D107" t="s">
        <v>103</v>
      </c>
      <c r="E107" s="15"/>
      <c r="F107" t="s">
        <v>745</v>
      </c>
      <c r="G107" t="s">
        <v>515</v>
      </c>
      <c r="H107" t="s">
        <v>640</v>
      </c>
      <c r="I107" t="s">
        <v>153</v>
      </c>
      <c r="J107" t="s">
        <v>385</v>
      </c>
      <c r="K107" s="75">
        <v>2.92</v>
      </c>
      <c r="L107" t="s">
        <v>105</v>
      </c>
      <c r="M107" s="75">
        <v>2.75</v>
      </c>
      <c r="N107" s="75">
        <v>1</v>
      </c>
      <c r="O107" s="75">
        <v>661591.52</v>
      </c>
      <c r="P107" s="75">
        <v>106</v>
      </c>
      <c r="Q107" s="75">
        <v>0</v>
      </c>
      <c r="R107" s="75">
        <v>701.28701120000005</v>
      </c>
      <c r="S107" s="75">
        <v>0.32</v>
      </c>
      <c r="T107" s="75">
        <f t="shared" si="3"/>
        <v>1.741064409377421E-2</v>
      </c>
      <c r="U107" s="75">
        <f>+R107/'סכום נכסי הקרן'!$C$42*100</f>
        <v>2.7311269363598858E-3</v>
      </c>
      <c r="W107" s="78"/>
    </row>
    <row r="108" spans="2:23">
      <c r="B108" t="s">
        <v>746</v>
      </c>
      <c r="C108" t="s">
        <v>747</v>
      </c>
      <c r="D108" t="s">
        <v>103</v>
      </c>
      <c r="E108" s="15"/>
      <c r="F108" t="s">
        <v>745</v>
      </c>
      <c r="G108" t="s">
        <v>515</v>
      </c>
      <c r="H108" t="s">
        <v>640</v>
      </c>
      <c r="I108" t="s">
        <v>153</v>
      </c>
      <c r="J108" t="s">
        <v>748</v>
      </c>
      <c r="K108" s="75">
        <v>4.79</v>
      </c>
      <c r="L108" t="s">
        <v>105</v>
      </c>
      <c r="M108" s="75">
        <v>2.75</v>
      </c>
      <c r="N108" s="75">
        <v>1.23</v>
      </c>
      <c r="O108" s="75">
        <v>1833071.73</v>
      </c>
      <c r="P108" s="75">
        <v>106.76</v>
      </c>
      <c r="Q108" s="75">
        <v>0</v>
      </c>
      <c r="R108" s="75">
        <v>1956.987378948</v>
      </c>
      <c r="S108" s="75">
        <v>0.38</v>
      </c>
      <c r="T108" s="75">
        <f t="shared" si="3"/>
        <v>4.8585543731330505E-2</v>
      </c>
      <c r="U108" s="75">
        <f>+R108/'סכום נכסי הקרן'!$C$42*100</f>
        <v>7.6213887600963086E-3</v>
      </c>
      <c r="W108" s="78"/>
    </row>
    <row r="109" spans="2:23">
      <c r="B109" t="s">
        <v>749</v>
      </c>
      <c r="C109" t="s">
        <v>750</v>
      </c>
      <c r="D109" t="s">
        <v>103</v>
      </c>
      <c r="E109" s="15"/>
      <c r="F109" t="s">
        <v>745</v>
      </c>
      <c r="G109" t="s">
        <v>515</v>
      </c>
      <c r="H109" t="s">
        <v>640</v>
      </c>
      <c r="I109" t="s">
        <v>153</v>
      </c>
      <c r="J109" t="s">
        <v>751</v>
      </c>
      <c r="K109" s="75">
        <v>6.7</v>
      </c>
      <c r="L109" t="s">
        <v>105</v>
      </c>
      <c r="M109" s="75">
        <v>1.96</v>
      </c>
      <c r="N109" s="75">
        <v>1.73</v>
      </c>
      <c r="O109" s="75">
        <v>11304114.9</v>
      </c>
      <c r="P109" s="75">
        <v>102.1</v>
      </c>
      <c r="Q109" s="75">
        <v>0</v>
      </c>
      <c r="R109" s="75">
        <v>11541.5013129</v>
      </c>
      <c r="S109" s="75">
        <v>2.23</v>
      </c>
      <c r="T109" s="75">
        <f t="shared" si="3"/>
        <v>0.28653742113786584</v>
      </c>
      <c r="U109" s="75">
        <f>+R109/'סכום נכסי הקרן'!$C$42*100</f>
        <v>4.4947795436502985E-2</v>
      </c>
      <c r="W109" s="78"/>
    </row>
    <row r="110" spans="2:23">
      <c r="B110" t="s">
        <v>752</v>
      </c>
      <c r="C110" t="s">
        <v>753</v>
      </c>
      <c r="D110" t="s">
        <v>103</v>
      </c>
      <c r="E110" s="15"/>
      <c r="F110" t="s">
        <v>754</v>
      </c>
      <c r="G110" t="s">
        <v>126</v>
      </c>
      <c r="H110" t="s">
        <v>636</v>
      </c>
      <c r="I110" t="s">
        <v>152</v>
      </c>
      <c r="J110" t="s">
        <v>581</v>
      </c>
      <c r="K110" s="75">
        <v>5.37</v>
      </c>
      <c r="L110" t="s">
        <v>105</v>
      </c>
      <c r="M110" s="75">
        <v>1.94</v>
      </c>
      <c r="N110" s="75">
        <v>0.97</v>
      </c>
      <c r="O110" s="75">
        <v>1725040</v>
      </c>
      <c r="P110" s="75">
        <v>105.71</v>
      </c>
      <c r="Q110" s="75">
        <v>0</v>
      </c>
      <c r="R110" s="75">
        <v>1823.5397840000001</v>
      </c>
      <c r="S110" s="75">
        <v>0.24</v>
      </c>
      <c r="T110" s="75">
        <f t="shared" si="3"/>
        <v>4.5272479973263613E-2</v>
      </c>
      <c r="U110" s="75">
        <f>+R110/'סכום נכסי הקרן'!$C$42*100</f>
        <v>7.1016838242651441E-3</v>
      </c>
      <c r="W110" s="78"/>
    </row>
    <row r="111" spans="2:23">
      <c r="B111" s="86" t="s">
        <v>755</v>
      </c>
      <c r="C111" t="s">
        <v>756</v>
      </c>
      <c r="D111" t="s">
        <v>103</v>
      </c>
      <c r="E111" s="15"/>
      <c r="F111" t="s">
        <v>757</v>
      </c>
      <c r="G111" t="s">
        <v>615</v>
      </c>
      <c r="H111" t="s">
        <v>425</v>
      </c>
      <c r="I111" t="s">
        <v>152</v>
      </c>
      <c r="J111" t="s">
        <v>544</v>
      </c>
      <c r="K111" s="75">
        <v>3.89</v>
      </c>
      <c r="L111" t="s">
        <v>105</v>
      </c>
      <c r="M111" s="75">
        <v>2.5499999999999998</v>
      </c>
      <c r="N111" s="75">
        <v>0.88</v>
      </c>
      <c r="O111" s="75">
        <v>0.22</v>
      </c>
      <c r="P111" s="75">
        <v>107.29</v>
      </c>
      <c r="Q111" s="75">
        <v>0</v>
      </c>
      <c r="R111" s="75">
        <v>2.3603799999999999E-4</v>
      </c>
      <c r="S111" s="75">
        <v>0</v>
      </c>
      <c r="T111" s="75">
        <f t="shared" si="3"/>
        <v>5.8600452382174048E-9</v>
      </c>
      <c r="U111" s="75">
        <f>+R111/'סכום נכסי הקרן'!$C$42*100</f>
        <v>9.1923810010601647E-10</v>
      </c>
      <c r="W111" s="78"/>
    </row>
    <row r="112" spans="2:23">
      <c r="B112" s="86" t="s">
        <v>758</v>
      </c>
      <c r="C112" t="s">
        <v>759</v>
      </c>
      <c r="D112" t="s">
        <v>103</v>
      </c>
      <c r="E112" s="15"/>
      <c r="F112" t="s">
        <v>757</v>
      </c>
      <c r="G112" t="s">
        <v>615</v>
      </c>
      <c r="H112" t="s">
        <v>425</v>
      </c>
      <c r="I112" t="s">
        <v>152</v>
      </c>
      <c r="J112" t="s">
        <v>581</v>
      </c>
      <c r="K112" s="75">
        <v>0.97</v>
      </c>
      <c r="L112" t="s">
        <v>105</v>
      </c>
      <c r="M112" s="75">
        <v>4.5</v>
      </c>
      <c r="N112" s="75">
        <v>1.2</v>
      </c>
      <c r="O112" s="75">
        <v>0.01</v>
      </c>
      <c r="P112" s="75">
        <v>126.78</v>
      </c>
      <c r="Q112" s="75">
        <v>0</v>
      </c>
      <c r="R112" s="75">
        <v>1.2678E-5</v>
      </c>
      <c r="S112" s="75">
        <v>0</v>
      </c>
      <c r="T112" s="75">
        <f t="shared" si="3"/>
        <v>3.1475293609554506E-10</v>
      </c>
      <c r="U112" s="75">
        <f>+R112/'סכום נכסי הקרן'!$C$42*100</f>
        <v>4.9373832319982698E-11</v>
      </c>
      <c r="W112" s="78"/>
    </row>
    <row r="113" spans="2:23">
      <c r="B113" t="s">
        <v>760</v>
      </c>
      <c r="C113" t="s">
        <v>761</v>
      </c>
      <c r="D113" t="s">
        <v>103</v>
      </c>
      <c r="E113" s="15"/>
      <c r="F113" t="s">
        <v>639</v>
      </c>
      <c r="G113" t="s">
        <v>459</v>
      </c>
      <c r="H113" t="s">
        <v>762</v>
      </c>
      <c r="I113" t="s">
        <v>153</v>
      </c>
      <c r="J113" t="s">
        <v>385</v>
      </c>
      <c r="K113" s="75">
        <v>2.66</v>
      </c>
      <c r="L113" t="s">
        <v>105</v>
      </c>
      <c r="M113" s="75">
        <v>4.1500000000000004</v>
      </c>
      <c r="N113" s="75">
        <v>0.54</v>
      </c>
      <c r="O113" s="75">
        <v>6249899.2699999996</v>
      </c>
      <c r="P113" s="75">
        <v>113.78</v>
      </c>
      <c r="Q113" s="75">
        <v>0</v>
      </c>
      <c r="R113" s="75">
        <v>7111.1353894060003</v>
      </c>
      <c r="S113" s="75">
        <v>2.08</v>
      </c>
      <c r="T113" s="75">
        <f t="shared" si="3"/>
        <v>0.17654604375993657</v>
      </c>
      <c r="U113" s="75">
        <f>+R113/'סכום נכסי הקרן'!$C$42*100</f>
        <v>2.7693958536143461E-2</v>
      </c>
      <c r="W113" s="78"/>
    </row>
    <row r="114" spans="2:23">
      <c r="B114" t="s">
        <v>763</v>
      </c>
      <c r="C114" t="s">
        <v>764</v>
      </c>
      <c r="D114" t="s">
        <v>103</v>
      </c>
      <c r="E114" s="15"/>
      <c r="F114" t="s">
        <v>765</v>
      </c>
      <c r="G114" t="s">
        <v>126</v>
      </c>
      <c r="H114" t="s">
        <v>762</v>
      </c>
      <c r="I114" t="s">
        <v>153</v>
      </c>
      <c r="J114" t="s">
        <v>766</v>
      </c>
      <c r="K114" s="75">
        <v>1.97</v>
      </c>
      <c r="L114" t="s">
        <v>105</v>
      </c>
      <c r="M114" s="75">
        <v>4.7</v>
      </c>
      <c r="N114" s="75">
        <v>0.93</v>
      </c>
      <c r="O114" s="75">
        <v>137663.24</v>
      </c>
      <c r="P114" s="75">
        <v>131.57</v>
      </c>
      <c r="Q114" s="75">
        <v>0</v>
      </c>
      <c r="R114" s="75">
        <v>181.123524868</v>
      </c>
      <c r="S114" s="75">
        <v>7.0000000000000007E-2</v>
      </c>
      <c r="T114" s="75">
        <f t="shared" si="3"/>
        <v>4.4966998933725728E-3</v>
      </c>
      <c r="U114" s="75">
        <f>+R114/'סכום נכסי הקרן'!$C$42*100</f>
        <v>7.0537644313273782E-4</v>
      </c>
      <c r="W114" s="78"/>
    </row>
    <row r="115" spans="2:23">
      <c r="B115" t="s">
        <v>767</v>
      </c>
      <c r="C115" t="s">
        <v>768</v>
      </c>
      <c r="D115" t="s">
        <v>103</v>
      </c>
      <c r="E115" s="15"/>
      <c r="F115" t="s">
        <v>769</v>
      </c>
      <c r="G115" t="s">
        <v>515</v>
      </c>
      <c r="H115" t="s">
        <v>762</v>
      </c>
      <c r="I115" t="s">
        <v>153</v>
      </c>
      <c r="J115" t="s">
        <v>751</v>
      </c>
      <c r="K115" s="75">
        <v>6.28</v>
      </c>
      <c r="L115" t="s">
        <v>105</v>
      </c>
      <c r="M115" s="75">
        <v>1.34</v>
      </c>
      <c r="N115" s="75">
        <v>1.41</v>
      </c>
      <c r="O115" s="75">
        <v>1076539.6100000001</v>
      </c>
      <c r="P115" s="75">
        <v>100.21</v>
      </c>
      <c r="Q115" s="75">
        <v>0</v>
      </c>
      <c r="R115" s="75">
        <v>1078.800343181</v>
      </c>
      <c r="S115" s="75">
        <v>0.3</v>
      </c>
      <c r="T115" s="75">
        <f t="shared" si="3"/>
        <v>2.6783055330265135E-2</v>
      </c>
      <c r="U115" s="75">
        <f>+R115/'סכום נכסי הקרן'!$C$42*100</f>
        <v>4.2013335897585187E-3</v>
      </c>
      <c r="W115" s="78"/>
    </row>
    <row r="116" spans="2:23">
      <c r="B116" t="s">
        <v>770</v>
      </c>
      <c r="C116" t="s">
        <v>771</v>
      </c>
      <c r="D116" t="s">
        <v>103</v>
      </c>
      <c r="E116" s="15"/>
      <c r="F116" t="s">
        <v>769</v>
      </c>
      <c r="G116" t="s">
        <v>515</v>
      </c>
      <c r="H116" t="s">
        <v>425</v>
      </c>
      <c r="I116" t="s">
        <v>152</v>
      </c>
      <c r="J116" t="s">
        <v>772</v>
      </c>
      <c r="K116" s="75">
        <v>2.04</v>
      </c>
      <c r="L116" t="s">
        <v>105</v>
      </c>
      <c r="M116" s="75">
        <v>3.77</v>
      </c>
      <c r="N116" s="75">
        <v>0.78</v>
      </c>
      <c r="O116" s="75">
        <v>9059171.2699999996</v>
      </c>
      <c r="P116" s="75">
        <v>115.61</v>
      </c>
      <c r="Q116" s="75">
        <v>0</v>
      </c>
      <c r="R116" s="75">
        <v>10473.307905247</v>
      </c>
      <c r="S116" s="75">
        <v>2.36</v>
      </c>
      <c r="T116" s="75">
        <f t="shared" si="3"/>
        <v>0.26001770104189748</v>
      </c>
      <c r="U116" s="75">
        <f>+R116/'סכום נכסי הקרן'!$C$42*100</f>
        <v>4.0787770022812329E-2</v>
      </c>
      <c r="W116" s="78"/>
    </row>
    <row r="117" spans="2:23">
      <c r="B117" t="s">
        <v>773</v>
      </c>
      <c r="C117" t="s">
        <v>774</v>
      </c>
      <c r="D117" t="s">
        <v>103</v>
      </c>
      <c r="E117" s="15"/>
      <c r="F117" t="s">
        <v>769</v>
      </c>
      <c r="G117" t="s">
        <v>515</v>
      </c>
      <c r="H117" t="s">
        <v>762</v>
      </c>
      <c r="I117" t="s">
        <v>153</v>
      </c>
      <c r="J117" t="s">
        <v>775</v>
      </c>
      <c r="K117" s="75">
        <v>5.55</v>
      </c>
      <c r="L117" t="s">
        <v>105</v>
      </c>
      <c r="M117" s="75">
        <v>2.5</v>
      </c>
      <c r="N117" s="75">
        <v>1.33</v>
      </c>
      <c r="O117" s="75">
        <v>5515333.2999999998</v>
      </c>
      <c r="P117" s="75">
        <v>106.81</v>
      </c>
      <c r="Q117" s="75">
        <v>0</v>
      </c>
      <c r="R117" s="75">
        <v>5890.9274977300001</v>
      </c>
      <c r="S117" s="75">
        <v>1.1399999999999999</v>
      </c>
      <c r="T117" s="75">
        <f t="shared" si="3"/>
        <v>0.14625230527184888</v>
      </c>
      <c r="U117" s="75">
        <f>+R117/'סכום נכסי הקרן'!$C$42*100</f>
        <v>2.2941920372463821E-2</v>
      </c>
      <c r="W117" s="78"/>
    </row>
    <row r="118" spans="2:23">
      <c r="B118" s="86" t="s">
        <v>776</v>
      </c>
      <c r="C118" t="s">
        <v>777</v>
      </c>
      <c r="D118" t="s">
        <v>103</v>
      </c>
      <c r="E118" s="15"/>
      <c r="F118" t="s">
        <v>769</v>
      </c>
      <c r="G118" t="s">
        <v>515</v>
      </c>
      <c r="H118" t="s">
        <v>762</v>
      </c>
      <c r="I118" t="s">
        <v>153</v>
      </c>
      <c r="J118" t="s">
        <v>778</v>
      </c>
      <c r="K118" s="75">
        <v>3.71</v>
      </c>
      <c r="L118" t="s">
        <v>105</v>
      </c>
      <c r="M118" s="75">
        <v>2.85</v>
      </c>
      <c r="N118" s="75">
        <v>1.07</v>
      </c>
      <c r="O118" s="75">
        <v>0.15</v>
      </c>
      <c r="P118" s="75">
        <v>107.25</v>
      </c>
      <c r="Q118" s="75">
        <v>0</v>
      </c>
      <c r="R118" s="75">
        <v>1.6087499999999999E-4</v>
      </c>
      <c r="S118" s="75">
        <v>0</v>
      </c>
      <c r="T118" s="75">
        <f t="shared" si="3"/>
        <v>3.9939957875351644E-9</v>
      </c>
      <c r="U118" s="75">
        <f>+R118/'סכום נכסי הקרן'!$C$42*100</f>
        <v>6.2651958309490589E-10</v>
      </c>
      <c r="W118" s="78"/>
    </row>
    <row r="119" spans="2:23">
      <c r="B119" t="s">
        <v>779</v>
      </c>
      <c r="C119" t="s">
        <v>780</v>
      </c>
      <c r="D119" t="s">
        <v>103</v>
      </c>
      <c r="E119" s="15"/>
      <c r="F119" t="s">
        <v>769</v>
      </c>
      <c r="G119" t="s">
        <v>515</v>
      </c>
      <c r="H119" t="s">
        <v>425</v>
      </c>
      <c r="I119" t="s">
        <v>152</v>
      </c>
      <c r="J119" t="s">
        <v>781</v>
      </c>
      <c r="K119" s="75">
        <v>0.99</v>
      </c>
      <c r="L119" t="s">
        <v>105</v>
      </c>
      <c r="M119" s="75">
        <v>4.8499999999999996</v>
      </c>
      <c r="N119" s="75">
        <v>1.36</v>
      </c>
      <c r="O119" s="75">
        <v>616954.27</v>
      </c>
      <c r="P119" s="75">
        <v>124.3</v>
      </c>
      <c r="Q119" s="75">
        <v>17.974060000000001</v>
      </c>
      <c r="R119" s="75">
        <v>784.84821761000001</v>
      </c>
      <c r="S119" s="75">
        <v>0.25</v>
      </c>
      <c r="T119" s="75">
        <f t="shared" si="3"/>
        <v>1.9485193317723835E-2</v>
      </c>
      <c r="U119" s="75">
        <f>+R119/'סכום נכסי הקרן'!$C$42*100</f>
        <v>3.0565518451580245E-3</v>
      </c>
      <c r="W119" s="78"/>
    </row>
    <row r="120" spans="2:23">
      <c r="B120" t="s">
        <v>782</v>
      </c>
      <c r="C120" t="s">
        <v>783</v>
      </c>
      <c r="D120" t="s">
        <v>103</v>
      </c>
      <c r="E120" s="15"/>
      <c r="F120" t="s">
        <v>587</v>
      </c>
      <c r="G120" t="s">
        <v>459</v>
      </c>
      <c r="H120" t="s">
        <v>425</v>
      </c>
      <c r="I120" t="s">
        <v>152</v>
      </c>
      <c r="J120" t="s">
        <v>784</v>
      </c>
      <c r="K120" s="75">
        <v>2.36</v>
      </c>
      <c r="L120" t="s">
        <v>105</v>
      </c>
      <c r="M120" s="75">
        <v>6.4</v>
      </c>
      <c r="N120" s="75">
        <v>0.48</v>
      </c>
      <c r="O120" s="75">
        <v>8253056.5899999999</v>
      </c>
      <c r="P120" s="75">
        <v>130.4</v>
      </c>
      <c r="Q120" s="75">
        <v>0</v>
      </c>
      <c r="R120" s="75">
        <v>10761.98579336</v>
      </c>
      <c r="S120" s="75">
        <v>0.66</v>
      </c>
      <c r="T120" s="75">
        <f t="shared" si="3"/>
        <v>0.26718462112940561</v>
      </c>
      <c r="U120" s="75">
        <f>+R120/'סכום נכסי הקרן'!$C$42*100</f>
        <v>4.1912011515333067E-2</v>
      </c>
      <c r="W120" s="78"/>
    </row>
    <row r="121" spans="2:23">
      <c r="B121" t="s">
        <v>785</v>
      </c>
      <c r="C121" t="s">
        <v>786</v>
      </c>
      <c r="D121" t="s">
        <v>103</v>
      </c>
      <c r="E121" s="15"/>
      <c r="F121" t="s">
        <v>787</v>
      </c>
      <c r="G121" t="s">
        <v>135</v>
      </c>
      <c r="H121" t="s">
        <v>762</v>
      </c>
      <c r="I121" t="s">
        <v>153</v>
      </c>
      <c r="J121" t="s">
        <v>788</v>
      </c>
      <c r="K121" s="75">
        <v>0.95</v>
      </c>
      <c r="L121" t="s">
        <v>105</v>
      </c>
      <c r="M121" s="75">
        <v>3.9</v>
      </c>
      <c r="N121" s="75">
        <v>1.43</v>
      </c>
      <c r="O121" s="75">
        <v>226558.91</v>
      </c>
      <c r="P121" s="75">
        <v>106.4</v>
      </c>
      <c r="Q121" s="75">
        <v>23.006080000000001</v>
      </c>
      <c r="R121" s="75">
        <v>264.06476024</v>
      </c>
      <c r="S121" s="75">
        <v>0.05</v>
      </c>
      <c r="T121" s="75">
        <f t="shared" si="3"/>
        <v>6.5558572807151091E-3</v>
      </c>
      <c r="U121" s="75">
        <f>+R121/'סכום נכסי הקרן'!$C$42*100</f>
        <v>1.0283869059556866E-3</v>
      </c>
      <c r="W121" s="78"/>
    </row>
    <row r="122" spans="2:23">
      <c r="B122" t="s">
        <v>789</v>
      </c>
      <c r="C122" t="s">
        <v>790</v>
      </c>
      <c r="D122" t="s">
        <v>103</v>
      </c>
      <c r="E122" s="15"/>
      <c r="F122" t="s">
        <v>791</v>
      </c>
      <c r="G122" t="s">
        <v>126</v>
      </c>
      <c r="H122" t="s">
        <v>425</v>
      </c>
      <c r="I122" t="s">
        <v>152</v>
      </c>
      <c r="J122" t="s">
        <v>792</v>
      </c>
      <c r="K122" s="75">
        <v>0.77</v>
      </c>
      <c r="L122" t="s">
        <v>105</v>
      </c>
      <c r="M122" s="75">
        <v>4.6500000000000004</v>
      </c>
      <c r="N122" s="75">
        <v>1.23</v>
      </c>
      <c r="O122" s="75">
        <v>1061306</v>
      </c>
      <c r="P122" s="75">
        <v>117.3</v>
      </c>
      <c r="Q122" s="75">
        <v>0</v>
      </c>
      <c r="R122" s="75">
        <v>1244.911938</v>
      </c>
      <c r="S122" s="75">
        <v>5.09</v>
      </c>
      <c r="T122" s="75">
        <f t="shared" si="3"/>
        <v>3.090705850022836E-2</v>
      </c>
      <c r="U122" s="75">
        <f>+R122/'סכום נכסי הקרן'!$C$42*100</f>
        <v>4.8482468275719125E-3</v>
      </c>
      <c r="W122" s="78"/>
    </row>
    <row r="123" spans="2:23">
      <c r="B123" t="s">
        <v>793</v>
      </c>
      <c r="C123" t="s">
        <v>794</v>
      </c>
      <c r="D123" t="s">
        <v>103</v>
      </c>
      <c r="E123" s="15"/>
      <c r="F123" t="s">
        <v>795</v>
      </c>
      <c r="G123" t="s">
        <v>459</v>
      </c>
      <c r="H123" t="s">
        <v>425</v>
      </c>
      <c r="I123" t="s">
        <v>152</v>
      </c>
      <c r="J123" t="s">
        <v>796</v>
      </c>
      <c r="K123" s="75">
        <v>2.2000000000000002</v>
      </c>
      <c r="L123" t="s">
        <v>105</v>
      </c>
      <c r="M123" s="75">
        <v>2</v>
      </c>
      <c r="N123" s="75">
        <v>0.69</v>
      </c>
      <c r="O123" s="75">
        <v>10880656.800000001</v>
      </c>
      <c r="P123" s="75">
        <v>105.24</v>
      </c>
      <c r="Q123" s="75">
        <v>0</v>
      </c>
      <c r="R123" s="75">
        <v>11450.803216320001</v>
      </c>
      <c r="S123" s="75">
        <v>1.53</v>
      </c>
      <c r="T123" s="75">
        <f t="shared" si="3"/>
        <v>0.28428568646387692</v>
      </c>
      <c r="U123" s="75">
        <f>+R123/'סכום נכסי הקרן'!$C$42*100</f>
        <v>4.4594576268473129E-2</v>
      </c>
      <c r="W123" s="78"/>
    </row>
    <row r="124" spans="2:23">
      <c r="B124" t="s">
        <v>797</v>
      </c>
      <c r="C124" t="s">
        <v>798</v>
      </c>
      <c r="D124" t="s">
        <v>103</v>
      </c>
      <c r="E124" s="15"/>
      <c r="F124" t="s">
        <v>799</v>
      </c>
      <c r="G124" t="s">
        <v>515</v>
      </c>
      <c r="H124" t="s">
        <v>762</v>
      </c>
      <c r="I124" t="s">
        <v>153</v>
      </c>
      <c r="J124" t="s">
        <v>751</v>
      </c>
      <c r="K124" s="75">
        <v>6.79</v>
      </c>
      <c r="L124" t="s">
        <v>105</v>
      </c>
      <c r="M124" s="75">
        <v>1.58</v>
      </c>
      <c r="N124" s="75">
        <v>1.48</v>
      </c>
      <c r="O124" s="75">
        <v>3800252.54</v>
      </c>
      <c r="P124" s="75">
        <v>101.28</v>
      </c>
      <c r="Q124" s="75">
        <v>0</v>
      </c>
      <c r="R124" s="75">
        <v>3848.8957725119999</v>
      </c>
      <c r="S124" s="75">
        <v>0.89</v>
      </c>
      <c r="T124" s="75">
        <f t="shared" si="3"/>
        <v>9.5555390844287991E-2</v>
      </c>
      <c r="U124" s="75">
        <f>+R124/'סכום נכסי הקרן'!$C$42*100</f>
        <v>1.4989330690100788E-2</v>
      </c>
      <c r="W124" s="78"/>
    </row>
    <row r="125" spans="2:23">
      <c r="B125" t="s">
        <v>800</v>
      </c>
      <c r="C125" t="s">
        <v>801</v>
      </c>
      <c r="D125" t="s">
        <v>103</v>
      </c>
      <c r="E125" s="15"/>
      <c r="F125" t="s">
        <v>799</v>
      </c>
      <c r="G125" t="s">
        <v>515</v>
      </c>
      <c r="H125" t="s">
        <v>762</v>
      </c>
      <c r="I125" t="s">
        <v>153</v>
      </c>
      <c r="J125" t="s">
        <v>385</v>
      </c>
      <c r="K125" s="75">
        <v>3.71</v>
      </c>
      <c r="L125" t="s">
        <v>105</v>
      </c>
      <c r="M125" s="75">
        <v>3.48</v>
      </c>
      <c r="N125" s="75">
        <v>1.1000000000000001</v>
      </c>
      <c r="O125" s="75">
        <v>369480.4</v>
      </c>
      <c r="P125" s="75">
        <v>108.31</v>
      </c>
      <c r="Q125" s="75">
        <v>0</v>
      </c>
      <c r="R125" s="75">
        <v>400.18422124</v>
      </c>
      <c r="S125" s="75">
        <v>0.06</v>
      </c>
      <c r="T125" s="75">
        <f t="shared" si="3"/>
        <v>9.9352546627543142E-3</v>
      </c>
      <c r="U125" s="75">
        <f>+R125/'סכום נכסי הקרן'!$C$42*100</f>
        <v>1.5584972895256841E-3</v>
      </c>
      <c r="W125" s="78"/>
    </row>
    <row r="126" spans="2:23">
      <c r="B126" t="s">
        <v>802</v>
      </c>
      <c r="C126" t="s">
        <v>803</v>
      </c>
      <c r="D126" t="s">
        <v>103</v>
      </c>
      <c r="E126" s="15"/>
      <c r="F126" t="s">
        <v>804</v>
      </c>
      <c r="G126" t="s">
        <v>131</v>
      </c>
      <c r="H126" t="s">
        <v>762</v>
      </c>
      <c r="I126" t="s">
        <v>153</v>
      </c>
      <c r="J126" t="s">
        <v>385</v>
      </c>
      <c r="K126" s="75">
        <v>3.92</v>
      </c>
      <c r="L126" t="s">
        <v>105</v>
      </c>
      <c r="M126" s="75">
        <v>3.95</v>
      </c>
      <c r="N126" s="75">
        <v>1.24</v>
      </c>
      <c r="O126" s="75">
        <v>6316.57</v>
      </c>
      <c r="P126" s="75">
        <v>117.6</v>
      </c>
      <c r="Q126" s="75">
        <v>0</v>
      </c>
      <c r="R126" s="75">
        <v>7.4282863199999998</v>
      </c>
      <c r="S126" s="75">
        <v>0</v>
      </c>
      <c r="T126" s="75">
        <f t="shared" si="3"/>
        <v>1.844198556064341E-4</v>
      </c>
      <c r="U126" s="75">
        <f>+R126/'סכום נכסי הקרן'!$C$42*100</f>
        <v>2.8929086858219073E-5</v>
      </c>
      <c r="W126" s="78"/>
    </row>
    <row r="127" spans="2:23">
      <c r="B127" t="s">
        <v>806</v>
      </c>
      <c r="C127" t="s">
        <v>807</v>
      </c>
      <c r="D127" t="s">
        <v>103</v>
      </c>
      <c r="E127" s="15"/>
      <c r="F127" t="s">
        <v>805</v>
      </c>
      <c r="G127" t="s">
        <v>115</v>
      </c>
      <c r="H127" t="s">
        <v>425</v>
      </c>
      <c r="I127" t="s">
        <v>152</v>
      </c>
      <c r="J127" t="s">
        <v>808</v>
      </c>
      <c r="K127" s="75">
        <v>3.32</v>
      </c>
      <c r="L127" t="s">
        <v>105</v>
      </c>
      <c r="M127" s="75">
        <v>4.42</v>
      </c>
      <c r="N127" s="75">
        <v>1.54</v>
      </c>
      <c r="O127" s="75">
        <v>1638256</v>
      </c>
      <c r="P127" s="75">
        <v>110.7</v>
      </c>
      <c r="Q127" s="75">
        <v>36.701000000000001</v>
      </c>
      <c r="R127" s="75">
        <v>1850.2503919999999</v>
      </c>
      <c r="S127" s="75">
        <v>0.23</v>
      </c>
      <c r="T127" s="75">
        <f t="shared" si="3"/>
        <v>4.5935616295467198E-2</v>
      </c>
      <c r="U127" s="75">
        <f>+R127/'סכום נכסי הקרן'!$C$42*100</f>
        <v>7.2057069415199758E-3</v>
      </c>
      <c r="W127" s="78"/>
    </row>
    <row r="128" spans="2:23">
      <c r="B128" t="s">
        <v>809</v>
      </c>
      <c r="C128" t="s">
        <v>810</v>
      </c>
      <c r="D128" t="s">
        <v>103</v>
      </c>
      <c r="E128" s="15"/>
      <c r="F128" t="s">
        <v>811</v>
      </c>
      <c r="G128" t="s">
        <v>515</v>
      </c>
      <c r="H128" t="s">
        <v>762</v>
      </c>
      <c r="I128" t="s">
        <v>153</v>
      </c>
      <c r="J128" t="s">
        <v>385</v>
      </c>
      <c r="K128" s="75">
        <v>3.07</v>
      </c>
      <c r="L128" t="s">
        <v>105</v>
      </c>
      <c r="M128" s="75">
        <v>4.95</v>
      </c>
      <c r="N128" s="75">
        <v>1.07</v>
      </c>
      <c r="O128" s="75">
        <v>1902842.02</v>
      </c>
      <c r="P128" s="75">
        <v>114.43</v>
      </c>
      <c r="Q128" s="75">
        <v>0</v>
      </c>
      <c r="R128" s="75">
        <v>2177.4221234860001</v>
      </c>
      <c r="S128" s="75">
        <v>0.22</v>
      </c>
      <c r="T128" s="75">
        <f t="shared" si="3"/>
        <v>5.4058211585945336E-2</v>
      </c>
      <c r="U128" s="75">
        <f>+R128/'סכום נכסי הקרן'!$C$42*100</f>
        <v>8.4798607678512727E-3</v>
      </c>
      <c r="W128" s="78"/>
    </row>
    <row r="129" spans="2:23">
      <c r="B129" t="s">
        <v>813</v>
      </c>
      <c r="C129" t="s">
        <v>814</v>
      </c>
      <c r="D129" t="s">
        <v>103</v>
      </c>
      <c r="E129" s="15"/>
      <c r="F129" t="s">
        <v>812</v>
      </c>
      <c r="G129" t="s">
        <v>135</v>
      </c>
      <c r="H129" t="s">
        <v>425</v>
      </c>
      <c r="I129" t="s">
        <v>152</v>
      </c>
      <c r="J129" t="s">
        <v>815</v>
      </c>
      <c r="K129" s="75">
        <v>1.24</v>
      </c>
      <c r="L129" t="s">
        <v>105</v>
      </c>
      <c r="M129" s="75">
        <v>4.5999999999999996</v>
      </c>
      <c r="N129" s="75">
        <v>0.97</v>
      </c>
      <c r="O129" s="75">
        <v>2774015.4</v>
      </c>
      <c r="P129" s="75">
        <v>108</v>
      </c>
      <c r="Q129" s="75">
        <v>0</v>
      </c>
      <c r="R129" s="75">
        <v>2995.9366319999999</v>
      </c>
      <c r="S129" s="75">
        <v>0.43</v>
      </c>
      <c r="T129" s="75">
        <f t="shared" si="3"/>
        <v>7.4379227897002562E-2</v>
      </c>
      <c r="U129" s="75">
        <f>+R129/'סכום נכסי הקרן'!$C$42*100</f>
        <v>1.1667524286927097E-2</v>
      </c>
      <c r="W129" s="78"/>
    </row>
    <row r="130" spans="2:23">
      <c r="B130" t="s">
        <v>816</v>
      </c>
      <c r="C130" t="s">
        <v>817</v>
      </c>
      <c r="D130" t="s">
        <v>103</v>
      </c>
      <c r="E130" s="15"/>
      <c r="F130" t="s">
        <v>812</v>
      </c>
      <c r="G130" t="s">
        <v>135</v>
      </c>
      <c r="H130" t="s">
        <v>425</v>
      </c>
      <c r="I130" t="s">
        <v>152</v>
      </c>
      <c r="J130" t="s">
        <v>818</v>
      </c>
      <c r="K130" s="75">
        <v>3.85</v>
      </c>
      <c r="L130" t="s">
        <v>105</v>
      </c>
      <c r="M130" s="75">
        <v>1.98</v>
      </c>
      <c r="N130" s="75">
        <v>0.98</v>
      </c>
      <c r="O130" s="75">
        <v>2024336.35</v>
      </c>
      <c r="P130" s="75">
        <v>103.44</v>
      </c>
      <c r="Q130" s="75">
        <v>0</v>
      </c>
      <c r="R130" s="75">
        <v>2093.9735204399999</v>
      </c>
      <c r="S130" s="75">
        <v>0.21</v>
      </c>
      <c r="T130" s="75">
        <f t="shared" si="3"/>
        <v>5.1986457932230223E-2</v>
      </c>
      <c r="U130" s="75">
        <f>+R130/'סכום נכסי הקרן'!$C$42*100</f>
        <v>8.1548743871816091E-3</v>
      </c>
      <c r="W130" s="78"/>
    </row>
    <row r="131" spans="2:23">
      <c r="B131" t="s">
        <v>819</v>
      </c>
      <c r="C131" t="s">
        <v>820</v>
      </c>
      <c r="D131" t="s">
        <v>103</v>
      </c>
      <c r="E131" s="15"/>
      <c r="F131" t="s">
        <v>821</v>
      </c>
      <c r="G131" t="s">
        <v>135</v>
      </c>
      <c r="H131" t="s">
        <v>425</v>
      </c>
      <c r="I131" t="s">
        <v>152</v>
      </c>
      <c r="J131" t="s">
        <v>822</v>
      </c>
      <c r="K131" s="75">
        <v>0.74</v>
      </c>
      <c r="L131" t="s">
        <v>105</v>
      </c>
      <c r="M131" s="75">
        <v>3.35</v>
      </c>
      <c r="N131" s="75">
        <v>1.3</v>
      </c>
      <c r="O131" s="75">
        <v>1463266.02</v>
      </c>
      <c r="P131" s="75">
        <v>110.73</v>
      </c>
      <c r="Q131" s="75">
        <v>0</v>
      </c>
      <c r="R131" s="75">
        <v>1620.274463946</v>
      </c>
      <c r="S131" s="75">
        <v>0.37</v>
      </c>
      <c r="T131" s="75">
        <f t="shared" si="3"/>
        <v>4.0226072314847677E-2</v>
      </c>
      <c r="U131" s="75">
        <f>+R131/'סכום נכסי הקרן'!$C$42*100</f>
        <v>6.3100772752184616E-3</v>
      </c>
      <c r="W131" s="78"/>
    </row>
    <row r="132" spans="2:23">
      <c r="B132" t="s">
        <v>823</v>
      </c>
      <c r="C132" t="s">
        <v>824</v>
      </c>
      <c r="D132" t="s">
        <v>103</v>
      </c>
      <c r="E132" s="15"/>
      <c r="F132" t="s">
        <v>825</v>
      </c>
      <c r="G132" t="s">
        <v>515</v>
      </c>
      <c r="H132" t="s">
        <v>762</v>
      </c>
      <c r="I132" t="s">
        <v>153</v>
      </c>
      <c r="J132" t="s">
        <v>826</v>
      </c>
      <c r="K132" s="75">
        <v>0.56999999999999995</v>
      </c>
      <c r="L132" t="s">
        <v>105</v>
      </c>
      <c r="M132" s="75">
        <v>4.2</v>
      </c>
      <c r="N132" s="75">
        <v>1.74</v>
      </c>
      <c r="O132" s="75">
        <v>11533386.119999999</v>
      </c>
      <c r="P132" s="75">
        <v>110.86</v>
      </c>
      <c r="Q132" s="75">
        <v>0</v>
      </c>
      <c r="R132" s="75">
        <v>12785.911852632</v>
      </c>
      <c r="S132" s="75">
        <v>6.99</v>
      </c>
      <c r="T132" s="75">
        <f t="shared" si="3"/>
        <v>0.31743203157238936</v>
      </c>
      <c r="U132" s="75">
        <f>+R132/'סכום נכסי הקרן'!$C$42*100</f>
        <v>4.979408959377913E-2</v>
      </c>
      <c r="W132" s="78"/>
    </row>
    <row r="133" spans="2:23">
      <c r="B133" t="s">
        <v>827</v>
      </c>
      <c r="C133" t="s">
        <v>828</v>
      </c>
      <c r="D133" t="s">
        <v>103</v>
      </c>
      <c r="E133" s="15"/>
      <c r="F133" t="s">
        <v>825</v>
      </c>
      <c r="G133" t="s">
        <v>515</v>
      </c>
      <c r="H133" t="s">
        <v>762</v>
      </c>
      <c r="I133" t="s">
        <v>153</v>
      </c>
      <c r="J133" t="s">
        <v>376</v>
      </c>
      <c r="K133" s="75">
        <v>1.69</v>
      </c>
      <c r="L133" t="s">
        <v>105</v>
      </c>
      <c r="M133" s="75">
        <v>4.5</v>
      </c>
      <c r="N133" s="75">
        <v>1.28</v>
      </c>
      <c r="O133" s="75">
        <v>5353097.55</v>
      </c>
      <c r="P133" s="75">
        <v>113.98</v>
      </c>
      <c r="Q133" s="75">
        <v>0</v>
      </c>
      <c r="R133" s="75">
        <v>6101.4605874899999</v>
      </c>
      <c r="S133" s="75">
        <v>1.03</v>
      </c>
      <c r="T133" s="75">
        <f t="shared" si="3"/>
        <v>0.15147914768762635</v>
      </c>
      <c r="U133" s="75">
        <f>+R133/'סכום נכסי הקרן'!$C$42*100</f>
        <v>2.3761830884501848E-2</v>
      </c>
      <c r="W133" s="78"/>
    </row>
    <row r="134" spans="2:23">
      <c r="B134" s="86" t="s">
        <v>829</v>
      </c>
      <c r="C134" t="s">
        <v>830</v>
      </c>
      <c r="D134" t="s">
        <v>103</v>
      </c>
      <c r="E134" s="15"/>
      <c r="F134" t="s">
        <v>825</v>
      </c>
      <c r="G134" t="s">
        <v>515</v>
      </c>
      <c r="H134" t="s">
        <v>425</v>
      </c>
      <c r="I134" t="s">
        <v>152</v>
      </c>
      <c r="J134" t="s">
        <v>831</v>
      </c>
      <c r="K134" s="75">
        <v>3.99</v>
      </c>
      <c r="L134" t="s">
        <v>105</v>
      </c>
      <c r="M134" s="75">
        <v>3.3</v>
      </c>
      <c r="N134" s="75">
        <v>1.33</v>
      </c>
      <c r="O134" s="75">
        <v>0.27</v>
      </c>
      <c r="P134" s="75">
        <v>107.95</v>
      </c>
      <c r="Q134" s="75">
        <v>0</v>
      </c>
      <c r="R134" s="75">
        <v>2.9146499999999997E-4</v>
      </c>
      <c r="S134" s="75">
        <v>0</v>
      </c>
      <c r="T134" s="75">
        <f t="shared" si="3"/>
        <v>7.2361148855567148E-9</v>
      </c>
      <c r="U134" s="75">
        <f>+R134/'סכום נכסי הקרן'!$C$42*100</f>
        <v>1.1350957593582394E-9</v>
      </c>
      <c r="W134" s="78"/>
    </row>
    <row r="135" spans="2:23">
      <c r="B135" t="s">
        <v>832</v>
      </c>
      <c r="C135" t="s">
        <v>833</v>
      </c>
      <c r="D135" t="s">
        <v>103</v>
      </c>
      <c r="E135" s="15"/>
      <c r="F135" t="s">
        <v>463</v>
      </c>
      <c r="G135" t="s">
        <v>459</v>
      </c>
      <c r="H135" t="s">
        <v>425</v>
      </c>
      <c r="I135" t="s">
        <v>152</v>
      </c>
      <c r="J135" t="s">
        <v>834</v>
      </c>
      <c r="K135" s="75">
        <v>3.93</v>
      </c>
      <c r="L135" t="s">
        <v>105</v>
      </c>
      <c r="M135" s="75">
        <v>4.5</v>
      </c>
      <c r="N135" s="75">
        <v>1.01</v>
      </c>
      <c r="O135" s="75">
        <v>727298.31</v>
      </c>
      <c r="P135" s="75">
        <v>136.72999999999999</v>
      </c>
      <c r="Q135" s="75">
        <v>9.7678999999999991</v>
      </c>
      <c r="R135" s="75">
        <v>1004.202879263</v>
      </c>
      <c r="S135" s="75">
        <v>0.04</v>
      </c>
      <c r="T135" s="75">
        <f t="shared" si="3"/>
        <v>2.4931046275724043E-2</v>
      </c>
      <c r="U135" s="75">
        <f>+R135/'סכום נכסי הקרן'!$C$42*100</f>
        <v>3.9108175245287265E-3</v>
      </c>
      <c r="W135" s="78"/>
    </row>
    <row r="136" spans="2:23">
      <c r="B136" s="86" t="s">
        <v>835</v>
      </c>
      <c r="C136" t="s">
        <v>836</v>
      </c>
      <c r="D136" t="s">
        <v>103</v>
      </c>
      <c r="E136" s="15"/>
      <c r="F136" t="s">
        <v>837</v>
      </c>
      <c r="G136" t="s">
        <v>838</v>
      </c>
      <c r="H136" t="s">
        <v>425</v>
      </c>
      <c r="I136" t="s">
        <v>152</v>
      </c>
      <c r="J136" t="s">
        <v>652</v>
      </c>
      <c r="K136" s="75">
        <v>0.98</v>
      </c>
      <c r="L136" t="s">
        <v>105</v>
      </c>
      <c r="M136" s="75">
        <v>5.2</v>
      </c>
      <c r="N136" s="75">
        <v>1.42</v>
      </c>
      <c r="O136" s="75">
        <v>0.97</v>
      </c>
      <c r="P136" s="75">
        <v>130.6</v>
      </c>
      <c r="Q136" s="75">
        <v>0</v>
      </c>
      <c r="R136" s="75">
        <v>1.2668200000000001E-3</v>
      </c>
      <c r="S136" s="75">
        <v>0</v>
      </c>
      <c r="T136" s="75">
        <f t="shared" si="3"/>
        <v>3.1450963440965332E-8</v>
      </c>
      <c r="U136" s="75">
        <f>+R136/'סכום נכסי הקרן'!$C$42*100</f>
        <v>4.9335666713677632E-9</v>
      </c>
      <c r="W136" s="78"/>
    </row>
    <row r="137" spans="2:23">
      <c r="B137" s="86" t="s">
        <v>839</v>
      </c>
      <c r="C137" t="s">
        <v>840</v>
      </c>
      <c r="D137" t="s">
        <v>103</v>
      </c>
      <c r="E137" s="15"/>
      <c r="F137" t="s">
        <v>837</v>
      </c>
      <c r="G137" t="s">
        <v>838</v>
      </c>
      <c r="H137" t="s">
        <v>425</v>
      </c>
      <c r="I137" t="s">
        <v>152</v>
      </c>
      <c r="J137" t="s">
        <v>841</v>
      </c>
      <c r="K137" s="75">
        <v>6.06</v>
      </c>
      <c r="L137" t="s">
        <v>105</v>
      </c>
      <c r="M137" s="75">
        <v>2.99</v>
      </c>
      <c r="N137" s="75">
        <v>1.38</v>
      </c>
      <c r="O137" s="75">
        <v>0.28000000000000003</v>
      </c>
      <c r="P137" s="75">
        <v>108.45</v>
      </c>
      <c r="Q137" s="75">
        <v>0</v>
      </c>
      <c r="R137" s="75">
        <v>3.0365999999999998E-4</v>
      </c>
      <c r="S137" s="75">
        <v>0</v>
      </c>
      <c r="T137" s="75">
        <f t="shared" si="3"/>
        <v>7.5388765242761637E-9</v>
      </c>
      <c r="U137" s="75">
        <f>+R137/'סכום נכסי הקרן'!$C$42*100</f>
        <v>1.1825885725103285E-9</v>
      </c>
      <c r="W137" s="78"/>
    </row>
    <row r="138" spans="2:23">
      <c r="B138" s="86" t="s">
        <v>842</v>
      </c>
      <c r="C138" t="s">
        <v>843</v>
      </c>
      <c r="D138" t="s">
        <v>103</v>
      </c>
      <c r="E138" s="15"/>
      <c r="F138" t="s">
        <v>837</v>
      </c>
      <c r="G138" t="s">
        <v>838</v>
      </c>
      <c r="H138" t="s">
        <v>425</v>
      </c>
      <c r="I138" t="s">
        <v>152</v>
      </c>
      <c r="J138" t="s">
        <v>295</v>
      </c>
      <c r="K138" s="75">
        <v>6.33</v>
      </c>
      <c r="L138" t="s">
        <v>105</v>
      </c>
      <c r="M138" s="75">
        <v>4.3</v>
      </c>
      <c r="N138" s="75">
        <v>1.42</v>
      </c>
      <c r="O138" s="75">
        <v>1869416.51</v>
      </c>
      <c r="P138" s="75">
        <v>117.69</v>
      </c>
      <c r="Q138" s="75">
        <v>80.502179999999996</v>
      </c>
      <c r="R138" s="75">
        <v>2280.6184706190002</v>
      </c>
      <c r="S138" s="75">
        <v>0.2</v>
      </c>
      <c r="T138" s="75">
        <f t="shared" si="3"/>
        <v>5.6620236609959129E-2</v>
      </c>
      <c r="U138" s="75">
        <f>+R138/'סכום נכסי הקרן'!$C$42*100</f>
        <v>8.8817537430350146E-3</v>
      </c>
      <c r="W138" s="78"/>
    </row>
    <row r="139" spans="2:23">
      <c r="B139" s="86" t="s">
        <v>844</v>
      </c>
      <c r="C139" t="s">
        <v>845</v>
      </c>
      <c r="D139" t="s">
        <v>103</v>
      </c>
      <c r="E139" s="15"/>
      <c r="F139" t="s">
        <v>846</v>
      </c>
      <c r="G139" t="s">
        <v>130</v>
      </c>
      <c r="H139" t="s">
        <v>425</v>
      </c>
      <c r="I139" t="s">
        <v>152</v>
      </c>
      <c r="J139" t="s">
        <v>847</v>
      </c>
      <c r="K139" s="75">
        <v>2.82</v>
      </c>
      <c r="L139" t="s">
        <v>105</v>
      </c>
      <c r="M139" s="75">
        <v>2.15</v>
      </c>
      <c r="N139" s="75">
        <v>1.24</v>
      </c>
      <c r="O139" s="75">
        <v>545671.05000000005</v>
      </c>
      <c r="P139" s="75">
        <v>102.12</v>
      </c>
      <c r="Q139" s="75">
        <v>28.732479999999999</v>
      </c>
      <c r="R139" s="75">
        <v>585.97175626000001</v>
      </c>
      <c r="S139" s="75">
        <v>7.0000000000000007E-2</v>
      </c>
      <c r="T139" s="75">
        <f t="shared" si="3"/>
        <v>1.4547746549289958E-2</v>
      </c>
      <c r="U139" s="75">
        <f>+R139/'סכום נכסי הקרן'!$C$42*100</f>
        <v>2.2820374852363951E-3</v>
      </c>
      <c r="W139" s="78"/>
    </row>
    <row r="140" spans="2:23">
      <c r="B140" s="86" t="s">
        <v>848</v>
      </c>
      <c r="C140" t="s">
        <v>849</v>
      </c>
      <c r="D140" t="s">
        <v>103</v>
      </c>
      <c r="E140" s="15"/>
      <c r="F140" t="s">
        <v>850</v>
      </c>
      <c r="G140" t="s">
        <v>115</v>
      </c>
      <c r="H140" t="s">
        <v>851</v>
      </c>
      <c r="I140" t="s">
        <v>153</v>
      </c>
      <c r="J140" t="s">
        <v>295</v>
      </c>
      <c r="K140" s="75">
        <v>3.34</v>
      </c>
      <c r="L140" t="s">
        <v>105</v>
      </c>
      <c r="M140" s="75">
        <v>4.6500000000000004</v>
      </c>
      <c r="N140" s="75">
        <v>1.52</v>
      </c>
      <c r="O140" s="75">
        <v>1633852</v>
      </c>
      <c r="P140" s="75">
        <v>118.68</v>
      </c>
      <c r="Q140" s="75">
        <v>0</v>
      </c>
      <c r="R140" s="75">
        <v>1939.0555535999999</v>
      </c>
      <c r="S140" s="75">
        <v>0.28999999999999998</v>
      </c>
      <c r="T140" s="75">
        <f t="shared" si="3"/>
        <v>4.8140355635587044E-2</v>
      </c>
      <c r="U140" s="75">
        <f>+R140/'סכום נכסי הקרן'!$C$42*100</f>
        <v>7.5515541696306709E-3</v>
      </c>
      <c r="W140" s="78"/>
    </row>
    <row r="141" spans="2:23">
      <c r="B141" s="86" t="s">
        <v>852</v>
      </c>
      <c r="C141" t="s">
        <v>853</v>
      </c>
      <c r="D141" t="s">
        <v>103</v>
      </c>
      <c r="E141" s="15"/>
      <c r="F141" t="s">
        <v>850</v>
      </c>
      <c r="G141" t="s">
        <v>115</v>
      </c>
      <c r="H141" t="s">
        <v>851</v>
      </c>
      <c r="I141" t="s">
        <v>153</v>
      </c>
      <c r="J141" t="s">
        <v>854</v>
      </c>
      <c r="K141" s="75">
        <v>2.68</v>
      </c>
      <c r="L141" t="s">
        <v>105</v>
      </c>
      <c r="M141" s="75">
        <v>6.1</v>
      </c>
      <c r="N141" s="75">
        <v>1.51</v>
      </c>
      <c r="O141" s="75">
        <v>2331708.29</v>
      </c>
      <c r="P141" s="75">
        <v>124.32</v>
      </c>
      <c r="Q141" s="75">
        <v>0</v>
      </c>
      <c r="R141" s="75">
        <v>2898.7797461280002</v>
      </c>
      <c r="S141" s="75">
        <v>0.26</v>
      </c>
      <c r="T141" s="75">
        <f t="shared" si="3"/>
        <v>7.1967142781833637E-2</v>
      </c>
      <c r="U141" s="75">
        <f>+R141/'סכום נכסי הקרן'!$C$42*100</f>
        <v>1.1289151689374185E-2</v>
      </c>
      <c r="W141" s="78"/>
    </row>
    <row r="142" spans="2:23">
      <c r="B142" s="86" t="s">
        <v>855</v>
      </c>
      <c r="C142" t="s">
        <v>856</v>
      </c>
      <c r="D142" t="s">
        <v>103</v>
      </c>
      <c r="E142" s="15"/>
      <c r="F142" t="s">
        <v>850</v>
      </c>
      <c r="G142" t="s">
        <v>115</v>
      </c>
      <c r="H142" t="s">
        <v>851</v>
      </c>
      <c r="I142" t="s">
        <v>153</v>
      </c>
      <c r="J142" t="s">
        <v>295</v>
      </c>
      <c r="K142" s="75">
        <v>2.62</v>
      </c>
      <c r="L142" t="s">
        <v>105</v>
      </c>
      <c r="M142" s="75">
        <v>4.5999999999999996</v>
      </c>
      <c r="N142" s="75">
        <v>1.39</v>
      </c>
      <c r="O142" s="75">
        <v>1598967</v>
      </c>
      <c r="P142" s="75">
        <v>130.52000000000001</v>
      </c>
      <c r="Q142" s="75">
        <v>44.312579999999997</v>
      </c>
      <c r="R142" s="75">
        <v>2131.2843084000001</v>
      </c>
      <c r="S142" s="75">
        <v>0.28999999999999998</v>
      </c>
      <c r="T142" s="75">
        <f t="shared" si="3"/>
        <v>5.2912761770252663E-2</v>
      </c>
      <c r="U142" s="75">
        <f>+R142/'סכום נכסי הקרן'!$C$42*100</f>
        <v>8.3001793712850543E-3</v>
      </c>
      <c r="W142" s="78"/>
    </row>
    <row r="143" spans="2:23">
      <c r="B143" s="86" t="s">
        <v>857</v>
      </c>
      <c r="C143" t="s">
        <v>858</v>
      </c>
      <c r="D143" t="s">
        <v>103</v>
      </c>
      <c r="E143" s="15"/>
      <c r="F143" t="s">
        <v>850</v>
      </c>
      <c r="G143" t="s">
        <v>115</v>
      </c>
      <c r="H143" t="s">
        <v>859</v>
      </c>
      <c r="I143" t="s">
        <v>152</v>
      </c>
      <c r="J143" t="s">
        <v>847</v>
      </c>
      <c r="K143" s="75">
        <v>2.82</v>
      </c>
      <c r="L143" t="s">
        <v>105</v>
      </c>
      <c r="M143" s="75">
        <v>4.5</v>
      </c>
      <c r="N143" s="75">
        <v>1.48</v>
      </c>
      <c r="O143" s="75">
        <v>231745</v>
      </c>
      <c r="P143" s="75">
        <v>131.16999999999999</v>
      </c>
      <c r="Q143" s="75">
        <v>0</v>
      </c>
      <c r="R143" s="75">
        <v>303.9799165</v>
      </c>
      <c r="S143" s="75">
        <v>0.06</v>
      </c>
      <c r="T143" s="75">
        <f t="shared" ref="T143:T206" si="4">+R143/$R$11*100</f>
        <v>7.546818996091941E-3</v>
      </c>
      <c r="U143" s="75">
        <f>+R143/'סכום נכסי הקרן'!$C$42*100</f>
        <v>1.1838344712031348E-3</v>
      </c>
      <c r="W143" s="78"/>
    </row>
    <row r="144" spans="2:23">
      <c r="B144" s="86" t="s">
        <v>860</v>
      </c>
      <c r="C144" t="s">
        <v>861</v>
      </c>
      <c r="D144" t="s">
        <v>103</v>
      </c>
      <c r="E144" s="15"/>
      <c r="F144" t="s">
        <v>639</v>
      </c>
      <c r="G144" t="s">
        <v>459</v>
      </c>
      <c r="H144" t="s">
        <v>851</v>
      </c>
      <c r="I144" t="s">
        <v>153</v>
      </c>
      <c r="J144" t="s">
        <v>847</v>
      </c>
      <c r="K144" s="75">
        <v>2.75</v>
      </c>
      <c r="L144" t="s">
        <v>105</v>
      </c>
      <c r="M144" s="75">
        <v>5.3</v>
      </c>
      <c r="N144" s="75">
        <v>0.88</v>
      </c>
      <c r="O144" s="75">
        <v>3954179.8</v>
      </c>
      <c r="P144" s="75">
        <v>122.14</v>
      </c>
      <c r="Q144" s="75">
        <v>0</v>
      </c>
      <c r="R144" s="75">
        <v>4829.6352077199999</v>
      </c>
      <c r="S144" s="75">
        <v>1.52</v>
      </c>
      <c r="T144" s="75">
        <f t="shared" si="4"/>
        <v>0.11990391717150084</v>
      </c>
      <c r="U144" s="75">
        <f>+R144/'סכום נכסי הקרן'!$C$42*100</f>
        <v>1.8808771013776E-2</v>
      </c>
      <c r="W144" s="78"/>
    </row>
    <row r="145" spans="2:23">
      <c r="B145" s="86" t="s">
        <v>862</v>
      </c>
      <c r="C145" t="s">
        <v>863</v>
      </c>
      <c r="D145" t="s">
        <v>103</v>
      </c>
      <c r="E145" s="15"/>
      <c r="F145" t="s">
        <v>864</v>
      </c>
      <c r="G145" t="s">
        <v>515</v>
      </c>
      <c r="H145" t="s">
        <v>851</v>
      </c>
      <c r="I145" t="s">
        <v>153</v>
      </c>
      <c r="J145" t="s">
        <v>865</v>
      </c>
      <c r="K145" s="75">
        <v>2.15</v>
      </c>
      <c r="L145" t="s">
        <v>105</v>
      </c>
      <c r="M145" s="75">
        <v>5.35</v>
      </c>
      <c r="N145" s="75">
        <v>1.45</v>
      </c>
      <c r="O145" s="75">
        <v>3619622.44</v>
      </c>
      <c r="P145" s="75">
        <v>110.75</v>
      </c>
      <c r="Q145" s="75">
        <v>0</v>
      </c>
      <c r="R145" s="75">
        <v>4008.7318522999999</v>
      </c>
      <c r="S145" s="75">
        <v>1.23</v>
      </c>
      <c r="T145" s="75">
        <f t="shared" si="4"/>
        <v>9.9523593668651045E-2</v>
      </c>
      <c r="U145" s="75">
        <f>+R145/'סכום נכסי הקרן'!$C$42*100</f>
        <v>1.5611804250767776E-2</v>
      </c>
      <c r="W145" s="78"/>
    </row>
    <row r="146" spans="2:23">
      <c r="B146" s="86" t="s">
        <v>866</v>
      </c>
      <c r="C146" t="s">
        <v>867</v>
      </c>
      <c r="D146" t="s">
        <v>103</v>
      </c>
      <c r="E146" s="15"/>
      <c r="F146" t="s">
        <v>868</v>
      </c>
      <c r="G146" t="s">
        <v>515</v>
      </c>
      <c r="H146" t="s">
        <v>859</v>
      </c>
      <c r="I146" t="s">
        <v>152</v>
      </c>
      <c r="J146" t="s">
        <v>581</v>
      </c>
      <c r="K146" s="75">
        <v>6.23</v>
      </c>
      <c r="L146" t="s">
        <v>105</v>
      </c>
      <c r="M146" s="75">
        <v>2.5</v>
      </c>
      <c r="N146" s="75">
        <v>1.72</v>
      </c>
      <c r="O146" s="75">
        <v>300603</v>
      </c>
      <c r="P146" s="75">
        <v>105.84</v>
      </c>
      <c r="Q146" s="75">
        <v>0</v>
      </c>
      <c r="R146" s="75">
        <v>318.15821519999997</v>
      </c>
      <c r="S146" s="75">
        <v>0.08</v>
      </c>
      <c r="T146" s="75">
        <f t="shared" si="4"/>
        <v>7.8988194018865966E-3</v>
      </c>
      <c r="U146" s="75">
        <f>+R146/'סכום נכסי הקרן'!$C$42*100</f>
        <v>1.2390511412296711E-3</v>
      </c>
      <c r="W146" s="78"/>
    </row>
    <row r="147" spans="2:23">
      <c r="B147" s="86" t="s">
        <v>869</v>
      </c>
      <c r="C147" t="s">
        <v>870</v>
      </c>
      <c r="D147" t="s">
        <v>103</v>
      </c>
      <c r="E147" s="15"/>
      <c r="F147" t="s">
        <v>868</v>
      </c>
      <c r="G147" t="s">
        <v>515</v>
      </c>
      <c r="H147" t="s">
        <v>859</v>
      </c>
      <c r="I147" t="s">
        <v>152</v>
      </c>
      <c r="J147" t="s">
        <v>871</v>
      </c>
      <c r="K147" s="75">
        <v>3.94</v>
      </c>
      <c r="L147" t="s">
        <v>105</v>
      </c>
      <c r="M147" s="75">
        <v>4.05</v>
      </c>
      <c r="N147" s="75">
        <v>1.17</v>
      </c>
      <c r="O147" s="75">
        <v>6663685.4500000002</v>
      </c>
      <c r="P147" s="75">
        <v>111.8</v>
      </c>
      <c r="Q147" s="75">
        <v>0</v>
      </c>
      <c r="R147" s="75">
        <v>7450.0003330999998</v>
      </c>
      <c r="S147" s="75">
        <v>1.1000000000000001</v>
      </c>
      <c r="T147" s="75">
        <f t="shared" si="4"/>
        <v>0.18495894295283277</v>
      </c>
      <c r="U147" s="75">
        <f>+R147/'סכום נכסי הקרן'!$C$42*100</f>
        <v>2.9013650988349477E-2</v>
      </c>
      <c r="W147" s="78"/>
    </row>
    <row r="148" spans="2:23">
      <c r="B148" t="s">
        <v>872</v>
      </c>
      <c r="C148" t="s">
        <v>873</v>
      </c>
      <c r="D148" t="s">
        <v>103</v>
      </c>
      <c r="E148" s="15"/>
      <c r="F148" t="s">
        <v>874</v>
      </c>
      <c r="G148" t="s">
        <v>515</v>
      </c>
      <c r="H148" t="s">
        <v>851</v>
      </c>
      <c r="I148" t="s">
        <v>153</v>
      </c>
      <c r="J148" t="s">
        <v>875</v>
      </c>
      <c r="K148" s="75">
        <v>1.77</v>
      </c>
      <c r="L148" t="s">
        <v>105</v>
      </c>
      <c r="M148" s="75">
        <v>4.8</v>
      </c>
      <c r="N148" s="75">
        <v>1.39</v>
      </c>
      <c r="O148" s="75">
        <v>6889897.9699999997</v>
      </c>
      <c r="P148" s="75">
        <v>108.31</v>
      </c>
      <c r="Q148" s="75">
        <v>0</v>
      </c>
      <c r="R148" s="75">
        <v>7462.448491307</v>
      </c>
      <c r="S148" s="75">
        <v>2.15</v>
      </c>
      <c r="T148" s="75">
        <f t="shared" si="4"/>
        <v>0.18526798967507879</v>
      </c>
      <c r="U148" s="75">
        <f>+R148/'סכום נכסי הקרן'!$C$42*100</f>
        <v>2.9062129713385374E-2</v>
      </c>
      <c r="W148" s="78"/>
    </row>
    <row r="149" spans="2:23">
      <c r="B149" t="s">
        <v>876</v>
      </c>
      <c r="C149" t="s">
        <v>877</v>
      </c>
      <c r="D149" t="s">
        <v>103</v>
      </c>
      <c r="E149" s="15"/>
      <c r="F149" t="s">
        <v>874</v>
      </c>
      <c r="G149" t="s">
        <v>515</v>
      </c>
      <c r="H149" t="s">
        <v>851</v>
      </c>
      <c r="I149" t="s">
        <v>153</v>
      </c>
      <c r="J149" t="s">
        <v>878</v>
      </c>
      <c r="K149" s="75">
        <v>4.29</v>
      </c>
      <c r="L149" t="s">
        <v>105</v>
      </c>
      <c r="M149" s="75">
        <v>2.4</v>
      </c>
      <c r="N149" s="75">
        <v>1.68</v>
      </c>
      <c r="O149" s="75">
        <v>290795</v>
      </c>
      <c r="P149" s="75">
        <v>103.93</v>
      </c>
      <c r="Q149" s="75">
        <v>0</v>
      </c>
      <c r="R149" s="75">
        <v>302.22324350000002</v>
      </c>
      <c r="S149" s="75">
        <v>0.06</v>
      </c>
      <c r="T149" s="75">
        <f t="shared" si="4"/>
        <v>7.503206597881674E-3</v>
      </c>
      <c r="U149" s="75">
        <f>+R149/'סכום נכסי הקרן'!$C$42*100</f>
        <v>1.1769931967006077E-3</v>
      </c>
      <c r="W149" s="78"/>
    </row>
    <row r="150" spans="2:23">
      <c r="B150" t="s">
        <v>879</v>
      </c>
      <c r="C150" t="s">
        <v>880</v>
      </c>
      <c r="D150" t="s">
        <v>103</v>
      </c>
      <c r="E150" s="15"/>
      <c r="F150" t="s">
        <v>874</v>
      </c>
      <c r="G150" t="s">
        <v>515</v>
      </c>
      <c r="H150" t="s">
        <v>851</v>
      </c>
      <c r="I150" t="s">
        <v>153</v>
      </c>
      <c r="J150" t="s">
        <v>881</v>
      </c>
      <c r="K150" s="75">
        <v>0.25</v>
      </c>
      <c r="L150" t="s">
        <v>105</v>
      </c>
      <c r="M150" s="75">
        <v>4.8</v>
      </c>
      <c r="N150" s="75">
        <v>1.65</v>
      </c>
      <c r="O150" s="75">
        <v>844458.27</v>
      </c>
      <c r="P150" s="75">
        <v>123.64</v>
      </c>
      <c r="Q150" s="75">
        <v>0</v>
      </c>
      <c r="R150" s="75">
        <v>1044.0882050279999</v>
      </c>
      <c r="S150" s="75">
        <v>2.2400000000000002</v>
      </c>
      <c r="T150" s="75">
        <f t="shared" si="4"/>
        <v>2.592126739827184E-2</v>
      </c>
      <c r="U150" s="75">
        <f>+R150/'סכום נכסי הקרן'!$C$42*100</f>
        <v>4.066148916416169E-3</v>
      </c>
      <c r="W150" s="78"/>
    </row>
    <row r="151" spans="2:23">
      <c r="B151" t="s">
        <v>882</v>
      </c>
      <c r="C151" t="s">
        <v>883</v>
      </c>
      <c r="D151" t="s">
        <v>103</v>
      </c>
      <c r="E151" s="15"/>
      <c r="F151" t="s">
        <v>884</v>
      </c>
      <c r="G151" t="s">
        <v>515</v>
      </c>
      <c r="H151" t="s">
        <v>851</v>
      </c>
      <c r="I151" t="s">
        <v>153</v>
      </c>
      <c r="J151" t="s">
        <v>345</v>
      </c>
      <c r="K151" s="75">
        <v>1.25</v>
      </c>
      <c r="L151" t="s">
        <v>105</v>
      </c>
      <c r="M151" s="75">
        <v>4.7</v>
      </c>
      <c r="N151" s="75">
        <v>1.78</v>
      </c>
      <c r="O151" s="75">
        <v>2130029.7999999998</v>
      </c>
      <c r="P151" s="75">
        <v>106</v>
      </c>
      <c r="Q151" s="75">
        <v>51.179949999999998</v>
      </c>
      <c r="R151" s="75">
        <v>2309.0115380000002</v>
      </c>
      <c r="S151" s="75">
        <v>1.25</v>
      </c>
      <c r="T151" s="75">
        <f t="shared" si="4"/>
        <v>5.7325142850922092E-2</v>
      </c>
      <c r="U151" s="75">
        <f>+R151/'סכום נכסי הקרן'!$C$42*100</f>
        <v>8.9923291135918428E-3</v>
      </c>
      <c r="W151" s="78"/>
    </row>
    <row r="152" spans="2:23">
      <c r="B152" t="s">
        <v>885</v>
      </c>
      <c r="C152" t="s">
        <v>886</v>
      </c>
      <c r="D152" t="s">
        <v>103</v>
      </c>
      <c r="E152" s="15"/>
      <c r="F152" t="s">
        <v>887</v>
      </c>
      <c r="G152" t="s">
        <v>515</v>
      </c>
      <c r="H152" t="s">
        <v>859</v>
      </c>
      <c r="I152" t="s">
        <v>152</v>
      </c>
      <c r="J152" t="s">
        <v>348</v>
      </c>
      <c r="K152" s="75">
        <v>6.07</v>
      </c>
      <c r="L152" t="s">
        <v>105</v>
      </c>
      <c r="M152" s="75">
        <v>3.06</v>
      </c>
      <c r="N152" s="75">
        <v>1.88</v>
      </c>
      <c r="O152" s="75">
        <v>1018627.26</v>
      </c>
      <c r="P152" s="75">
        <v>108</v>
      </c>
      <c r="Q152" s="75">
        <v>0</v>
      </c>
      <c r="R152" s="75">
        <v>1100.1174407999999</v>
      </c>
      <c r="S152" s="75">
        <v>0.34</v>
      </c>
      <c r="T152" s="75">
        <f t="shared" si="4"/>
        <v>2.7312288574042984E-2</v>
      </c>
      <c r="U152" s="75">
        <f>+R152/'סכום נכסי הקרן'!$C$42*100</f>
        <v>4.2843519525435957E-3</v>
      </c>
      <c r="W152" s="78"/>
    </row>
    <row r="153" spans="2:23">
      <c r="B153" t="s">
        <v>888</v>
      </c>
      <c r="C153" t="s">
        <v>889</v>
      </c>
      <c r="D153" t="s">
        <v>103</v>
      </c>
      <c r="E153" s="15"/>
      <c r="F153" t="s">
        <v>887</v>
      </c>
      <c r="G153" t="s">
        <v>515</v>
      </c>
      <c r="H153" t="s">
        <v>859</v>
      </c>
      <c r="I153" t="s">
        <v>152</v>
      </c>
      <c r="J153" t="s">
        <v>890</v>
      </c>
      <c r="K153" s="75">
        <v>1.93</v>
      </c>
      <c r="L153" t="s">
        <v>105</v>
      </c>
      <c r="M153" s="75">
        <v>4.25</v>
      </c>
      <c r="N153" s="75">
        <v>1.18</v>
      </c>
      <c r="O153" s="75">
        <v>7028613.3399999999</v>
      </c>
      <c r="P153" s="75">
        <v>114.09</v>
      </c>
      <c r="Q153" s="75">
        <v>0</v>
      </c>
      <c r="R153" s="75">
        <v>8018.9449596060003</v>
      </c>
      <c r="S153" s="75">
        <v>3.42</v>
      </c>
      <c r="T153" s="75">
        <f t="shared" si="4"/>
        <v>0.19908396201487305</v>
      </c>
      <c r="U153" s="75">
        <f>+R153/'סכום נכסי הקרן'!$C$42*100</f>
        <v>3.1229377174535191E-2</v>
      </c>
      <c r="W153" s="78"/>
    </row>
    <row r="154" spans="2:23">
      <c r="B154" t="s">
        <v>891</v>
      </c>
      <c r="C154" t="s">
        <v>892</v>
      </c>
      <c r="D154" t="s">
        <v>103</v>
      </c>
      <c r="E154" s="15"/>
      <c r="F154" t="s">
        <v>887</v>
      </c>
      <c r="G154" t="s">
        <v>515</v>
      </c>
      <c r="H154" t="s">
        <v>859</v>
      </c>
      <c r="I154" t="s">
        <v>152</v>
      </c>
      <c r="J154" t="s">
        <v>847</v>
      </c>
      <c r="K154" s="75">
        <v>2.54</v>
      </c>
      <c r="L154" t="s">
        <v>105</v>
      </c>
      <c r="M154" s="75">
        <v>4.5999999999999996</v>
      </c>
      <c r="N154" s="75">
        <v>1.1299999999999999</v>
      </c>
      <c r="O154" s="75">
        <v>1932780.09</v>
      </c>
      <c r="P154" s="75">
        <v>110.94</v>
      </c>
      <c r="Q154" s="75">
        <v>0</v>
      </c>
      <c r="R154" s="75">
        <v>2144.2262318459998</v>
      </c>
      <c r="S154" s="75">
        <v>0.45</v>
      </c>
      <c r="T154" s="75">
        <f t="shared" si="4"/>
        <v>5.3234067055262291E-2</v>
      </c>
      <c r="U154" s="75">
        <f>+R154/'סכום נכסי הקרן'!$C$42*100</f>
        <v>8.3505810401698025E-3</v>
      </c>
      <c r="W154" s="78"/>
    </row>
    <row r="155" spans="2:23">
      <c r="B155" t="s">
        <v>893</v>
      </c>
      <c r="C155" t="s">
        <v>894</v>
      </c>
      <c r="D155" t="s">
        <v>103</v>
      </c>
      <c r="E155" s="15"/>
      <c r="F155" t="s">
        <v>895</v>
      </c>
      <c r="G155" t="s">
        <v>515</v>
      </c>
      <c r="H155" t="s">
        <v>859</v>
      </c>
      <c r="I155" t="s">
        <v>152</v>
      </c>
      <c r="J155" t="s">
        <v>460</v>
      </c>
      <c r="K155" s="75">
        <v>3.89</v>
      </c>
      <c r="L155" t="s">
        <v>105</v>
      </c>
      <c r="M155" s="75">
        <v>2.4</v>
      </c>
      <c r="N155" s="75">
        <v>1.55</v>
      </c>
      <c r="O155" s="75">
        <v>5084103.76</v>
      </c>
      <c r="P155" s="75">
        <v>103.45</v>
      </c>
      <c r="Q155" s="75">
        <v>0</v>
      </c>
      <c r="R155" s="75">
        <v>5259.5053397199999</v>
      </c>
      <c r="S155" s="75">
        <v>0.89</v>
      </c>
      <c r="T155" s="75">
        <f t="shared" si="4"/>
        <v>0.13057617511335126</v>
      </c>
      <c r="U155" s="75">
        <f>+R155/'סכום נכסי הקרן'!$C$42*100</f>
        <v>2.0482878587268414E-2</v>
      </c>
      <c r="W155" s="78"/>
    </row>
    <row r="156" spans="2:23">
      <c r="B156" t="s">
        <v>896</v>
      </c>
      <c r="C156" t="s">
        <v>897</v>
      </c>
      <c r="D156" t="s">
        <v>103</v>
      </c>
      <c r="E156" s="15"/>
      <c r="F156" t="s">
        <v>898</v>
      </c>
      <c r="G156" t="s">
        <v>515</v>
      </c>
      <c r="H156" t="s">
        <v>851</v>
      </c>
      <c r="I156" t="s">
        <v>153</v>
      </c>
      <c r="J156" t="s">
        <v>899</v>
      </c>
      <c r="K156" s="75">
        <v>3.99</v>
      </c>
      <c r="L156" t="s">
        <v>105</v>
      </c>
      <c r="M156" s="75">
        <v>3.25</v>
      </c>
      <c r="N156" s="75">
        <v>1.54</v>
      </c>
      <c r="O156" s="75">
        <v>1274966.56</v>
      </c>
      <c r="P156" s="75">
        <v>106.21</v>
      </c>
      <c r="Q156" s="75">
        <v>0</v>
      </c>
      <c r="R156" s="75">
        <v>1354.1419833760001</v>
      </c>
      <c r="S156" s="75">
        <v>0.97</v>
      </c>
      <c r="T156" s="75">
        <f t="shared" si="4"/>
        <v>3.3618880356352798E-2</v>
      </c>
      <c r="U156" s="75">
        <f>+R156/'סכום נכסי הקרן'!$C$42*100</f>
        <v>5.2736377366032049E-3</v>
      </c>
      <c r="W156" s="78"/>
    </row>
    <row r="157" spans="2:23">
      <c r="B157" t="s">
        <v>900</v>
      </c>
      <c r="C157" t="s">
        <v>901</v>
      </c>
      <c r="D157" t="s">
        <v>103</v>
      </c>
      <c r="E157" s="15"/>
      <c r="F157" t="s">
        <v>898</v>
      </c>
      <c r="G157" t="s">
        <v>515</v>
      </c>
      <c r="H157" t="s">
        <v>851</v>
      </c>
      <c r="I157" t="s">
        <v>153</v>
      </c>
      <c r="J157" t="s">
        <v>348</v>
      </c>
      <c r="K157" s="75">
        <v>5.95</v>
      </c>
      <c r="L157" t="s">
        <v>105</v>
      </c>
      <c r="M157" s="75">
        <v>2.5</v>
      </c>
      <c r="N157" s="75">
        <v>1.77</v>
      </c>
      <c r="O157" s="75">
        <v>787608.95</v>
      </c>
      <c r="P157" s="75">
        <v>105.29</v>
      </c>
      <c r="Q157" s="75">
        <v>0</v>
      </c>
      <c r="R157" s="75">
        <v>829.27346345499996</v>
      </c>
      <c r="S157" s="75">
        <v>0.49</v>
      </c>
      <c r="T157" s="75">
        <f t="shared" si="4"/>
        <v>2.0588125686116336E-2</v>
      </c>
      <c r="U157" s="75">
        <f>+R157/'סכום נכסי הקרן'!$C$42*100</f>
        <v>3.2295637270893258E-3</v>
      </c>
      <c r="W157" s="78"/>
    </row>
    <row r="158" spans="2:23">
      <c r="B158" t="s">
        <v>902</v>
      </c>
      <c r="C158" t="s">
        <v>903</v>
      </c>
      <c r="D158" t="s">
        <v>103</v>
      </c>
      <c r="E158" s="15"/>
      <c r="F158" t="s">
        <v>587</v>
      </c>
      <c r="G158" t="s">
        <v>459</v>
      </c>
      <c r="H158" t="s">
        <v>859</v>
      </c>
      <c r="I158" t="s">
        <v>152</v>
      </c>
      <c r="J158" t="s">
        <v>904</v>
      </c>
      <c r="K158" s="75">
        <v>3.89</v>
      </c>
      <c r="L158" t="s">
        <v>105</v>
      </c>
      <c r="M158" s="75">
        <v>5.0999999999999996</v>
      </c>
      <c r="N158" s="75">
        <v>1.1200000000000001</v>
      </c>
      <c r="O158" s="75">
        <v>5033148.8099999996</v>
      </c>
      <c r="P158" s="75">
        <v>139.35</v>
      </c>
      <c r="Q158" s="75">
        <v>76.759119999999996</v>
      </c>
      <c r="R158" s="75">
        <v>7090.451986735</v>
      </c>
      <c r="S158" s="75">
        <v>0.44</v>
      </c>
      <c r="T158" s="75">
        <f t="shared" si="4"/>
        <v>0.17603254307219846</v>
      </c>
      <c r="U158" s="75">
        <f>+R158/'סכום נכסי הקרן'!$C$42*100</f>
        <v>2.7613408066409696E-2</v>
      </c>
      <c r="W158" s="78"/>
    </row>
    <row r="159" spans="2:23">
      <c r="B159" t="s">
        <v>905</v>
      </c>
      <c r="C159" t="s">
        <v>906</v>
      </c>
      <c r="D159" t="s">
        <v>103</v>
      </c>
      <c r="E159" s="15"/>
      <c r="F159" t="s">
        <v>907</v>
      </c>
      <c r="G159" t="s">
        <v>115</v>
      </c>
      <c r="H159" t="s">
        <v>859</v>
      </c>
      <c r="I159" t="s">
        <v>152</v>
      </c>
      <c r="J159" t="s">
        <v>908</v>
      </c>
      <c r="K159" s="75">
        <v>1.89</v>
      </c>
      <c r="L159" t="s">
        <v>105</v>
      </c>
      <c r="M159" s="75">
        <v>4.95</v>
      </c>
      <c r="N159" s="75">
        <v>1.17</v>
      </c>
      <c r="O159" s="75">
        <v>19095903.149999999</v>
      </c>
      <c r="P159" s="75">
        <v>128.75</v>
      </c>
      <c r="Q159" s="75">
        <v>0</v>
      </c>
      <c r="R159" s="75">
        <v>24585.975305625001</v>
      </c>
      <c r="S159" s="75">
        <v>0.97</v>
      </c>
      <c r="T159" s="75">
        <f t="shared" si="4"/>
        <v>0.61038869807682883</v>
      </c>
      <c r="U159" s="75">
        <f>+R159/'סכום נכסי הקרן'!$C$42*100</f>
        <v>9.5748842259280986E-2</v>
      </c>
      <c r="W159" s="78"/>
    </row>
    <row r="160" spans="2:23">
      <c r="B160" t="s">
        <v>909</v>
      </c>
      <c r="C160" t="s">
        <v>910</v>
      </c>
      <c r="D160" t="s">
        <v>103</v>
      </c>
      <c r="E160" s="15"/>
      <c r="F160" t="s">
        <v>911</v>
      </c>
      <c r="G160" t="s">
        <v>130</v>
      </c>
      <c r="H160" t="s">
        <v>859</v>
      </c>
      <c r="I160" t="s">
        <v>152</v>
      </c>
      <c r="J160" t="s">
        <v>912</v>
      </c>
      <c r="K160" s="75">
        <v>2.86</v>
      </c>
      <c r="L160" t="s">
        <v>105</v>
      </c>
      <c r="M160" s="75">
        <v>2.65</v>
      </c>
      <c r="N160" s="75">
        <v>1.77</v>
      </c>
      <c r="O160" s="75">
        <v>492195.31</v>
      </c>
      <c r="P160" s="75">
        <v>102.11</v>
      </c>
      <c r="Q160" s="75">
        <v>0</v>
      </c>
      <c r="R160" s="75">
        <v>502.580631041</v>
      </c>
      <c r="S160" s="75">
        <v>0.06</v>
      </c>
      <c r="T160" s="75">
        <f t="shared" si="4"/>
        <v>1.2477419880494289E-2</v>
      </c>
      <c r="U160" s="75">
        <f>+R160/'סכום נכסי הקרן'!$C$42*100</f>
        <v>1.9572749490684199E-3</v>
      </c>
      <c r="W160" s="78"/>
    </row>
    <row r="161" spans="2:23">
      <c r="B161" t="s">
        <v>913</v>
      </c>
      <c r="C161" t="s">
        <v>914</v>
      </c>
      <c r="D161" t="s">
        <v>103</v>
      </c>
      <c r="E161" s="15"/>
      <c r="F161" t="s">
        <v>915</v>
      </c>
      <c r="G161" t="s">
        <v>515</v>
      </c>
      <c r="H161" t="s">
        <v>859</v>
      </c>
      <c r="I161" t="s">
        <v>152</v>
      </c>
      <c r="J161" t="s">
        <v>916</v>
      </c>
      <c r="K161" s="75">
        <v>1.71</v>
      </c>
      <c r="L161" t="s">
        <v>105</v>
      </c>
      <c r="M161" s="75">
        <v>5.4</v>
      </c>
      <c r="N161" s="75">
        <v>0.97</v>
      </c>
      <c r="O161" s="75">
        <v>126066.52</v>
      </c>
      <c r="P161" s="75">
        <v>129.97</v>
      </c>
      <c r="Q161" s="75">
        <v>0</v>
      </c>
      <c r="R161" s="75">
        <v>163.84865604399999</v>
      </c>
      <c r="S161" s="75">
        <v>0.06</v>
      </c>
      <c r="T161" s="75">
        <f t="shared" si="4"/>
        <v>4.0678218618992014E-3</v>
      </c>
      <c r="U161" s="75">
        <f>+R161/'סכום נכסי הקרן'!$C$42*100</f>
        <v>6.3810033675429693E-4</v>
      </c>
      <c r="W161" s="78"/>
    </row>
    <row r="162" spans="2:23">
      <c r="B162" t="s">
        <v>917</v>
      </c>
      <c r="C162" t="s">
        <v>918</v>
      </c>
      <c r="D162" t="s">
        <v>103</v>
      </c>
      <c r="E162" s="15"/>
      <c r="F162" t="s">
        <v>919</v>
      </c>
      <c r="G162" t="s">
        <v>515</v>
      </c>
      <c r="H162" t="s">
        <v>859</v>
      </c>
      <c r="I162" t="s">
        <v>152</v>
      </c>
      <c r="J162" t="s">
        <v>363</v>
      </c>
      <c r="K162" s="75">
        <v>7.83</v>
      </c>
      <c r="L162" t="s">
        <v>105</v>
      </c>
      <c r="M162" s="75">
        <v>5.2</v>
      </c>
      <c r="N162" s="75">
        <v>2.73</v>
      </c>
      <c r="O162" s="75">
        <v>2067473.49</v>
      </c>
      <c r="P162" s="75">
        <v>101.43</v>
      </c>
      <c r="Q162" s="75">
        <v>0</v>
      </c>
      <c r="R162" s="75">
        <v>2097.038360907</v>
      </c>
      <c r="S162" s="75">
        <v>0.39</v>
      </c>
      <c r="T162" s="75">
        <f t="shared" si="4"/>
        <v>5.2062547815149671E-2</v>
      </c>
      <c r="U162" s="75">
        <f>+R162/'סכום נכסי הקרן'!$C$42*100</f>
        <v>8.1668102539827724E-3</v>
      </c>
      <c r="W162" s="78"/>
    </row>
    <row r="163" spans="2:23">
      <c r="B163" t="s">
        <v>920</v>
      </c>
      <c r="C163" t="s">
        <v>921</v>
      </c>
      <c r="D163" t="s">
        <v>103</v>
      </c>
      <c r="E163" s="15"/>
      <c r="F163" t="s">
        <v>919</v>
      </c>
      <c r="G163" t="s">
        <v>515</v>
      </c>
      <c r="H163" t="s">
        <v>859</v>
      </c>
      <c r="I163" t="s">
        <v>152</v>
      </c>
      <c r="J163" t="s">
        <v>732</v>
      </c>
      <c r="K163" s="75">
        <v>5.74</v>
      </c>
      <c r="L163" t="s">
        <v>105</v>
      </c>
      <c r="M163" s="75">
        <v>2.85</v>
      </c>
      <c r="N163" s="75">
        <v>1.22</v>
      </c>
      <c r="O163" s="75">
        <v>3794856.03</v>
      </c>
      <c r="P163" s="75">
        <v>112.1</v>
      </c>
      <c r="Q163" s="75">
        <v>0</v>
      </c>
      <c r="R163" s="75">
        <v>4254.0336096299998</v>
      </c>
      <c r="S163" s="75">
        <v>0.56000000000000005</v>
      </c>
      <c r="T163" s="75">
        <f t="shared" si="4"/>
        <v>0.10561362745544821</v>
      </c>
      <c r="U163" s="75">
        <f>+R163/'סכום נכסי הקרן'!$C$42*100</f>
        <v>1.6567119587114876E-2</v>
      </c>
      <c r="W163" s="78"/>
    </row>
    <row r="164" spans="2:23">
      <c r="B164" t="s">
        <v>922</v>
      </c>
      <c r="C164" t="s">
        <v>923</v>
      </c>
      <c r="D164" t="s">
        <v>103</v>
      </c>
      <c r="E164" s="15"/>
      <c r="F164" t="s">
        <v>919</v>
      </c>
      <c r="G164" t="s">
        <v>515</v>
      </c>
      <c r="H164" t="s">
        <v>859</v>
      </c>
      <c r="I164" t="s">
        <v>152</v>
      </c>
      <c r="J164" t="s">
        <v>342</v>
      </c>
      <c r="K164" s="75">
        <v>7.38</v>
      </c>
      <c r="L164" t="s">
        <v>105</v>
      </c>
      <c r="M164" s="75">
        <v>2.6</v>
      </c>
      <c r="N164" s="75">
        <v>1.69</v>
      </c>
      <c r="O164" s="75">
        <v>29689099.879999999</v>
      </c>
      <c r="P164" s="75">
        <v>106.77</v>
      </c>
      <c r="Q164" s="75">
        <v>385.97465</v>
      </c>
      <c r="R164" s="75">
        <v>32085.026591876001</v>
      </c>
      <c r="S164" s="75">
        <v>7.01</v>
      </c>
      <c r="T164" s="75">
        <f t="shared" si="4"/>
        <v>0.79656541445784912</v>
      </c>
      <c r="U164" s="75">
        <f>+R164/'סכום נכסי הקרן'!$C$42*100</f>
        <v>0.12495351971363558</v>
      </c>
      <c r="W164" s="78"/>
    </row>
    <row r="165" spans="2:23">
      <c r="B165" t="s">
        <v>924</v>
      </c>
      <c r="C165" t="s">
        <v>925</v>
      </c>
      <c r="D165" t="s">
        <v>103</v>
      </c>
      <c r="E165" s="15"/>
      <c r="F165" t="s">
        <v>919</v>
      </c>
      <c r="G165" t="s">
        <v>515</v>
      </c>
      <c r="H165" t="s">
        <v>859</v>
      </c>
      <c r="I165" t="s">
        <v>152</v>
      </c>
      <c r="J165" t="s">
        <v>926</v>
      </c>
      <c r="K165" s="75">
        <v>5.73</v>
      </c>
      <c r="L165" t="s">
        <v>105</v>
      </c>
      <c r="M165" s="75">
        <v>3.7</v>
      </c>
      <c r="N165" s="75">
        <v>1.85</v>
      </c>
      <c r="O165" s="75">
        <v>390228.18</v>
      </c>
      <c r="P165" s="75">
        <v>110.92</v>
      </c>
      <c r="Q165" s="75">
        <v>0</v>
      </c>
      <c r="R165" s="75">
        <v>432.84109725600001</v>
      </c>
      <c r="S165" s="75">
        <v>0.06</v>
      </c>
      <c r="T165" s="75">
        <f t="shared" si="4"/>
        <v>1.07460172128209E-2</v>
      </c>
      <c r="U165" s="75">
        <f>+R165/'סכום נכסי הקרן'!$C$42*100</f>
        <v>1.6856778480134934E-3</v>
      </c>
      <c r="W165" s="78"/>
    </row>
    <row r="166" spans="2:23">
      <c r="B166" t="s">
        <v>927</v>
      </c>
      <c r="C166" t="s">
        <v>928</v>
      </c>
      <c r="D166" t="s">
        <v>103</v>
      </c>
      <c r="E166" s="15"/>
      <c r="F166" t="s">
        <v>929</v>
      </c>
      <c r="G166" t="s">
        <v>515</v>
      </c>
      <c r="H166" t="s">
        <v>859</v>
      </c>
      <c r="I166" t="s">
        <v>152</v>
      </c>
      <c r="J166" t="s">
        <v>464</v>
      </c>
      <c r="K166" s="75">
        <v>5.75</v>
      </c>
      <c r="L166" t="s">
        <v>105</v>
      </c>
      <c r="M166" s="75">
        <v>2.0499999999999998</v>
      </c>
      <c r="N166" s="75">
        <v>1.71</v>
      </c>
      <c r="O166" s="75">
        <v>288390</v>
      </c>
      <c r="P166" s="75">
        <v>102.85</v>
      </c>
      <c r="Q166" s="75">
        <v>0</v>
      </c>
      <c r="R166" s="75">
        <v>296.60911499999997</v>
      </c>
      <c r="S166" s="75">
        <v>0.06</v>
      </c>
      <c r="T166" s="75">
        <f t="shared" si="4"/>
        <v>7.3638262990180772E-3</v>
      </c>
      <c r="U166" s="75">
        <f>+R166/'סכום נכסי הקרן'!$C$42*100</f>
        <v>1.155129256080491E-3</v>
      </c>
      <c r="W166" s="78"/>
    </row>
    <row r="167" spans="2:23">
      <c r="B167" t="s">
        <v>930</v>
      </c>
      <c r="C167" t="s">
        <v>931</v>
      </c>
      <c r="D167" t="s">
        <v>103</v>
      </c>
      <c r="E167" s="15"/>
      <c r="F167" t="s">
        <v>929</v>
      </c>
      <c r="G167" t="s">
        <v>515</v>
      </c>
      <c r="H167" t="s">
        <v>859</v>
      </c>
      <c r="I167" t="s">
        <v>152</v>
      </c>
      <c r="J167" t="s">
        <v>932</v>
      </c>
      <c r="K167" s="75">
        <v>2.09</v>
      </c>
      <c r="L167" t="s">
        <v>105</v>
      </c>
      <c r="M167" s="75">
        <v>4.75</v>
      </c>
      <c r="N167" s="75">
        <v>1.07</v>
      </c>
      <c r="O167" s="75">
        <v>8838297.4100000001</v>
      </c>
      <c r="P167" s="75">
        <v>109.44</v>
      </c>
      <c r="Q167" s="75">
        <v>0</v>
      </c>
      <c r="R167" s="75">
        <v>9672.6326855040006</v>
      </c>
      <c r="S167" s="75">
        <v>5</v>
      </c>
      <c r="T167" s="75">
        <f t="shared" si="4"/>
        <v>0.24013957544850301</v>
      </c>
      <c r="U167" s="75">
        <f>+R167/'סכום נכסי הקרן'!$C$42*100</f>
        <v>3.7669580715164734E-2</v>
      </c>
      <c r="W167" s="78"/>
    </row>
    <row r="168" spans="2:23">
      <c r="B168" t="s">
        <v>933</v>
      </c>
      <c r="C168" t="s">
        <v>934</v>
      </c>
      <c r="D168" t="s">
        <v>103</v>
      </c>
      <c r="E168" s="15"/>
      <c r="F168" t="s">
        <v>929</v>
      </c>
      <c r="G168" t="s">
        <v>515</v>
      </c>
      <c r="H168" t="s">
        <v>859</v>
      </c>
      <c r="I168" t="s">
        <v>152</v>
      </c>
      <c r="J168" t="s">
        <v>935</v>
      </c>
      <c r="K168" s="75">
        <v>3.44</v>
      </c>
      <c r="L168" t="s">
        <v>105</v>
      </c>
      <c r="M168" s="75">
        <v>3.35</v>
      </c>
      <c r="N168" s="75">
        <v>1.05</v>
      </c>
      <c r="O168" s="75">
        <v>1923039.15</v>
      </c>
      <c r="P168" s="75">
        <v>107.87</v>
      </c>
      <c r="Q168" s="75">
        <v>0</v>
      </c>
      <c r="R168" s="75">
        <v>2074.382331105</v>
      </c>
      <c r="S168" s="75">
        <v>0.46</v>
      </c>
      <c r="T168" s="75">
        <f t="shared" si="4"/>
        <v>5.1500073300206652E-2</v>
      </c>
      <c r="U168" s="75">
        <f>+R168/'סכום נכסי הקרן'!$C$42*100</f>
        <v>8.0785774872624318E-3</v>
      </c>
      <c r="W168" s="78"/>
    </row>
    <row r="169" spans="2:23">
      <c r="B169" t="s">
        <v>936</v>
      </c>
      <c r="C169" t="s">
        <v>937</v>
      </c>
      <c r="D169" t="s">
        <v>103</v>
      </c>
      <c r="E169" s="15"/>
      <c r="F169" t="s">
        <v>929</v>
      </c>
      <c r="G169" t="s">
        <v>515</v>
      </c>
      <c r="H169" t="s">
        <v>859</v>
      </c>
      <c r="I169" t="s">
        <v>152</v>
      </c>
      <c r="J169" t="s">
        <v>330</v>
      </c>
      <c r="K169" s="75">
        <v>0</v>
      </c>
      <c r="L169" t="s">
        <v>105</v>
      </c>
      <c r="M169" s="75">
        <v>2.0499999999999998</v>
      </c>
      <c r="N169" s="75">
        <v>0</v>
      </c>
      <c r="O169" s="75">
        <v>11814134.23</v>
      </c>
      <c r="P169" s="75">
        <v>102.36</v>
      </c>
      <c r="Q169" s="75">
        <v>0</v>
      </c>
      <c r="R169" s="75">
        <v>12092.947797827999</v>
      </c>
      <c r="S169" s="75">
        <v>0</v>
      </c>
      <c r="T169" s="75">
        <f t="shared" si="4"/>
        <v>0.30022801904216112</v>
      </c>
      <c r="U169" s="75">
        <f>+R169/'סכום נכסי הקרן'!$C$42*100</f>
        <v>4.7095375991817616E-2</v>
      </c>
      <c r="W169" s="78"/>
    </row>
    <row r="170" spans="2:23">
      <c r="B170" t="s">
        <v>938</v>
      </c>
      <c r="C170" t="s">
        <v>939</v>
      </c>
      <c r="D170" t="s">
        <v>103</v>
      </c>
      <c r="E170" s="15"/>
      <c r="F170" t="s">
        <v>811</v>
      </c>
      <c r="G170" t="s">
        <v>515</v>
      </c>
      <c r="H170" t="s">
        <v>859</v>
      </c>
      <c r="I170" t="s">
        <v>152</v>
      </c>
      <c r="J170" t="s">
        <v>940</v>
      </c>
      <c r="K170" s="75">
        <v>0.15</v>
      </c>
      <c r="L170" t="s">
        <v>105</v>
      </c>
      <c r="M170" s="75">
        <v>5</v>
      </c>
      <c r="N170" s="75">
        <v>1.9</v>
      </c>
      <c r="O170" s="75">
        <v>4544934.22</v>
      </c>
      <c r="P170" s="75">
        <v>124.76</v>
      </c>
      <c r="Q170" s="75">
        <v>0</v>
      </c>
      <c r="R170" s="75">
        <v>5670.2599328719998</v>
      </c>
      <c r="S170" s="75">
        <v>1.62</v>
      </c>
      <c r="T170" s="75">
        <f t="shared" si="4"/>
        <v>0.14077385725638036</v>
      </c>
      <c r="U170" s="75">
        <f>+R170/'סכום נכסי הקרן'!$C$42*100</f>
        <v>2.2082541657701415E-2</v>
      </c>
      <c r="W170" s="78"/>
    </row>
    <row r="171" spans="2:23">
      <c r="B171" t="s">
        <v>941</v>
      </c>
      <c r="C171" t="s">
        <v>942</v>
      </c>
      <c r="D171" t="s">
        <v>103</v>
      </c>
      <c r="E171" s="15"/>
      <c r="F171" t="s">
        <v>811</v>
      </c>
      <c r="G171" t="s">
        <v>515</v>
      </c>
      <c r="H171" t="s">
        <v>859</v>
      </c>
      <c r="I171" t="s">
        <v>152</v>
      </c>
      <c r="J171" t="s">
        <v>943</v>
      </c>
      <c r="K171" s="75">
        <v>5.1100000000000003</v>
      </c>
      <c r="L171" t="s">
        <v>105</v>
      </c>
      <c r="M171" s="75">
        <v>4.95</v>
      </c>
      <c r="N171" s="75">
        <v>1.53</v>
      </c>
      <c r="O171" s="75">
        <v>3529464.68</v>
      </c>
      <c r="P171" s="75">
        <v>143.5</v>
      </c>
      <c r="Q171" s="75">
        <v>0</v>
      </c>
      <c r="R171" s="75">
        <v>5064.7818158</v>
      </c>
      <c r="S171" s="75">
        <v>0.22</v>
      </c>
      <c r="T171" s="75">
        <f t="shared" si="4"/>
        <v>0.12574183208758291</v>
      </c>
      <c r="U171" s="75">
        <f>+R171/'סכום נכסי הקרן'!$C$42*100</f>
        <v>1.9724537632955258E-2</v>
      </c>
      <c r="W171" s="78"/>
    </row>
    <row r="172" spans="2:23">
      <c r="B172" t="s">
        <v>944</v>
      </c>
      <c r="C172" t="s">
        <v>945</v>
      </c>
      <c r="D172" t="s">
        <v>103</v>
      </c>
      <c r="E172" s="15"/>
      <c r="F172" t="s">
        <v>946</v>
      </c>
      <c r="G172" t="s">
        <v>515</v>
      </c>
      <c r="H172" t="s">
        <v>859</v>
      </c>
      <c r="I172" t="s">
        <v>152</v>
      </c>
      <c r="J172" t="s">
        <v>947</v>
      </c>
      <c r="K172" s="75">
        <v>4.8</v>
      </c>
      <c r="L172" t="s">
        <v>105</v>
      </c>
      <c r="M172" s="75">
        <v>4.34</v>
      </c>
      <c r="N172" s="75">
        <v>1.7</v>
      </c>
      <c r="O172" s="75">
        <v>4040596.19</v>
      </c>
      <c r="P172" s="75">
        <v>112</v>
      </c>
      <c r="Q172" s="75">
        <v>87.768360000000001</v>
      </c>
      <c r="R172" s="75">
        <v>4613.2360927999998</v>
      </c>
      <c r="S172" s="75">
        <v>0.24</v>
      </c>
      <c r="T172" s="75">
        <f t="shared" si="4"/>
        <v>0.11453144069338542</v>
      </c>
      <c r="U172" s="75">
        <f>+R172/'סכום נכסי הקרן'!$C$42*100</f>
        <v>1.7966015562265292E-2</v>
      </c>
      <c r="W172" s="78"/>
    </row>
    <row r="173" spans="2:23">
      <c r="B173" t="s">
        <v>948</v>
      </c>
      <c r="C173" t="s">
        <v>949</v>
      </c>
      <c r="D173" t="s">
        <v>103</v>
      </c>
      <c r="E173" s="15"/>
      <c r="F173" t="s">
        <v>946</v>
      </c>
      <c r="G173" t="s">
        <v>515</v>
      </c>
      <c r="H173" t="s">
        <v>859</v>
      </c>
      <c r="I173" t="s">
        <v>152</v>
      </c>
      <c r="J173" t="s">
        <v>516</v>
      </c>
      <c r="K173" s="75">
        <v>6.79</v>
      </c>
      <c r="L173" t="s">
        <v>105</v>
      </c>
      <c r="M173" s="75">
        <v>3.9</v>
      </c>
      <c r="N173" s="75">
        <v>2.54</v>
      </c>
      <c r="O173" s="75">
        <v>12499665.84</v>
      </c>
      <c r="P173" s="75">
        <v>110.65</v>
      </c>
      <c r="Q173" s="75">
        <v>0</v>
      </c>
      <c r="R173" s="75">
        <v>13830.880251959999</v>
      </c>
      <c r="S173" s="75">
        <v>0.87</v>
      </c>
      <c r="T173" s="75">
        <f t="shared" si="4"/>
        <v>0.34337515129281448</v>
      </c>
      <c r="U173" s="75">
        <f>+R173/'סכום נכסי הקרן'!$C$42*100</f>
        <v>5.3863666382555075E-2</v>
      </c>
      <c r="W173" s="78"/>
    </row>
    <row r="174" spans="2:23">
      <c r="B174" t="s">
        <v>950</v>
      </c>
      <c r="C174" t="s">
        <v>951</v>
      </c>
      <c r="D174" t="s">
        <v>103</v>
      </c>
      <c r="E174" s="15"/>
      <c r="F174" t="s">
        <v>846</v>
      </c>
      <c r="G174" t="s">
        <v>130</v>
      </c>
      <c r="H174" t="s">
        <v>851</v>
      </c>
      <c r="I174" t="s">
        <v>153</v>
      </c>
      <c r="J174" t="s">
        <v>385</v>
      </c>
      <c r="K174" s="75">
        <v>0.25</v>
      </c>
      <c r="L174" t="s">
        <v>105</v>
      </c>
      <c r="M174" s="75">
        <v>2.2999999999999998</v>
      </c>
      <c r="N174" s="75">
        <v>2.78</v>
      </c>
      <c r="O174" s="75">
        <v>114101.29</v>
      </c>
      <c r="P174" s="75">
        <v>104.35</v>
      </c>
      <c r="Q174" s="75">
        <v>119.23858</v>
      </c>
      <c r="R174" s="75">
        <v>238.30327611499999</v>
      </c>
      <c r="S174" s="75">
        <v>0.37</v>
      </c>
      <c r="T174" s="75">
        <f t="shared" si="4"/>
        <v>5.9162845747265831E-3</v>
      </c>
      <c r="U174" s="75">
        <f>+R174/'סכום נכסי הקרן'!$C$42*100</f>
        <v>9.2806010381799573E-4</v>
      </c>
      <c r="W174" s="78"/>
    </row>
    <row r="175" spans="2:23">
      <c r="B175" t="s">
        <v>952</v>
      </c>
      <c r="C175" t="s">
        <v>953</v>
      </c>
      <c r="D175" t="s">
        <v>103</v>
      </c>
      <c r="E175" s="15"/>
      <c r="F175" t="s">
        <v>846</v>
      </c>
      <c r="G175" t="s">
        <v>130</v>
      </c>
      <c r="H175" t="s">
        <v>851</v>
      </c>
      <c r="I175" t="s">
        <v>153</v>
      </c>
      <c r="J175" t="s">
        <v>847</v>
      </c>
      <c r="K175" s="75">
        <v>1.26</v>
      </c>
      <c r="L175" t="s">
        <v>105</v>
      </c>
      <c r="M175" s="75">
        <v>3.75</v>
      </c>
      <c r="N175" s="75">
        <v>1.64</v>
      </c>
      <c r="O175" s="75">
        <v>264430.53000000003</v>
      </c>
      <c r="P175" s="75">
        <v>103.63</v>
      </c>
      <c r="Q175" s="75">
        <v>0</v>
      </c>
      <c r="R175" s="75">
        <v>274.02935823899998</v>
      </c>
      <c r="S175" s="75">
        <v>0.06</v>
      </c>
      <c r="T175" s="75">
        <f t="shared" si="4"/>
        <v>6.8032453921835611E-3</v>
      </c>
      <c r="U175" s="75">
        <f>+R175/'סכום נכסי הקרן'!$C$42*100</f>
        <v>1.0671935308759154E-3</v>
      </c>
      <c r="W175" s="78"/>
    </row>
    <row r="176" spans="2:23">
      <c r="B176" t="s">
        <v>954</v>
      </c>
      <c r="C176" t="s">
        <v>955</v>
      </c>
      <c r="D176" t="s">
        <v>103</v>
      </c>
      <c r="E176" s="15"/>
      <c r="F176" t="s">
        <v>639</v>
      </c>
      <c r="G176" t="s">
        <v>459</v>
      </c>
      <c r="H176" t="s">
        <v>437</v>
      </c>
      <c r="I176" t="s">
        <v>153</v>
      </c>
      <c r="J176" t="s">
        <v>464</v>
      </c>
      <c r="K176" s="75">
        <v>3.79</v>
      </c>
      <c r="L176" t="s">
        <v>105</v>
      </c>
      <c r="M176" s="75">
        <v>2.85</v>
      </c>
      <c r="N176" s="75">
        <v>1.6</v>
      </c>
      <c r="O176" s="75">
        <v>192.16</v>
      </c>
      <c r="P176" s="75">
        <v>5223600</v>
      </c>
      <c r="Q176" s="75">
        <v>0</v>
      </c>
      <c r="R176" s="75">
        <v>10037.669760000001</v>
      </c>
      <c r="S176" s="75">
        <v>4.32</v>
      </c>
      <c r="T176" s="75">
        <f t="shared" si="4"/>
        <v>0.24920224235032853</v>
      </c>
      <c r="U176" s="75">
        <f>+R176/'סכום נכסי הקרן'!$C$42*100</f>
        <v>3.9091199212304868E-2</v>
      </c>
      <c r="W176" s="78"/>
    </row>
    <row r="177" spans="2:23">
      <c r="B177" t="s">
        <v>956</v>
      </c>
      <c r="C177" t="s">
        <v>957</v>
      </c>
      <c r="D177" t="s">
        <v>103</v>
      </c>
      <c r="E177" s="15"/>
      <c r="F177" t="s">
        <v>958</v>
      </c>
      <c r="G177" t="s">
        <v>515</v>
      </c>
      <c r="H177" t="s">
        <v>437</v>
      </c>
      <c r="I177" t="s">
        <v>153</v>
      </c>
      <c r="J177" t="s">
        <v>385</v>
      </c>
      <c r="K177" s="75">
        <v>3.09</v>
      </c>
      <c r="L177" t="s">
        <v>105</v>
      </c>
      <c r="M177" s="75">
        <v>3.5</v>
      </c>
      <c r="N177" s="75">
        <v>1.24</v>
      </c>
      <c r="O177" s="75">
        <v>558078.28</v>
      </c>
      <c r="P177" s="75">
        <v>106.42</v>
      </c>
      <c r="Q177" s="75">
        <v>0</v>
      </c>
      <c r="R177" s="75">
        <v>593.90690557599999</v>
      </c>
      <c r="S177" s="75">
        <v>0.13</v>
      </c>
      <c r="T177" s="75">
        <f t="shared" si="4"/>
        <v>1.4744750141778328E-2</v>
      </c>
      <c r="U177" s="75">
        <f>+R177/'סכום נכסי הקרן'!$C$42*100</f>
        <v>2.3129405244982828E-3</v>
      </c>
      <c r="W177" s="78"/>
    </row>
    <row r="178" spans="2:23">
      <c r="B178" t="s">
        <v>959</v>
      </c>
      <c r="C178" t="s">
        <v>960</v>
      </c>
      <c r="D178" t="s">
        <v>103</v>
      </c>
      <c r="E178" s="15"/>
      <c r="F178" t="s">
        <v>958</v>
      </c>
      <c r="G178" t="s">
        <v>515</v>
      </c>
      <c r="H178" t="s">
        <v>437</v>
      </c>
      <c r="I178" t="s">
        <v>153</v>
      </c>
      <c r="J178" t="s">
        <v>961</v>
      </c>
      <c r="K178" s="75">
        <v>1.22</v>
      </c>
      <c r="L178" t="s">
        <v>105</v>
      </c>
      <c r="M178" s="75">
        <v>5.6</v>
      </c>
      <c r="N178" s="75">
        <v>1.56</v>
      </c>
      <c r="O178" s="75">
        <v>191178.81</v>
      </c>
      <c r="P178" s="75">
        <v>111.53</v>
      </c>
      <c r="Q178" s="75">
        <v>0</v>
      </c>
      <c r="R178" s="75">
        <v>213.22172679299999</v>
      </c>
      <c r="S178" s="75">
        <v>0.1</v>
      </c>
      <c r="T178" s="75">
        <f t="shared" si="4"/>
        <v>5.2935924079081003E-3</v>
      </c>
      <c r="U178" s="75">
        <f>+R178/'סכום נכסי הקרן'!$C$42*100</f>
        <v>8.303812735174906E-4</v>
      </c>
      <c r="W178" s="78"/>
    </row>
    <row r="179" spans="2:23">
      <c r="B179" t="s">
        <v>962</v>
      </c>
      <c r="C179" t="s">
        <v>963</v>
      </c>
      <c r="D179" t="s">
        <v>103</v>
      </c>
      <c r="E179" s="15"/>
      <c r="F179" t="s">
        <v>958</v>
      </c>
      <c r="G179" t="s">
        <v>515</v>
      </c>
      <c r="H179" t="s">
        <v>437</v>
      </c>
      <c r="I179" t="s">
        <v>153</v>
      </c>
      <c r="J179" t="s">
        <v>964</v>
      </c>
      <c r="K179" s="75">
        <v>5.1100000000000003</v>
      </c>
      <c r="L179" t="s">
        <v>105</v>
      </c>
      <c r="M179" s="75">
        <v>4.6500000000000004</v>
      </c>
      <c r="N179" s="75">
        <v>2.2200000000000002</v>
      </c>
      <c r="O179" s="75">
        <v>5247449.05</v>
      </c>
      <c r="P179" s="75">
        <v>113.65</v>
      </c>
      <c r="Q179" s="75">
        <v>0</v>
      </c>
      <c r="R179" s="75">
        <v>5963.7258453249997</v>
      </c>
      <c r="S179" s="75">
        <v>0.73</v>
      </c>
      <c r="T179" s="75">
        <f t="shared" si="4"/>
        <v>0.14805964820042042</v>
      </c>
      <c r="U179" s="75">
        <f>+R179/'סכום נכסי הקרן'!$C$42*100</f>
        <v>2.3225429869807829E-2</v>
      </c>
      <c r="W179" s="78"/>
    </row>
    <row r="180" spans="2:23">
      <c r="B180" t="s">
        <v>965</v>
      </c>
      <c r="C180" t="s">
        <v>966</v>
      </c>
      <c r="D180" t="s">
        <v>103</v>
      </c>
      <c r="E180" s="15"/>
      <c r="F180" t="s">
        <v>864</v>
      </c>
      <c r="G180" t="s">
        <v>515</v>
      </c>
      <c r="H180" t="s">
        <v>967</v>
      </c>
      <c r="I180" t="s">
        <v>152</v>
      </c>
      <c r="J180" t="s">
        <v>968</v>
      </c>
      <c r="K180" s="75">
        <v>0.25</v>
      </c>
      <c r="L180" t="s">
        <v>105</v>
      </c>
      <c r="M180" s="75">
        <v>5.5</v>
      </c>
      <c r="N180" s="75">
        <v>2.54</v>
      </c>
      <c r="O180" s="75">
        <v>305572.86</v>
      </c>
      <c r="P180" s="75">
        <v>121.81</v>
      </c>
      <c r="Q180" s="75">
        <v>0</v>
      </c>
      <c r="R180" s="75">
        <v>372.21830076600003</v>
      </c>
      <c r="S180" s="75">
        <v>0.51</v>
      </c>
      <c r="T180" s="75">
        <f t="shared" si="4"/>
        <v>9.2409530710359025E-3</v>
      </c>
      <c r="U180" s="75">
        <f>+R180/'סכום נכסי הקרן'!$C$42*100</f>
        <v>1.4495854210797741E-3</v>
      </c>
      <c r="W180" s="78"/>
    </row>
    <row r="181" spans="2:23">
      <c r="B181" t="s">
        <v>969</v>
      </c>
      <c r="C181" t="s">
        <v>970</v>
      </c>
      <c r="D181" t="s">
        <v>103</v>
      </c>
      <c r="E181" s="15"/>
      <c r="F181" t="s">
        <v>971</v>
      </c>
      <c r="G181" t="s">
        <v>135</v>
      </c>
      <c r="H181" t="s">
        <v>437</v>
      </c>
      <c r="I181" t="s">
        <v>153</v>
      </c>
      <c r="J181" t="s">
        <v>847</v>
      </c>
      <c r="K181" s="75">
        <v>3.06</v>
      </c>
      <c r="L181" t="s">
        <v>105</v>
      </c>
      <c r="M181" s="75">
        <v>6</v>
      </c>
      <c r="N181" s="75">
        <v>5.48</v>
      </c>
      <c r="O181" s="75">
        <v>327472</v>
      </c>
      <c r="P181" s="75">
        <v>101.4</v>
      </c>
      <c r="Q181" s="75">
        <v>0</v>
      </c>
      <c r="R181" s="75">
        <v>332.05660799999998</v>
      </c>
      <c r="S181" s="75">
        <v>0.06</v>
      </c>
      <c r="T181" s="75">
        <f t="shared" si="4"/>
        <v>8.2438706671342041E-3</v>
      </c>
      <c r="U181" s="75">
        <f>+R181/'סכום נכסי הקרן'!$C$42*100</f>
        <v>1.2931777318294863E-3</v>
      </c>
      <c r="W181" s="78"/>
    </row>
    <row r="182" spans="2:23">
      <c r="B182" t="s">
        <v>972</v>
      </c>
      <c r="C182" t="s">
        <v>973</v>
      </c>
      <c r="D182" t="s">
        <v>103</v>
      </c>
      <c r="E182" s="15"/>
      <c r="F182" t="s">
        <v>974</v>
      </c>
      <c r="G182" t="s">
        <v>130</v>
      </c>
      <c r="H182" t="s">
        <v>437</v>
      </c>
      <c r="I182" t="s">
        <v>153</v>
      </c>
      <c r="J182" t="s">
        <v>847</v>
      </c>
      <c r="K182" s="75">
        <v>0.77</v>
      </c>
      <c r="L182" t="s">
        <v>105</v>
      </c>
      <c r="M182" s="75">
        <v>4.2</v>
      </c>
      <c r="N182" s="75">
        <v>2.1</v>
      </c>
      <c r="O182" s="75">
        <v>1957333.72</v>
      </c>
      <c r="P182" s="75">
        <v>103.16</v>
      </c>
      <c r="Q182" s="75">
        <v>350.39859999999999</v>
      </c>
      <c r="R182" s="75">
        <v>2369.5840655520001</v>
      </c>
      <c r="S182" s="75">
        <v>0.62</v>
      </c>
      <c r="T182" s="75">
        <f t="shared" si="4"/>
        <v>5.8828958980731233E-2</v>
      </c>
      <c r="U182" s="75">
        <f>+R182/'סכום נכסי הקרן'!$C$42*100</f>
        <v>9.2282257706789213E-3</v>
      </c>
      <c r="W182" s="78"/>
    </row>
    <row r="183" spans="2:23">
      <c r="B183" t="s">
        <v>975</v>
      </c>
      <c r="C183" t="s">
        <v>976</v>
      </c>
      <c r="D183" t="s">
        <v>103</v>
      </c>
      <c r="E183" s="15"/>
      <c r="F183" t="s">
        <v>974</v>
      </c>
      <c r="G183" t="s">
        <v>130</v>
      </c>
      <c r="H183" t="s">
        <v>437</v>
      </c>
      <c r="I183" t="s">
        <v>153</v>
      </c>
      <c r="J183" t="s">
        <v>878</v>
      </c>
      <c r="K183" s="75">
        <v>3.32</v>
      </c>
      <c r="L183" t="s">
        <v>105</v>
      </c>
      <c r="M183" s="75">
        <v>2.25</v>
      </c>
      <c r="N183" s="75">
        <v>1.9</v>
      </c>
      <c r="O183" s="75">
        <v>198361</v>
      </c>
      <c r="P183" s="75">
        <v>101.49</v>
      </c>
      <c r="Q183" s="75">
        <v>0</v>
      </c>
      <c r="R183" s="75">
        <v>201.3165789</v>
      </c>
      <c r="S183" s="75">
        <v>0.06</v>
      </c>
      <c r="T183" s="75">
        <f t="shared" si="4"/>
        <v>4.9980268412593044E-3</v>
      </c>
      <c r="U183" s="75">
        <f>+R183/'סכום נכסי הקרן'!$C$42*100</f>
        <v>7.8401727479422375E-4</v>
      </c>
      <c r="W183" s="78"/>
    </row>
    <row r="184" spans="2:23">
      <c r="B184" t="s">
        <v>977</v>
      </c>
      <c r="C184" t="s">
        <v>978</v>
      </c>
      <c r="D184" t="s">
        <v>103</v>
      </c>
      <c r="E184" s="15"/>
      <c r="F184" t="s">
        <v>979</v>
      </c>
      <c r="G184" t="s">
        <v>515</v>
      </c>
      <c r="H184" t="s">
        <v>437</v>
      </c>
      <c r="I184" t="s">
        <v>153</v>
      </c>
      <c r="J184" t="s">
        <v>847</v>
      </c>
      <c r="K184" s="75">
        <v>3.74</v>
      </c>
      <c r="L184" t="s">
        <v>105</v>
      </c>
      <c r="M184" s="75">
        <v>3.9</v>
      </c>
      <c r="N184" s="75">
        <v>2.2400000000000002</v>
      </c>
      <c r="O184" s="75">
        <v>290867</v>
      </c>
      <c r="P184" s="75">
        <v>106.06</v>
      </c>
      <c r="Q184" s="75">
        <v>0</v>
      </c>
      <c r="R184" s="75">
        <v>308.49354019999998</v>
      </c>
      <c r="S184" s="75">
        <v>0.06</v>
      </c>
      <c r="T184" s="75">
        <f t="shared" si="4"/>
        <v>7.6588773895298204E-3</v>
      </c>
      <c r="U184" s="75">
        <f>+R184/'סכום נכסי הקרן'!$C$42*100</f>
        <v>1.2014125513198173E-3</v>
      </c>
      <c r="W184" s="78"/>
    </row>
    <row r="185" spans="2:23">
      <c r="B185" t="s">
        <v>980</v>
      </c>
      <c r="C185" t="s">
        <v>981</v>
      </c>
      <c r="D185" t="s">
        <v>103</v>
      </c>
      <c r="E185" s="15"/>
      <c r="F185" t="s">
        <v>982</v>
      </c>
      <c r="G185" t="s">
        <v>515</v>
      </c>
      <c r="H185" t="s">
        <v>437</v>
      </c>
      <c r="I185" t="s">
        <v>153</v>
      </c>
      <c r="J185" t="s">
        <v>983</v>
      </c>
      <c r="K185" s="75">
        <v>1.0900000000000001</v>
      </c>
      <c r="L185" t="s">
        <v>105</v>
      </c>
      <c r="M185" s="75">
        <v>5.9</v>
      </c>
      <c r="N185" s="75">
        <v>1.19</v>
      </c>
      <c r="O185" s="75">
        <v>305319.67999999999</v>
      </c>
      <c r="P185" s="75">
        <v>111.65</v>
      </c>
      <c r="Q185" s="75">
        <v>0</v>
      </c>
      <c r="R185" s="75">
        <v>340.88942272000003</v>
      </c>
      <c r="S185" s="75">
        <v>0.14000000000000001</v>
      </c>
      <c r="T185" s="75">
        <f t="shared" si="4"/>
        <v>8.463160331679714E-3</v>
      </c>
      <c r="U185" s="75">
        <f>+R185/'סכום נכסי הקרן'!$C$42*100</f>
        <v>1.3275766837855328E-3</v>
      </c>
      <c r="W185" s="78"/>
    </row>
    <row r="186" spans="2:23">
      <c r="B186" t="s">
        <v>984</v>
      </c>
      <c r="C186" t="s">
        <v>985</v>
      </c>
      <c r="D186" t="s">
        <v>103</v>
      </c>
      <c r="E186" s="15"/>
      <c r="F186" t="s">
        <v>982</v>
      </c>
      <c r="G186" t="s">
        <v>515</v>
      </c>
      <c r="H186" t="s">
        <v>437</v>
      </c>
      <c r="I186" t="s">
        <v>153</v>
      </c>
      <c r="J186" t="s">
        <v>385</v>
      </c>
      <c r="K186" s="75">
        <v>1.79</v>
      </c>
      <c r="L186" t="s">
        <v>105</v>
      </c>
      <c r="M186" s="75">
        <v>4.8</v>
      </c>
      <c r="N186" s="75">
        <v>1.2</v>
      </c>
      <c r="O186" s="75">
        <v>675184.22</v>
      </c>
      <c r="P186" s="75">
        <v>106.61</v>
      </c>
      <c r="Q186" s="75">
        <v>0</v>
      </c>
      <c r="R186" s="75">
        <v>719.81389694200004</v>
      </c>
      <c r="S186" s="75">
        <v>0.26</v>
      </c>
      <c r="T186" s="75">
        <f t="shared" si="4"/>
        <v>1.7870605576973543E-2</v>
      </c>
      <c r="U186" s="75">
        <f>+R186/'סכום נכסי הקרן'!$C$42*100</f>
        <v>2.8032789595525808E-3</v>
      </c>
      <c r="W186" s="78"/>
    </row>
    <row r="187" spans="2:23">
      <c r="B187" t="s">
        <v>986</v>
      </c>
      <c r="C187" t="s">
        <v>987</v>
      </c>
      <c r="D187" t="s">
        <v>103</v>
      </c>
      <c r="E187" s="15"/>
      <c r="F187" t="s">
        <v>982</v>
      </c>
      <c r="G187" t="s">
        <v>515</v>
      </c>
      <c r="H187" t="s">
        <v>437</v>
      </c>
      <c r="I187" t="s">
        <v>153</v>
      </c>
      <c r="J187" t="s">
        <v>988</v>
      </c>
      <c r="K187" s="75">
        <v>4.22</v>
      </c>
      <c r="L187" t="s">
        <v>105</v>
      </c>
      <c r="M187" s="75">
        <v>3.7</v>
      </c>
      <c r="N187" s="75">
        <v>1.94</v>
      </c>
      <c r="O187" s="75">
        <v>10629243.43</v>
      </c>
      <c r="P187" s="75">
        <v>108.51</v>
      </c>
      <c r="Q187" s="75">
        <v>0</v>
      </c>
      <c r="R187" s="75">
        <v>11533.792045893</v>
      </c>
      <c r="S187" s="75">
        <v>1.4</v>
      </c>
      <c r="T187" s="75">
        <f t="shared" si="4"/>
        <v>0.28634602545829513</v>
      </c>
      <c r="U187" s="75">
        <f>+R187/'סכום נכסי הקרן'!$C$42*100</f>
        <v>4.4917772084514217E-2</v>
      </c>
      <c r="W187" s="78"/>
    </row>
    <row r="188" spans="2:23">
      <c r="B188" t="s">
        <v>989</v>
      </c>
      <c r="C188" t="s">
        <v>990</v>
      </c>
      <c r="D188" t="s">
        <v>103</v>
      </c>
      <c r="E188" s="15"/>
      <c r="F188" t="s">
        <v>991</v>
      </c>
      <c r="G188" t="s">
        <v>515</v>
      </c>
      <c r="H188" t="s">
        <v>437</v>
      </c>
      <c r="I188" t="s">
        <v>153</v>
      </c>
      <c r="J188" t="s">
        <v>385</v>
      </c>
      <c r="K188" s="75">
        <v>1.69</v>
      </c>
      <c r="L188" t="s">
        <v>105</v>
      </c>
      <c r="M188" s="75">
        <v>5.5</v>
      </c>
      <c r="N188" s="75">
        <v>1.72</v>
      </c>
      <c r="O188" s="75">
        <v>1446101.05</v>
      </c>
      <c r="P188" s="75">
        <v>111.21</v>
      </c>
      <c r="Q188" s="75">
        <v>0</v>
      </c>
      <c r="R188" s="75">
        <v>1608.2089777050001</v>
      </c>
      <c r="S188" s="75">
        <v>3.25</v>
      </c>
      <c r="T188" s="75">
        <f t="shared" si="4"/>
        <v>3.9926526075710976E-2</v>
      </c>
      <c r="U188" s="75">
        <f>+R188/'סכום נכסי הקרן'!$C$42*100</f>
        <v>6.2630888468762792E-3</v>
      </c>
      <c r="W188" s="78"/>
    </row>
    <row r="189" spans="2:23">
      <c r="B189" t="s">
        <v>992</v>
      </c>
      <c r="C189" t="s">
        <v>993</v>
      </c>
      <c r="D189" t="s">
        <v>103</v>
      </c>
      <c r="E189" s="15"/>
      <c r="F189" t="s">
        <v>991</v>
      </c>
      <c r="G189" t="s">
        <v>515</v>
      </c>
      <c r="H189" t="s">
        <v>437</v>
      </c>
      <c r="I189" t="s">
        <v>153</v>
      </c>
      <c r="J189" t="s">
        <v>994</v>
      </c>
      <c r="K189" s="75">
        <v>1.6</v>
      </c>
      <c r="L189" t="s">
        <v>105</v>
      </c>
      <c r="M189" s="75">
        <v>4.8499999999999996</v>
      </c>
      <c r="N189" s="75">
        <v>1.5</v>
      </c>
      <c r="O189" s="75">
        <v>4809273.76</v>
      </c>
      <c r="P189" s="75">
        <v>128.41</v>
      </c>
      <c r="Q189" s="75">
        <v>0</v>
      </c>
      <c r="R189" s="75">
        <v>6175.5884352160001</v>
      </c>
      <c r="S189" s="75">
        <v>2.36</v>
      </c>
      <c r="T189" s="75">
        <f t="shared" si="4"/>
        <v>0.15331949772061276</v>
      </c>
      <c r="U189" s="75">
        <f>+R189/'סכום נכסי הקרן'!$C$42*100</f>
        <v>2.4050518053129768E-2</v>
      </c>
      <c r="W189" s="78"/>
    </row>
    <row r="190" spans="2:23">
      <c r="B190" t="s">
        <v>995</v>
      </c>
      <c r="C190" t="s">
        <v>996</v>
      </c>
      <c r="D190" t="s">
        <v>103</v>
      </c>
      <c r="E190" s="15"/>
      <c r="F190" t="s">
        <v>997</v>
      </c>
      <c r="G190" t="s">
        <v>647</v>
      </c>
      <c r="H190" t="s">
        <v>967</v>
      </c>
      <c r="I190" t="s">
        <v>152</v>
      </c>
      <c r="J190" t="s">
        <v>998</v>
      </c>
      <c r="K190" s="75">
        <v>1.46</v>
      </c>
      <c r="L190" t="s">
        <v>105</v>
      </c>
      <c r="M190" s="75">
        <v>4.8</v>
      </c>
      <c r="N190" s="75">
        <v>1.41</v>
      </c>
      <c r="O190" s="75">
        <v>4385588.09</v>
      </c>
      <c r="P190" s="75">
        <v>124.08</v>
      </c>
      <c r="Q190" s="75">
        <v>0</v>
      </c>
      <c r="R190" s="75">
        <v>5441.6377020720001</v>
      </c>
      <c r="S190" s="75">
        <v>0.71</v>
      </c>
      <c r="T190" s="75">
        <f t="shared" si="4"/>
        <v>0.13509792111495322</v>
      </c>
      <c r="U190" s="75">
        <f>+R190/'סכום נכסי הקרן'!$C$42*100</f>
        <v>2.1192183897160353E-2</v>
      </c>
      <c r="W190" s="78"/>
    </row>
    <row r="191" spans="2:23">
      <c r="B191" t="s">
        <v>999</v>
      </c>
      <c r="C191" t="s">
        <v>1000</v>
      </c>
      <c r="D191" t="s">
        <v>103</v>
      </c>
      <c r="E191" s="15"/>
      <c r="F191" t="s">
        <v>997</v>
      </c>
      <c r="G191" t="s">
        <v>647</v>
      </c>
      <c r="H191" t="s">
        <v>967</v>
      </c>
      <c r="I191" t="s">
        <v>152</v>
      </c>
      <c r="J191" t="s">
        <v>1001</v>
      </c>
      <c r="K191" s="75">
        <v>1.47</v>
      </c>
      <c r="L191" t="s">
        <v>105</v>
      </c>
      <c r="M191" s="75">
        <v>5.69</v>
      </c>
      <c r="N191" s="75">
        <v>1.44</v>
      </c>
      <c r="O191" s="75">
        <v>1983016.37</v>
      </c>
      <c r="P191" s="75">
        <v>127.68</v>
      </c>
      <c r="Q191" s="75">
        <v>67.810400000000001</v>
      </c>
      <c r="R191" s="75">
        <v>2599.7257012159998</v>
      </c>
      <c r="S191" s="75">
        <v>0.62</v>
      </c>
      <c r="T191" s="75">
        <f t="shared" si="4"/>
        <v>6.4542616934909744E-2</v>
      </c>
      <c r="U191" s="75">
        <f>+R191/'סכום נכסי הקרן'!$C$42*100</f>
        <v>1.0124500776919721E-2</v>
      </c>
      <c r="W191" s="78"/>
    </row>
    <row r="192" spans="2:23">
      <c r="B192" t="s">
        <v>1002</v>
      </c>
      <c r="C192" t="s">
        <v>1003</v>
      </c>
      <c r="D192" t="s">
        <v>103</v>
      </c>
      <c r="E192" s="15"/>
      <c r="F192" t="s">
        <v>1004</v>
      </c>
      <c r="G192" t="s">
        <v>515</v>
      </c>
      <c r="H192" t="s">
        <v>437</v>
      </c>
      <c r="I192" t="s">
        <v>153</v>
      </c>
      <c r="J192" t="s">
        <v>385</v>
      </c>
      <c r="K192" s="75">
        <v>1.73</v>
      </c>
      <c r="L192" t="s">
        <v>105</v>
      </c>
      <c r="M192" s="75">
        <v>4.8</v>
      </c>
      <c r="N192" s="75">
        <v>0.78</v>
      </c>
      <c r="O192" s="75">
        <v>2125962.13</v>
      </c>
      <c r="P192" s="75">
        <v>112.74</v>
      </c>
      <c r="Q192" s="75">
        <v>0</v>
      </c>
      <c r="R192" s="75">
        <v>2396.8097053619999</v>
      </c>
      <c r="S192" s="75">
        <v>1.24</v>
      </c>
      <c r="T192" s="75">
        <f t="shared" si="4"/>
        <v>5.950488184453287E-2</v>
      </c>
      <c r="U192" s="75">
        <f>+R192/'סכום נכסי הקרן'!$C$42*100</f>
        <v>9.3342546533720268E-3</v>
      </c>
      <c r="W192" s="78"/>
    </row>
    <row r="193" spans="2:23">
      <c r="B193" s="86" t="s">
        <v>1005</v>
      </c>
      <c r="C193" t="s">
        <v>1006</v>
      </c>
      <c r="D193" t="s">
        <v>103</v>
      </c>
      <c r="E193" s="15"/>
      <c r="F193" t="s">
        <v>1004</v>
      </c>
      <c r="G193" t="s">
        <v>515</v>
      </c>
      <c r="H193" t="s">
        <v>437</v>
      </c>
      <c r="I193" t="s">
        <v>153</v>
      </c>
      <c r="J193" t="s">
        <v>348</v>
      </c>
      <c r="K193" s="75">
        <v>6.64</v>
      </c>
      <c r="L193" t="s">
        <v>105</v>
      </c>
      <c r="M193" s="75">
        <v>3.3</v>
      </c>
      <c r="N193" s="75">
        <v>1.56</v>
      </c>
      <c r="O193" s="75">
        <v>0.12</v>
      </c>
      <c r="P193" s="75">
        <v>111.42</v>
      </c>
      <c r="Q193" s="75">
        <v>0</v>
      </c>
      <c r="R193" s="75">
        <v>1.3370400000000001E-4</v>
      </c>
      <c r="S193" s="75">
        <v>0</v>
      </c>
      <c r="T193" s="75">
        <f t="shared" si="4"/>
        <v>3.3194294500488059E-9</v>
      </c>
      <c r="U193" s="75">
        <f>+R193/'סכום נכסי הקרן'!$C$42*100</f>
        <v>5.2070349238925444E-10</v>
      </c>
      <c r="W193" s="78"/>
    </row>
    <row r="194" spans="2:23">
      <c r="B194" s="86" t="s">
        <v>1007</v>
      </c>
      <c r="C194" t="s">
        <v>1008</v>
      </c>
      <c r="D194" t="s">
        <v>103</v>
      </c>
      <c r="E194" s="15"/>
      <c r="F194" t="s">
        <v>1004</v>
      </c>
      <c r="G194" t="s">
        <v>515</v>
      </c>
      <c r="H194" t="s">
        <v>437</v>
      </c>
      <c r="I194" t="s">
        <v>153</v>
      </c>
      <c r="J194" t="s">
        <v>348</v>
      </c>
      <c r="K194" s="75">
        <v>4.38</v>
      </c>
      <c r="L194" t="s">
        <v>105</v>
      </c>
      <c r="M194" s="75">
        <v>3.29</v>
      </c>
      <c r="N194" s="75">
        <v>1.1399999999999999</v>
      </c>
      <c r="O194" s="75">
        <v>0.31</v>
      </c>
      <c r="P194" s="75">
        <v>110.77</v>
      </c>
      <c r="Q194" s="75">
        <v>0</v>
      </c>
      <c r="R194" s="75">
        <v>3.4338700000000001E-4</v>
      </c>
      <c r="S194" s="75">
        <v>0</v>
      </c>
      <c r="T194" s="75">
        <f t="shared" si="4"/>
        <v>8.5251669401357418E-9</v>
      </c>
      <c r="U194" s="75">
        <f>+R194/'סכום נכסי הקרן'!$C$42*100</f>
        <v>1.3373033726819611E-9</v>
      </c>
      <c r="W194" s="78"/>
    </row>
    <row r="195" spans="2:23">
      <c r="B195" s="86" t="s">
        <v>1009</v>
      </c>
      <c r="C195" t="s">
        <v>1010</v>
      </c>
      <c r="D195" t="s">
        <v>103</v>
      </c>
      <c r="E195" s="15"/>
      <c r="F195" t="s">
        <v>1011</v>
      </c>
      <c r="G195" t="s">
        <v>515</v>
      </c>
      <c r="H195" t="s">
        <v>967</v>
      </c>
      <c r="I195" t="s">
        <v>152</v>
      </c>
      <c r="J195" t="s">
        <v>385</v>
      </c>
      <c r="K195" s="75">
        <v>2.14</v>
      </c>
      <c r="L195" t="s">
        <v>105</v>
      </c>
      <c r="M195" s="75">
        <v>5.4</v>
      </c>
      <c r="N195" s="75">
        <v>2.41</v>
      </c>
      <c r="O195" s="75">
        <v>0.15</v>
      </c>
      <c r="P195" s="75">
        <v>107.46</v>
      </c>
      <c r="Q195" s="75">
        <v>0</v>
      </c>
      <c r="R195" s="75">
        <v>1.6118999999999999E-4</v>
      </c>
      <c r="S195" s="75">
        <v>0</v>
      </c>
      <c r="T195" s="75">
        <f t="shared" si="4"/>
        <v>4.0018161988674013E-9</v>
      </c>
      <c r="U195" s="75">
        <f>+R195/'סכום נכסי הקרן'!$C$42*100</f>
        <v>6.277463347261407E-10</v>
      </c>
      <c r="W195" s="78"/>
    </row>
    <row r="196" spans="2:23">
      <c r="B196" t="s">
        <v>1012</v>
      </c>
      <c r="C196" t="s">
        <v>1013</v>
      </c>
      <c r="D196" t="s">
        <v>103</v>
      </c>
      <c r="E196" s="15"/>
      <c r="F196" t="s">
        <v>1011</v>
      </c>
      <c r="G196" t="s">
        <v>515</v>
      </c>
      <c r="H196" t="s">
        <v>967</v>
      </c>
      <c r="I196" t="s">
        <v>152</v>
      </c>
      <c r="J196" t="s">
        <v>541</v>
      </c>
      <c r="K196" s="75">
        <v>2.86</v>
      </c>
      <c r="L196" t="s">
        <v>105</v>
      </c>
      <c r="M196" s="75">
        <v>2.5</v>
      </c>
      <c r="N196" s="75">
        <v>4.79</v>
      </c>
      <c r="O196" s="75">
        <v>263987</v>
      </c>
      <c r="P196" s="75">
        <v>94.17</v>
      </c>
      <c r="Q196" s="75">
        <v>0</v>
      </c>
      <c r="R196" s="75">
        <v>248.59655789999999</v>
      </c>
      <c r="S196" s="75">
        <v>0.06</v>
      </c>
      <c r="T196" s="75">
        <f t="shared" si="4"/>
        <v>6.1718328208133126E-3</v>
      </c>
      <c r="U196" s="75">
        <f>+R196/'סכום נכסי הקרן'!$C$42*100</f>
        <v>9.6814677118468775E-4</v>
      </c>
      <c r="W196" s="78"/>
    </row>
    <row r="197" spans="2:23">
      <c r="B197" t="s">
        <v>1014</v>
      </c>
      <c r="C197" t="s">
        <v>1015</v>
      </c>
      <c r="D197" t="s">
        <v>103</v>
      </c>
      <c r="E197" s="15"/>
      <c r="F197" t="s">
        <v>1011</v>
      </c>
      <c r="G197" t="s">
        <v>515</v>
      </c>
      <c r="H197" t="s">
        <v>967</v>
      </c>
      <c r="I197" t="s">
        <v>152</v>
      </c>
      <c r="J197" t="s">
        <v>1016</v>
      </c>
      <c r="K197" s="75">
        <v>1.1299999999999999</v>
      </c>
      <c r="L197" t="s">
        <v>105</v>
      </c>
      <c r="M197" s="75">
        <v>6.4</v>
      </c>
      <c r="N197" s="75">
        <v>2.8</v>
      </c>
      <c r="O197" s="75">
        <v>2113.75</v>
      </c>
      <c r="P197" s="75">
        <v>115</v>
      </c>
      <c r="Q197" s="75">
        <v>0</v>
      </c>
      <c r="R197" s="75">
        <v>2.4308125</v>
      </c>
      <c r="S197" s="75">
        <v>0</v>
      </c>
      <c r="T197" s="75">
        <f t="shared" si="4"/>
        <v>6.0349059116008212E-5</v>
      </c>
      <c r="U197" s="75">
        <f>+R197/'סכום נכסי הקרן'!$C$42*100</f>
        <v>9.4666768241298283E-6</v>
      </c>
      <c r="W197" s="78"/>
    </row>
    <row r="198" spans="2:23">
      <c r="B198" t="s">
        <v>1017</v>
      </c>
      <c r="C198" t="s">
        <v>1018</v>
      </c>
      <c r="D198" t="s">
        <v>103</v>
      </c>
      <c r="E198" s="15"/>
      <c r="F198" t="s">
        <v>1019</v>
      </c>
      <c r="G198" t="s">
        <v>115</v>
      </c>
      <c r="H198" t="s">
        <v>967</v>
      </c>
      <c r="I198" t="s">
        <v>152</v>
      </c>
      <c r="J198" t="s">
        <v>576</v>
      </c>
      <c r="K198" s="75">
        <v>1.93</v>
      </c>
      <c r="L198" t="s">
        <v>105</v>
      </c>
      <c r="M198" s="75">
        <v>5</v>
      </c>
      <c r="N198" s="75">
        <v>1.25</v>
      </c>
      <c r="O198" s="75">
        <v>7600046.0999999996</v>
      </c>
      <c r="P198" s="75">
        <v>106.2</v>
      </c>
      <c r="Q198" s="75">
        <v>94.997540000000001</v>
      </c>
      <c r="R198" s="75">
        <v>8166.2464982000001</v>
      </c>
      <c r="S198" s="75">
        <v>3.69</v>
      </c>
      <c r="T198" s="75">
        <f t="shared" si="4"/>
        <v>0.2027409735122585</v>
      </c>
      <c r="U198" s="75">
        <f>+R198/'סכום נכסי הקרן'!$C$42*100</f>
        <v>3.1803035595975131E-2</v>
      </c>
      <c r="W198" s="78"/>
    </row>
    <row r="199" spans="2:23">
      <c r="B199" t="s">
        <v>1020</v>
      </c>
      <c r="C199" t="s">
        <v>1021</v>
      </c>
      <c r="D199" t="s">
        <v>103</v>
      </c>
      <c r="E199" s="15"/>
      <c r="F199" t="s">
        <v>795</v>
      </c>
      <c r="G199" t="s">
        <v>459</v>
      </c>
      <c r="H199" t="s">
        <v>967</v>
      </c>
      <c r="I199" t="s">
        <v>152</v>
      </c>
      <c r="J199" t="s">
        <v>385</v>
      </c>
      <c r="K199" s="75">
        <v>2.66</v>
      </c>
      <c r="L199" t="s">
        <v>105</v>
      </c>
      <c r="M199" s="75">
        <v>2.4</v>
      </c>
      <c r="N199" s="75">
        <v>1.08</v>
      </c>
      <c r="O199" s="75">
        <v>565068.96</v>
      </c>
      <c r="P199" s="75">
        <v>105</v>
      </c>
      <c r="Q199" s="75">
        <v>0</v>
      </c>
      <c r="R199" s="75">
        <v>593.322408</v>
      </c>
      <c r="S199" s="75">
        <v>0.43</v>
      </c>
      <c r="T199" s="75">
        <f t="shared" si="4"/>
        <v>1.4730238994263995E-2</v>
      </c>
      <c r="U199" s="75">
        <f>+R199/'סכום נכסי הקרן'!$C$42*100</f>
        <v>2.310664228133804E-3</v>
      </c>
      <c r="W199" s="78"/>
    </row>
    <row r="200" spans="2:23">
      <c r="B200" t="s">
        <v>1022</v>
      </c>
      <c r="C200" t="s">
        <v>1023</v>
      </c>
      <c r="D200" t="s">
        <v>103</v>
      </c>
      <c r="E200" s="15"/>
      <c r="F200" t="s">
        <v>1024</v>
      </c>
      <c r="G200" t="s">
        <v>515</v>
      </c>
      <c r="H200" t="s">
        <v>967</v>
      </c>
      <c r="I200" t="s">
        <v>152</v>
      </c>
      <c r="J200" t="s">
        <v>357</v>
      </c>
      <c r="K200" s="75">
        <v>7.83</v>
      </c>
      <c r="L200" t="s">
        <v>105</v>
      </c>
      <c r="M200" s="75">
        <v>5.5</v>
      </c>
      <c r="N200" s="75">
        <v>2.4500000000000002</v>
      </c>
      <c r="O200" s="75">
        <v>28353922.059999999</v>
      </c>
      <c r="P200" s="75">
        <v>101.49</v>
      </c>
      <c r="Q200" s="75">
        <v>0</v>
      </c>
      <c r="R200" s="75">
        <v>28776.395498694001</v>
      </c>
      <c r="S200" s="75">
        <v>4.63</v>
      </c>
      <c r="T200" s="75">
        <f t="shared" si="4"/>
        <v>0.71442301415527398</v>
      </c>
      <c r="U200" s="75">
        <f>+R200/'סכום נכסי הקרן'!$C$42*100</f>
        <v>0.1120682226002542</v>
      </c>
      <c r="W200" s="78"/>
    </row>
    <row r="201" spans="2:23">
      <c r="B201" t="s">
        <v>1025</v>
      </c>
      <c r="C201" t="s">
        <v>1026</v>
      </c>
      <c r="D201" t="s">
        <v>103</v>
      </c>
      <c r="E201" s="15"/>
      <c r="F201" t="s">
        <v>1024</v>
      </c>
      <c r="G201" t="s">
        <v>515</v>
      </c>
      <c r="H201" t="s">
        <v>967</v>
      </c>
      <c r="I201" t="s">
        <v>152</v>
      </c>
      <c r="J201" t="s">
        <v>464</v>
      </c>
      <c r="K201" s="75">
        <v>6.85</v>
      </c>
      <c r="L201" t="s">
        <v>105</v>
      </c>
      <c r="M201" s="75">
        <v>2.4</v>
      </c>
      <c r="N201" s="75">
        <v>1.77</v>
      </c>
      <c r="O201" s="75">
        <v>12317340.74</v>
      </c>
      <c r="P201" s="75">
        <v>103.99</v>
      </c>
      <c r="Q201" s="75">
        <v>147.91149999999999</v>
      </c>
      <c r="R201" s="75">
        <v>12956.714135525999</v>
      </c>
      <c r="S201" s="75">
        <v>2.0299999999999998</v>
      </c>
      <c r="T201" s="75">
        <f t="shared" si="4"/>
        <v>0.32167248906037704</v>
      </c>
      <c r="U201" s="75">
        <f>+R201/'סכום נכסי הקרן'!$C$42*100</f>
        <v>5.045927047999766E-2</v>
      </c>
      <c r="W201" s="78"/>
    </row>
    <row r="202" spans="2:23">
      <c r="B202" t="s">
        <v>1027</v>
      </c>
      <c r="C202" t="s">
        <v>1028</v>
      </c>
      <c r="D202" t="s">
        <v>103</v>
      </c>
      <c r="E202" s="15"/>
      <c r="F202" t="s">
        <v>919</v>
      </c>
      <c r="G202" t="s">
        <v>515</v>
      </c>
      <c r="H202" t="s">
        <v>437</v>
      </c>
      <c r="I202" t="s">
        <v>153</v>
      </c>
      <c r="J202" t="s">
        <v>1029</v>
      </c>
      <c r="K202" s="75">
        <v>0.9</v>
      </c>
      <c r="L202" t="s">
        <v>105</v>
      </c>
      <c r="M202" s="75">
        <v>4.6500000000000004</v>
      </c>
      <c r="N202" s="75">
        <v>1.27</v>
      </c>
      <c r="O202" s="75">
        <v>466137.43</v>
      </c>
      <c r="P202" s="75">
        <v>124.6</v>
      </c>
      <c r="Q202" s="75">
        <v>0</v>
      </c>
      <c r="R202" s="75">
        <v>580.80723778000004</v>
      </c>
      <c r="S202" s="75">
        <v>0.4</v>
      </c>
      <c r="T202" s="75">
        <f t="shared" si="4"/>
        <v>1.4419528584697774E-2</v>
      </c>
      <c r="U202" s="75">
        <f>+R202/'סכום נכסי הקרן'!$C$42*100</f>
        <v>2.2619245281891502E-3</v>
      </c>
      <c r="W202" s="78"/>
    </row>
    <row r="203" spans="2:23">
      <c r="B203" t="s">
        <v>1030</v>
      </c>
      <c r="C203" t="s">
        <v>1031</v>
      </c>
      <c r="D203" t="s">
        <v>103</v>
      </c>
      <c r="E203" s="15"/>
      <c r="F203" t="s">
        <v>919</v>
      </c>
      <c r="G203" t="s">
        <v>515</v>
      </c>
      <c r="H203" t="s">
        <v>437</v>
      </c>
      <c r="I203" t="s">
        <v>153</v>
      </c>
      <c r="J203" t="s">
        <v>1032</v>
      </c>
      <c r="K203" s="75">
        <v>0.25</v>
      </c>
      <c r="L203" t="s">
        <v>105</v>
      </c>
      <c r="M203" s="75">
        <v>5.05</v>
      </c>
      <c r="N203" s="75">
        <v>2.25</v>
      </c>
      <c r="O203" s="75">
        <v>818583.3</v>
      </c>
      <c r="P203" s="75">
        <v>124.96</v>
      </c>
      <c r="Q203" s="75">
        <v>0</v>
      </c>
      <c r="R203" s="75">
        <v>1022.90169168</v>
      </c>
      <c r="S203" s="75">
        <v>0.5</v>
      </c>
      <c r="T203" s="75">
        <f t="shared" si="4"/>
        <v>2.5395276131359838E-2</v>
      </c>
      <c r="U203" s="75">
        <f>+R203/'סכום נכסי הקרן'!$C$42*100</f>
        <v>3.9836391074960535E-3</v>
      </c>
      <c r="W203" s="78"/>
    </row>
    <row r="204" spans="2:23">
      <c r="B204" s="86" t="s">
        <v>1033</v>
      </c>
      <c r="C204" t="s">
        <v>1034</v>
      </c>
      <c r="D204" t="s">
        <v>103</v>
      </c>
      <c r="E204" s="15"/>
      <c r="F204" t="s">
        <v>846</v>
      </c>
      <c r="G204" t="s">
        <v>515</v>
      </c>
      <c r="H204" t="s">
        <v>437</v>
      </c>
      <c r="I204" t="s">
        <v>153</v>
      </c>
      <c r="J204" t="s">
        <v>348</v>
      </c>
      <c r="K204" s="75">
        <v>1.77</v>
      </c>
      <c r="L204" t="s">
        <v>105</v>
      </c>
      <c r="M204" s="75">
        <v>4.9000000000000004</v>
      </c>
      <c r="N204" s="75">
        <v>1.38</v>
      </c>
      <c r="O204" s="75">
        <v>0.12</v>
      </c>
      <c r="P204" s="75">
        <v>106.41</v>
      </c>
      <c r="Q204" s="75">
        <v>0</v>
      </c>
      <c r="R204" s="75">
        <v>1.27692E-4</v>
      </c>
      <c r="S204" s="75">
        <v>0</v>
      </c>
      <c r="T204" s="75">
        <f t="shared" si="4"/>
        <v>3.170171313764974E-9</v>
      </c>
      <c r="U204" s="75">
        <f>+R204/'סכום נכסי הקרן'!$C$42*100</f>
        <v>4.9729006125597347E-10</v>
      </c>
      <c r="W204" s="78"/>
    </row>
    <row r="205" spans="2:23">
      <c r="B205" t="s">
        <v>1035</v>
      </c>
      <c r="C205" t="s">
        <v>1036</v>
      </c>
      <c r="D205" t="s">
        <v>103</v>
      </c>
      <c r="E205" s="15"/>
      <c r="F205" t="s">
        <v>971</v>
      </c>
      <c r="G205" t="s">
        <v>135</v>
      </c>
      <c r="H205" t="s">
        <v>1037</v>
      </c>
      <c r="I205" t="s">
        <v>154</v>
      </c>
      <c r="J205" t="s">
        <v>1038</v>
      </c>
      <c r="K205" s="75">
        <v>0.93</v>
      </c>
      <c r="L205" t="s">
        <v>105</v>
      </c>
      <c r="M205" s="75">
        <v>4.45</v>
      </c>
      <c r="N205" s="75">
        <v>1.32</v>
      </c>
      <c r="O205" s="75">
        <v>151645.49</v>
      </c>
      <c r="P205" s="75">
        <v>108.9</v>
      </c>
      <c r="Q205" s="75">
        <v>0</v>
      </c>
      <c r="R205" s="75">
        <v>165.14193861000001</v>
      </c>
      <c r="S205" s="75">
        <v>0.06</v>
      </c>
      <c r="T205" s="75">
        <f t="shared" si="4"/>
        <v>4.0999298035973939E-3</v>
      </c>
      <c r="U205" s="75">
        <f>+R205/'סכום נכסי הקרן'!$C$42*100</f>
        <v>6.4313696055584622E-4</v>
      </c>
      <c r="W205" s="78"/>
    </row>
    <row r="206" spans="2:23">
      <c r="B206" t="s">
        <v>1039</v>
      </c>
      <c r="C206" t="s">
        <v>1040</v>
      </c>
      <c r="D206" t="s">
        <v>103</v>
      </c>
      <c r="E206" s="15"/>
      <c r="F206" t="s">
        <v>1019</v>
      </c>
      <c r="G206" t="s">
        <v>115</v>
      </c>
      <c r="H206" t="s">
        <v>1041</v>
      </c>
      <c r="I206" t="s">
        <v>153</v>
      </c>
      <c r="J206" t="s">
        <v>1042</v>
      </c>
      <c r="K206" s="75">
        <v>0.56999999999999995</v>
      </c>
      <c r="L206" t="s">
        <v>105</v>
      </c>
      <c r="M206" s="75">
        <v>5.3</v>
      </c>
      <c r="N206" s="75">
        <v>2.62</v>
      </c>
      <c r="O206" s="75">
        <v>1262132.3700000001</v>
      </c>
      <c r="P206" s="75">
        <v>124.4</v>
      </c>
      <c r="Q206" s="75">
        <v>0</v>
      </c>
      <c r="R206" s="75">
        <v>1570.09266828</v>
      </c>
      <c r="S206" s="75">
        <v>2.4900000000000002</v>
      </c>
      <c r="T206" s="75">
        <f t="shared" si="4"/>
        <v>3.8980223795805229E-2</v>
      </c>
      <c r="U206" s="75">
        <f>+R206/'סכום נכסי הקרן'!$C$42*100</f>
        <v>6.114646800007173E-3</v>
      </c>
      <c r="W206" s="78"/>
    </row>
    <row r="207" spans="2:23">
      <c r="B207" t="s">
        <v>1043</v>
      </c>
      <c r="C207" t="s">
        <v>1044</v>
      </c>
      <c r="D207" t="s">
        <v>103</v>
      </c>
      <c r="E207" s="15"/>
      <c r="F207" t="s">
        <v>1019</v>
      </c>
      <c r="G207" t="s">
        <v>115</v>
      </c>
      <c r="H207" t="s">
        <v>1041</v>
      </c>
      <c r="I207" t="s">
        <v>153</v>
      </c>
      <c r="J207" t="s">
        <v>878</v>
      </c>
      <c r="K207" s="75">
        <v>4.4000000000000004</v>
      </c>
      <c r="L207" t="s">
        <v>105</v>
      </c>
      <c r="M207" s="75">
        <v>3.25</v>
      </c>
      <c r="N207" s="75">
        <v>2.2999999999999998</v>
      </c>
      <c r="O207" s="75">
        <v>184576</v>
      </c>
      <c r="P207" s="75">
        <v>105.33</v>
      </c>
      <c r="Q207" s="75">
        <v>0</v>
      </c>
      <c r="R207" s="75">
        <v>194.41390079999999</v>
      </c>
      <c r="S207" s="75">
        <v>0.06</v>
      </c>
      <c r="T207" s="75">
        <f t="shared" ref="T207:T241" si="5">+R207/$R$11*100</f>
        <v>4.8266561046370121E-3</v>
      </c>
      <c r="U207" s="75">
        <f>+R207/'סכום נכסי הקרן'!$C$42*100</f>
        <v>7.5713514267021227E-4</v>
      </c>
      <c r="W207" s="78"/>
    </row>
    <row r="208" spans="2:23">
      <c r="B208" t="s">
        <v>1045</v>
      </c>
      <c r="C208" t="s">
        <v>1046</v>
      </c>
      <c r="D208" t="s">
        <v>103</v>
      </c>
      <c r="E208" s="15"/>
      <c r="F208" t="s">
        <v>1019</v>
      </c>
      <c r="G208" t="s">
        <v>115</v>
      </c>
      <c r="H208" t="s">
        <v>1041</v>
      </c>
      <c r="I208" t="s">
        <v>153</v>
      </c>
      <c r="J208" t="s">
        <v>1047</v>
      </c>
      <c r="K208" s="75">
        <v>1.69</v>
      </c>
      <c r="L208" t="s">
        <v>105</v>
      </c>
      <c r="M208" s="75">
        <v>5.3</v>
      </c>
      <c r="N208" s="75">
        <v>1.38</v>
      </c>
      <c r="O208" s="75">
        <v>5788925.7800000003</v>
      </c>
      <c r="P208" s="75">
        <v>107.59</v>
      </c>
      <c r="Q208" s="75">
        <v>77.299580000000006</v>
      </c>
      <c r="R208" s="75">
        <v>6305.6048267019996</v>
      </c>
      <c r="S208" s="75">
        <v>3.48</v>
      </c>
      <c r="T208" s="75">
        <f t="shared" si="5"/>
        <v>0.1565473760106243</v>
      </c>
      <c r="U208" s="75">
        <f>+R208/'סכום נכסי הקרן'!$C$42*100</f>
        <v>2.455686033993202E-2</v>
      </c>
      <c r="W208" s="78"/>
    </row>
    <row r="209" spans="2:23">
      <c r="B209" t="s">
        <v>1054</v>
      </c>
      <c r="C209" t="s">
        <v>1055</v>
      </c>
      <c r="D209" t="s">
        <v>103</v>
      </c>
      <c r="E209" s="15"/>
      <c r="F209" t="s">
        <v>1056</v>
      </c>
      <c r="G209" t="s">
        <v>1057</v>
      </c>
      <c r="H209" t="s">
        <v>1037</v>
      </c>
      <c r="I209" t="s">
        <v>154</v>
      </c>
      <c r="J209" t="s">
        <v>348</v>
      </c>
      <c r="K209" s="75">
        <v>5.3</v>
      </c>
      <c r="L209" t="s">
        <v>105</v>
      </c>
      <c r="M209" s="75">
        <v>5.95</v>
      </c>
      <c r="N209" s="75">
        <v>5.76</v>
      </c>
      <c r="O209" s="75">
        <v>14196309.050000001</v>
      </c>
      <c r="P209" s="75">
        <v>95.12</v>
      </c>
      <c r="Q209" s="75">
        <v>0</v>
      </c>
      <c r="R209" s="75">
        <v>13503.529168360001</v>
      </c>
      <c r="S209" s="75">
        <v>1.45</v>
      </c>
      <c r="T209" s="75">
        <f t="shared" si="5"/>
        <v>0.3352481032807339</v>
      </c>
      <c r="U209" s="75">
        <f>+R209/'סכום נכסי הקרן'!$C$42*100</f>
        <v>5.2588814078451035E-2</v>
      </c>
      <c r="W209" s="78"/>
    </row>
    <row r="210" spans="2:23">
      <c r="B210" t="s">
        <v>1058</v>
      </c>
      <c r="C210" t="s">
        <v>1059</v>
      </c>
      <c r="D210" t="s">
        <v>103</v>
      </c>
      <c r="E210" s="15"/>
      <c r="F210" t="s">
        <v>1056</v>
      </c>
      <c r="G210" t="s">
        <v>1057</v>
      </c>
      <c r="H210" t="s">
        <v>1037</v>
      </c>
      <c r="I210" t="s">
        <v>154</v>
      </c>
      <c r="J210" t="s">
        <v>1060</v>
      </c>
      <c r="K210" s="75">
        <v>2.44</v>
      </c>
      <c r="L210" t="s">
        <v>105</v>
      </c>
      <c r="M210" s="75">
        <v>3.85</v>
      </c>
      <c r="N210" s="75">
        <v>2.36</v>
      </c>
      <c r="O210" s="75">
        <v>8239282.3799999999</v>
      </c>
      <c r="P210" s="75">
        <v>104.04</v>
      </c>
      <c r="Q210" s="75">
        <v>0</v>
      </c>
      <c r="R210" s="75">
        <v>8572.149388152</v>
      </c>
      <c r="S210" s="75">
        <v>3.12</v>
      </c>
      <c r="T210" s="75">
        <f t="shared" si="5"/>
        <v>0.21281820386263389</v>
      </c>
      <c r="U210" s="75">
        <f>+R210/'סכום נכסי הקרן'!$C$42*100</f>
        <v>3.3383803952710144E-2</v>
      </c>
      <c r="W210" s="78"/>
    </row>
    <row r="211" spans="2:23">
      <c r="B211" t="s">
        <v>1061</v>
      </c>
      <c r="C211" t="s">
        <v>1062</v>
      </c>
      <c r="D211" t="s">
        <v>103</v>
      </c>
      <c r="E211" s="15"/>
      <c r="F211" t="s">
        <v>795</v>
      </c>
      <c r="G211" t="s">
        <v>459</v>
      </c>
      <c r="H211" t="s">
        <v>1037</v>
      </c>
      <c r="I211" t="s">
        <v>152</v>
      </c>
      <c r="J211" t="s">
        <v>1063</v>
      </c>
      <c r="K211" s="75">
        <v>3.48</v>
      </c>
      <c r="L211" t="s">
        <v>105</v>
      </c>
      <c r="M211" s="75">
        <v>3.2</v>
      </c>
      <c r="N211" s="75">
        <v>1.72</v>
      </c>
      <c r="O211" s="75">
        <v>79.959999999999994</v>
      </c>
      <c r="P211" s="75">
        <v>5336999</v>
      </c>
      <c r="Q211" s="75">
        <v>0</v>
      </c>
      <c r="R211" s="75">
        <v>4267.4644004000002</v>
      </c>
      <c r="S211" s="75">
        <v>3.11</v>
      </c>
      <c r="T211" s="75">
        <f t="shared" si="5"/>
        <v>0.10594706970414221</v>
      </c>
      <c r="U211" s="75">
        <f>+R211/'סכום נכסי הקרן'!$C$42*100</f>
        <v>1.6619425125165257E-2</v>
      </c>
      <c r="W211" s="78"/>
    </row>
    <row r="212" spans="2:23">
      <c r="B212" t="s">
        <v>1064</v>
      </c>
      <c r="C212" t="s">
        <v>1065</v>
      </c>
      <c r="D212" t="s">
        <v>103</v>
      </c>
      <c r="E212" s="15"/>
      <c r="F212" t="s">
        <v>1066</v>
      </c>
      <c r="G212" t="s">
        <v>515</v>
      </c>
      <c r="H212" t="s">
        <v>1037</v>
      </c>
      <c r="I212" t="s">
        <v>152</v>
      </c>
      <c r="J212" t="s">
        <v>348</v>
      </c>
      <c r="K212" s="75">
        <v>1.31</v>
      </c>
      <c r="L212" t="s">
        <v>105</v>
      </c>
      <c r="M212" s="75">
        <v>6.15</v>
      </c>
      <c r="N212" s="75">
        <v>2.37</v>
      </c>
      <c r="O212" s="75">
        <v>78760.89</v>
      </c>
      <c r="P212" s="75">
        <v>107.5</v>
      </c>
      <c r="Q212" s="75">
        <v>0</v>
      </c>
      <c r="R212" s="75">
        <v>84.667956750000002</v>
      </c>
      <c r="S212" s="75">
        <v>0.16</v>
      </c>
      <c r="T212" s="75">
        <f t="shared" si="5"/>
        <v>2.1020261855397636E-3</v>
      </c>
      <c r="U212" s="75">
        <f>+R212/'סכום נכסי הקרן'!$C$42*100</f>
        <v>3.2973509224247104E-4</v>
      </c>
      <c r="W212" s="78"/>
    </row>
    <row r="213" spans="2:23">
      <c r="B213" t="s">
        <v>1067</v>
      </c>
      <c r="C213" t="s">
        <v>1068</v>
      </c>
      <c r="D213" t="s">
        <v>103</v>
      </c>
      <c r="E213" s="15"/>
      <c r="F213" t="s">
        <v>1066</v>
      </c>
      <c r="G213" t="s">
        <v>515</v>
      </c>
      <c r="H213" t="s">
        <v>1037</v>
      </c>
      <c r="I213" t="s">
        <v>152</v>
      </c>
      <c r="J213" t="s">
        <v>847</v>
      </c>
      <c r="K213" s="75">
        <v>2.58</v>
      </c>
      <c r="L213" t="s">
        <v>105</v>
      </c>
      <c r="M213" s="75">
        <v>4.9000000000000004</v>
      </c>
      <c r="N213" s="75">
        <v>2.63</v>
      </c>
      <c r="O213" s="75">
        <v>407048</v>
      </c>
      <c r="P213" s="75">
        <v>106.23</v>
      </c>
      <c r="Q213" s="75">
        <v>0</v>
      </c>
      <c r="R213" s="75">
        <v>432.40709040000002</v>
      </c>
      <c r="S213" s="75">
        <v>0.19</v>
      </c>
      <c r="T213" s="75">
        <f t="shared" si="5"/>
        <v>1.073524225366239E-2</v>
      </c>
      <c r="U213" s="75">
        <f>+R213/'סכום נכסי הקרן'!$C$42*100</f>
        <v>1.6839876301767789E-3</v>
      </c>
      <c r="W213" s="78"/>
    </row>
    <row r="214" spans="2:23">
      <c r="B214" t="s">
        <v>1069</v>
      </c>
      <c r="C214" t="s">
        <v>1070</v>
      </c>
      <c r="D214" t="s">
        <v>103</v>
      </c>
      <c r="E214" s="15"/>
      <c r="F214" t="s">
        <v>1071</v>
      </c>
      <c r="G214" t="s">
        <v>515</v>
      </c>
      <c r="H214" t="s">
        <v>1037</v>
      </c>
      <c r="I214" t="s">
        <v>152</v>
      </c>
      <c r="J214" t="s">
        <v>1072</v>
      </c>
      <c r="K214" s="75">
        <v>4.97</v>
      </c>
      <c r="L214" t="s">
        <v>105</v>
      </c>
      <c r="M214" s="75">
        <v>6.75</v>
      </c>
      <c r="N214" s="75">
        <v>6.61</v>
      </c>
      <c r="O214" s="75">
        <v>1311893.1499999999</v>
      </c>
      <c r="P214" s="75">
        <v>101.6</v>
      </c>
      <c r="Q214" s="75">
        <v>0</v>
      </c>
      <c r="R214" s="75">
        <v>1332.8834403999999</v>
      </c>
      <c r="S214" s="75">
        <v>0.36</v>
      </c>
      <c r="T214" s="75">
        <f t="shared" si="5"/>
        <v>3.3091100831285018E-2</v>
      </c>
      <c r="U214" s="75">
        <f>+R214/'סכום נכסי הקרן'!$C$42*100</f>
        <v>5.1908474119254817E-3</v>
      </c>
      <c r="W214" s="78"/>
    </row>
    <row r="215" spans="2:23">
      <c r="B215" t="s">
        <v>1073</v>
      </c>
      <c r="C215" t="s">
        <v>1074</v>
      </c>
      <c r="D215" t="s">
        <v>103</v>
      </c>
      <c r="E215" s="15"/>
      <c r="F215" t="s">
        <v>1075</v>
      </c>
      <c r="G215" t="s">
        <v>515</v>
      </c>
      <c r="H215" t="s">
        <v>1037</v>
      </c>
      <c r="I215" t="s">
        <v>152</v>
      </c>
      <c r="J215" t="s">
        <v>1076</v>
      </c>
      <c r="K215" s="75">
        <v>3.92</v>
      </c>
      <c r="L215" t="s">
        <v>105</v>
      </c>
      <c r="M215" s="75">
        <v>6.75</v>
      </c>
      <c r="N215" s="75">
        <v>7.01</v>
      </c>
      <c r="O215" s="75">
        <v>9663698.4000000004</v>
      </c>
      <c r="P215" s="75">
        <v>99.79</v>
      </c>
      <c r="Q215" s="75">
        <v>0</v>
      </c>
      <c r="R215" s="75">
        <v>9643.4046333599999</v>
      </c>
      <c r="S215" s="75">
        <v>2.78</v>
      </c>
      <c r="T215" s="75">
        <f t="shared" si="5"/>
        <v>0.23941393928911839</v>
      </c>
      <c r="U215" s="75">
        <f>+R215/'סכום נכסי הקרן'!$C$42*100</f>
        <v>3.7555753538512454E-2</v>
      </c>
      <c r="W215" s="78"/>
    </row>
    <row r="216" spans="2:23">
      <c r="B216" t="s">
        <v>1077</v>
      </c>
      <c r="C216" t="s">
        <v>1078</v>
      </c>
      <c r="D216" t="s">
        <v>103</v>
      </c>
      <c r="E216" s="15"/>
      <c r="F216" t="s">
        <v>1079</v>
      </c>
      <c r="G216" t="s">
        <v>126</v>
      </c>
      <c r="H216" t="s">
        <v>1041</v>
      </c>
      <c r="I216" t="s">
        <v>153</v>
      </c>
      <c r="J216" t="s">
        <v>348</v>
      </c>
      <c r="K216" s="75">
        <v>0.35</v>
      </c>
      <c r="L216" t="s">
        <v>105</v>
      </c>
      <c r="M216" s="75">
        <v>4.5999999999999996</v>
      </c>
      <c r="N216" s="75">
        <v>2.59</v>
      </c>
      <c r="O216" s="75">
        <v>58349.81</v>
      </c>
      <c r="P216" s="75">
        <v>103.22</v>
      </c>
      <c r="Q216" s="75">
        <v>0</v>
      </c>
      <c r="R216" s="75">
        <v>60.228673882000002</v>
      </c>
      <c r="S216" s="75">
        <v>0.33</v>
      </c>
      <c r="T216" s="75">
        <f t="shared" si="5"/>
        <v>1.4952793769916841E-3</v>
      </c>
      <c r="U216" s="75">
        <f>+R216/'סכום נכסי הקרן'!$C$42*100</f>
        <v>2.3455753629159093E-4</v>
      </c>
      <c r="W216" s="78"/>
    </row>
    <row r="217" spans="2:23">
      <c r="B217" t="s">
        <v>1084</v>
      </c>
      <c r="C217" t="s">
        <v>1085</v>
      </c>
      <c r="D217" t="s">
        <v>103</v>
      </c>
      <c r="E217" s="15"/>
      <c r="F217" t="s">
        <v>1086</v>
      </c>
      <c r="G217" t="s">
        <v>515</v>
      </c>
      <c r="H217" t="s">
        <v>1083</v>
      </c>
      <c r="I217" t="s">
        <v>152</v>
      </c>
      <c r="J217" t="s">
        <v>1087</v>
      </c>
      <c r="K217" s="75">
        <v>1.53</v>
      </c>
      <c r="L217" t="s">
        <v>105</v>
      </c>
      <c r="M217" s="75">
        <v>4.5</v>
      </c>
      <c r="N217" s="75">
        <v>1.63</v>
      </c>
      <c r="O217" s="75">
        <v>2710030.65</v>
      </c>
      <c r="P217" s="75">
        <v>111.9</v>
      </c>
      <c r="Q217" s="75">
        <v>0</v>
      </c>
      <c r="R217" s="75">
        <v>3032.5242973499999</v>
      </c>
      <c r="S217" s="75">
        <v>1.1200000000000001</v>
      </c>
      <c r="T217" s="75">
        <f t="shared" si="5"/>
        <v>7.5287578985012801E-2</v>
      </c>
      <c r="U217" s="75">
        <f>+R217/'סכום נכסי הקרן'!$C$42*100</f>
        <v>1.1810013106454666E-2</v>
      </c>
      <c r="W217" s="78"/>
    </row>
    <row r="218" spans="2:23">
      <c r="B218" t="s">
        <v>1088</v>
      </c>
      <c r="C218" t="s">
        <v>1089</v>
      </c>
      <c r="D218" t="s">
        <v>103</v>
      </c>
      <c r="E218" s="15"/>
      <c r="F218" t="s">
        <v>1090</v>
      </c>
      <c r="G218" t="s">
        <v>115</v>
      </c>
      <c r="H218" t="s">
        <v>1083</v>
      </c>
      <c r="I218" t="s">
        <v>152</v>
      </c>
      <c r="J218" t="s">
        <v>385</v>
      </c>
      <c r="K218" s="75">
        <v>1.23</v>
      </c>
      <c r="L218" t="s">
        <v>105</v>
      </c>
      <c r="M218" s="75">
        <v>4.45</v>
      </c>
      <c r="N218" s="75">
        <v>1.52</v>
      </c>
      <c r="O218" s="75">
        <v>614697.51</v>
      </c>
      <c r="P218" s="75">
        <v>124.93</v>
      </c>
      <c r="Q218" s="75">
        <v>0</v>
      </c>
      <c r="R218" s="75">
        <v>767.94159924300004</v>
      </c>
      <c r="S218" s="75">
        <v>0.99</v>
      </c>
      <c r="T218" s="75">
        <f t="shared" si="5"/>
        <v>1.9065457730844192E-2</v>
      </c>
      <c r="U218" s="75">
        <f>+R218/'סכום נכסי הקרן'!$C$42*100</f>
        <v>2.9907098716330052E-3</v>
      </c>
      <c r="W218" s="78"/>
    </row>
    <row r="219" spans="2:23">
      <c r="B219" t="s">
        <v>1091</v>
      </c>
      <c r="C219" t="s">
        <v>1092</v>
      </c>
      <c r="D219" t="s">
        <v>103</v>
      </c>
      <c r="E219" s="15"/>
      <c r="F219" t="s">
        <v>1090</v>
      </c>
      <c r="G219" t="s">
        <v>115</v>
      </c>
      <c r="H219" t="s">
        <v>1083</v>
      </c>
      <c r="I219" t="s">
        <v>152</v>
      </c>
      <c r="J219" t="s">
        <v>943</v>
      </c>
      <c r="K219" s="75">
        <v>3.81</v>
      </c>
      <c r="L219" t="s">
        <v>105</v>
      </c>
      <c r="M219" s="75">
        <v>4.95</v>
      </c>
      <c r="N219" s="75">
        <v>2.77</v>
      </c>
      <c r="O219" s="75">
        <v>75876658.959999993</v>
      </c>
      <c r="P219" s="75">
        <v>134.15</v>
      </c>
      <c r="Q219" s="75">
        <v>0</v>
      </c>
      <c r="R219" s="75">
        <v>101788.53799483999</v>
      </c>
      <c r="S219" s="75">
        <v>2.14</v>
      </c>
      <c r="T219" s="75">
        <f t="shared" si="5"/>
        <v>2.5270737651639714</v>
      </c>
      <c r="U219" s="75">
        <f>+R219/'סכום נכסי הקרן'!$C$42*100</f>
        <v>0.39641033341642362</v>
      </c>
      <c r="W219" s="78"/>
    </row>
    <row r="220" spans="2:23">
      <c r="B220" t="s">
        <v>1093</v>
      </c>
      <c r="C220" t="s">
        <v>1094</v>
      </c>
      <c r="D220" t="s">
        <v>103</v>
      </c>
      <c r="E220" s="15"/>
      <c r="F220" t="s">
        <v>1095</v>
      </c>
      <c r="G220" t="s">
        <v>515</v>
      </c>
      <c r="H220" t="s">
        <v>1083</v>
      </c>
      <c r="I220" t="s">
        <v>152</v>
      </c>
      <c r="J220" t="s">
        <v>1096</v>
      </c>
      <c r="K220" s="75">
        <v>2.2000000000000002</v>
      </c>
      <c r="L220" t="s">
        <v>105</v>
      </c>
      <c r="M220" s="75">
        <v>4.5999999999999996</v>
      </c>
      <c r="N220" s="75">
        <v>1.1399999999999999</v>
      </c>
      <c r="O220" s="75">
        <v>6963249.6399999997</v>
      </c>
      <c r="P220" s="75">
        <v>129.72999999999999</v>
      </c>
      <c r="Q220" s="75">
        <v>0</v>
      </c>
      <c r="R220" s="75">
        <v>9033.4237579719993</v>
      </c>
      <c r="S220" s="75">
        <v>1.81</v>
      </c>
      <c r="T220" s="75">
        <f t="shared" si="5"/>
        <v>0.22427012547854072</v>
      </c>
      <c r="U220" s="75">
        <f>+R220/'סכום נכסי הקרן'!$C$42*100</f>
        <v>3.5180213748340239E-2</v>
      </c>
      <c r="W220" s="78"/>
    </row>
    <row r="221" spans="2:23">
      <c r="B221" t="s">
        <v>1097</v>
      </c>
      <c r="C221" t="s">
        <v>1098</v>
      </c>
      <c r="D221" t="s">
        <v>103</v>
      </c>
      <c r="E221" s="15"/>
      <c r="F221" t="s">
        <v>1024</v>
      </c>
      <c r="G221" t="s">
        <v>515</v>
      </c>
      <c r="H221" t="s">
        <v>1083</v>
      </c>
      <c r="I221" t="s">
        <v>152</v>
      </c>
      <c r="J221" t="s">
        <v>630</v>
      </c>
      <c r="K221" s="75">
        <v>0.25</v>
      </c>
      <c r="L221" t="s">
        <v>105</v>
      </c>
      <c r="M221" s="75">
        <v>5.35</v>
      </c>
      <c r="N221" s="75">
        <v>2.2000000000000002</v>
      </c>
      <c r="O221" s="75">
        <v>4000671.42</v>
      </c>
      <c r="P221" s="75">
        <v>125.33</v>
      </c>
      <c r="Q221" s="75">
        <v>0</v>
      </c>
      <c r="R221" s="75">
        <v>5014.0414906859996</v>
      </c>
      <c r="S221" s="75">
        <v>2.23</v>
      </c>
      <c r="T221" s="75">
        <f t="shared" si="5"/>
        <v>0.12448211712401815</v>
      </c>
      <c r="U221" s="75">
        <f>+R221/'סכום נכסי הקרן'!$C$42*100</f>
        <v>1.9526931992945785E-2</v>
      </c>
      <c r="W221" s="78"/>
    </row>
    <row r="222" spans="2:23">
      <c r="B222" t="s">
        <v>1099</v>
      </c>
      <c r="C222" t="s">
        <v>1100</v>
      </c>
      <c r="D222" t="s">
        <v>103</v>
      </c>
      <c r="E222" s="15"/>
      <c r="F222" t="s">
        <v>1024</v>
      </c>
      <c r="G222" t="s">
        <v>515</v>
      </c>
      <c r="H222" t="s">
        <v>1083</v>
      </c>
      <c r="I222" t="s">
        <v>152</v>
      </c>
      <c r="J222" t="s">
        <v>1101</v>
      </c>
      <c r="K222" s="75">
        <v>4.2699999999999996</v>
      </c>
      <c r="L222" t="s">
        <v>105</v>
      </c>
      <c r="M222" s="75">
        <v>4.9000000000000004</v>
      </c>
      <c r="N222" s="75">
        <v>1.55</v>
      </c>
      <c r="O222" s="75">
        <v>3636400.48</v>
      </c>
      <c r="P222" s="75">
        <v>113</v>
      </c>
      <c r="Q222" s="75">
        <v>0</v>
      </c>
      <c r="R222" s="75">
        <v>4109.1325423999997</v>
      </c>
      <c r="S222" s="75">
        <v>2.37</v>
      </c>
      <c r="T222" s="75">
        <f t="shared" si="5"/>
        <v>0.10201621174681745</v>
      </c>
      <c r="U222" s="75">
        <f>+R222/'סכום נכסי הקרן'!$C$42*100</f>
        <v>1.6002809680473403E-2</v>
      </c>
      <c r="W222" s="78"/>
    </row>
    <row r="223" spans="2:23">
      <c r="B223" t="s">
        <v>1102</v>
      </c>
      <c r="C223" t="s">
        <v>1103</v>
      </c>
      <c r="D223" t="s">
        <v>103</v>
      </c>
      <c r="E223" s="15"/>
      <c r="F223" t="s">
        <v>1104</v>
      </c>
      <c r="G223" t="s">
        <v>515</v>
      </c>
      <c r="H223" t="s">
        <v>1105</v>
      </c>
      <c r="I223" t="s">
        <v>153</v>
      </c>
      <c r="J223" t="s">
        <v>348</v>
      </c>
      <c r="K223" s="75">
        <v>1.1200000000000001</v>
      </c>
      <c r="L223" t="s">
        <v>105</v>
      </c>
      <c r="M223" s="75">
        <v>7.55</v>
      </c>
      <c r="N223" s="75">
        <v>3.22</v>
      </c>
      <c r="O223" s="75">
        <v>1278593.6399999999</v>
      </c>
      <c r="P223" s="75">
        <v>114.77</v>
      </c>
      <c r="Q223" s="75">
        <v>0</v>
      </c>
      <c r="R223" s="75">
        <v>1467.4419206279999</v>
      </c>
      <c r="S223" s="75">
        <v>1.23</v>
      </c>
      <c r="T223" s="75">
        <f t="shared" si="5"/>
        <v>3.6431744207867864E-2</v>
      </c>
      <c r="U223" s="75">
        <f>+R223/'סכום נכסי הקרן'!$C$42*100</f>
        <v>5.7148786345165041E-3</v>
      </c>
      <c r="W223" s="78"/>
    </row>
    <row r="224" spans="2:23">
      <c r="B224" t="s">
        <v>1106</v>
      </c>
      <c r="C224" t="s">
        <v>1107</v>
      </c>
      <c r="D224" t="s">
        <v>103</v>
      </c>
      <c r="E224" s="15"/>
      <c r="F224" t="s">
        <v>1108</v>
      </c>
      <c r="G224" t="s">
        <v>115</v>
      </c>
      <c r="H224" t="s">
        <v>1109</v>
      </c>
      <c r="I224" t="s">
        <v>152</v>
      </c>
      <c r="J224" t="s">
        <v>680</v>
      </c>
      <c r="K224" s="75">
        <v>0.69</v>
      </c>
      <c r="L224" t="s">
        <v>105</v>
      </c>
      <c r="M224" s="75">
        <v>4.5</v>
      </c>
      <c r="N224" s="75">
        <v>2.65</v>
      </c>
      <c r="O224" s="75">
        <v>4000202.42</v>
      </c>
      <c r="P224" s="75">
        <v>125.44</v>
      </c>
      <c r="Q224" s="75">
        <v>0</v>
      </c>
      <c r="R224" s="75">
        <v>5017.8539156480001</v>
      </c>
      <c r="S224" s="75">
        <v>1.48</v>
      </c>
      <c r="T224" s="75">
        <f t="shared" si="5"/>
        <v>0.12457676706489475</v>
      </c>
      <c r="U224" s="75">
        <f>+R224/'סכום נכסי הקרן'!$C$42*100</f>
        <v>1.954177928990164E-2</v>
      </c>
      <c r="W224" s="78"/>
    </row>
    <row r="225" spans="2:23">
      <c r="B225" t="s">
        <v>1110</v>
      </c>
      <c r="C225" t="s">
        <v>1111</v>
      </c>
      <c r="D225" t="s">
        <v>103</v>
      </c>
      <c r="E225" s="15"/>
      <c r="F225" t="s">
        <v>1108</v>
      </c>
      <c r="G225" t="s">
        <v>115</v>
      </c>
      <c r="H225" t="s">
        <v>1109</v>
      </c>
      <c r="I225" t="s">
        <v>152</v>
      </c>
      <c r="J225" t="s">
        <v>1112</v>
      </c>
      <c r="K225" s="75">
        <v>4.8899999999999997</v>
      </c>
      <c r="L225" t="s">
        <v>105</v>
      </c>
      <c r="M225" s="75">
        <v>4.95</v>
      </c>
      <c r="N225" s="75">
        <v>5.86</v>
      </c>
      <c r="O225" s="75">
        <v>12388759.5</v>
      </c>
      <c r="P225" s="75">
        <v>116.58</v>
      </c>
      <c r="Q225" s="75">
        <v>0</v>
      </c>
      <c r="R225" s="75">
        <v>14442.8158251</v>
      </c>
      <c r="S225" s="75">
        <v>1.1100000000000001</v>
      </c>
      <c r="T225" s="75">
        <f t="shared" si="5"/>
        <v>0.3585674938032361</v>
      </c>
      <c r="U225" s="75">
        <f>+R225/'סכום נכסי הקרן'!$C$42*100</f>
        <v>5.624681864465058E-2</v>
      </c>
      <c r="W225" s="78"/>
    </row>
    <row r="226" spans="2:23">
      <c r="B226" t="s">
        <v>1113</v>
      </c>
      <c r="C226" t="s">
        <v>1114</v>
      </c>
      <c r="D226" t="s">
        <v>103</v>
      </c>
      <c r="E226" s="15"/>
      <c r="F226" t="s">
        <v>1115</v>
      </c>
      <c r="G226" t="s">
        <v>115</v>
      </c>
      <c r="H226" t="s">
        <v>1109</v>
      </c>
      <c r="I226" t="s">
        <v>154</v>
      </c>
      <c r="J226" t="s">
        <v>1116</v>
      </c>
      <c r="K226" s="75">
        <v>2.4300000000000002</v>
      </c>
      <c r="L226" t="s">
        <v>105</v>
      </c>
      <c r="M226" s="75">
        <v>7.4</v>
      </c>
      <c r="N226" s="75">
        <v>4.34</v>
      </c>
      <c r="O226" s="75">
        <v>10751024.76</v>
      </c>
      <c r="P226" s="75">
        <v>110.84</v>
      </c>
      <c r="Q226" s="75">
        <v>0</v>
      </c>
      <c r="R226" s="75">
        <v>11916.435843984</v>
      </c>
      <c r="S226" s="75">
        <v>6.88</v>
      </c>
      <c r="T226" s="75">
        <f t="shared" si="5"/>
        <v>0.29584580925131398</v>
      </c>
      <c r="U226" s="75">
        <f>+R226/'סכום נכסי הקרן'!$C$42*100</f>
        <v>4.6407959079720583E-2</v>
      </c>
      <c r="W226" s="78"/>
    </row>
    <row r="227" spans="2:23">
      <c r="B227" t="s">
        <v>1117</v>
      </c>
      <c r="C227" t="s">
        <v>1118</v>
      </c>
      <c r="D227" t="s">
        <v>103</v>
      </c>
      <c r="E227" s="15"/>
      <c r="F227" t="s">
        <v>1119</v>
      </c>
      <c r="G227" t="s">
        <v>115</v>
      </c>
      <c r="H227" t="s">
        <v>1109</v>
      </c>
      <c r="I227" t="s">
        <v>152</v>
      </c>
      <c r="J227" t="s">
        <v>1120</v>
      </c>
      <c r="K227" s="75">
        <v>0.73</v>
      </c>
      <c r="L227" t="s">
        <v>105</v>
      </c>
      <c r="M227" s="75">
        <v>5.6</v>
      </c>
      <c r="N227" s="75">
        <v>1.59</v>
      </c>
      <c r="O227" s="75">
        <v>2583184.2599999998</v>
      </c>
      <c r="P227" s="75">
        <v>109.86</v>
      </c>
      <c r="Q227" s="75">
        <v>0</v>
      </c>
      <c r="R227" s="75">
        <v>2837.8862280359999</v>
      </c>
      <c r="S227" s="75">
        <v>5.35</v>
      </c>
      <c r="T227" s="75">
        <f t="shared" si="5"/>
        <v>7.0455357515337005E-2</v>
      </c>
      <c r="U227" s="75">
        <f>+R227/'סכום נכסי הקרן'!$C$42*100</f>
        <v>1.1052004950799625E-2</v>
      </c>
      <c r="W227" s="78"/>
    </row>
    <row r="228" spans="2:23">
      <c r="B228" t="s">
        <v>1121</v>
      </c>
      <c r="C228" t="s">
        <v>1122</v>
      </c>
      <c r="D228" t="s">
        <v>103</v>
      </c>
      <c r="E228" s="15"/>
      <c r="F228" t="s">
        <v>1123</v>
      </c>
      <c r="G228" t="s">
        <v>115</v>
      </c>
      <c r="H228" t="s">
        <v>442</v>
      </c>
      <c r="I228" t="s">
        <v>152</v>
      </c>
      <c r="J228" t="s">
        <v>1124</v>
      </c>
      <c r="K228" s="75">
        <v>1.93</v>
      </c>
      <c r="L228" t="s">
        <v>105</v>
      </c>
      <c r="M228" s="75">
        <v>4.5</v>
      </c>
      <c r="N228" s="75">
        <v>49.59</v>
      </c>
      <c r="O228" s="75">
        <v>41005.96</v>
      </c>
      <c r="P228" s="75">
        <v>50.6</v>
      </c>
      <c r="Q228" s="75">
        <v>0</v>
      </c>
      <c r="R228" s="75">
        <v>20.749015759999999</v>
      </c>
      <c r="S228" s="75">
        <v>0.06</v>
      </c>
      <c r="T228" s="75">
        <f t="shared" si="5"/>
        <v>5.1512964438813196E-4</v>
      </c>
      <c r="U228" s="75">
        <f>+R228/'סכום נכסי הקרן'!$C$42*100</f>
        <v>8.0805996603479927E-5</v>
      </c>
      <c r="W228" s="78"/>
    </row>
    <row r="229" spans="2:23">
      <c r="B229" t="s">
        <v>1125</v>
      </c>
      <c r="C229" s="129">
        <v>1122282</v>
      </c>
      <c r="D229" t="s">
        <v>103</v>
      </c>
      <c r="E229" s="15"/>
      <c r="F229" t="s">
        <v>1126</v>
      </c>
      <c r="G229" t="s">
        <v>838</v>
      </c>
      <c r="H229" t="s">
        <v>442</v>
      </c>
      <c r="I229" t="s">
        <v>152</v>
      </c>
      <c r="J229" t="s">
        <v>687</v>
      </c>
      <c r="K229" s="75">
        <v>0.34</v>
      </c>
      <c r="L229" t="s">
        <v>105</v>
      </c>
      <c r="M229" s="75">
        <v>5.65</v>
      </c>
      <c r="N229" s="75">
        <v>5.72</v>
      </c>
      <c r="O229" s="75">
        <v>0.5</v>
      </c>
      <c r="P229" s="75">
        <v>105.42</v>
      </c>
      <c r="Q229" s="75">
        <v>0</v>
      </c>
      <c r="R229" s="75">
        <v>5.2709999999999996E-4</v>
      </c>
      <c r="S229" s="75">
        <v>0</v>
      </c>
      <c r="T229" s="75">
        <f t="shared" si="5"/>
        <v>1.3086154962609387E-8</v>
      </c>
      <c r="U229" s="75">
        <f>+R229/'סכום נכסי הקרן'!$C$42*100</f>
        <v>2.0527643962662002E-9</v>
      </c>
      <c r="V229" s="130"/>
      <c r="W229" s="131"/>
    </row>
    <row r="230" spans="2:23">
      <c r="B230" t="s">
        <v>1127</v>
      </c>
      <c r="C230" t="s">
        <v>1128</v>
      </c>
      <c r="D230" t="s">
        <v>103</v>
      </c>
      <c r="E230" s="15"/>
      <c r="F230" t="s">
        <v>1129</v>
      </c>
      <c r="G230" t="s">
        <v>115</v>
      </c>
      <c r="H230" t="s">
        <v>1130</v>
      </c>
      <c r="I230" t="s">
        <v>152</v>
      </c>
      <c r="J230" t="s">
        <v>1131</v>
      </c>
      <c r="K230" s="75">
        <v>1.22</v>
      </c>
      <c r="L230" t="s">
        <v>105</v>
      </c>
      <c r="M230" s="75">
        <v>6.78</v>
      </c>
      <c r="N230" s="75">
        <v>54.67</v>
      </c>
      <c r="O230" s="75">
        <v>37973230.549999997</v>
      </c>
      <c r="P230" s="75">
        <v>76.41</v>
      </c>
      <c r="Q230" s="75">
        <v>0</v>
      </c>
      <c r="R230" s="75">
        <v>29015.345463254998</v>
      </c>
      <c r="S230" s="75">
        <v>3.99</v>
      </c>
      <c r="T230" s="75">
        <f t="shared" si="5"/>
        <v>0.72035535387175142</v>
      </c>
      <c r="U230" s="75">
        <f>+R230/'סכום נכסי הקרן'!$C$42*100</f>
        <v>0.11299880119964689</v>
      </c>
      <c r="W230" s="78"/>
    </row>
    <row r="231" spans="2:23">
      <c r="B231" t="s">
        <v>1132</v>
      </c>
      <c r="C231" t="s">
        <v>1133</v>
      </c>
      <c r="D231" t="s">
        <v>103</v>
      </c>
      <c r="E231" s="15"/>
      <c r="F231" t="s">
        <v>1129</v>
      </c>
      <c r="G231" t="s">
        <v>115</v>
      </c>
      <c r="H231" t="s">
        <v>1130</v>
      </c>
      <c r="I231" t="s">
        <v>152</v>
      </c>
      <c r="J231" t="s">
        <v>994</v>
      </c>
      <c r="K231" s="75">
        <v>0.4</v>
      </c>
      <c r="L231" t="s">
        <v>105</v>
      </c>
      <c r="M231" s="75">
        <v>6.33</v>
      </c>
      <c r="N231" s="75">
        <v>118.27</v>
      </c>
      <c r="O231" s="75">
        <v>4438690.04</v>
      </c>
      <c r="P231" s="75">
        <v>93</v>
      </c>
      <c r="Q231" s="75">
        <v>0</v>
      </c>
      <c r="R231" s="75">
        <v>4127.9817371999998</v>
      </c>
      <c r="S231" s="75">
        <v>1.49</v>
      </c>
      <c r="T231" s="75">
        <f t="shared" si="5"/>
        <v>0.10248417510115859</v>
      </c>
      <c r="U231" s="75">
        <f>+R231/'סכום נכסי הקרן'!$C$42*100</f>
        <v>1.6076216920055505E-2</v>
      </c>
      <c r="W231" s="78"/>
    </row>
    <row r="232" spans="2:23">
      <c r="B232" t="s">
        <v>1134</v>
      </c>
      <c r="C232" t="s">
        <v>1135</v>
      </c>
      <c r="D232" t="s">
        <v>103</v>
      </c>
      <c r="E232" s="15"/>
      <c r="F232" t="s">
        <v>1136</v>
      </c>
      <c r="G232" t="s">
        <v>515</v>
      </c>
      <c r="H232" t="s">
        <v>1137</v>
      </c>
      <c r="I232" t="s">
        <v>152</v>
      </c>
      <c r="J232" t="s">
        <v>1138</v>
      </c>
      <c r="K232" s="75">
        <v>1.5</v>
      </c>
      <c r="L232" t="s">
        <v>105</v>
      </c>
      <c r="M232" s="75">
        <v>6</v>
      </c>
      <c r="N232" s="75">
        <v>35.42</v>
      </c>
      <c r="O232" s="75">
        <v>1587516.48</v>
      </c>
      <c r="P232" s="75">
        <v>82.71</v>
      </c>
      <c r="Q232" s="75">
        <v>0</v>
      </c>
      <c r="R232" s="75">
        <v>1313.0348806080001</v>
      </c>
      <c r="S232" s="75">
        <v>0.88</v>
      </c>
      <c r="T232" s="75">
        <f t="shared" si="5"/>
        <v>3.2598326539456657E-2</v>
      </c>
      <c r="U232" s="75">
        <f>+R232/'סכום נכסי הקרן'!$C$42*100</f>
        <v>5.1135481957270785E-3</v>
      </c>
      <c r="W232" s="78"/>
    </row>
    <row r="233" spans="2:23">
      <c r="B233" s="86" t="s">
        <v>1139</v>
      </c>
      <c r="C233" t="s">
        <v>1140</v>
      </c>
      <c r="D233" t="s">
        <v>103</v>
      </c>
      <c r="E233" s="15"/>
      <c r="F233" t="s">
        <v>1136</v>
      </c>
      <c r="G233" t="s">
        <v>515</v>
      </c>
      <c r="H233" t="s">
        <v>1137</v>
      </c>
      <c r="I233" t="s">
        <v>152</v>
      </c>
      <c r="J233" t="s">
        <v>1141</v>
      </c>
      <c r="K233" s="75">
        <v>1.98</v>
      </c>
      <c r="L233" t="s">
        <v>105</v>
      </c>
      <c r="M233" s="75">
        <v>6.9</v>
      </c>
      <c r="N233" s="75">
        <v>26.92</v>
      </c>
      <c r="O233" s="75">
        <v>3492803.51</v>
      </c>
      <c r="P233" s="75">
        <v>83.56</v>
      </c>
      <c r="Q233" s="75">
        <v>0</v>
      </c>
      <c r="R233" s="75">
        <v>2918.586612956</v>
      </c>
      <c r="S233" s="75">
        <v>1.28</v>
      </c>
      <c r="T233" s="75">
        <f t="shared" si="5"/>
        <v>7.2458881974842501E-2</v>
      </c>
      <c r="U233" s="75">
        <f>+R233/'סכום נכסי הקרן'!$C$42*100</f>
        <v>1.1366288534424658E-2</v>
      </c>
      <c r="W233" s="78"/>
    </row>
    <row r="234" spans="2:23">
      <c r="B234" s="86" t="s">
        <v>1142</v>
      </c>
      <c r="C234" t="s">
        <v>1143</v>
      </c>
      <c r="D234" t="s">
        <v>103</v>
      </c>
      <c r="E234" s="15"/>
      <c r="F234" t="s">
        <v>1144</v>
      </c>
      <c r="G234" t="s">
        <v>515</v>
      </c>
      <c r="H234" t="s">
        <v>1145</v>
      </c>
      <c r="I234" t="s">
        <v>153</v>
      </c>
      <c r="J234" t="s">
        <v>1146</v>
      </c>
      <c r="K234" s="75">
        <v>2.87</v>
      </c>
      <c r="L234" t="s">
        <v>105</v>
      </c>
      <c r="M234" s="75">
        <v>6.8</v>
      </c>
      <c r="N234" s="75">
        <v>20.34</v>
      </c>
      <c r="O234" s="75">
        <v>30868638.23</v>
      </c>
      <c r="P234" s="75">
        <v>71.2</v>
      </c>
      <c r="Q234" s="75">
        <v>0</v>
      </c>
      <c r="R234" s="75">
        <v>21978.47041976</v>
      </c>
      <c r="S234" s="75">
        <v>3.04</v>
      </c>
      <c r="T234" s="75">
        <f t="shared" si="5"/>
        <v>0.54565294963784083</v>
      </c>
      <c r="U234" s="75">
        <f>+R234/'סכום נכסי הקרן'!$C$42*100</f>
        <v>8.5594045839637964E-2</v>
      </c>
      <c r="W234" s="78"/>
    </row>
    <row r="235" spans="2:23">
      <c r="B235" s="86" t="s">
        <v>1147</v>
      </c>
      <c r="C235" t="s">
        <v>1148</v>
      </c>
      <c r="D235" t="s">
        <v>103</v>
      </c>
      <c r="E235" s="15"/>
      <c r="F235" t="s">
        <v>1144</v>
      </c>
      <c r="G235" t="s">
        <v>515</v>
      </c>
      <c r="H235" t="s">
        <v>1145</v>
      </c>
      <c r="I235" t="s">
        <v>153</v>
      </c>
      <c r="J235" t="s">
        <v>694</v>
      </c>
      <c r="K235" s="75">
        <v>3.53</v>
      </c>
      <c r="L235" t="s">
        <v>105</v>
      </c>
      <c r="M235" s="75">
        <v>6.7</v>
      </c>
      <c r="N235" s="75">
        <v>24.43</v>
      </c>
      <c r="O235" s="75">
        <v>3523602.14</v>
      </c>
      <c r="P235" s="75">
        <v>56.62</v>
      </c>
      <c r="Q235" s="75">
        <v>0</v>
      </c>
      <c r="R235" s="75">
        <v>1995.063531668</v>
      </c>
      <c r="S235" s="75">
        <v>1.06</v>
      </c>
      <c r="T235" s="75">
        <f t="shared" si="5"/>
        <v>4.9530849052662126E-2</v>
      </c>
      <c r="U235" s="75">
        <f>+R235/'סכום נכסי הקרן'!$C$42*100</f>
        <v>7.7696744187007684E-3</v>
      </c>
      <c r="W235" s="78"/>
    </row>
    <row r="236" spans="2:23">
      <c r="B236" s="86" t="s">
        <v>1149</v>
      </c>
      <c r="C236" t="s">
        <v>1150</v>
      </c>
      <c r="D236" t="s">
        <v>103</v>
      </c>
      <c r="E236" s="15"/>
      <c r="F236" t="s">
        <v>1144</v>
      </c>
      <c r="G236" t="s">
        <v>515</v>
      </c>
      <c r="H236" t="s">
        <v>1145</v>
      </c>
      <c r="I236" t="s">
        <v>153</v>
      </c>
      <c r="J236" t="s">
        <v>1112</v>
      </c>
      <c r="K236" s="75">
        <v>2.79</v>
      </c>
      <c r="L236" t="s">
        <v>105</v>
      </c>
      <c r="M236" s="75">
        <v>2.14</v>
      </c>
      <c r="N236" s="75">
        <v>23.2</v>
      </c>
      <c r="O236" s="75">
        <v>37764445.109999999</v>
      </c>
      <c r="P236" s="75">
        <v>75.849999999999994</v>
      </c>
      <c r="Q236" s="75">
        <v>0</v>
      </c>
      <c r="R236" s="75">
        <v>28644.331615935</v>
      </c>
      <c r="S236" s="75">
        <v>2.88</v>
      </c>
      <c r="T236" s="75">
        <f t="shared" si="5"/>
        <v>0.71114430340826551</v>
      </c>
      <c r="U236" s="75">
        <f>+R236/'סכום נכסי הקרן'!$C$42*100</f>
        <v>0.11155390646183577</v>
      </c>
      <c r="W236" s="78"/>
    </row>
    <row r="237" spans="2:23">
      <c r="B237" s="86" t="s">
        <v>1151</v>
      </c>
      <c r="C237" t="s">
        <v>1152</v>
      </c>
      <c r="D237" t="s">
        <v>103</v>
      </c>
      <c r="E237" s="15"/>
      <c r="F237" t="s">
        <v>1153</v>
      </c>
      <c r="G237" t="s">
        <v>647</v>
      </c>
      <c r="H237" t="s">
        <v>1145</v>
      </c>
      <c r="I237" t="s">
        <v>153</v>
      </c>
      <c r="J237" t="s">
        <v>1154</v>
      </c>
      <c r="K237" s="75">
        <v>5.6</v>
      </c>
      <c r="L237" t="s">
        <v>105</v>
      </c>
      <c r="M237" s="75">
        <v>2.6</v>
      </c>
      <c r="N237" s="75">
        <v>14.08</v>
      </c>
      <c r="O237" s="75">
        <v>367454.23</v>
      </c>
      <c r="P237" s="75">
        <v>82</v>
      </c>
      <c r="Q237" s="75">
        <v>0</v>
      </c>
      <c r="R237" s="75">
        <v>301.31246859999999</v>
      </c>
      <c r="S237" s="75">
        <v>0.17</v>
      </c>
      <c r="T237" s="75">
        <f t="shared" si="5"/>
        <v>7.480595060265556E-3</v>
      </c>
      <c r="U237" s="75">
        <f>+R237/'סכום נכסי הקרן'!$C$42*100</f>
        <v>1.1734462297346942E-3</v>
      </c>
      <c r="W237" s="78"/>
    </row>
    <row r="238" spans="2:23">
      <c r="B238" s="86" t="s">
        <v>1158</v>
      </c>
      <c r="C238" t="s">
        <v>1159</v>
      </c>
      <c r="D238" t="s">
        <v>103</v>
      </c>
      <c r="E238" s="15"/>
      <c r="F238" t="s">
        <v>1155</v>
      </c>
      <c r="G238" t="s">
        <v>115</v>
      </c>
      <c r="H238" t="s">
        <v>1156</v>
      </c>
      <c r="I238" t="s">
        <v>152</v>
      </c>
      <c r="J238" t="s">
        <v>1157</v>
      </c>
      <c r="K238" s="75">
        <v>2.17</v>
      </c>
      <c r="L238" t="s">
        <v>105</v>
      </c>
      <c r="M238" s="75">
        <v>6</v>
      </c>
      <c r="N238" s="75">
        <v>14.34</v>
      </c>
      <c r="O238" s="75">
        <v>1424624.08</v>
      </c>
      <c r="P238" s="75">
        <v>105.1</v>
      </c>
      <c r="Q238" s="75">
        <v>0</v>
      </c>
      <c r="R238" s="75">
        <v>1497.27990808</v>
      </c>
      <c r="S238" s="75">
        <v>0.66</v>
      </c>
      <c r="T238" s="75">
        <f t="shared" si="5"/>
        <v>3.717252304977503E-2</v>
      </c>
      <c r="U238" s="75">
        <f>+R238/'סכום נכסי הקרן'!$C$42*100</f>
        <v>5.8310811734990564E-3</v>
      </c>
      <c r="W238" s="78"/>
    </row>
    <row r="239" spans="2:23">
      <c r="B239" s="86" t="s">
        <v>1160</v>
      </c>
      <c r="C239" t="s">
        <v>1161</v>
      </c>
      <c r="D239" t="s">
        <v>103</v>
      </c>
      <c r="E239" s="15"/>
      <c r="F239" t="s">
        <v>1162</v>
      </c>
      <c r="G239" t="s">
        <v>1163</v>
      </c>
      <c r="H239" t="s">
        <v>232</v>
      </c>
      <c r="I239" t="s">
        <v>154</v>
      </c>
      <c r="J239" t="s">
        <v>1051</v>
      </c>
      <c r="K239" s="75">
        <v>5.3</v>
      </c>
      <c r="L239" t="s">
        <v>105</v>
      </c>
      <c r="M239" s="75">
        <v>3</v>
      </c>
      <c r="N239" s="75">
        <v>0.1</v>
      </c>
      <c r="O239" s="75">
        <v>16.28</v>
      </c>
      <c r="P239" s="75">
        <v>61.02</v>
      </c>
      <c r="Q239" s="75">
        <v>1.2999999999999999E-4</v>
      </c>
      <c r="R239" s="75">
        <v>1.0064056E-2</v>
      </c>
      <c r="S239" s="75">
        <v>0</v>
      </c>
      <c r="T239" s="75">
        <f t="shared" si="5"/>
        <v>2.4985732568464956E-7</v>
      </c>
      <c r="U239" s="75">
        <f>+R239/'סכום נכסי הקרן'!$C$42*100</f>
        <v>3.9193959094724393E-8</v>
      </c>
      <c r="W239" s="78"/>
    </row>
    <row r="240" spans="2:23">
      <c r="B240" s="86" t="s">
        <v>1164</v>
      </c>
      <c r="C240" t="s">
        <v>1165</v>
      </c>
      <c r="D240" t="s">
        <v>103</v>
      </c>
      <c r="E240" s="15"/>
      <c r="F240" t="s">
        <v>1166</v>
      </c>
      <c r="G240" t="s">
        <v>515</v>
      </c>
      <c r="H240" t="s">
        <v>212</v>
      </c>
      <c r="I240" t="s">
        <v>213</v>
      </c>
      <c r="J240" t="s">
        <v>482</v>
      </c>
      <c r="K240" s="75">
        <v>4.6399999999999997</v>
      </c>
      <c r="L240" t="s">
        <v>105</v>
      </c>
      <c r="M240" s="75">
        <v>1</v>
      </c>
      <c r="N240" s="75">
        <v>1.6</v>
      </c>
      <c r="O240" s="75">
        <v>1969022.36</v>
      </c>
      <c r="P240" s="75">
        <v>97.72</v>
      </c>
      <c r="Q240" s="75">
        <v>0</v>
      </c>
      <c r="R240" s="75">
        <v>1924.1286501919999</v>
      </c>
      <c r="S240" s="75">
        <v>0.77</v>
      </c>
      <c r="T240" s="75">
        <f t="shared" si="5"/>
        <v>4.7769769843310453E-2</v>
      </c>
      <c r="U240" s="75">
        <f>+R240/'סכום נכסי הקרן'!$C$42*100</f>
        <v>7.4934220962813106E-3</v>
      </c>
      <c r="W240" s="78"/>
    </row>
    <row r="241" spans="2:23">
      <c r="B241" s="86" t="s">
        <v>1167</v>
      </c>
      <c r="C241" t="s">
        <v>1168</v>
      </c>
      <c r="D241" t="s">
        <v>103</v>
      </c>
      <c r="E241" s="15"/>
      <c r="F241" t="s">
        <v>1169</v>
      </c>
      <c r="G241" t="s">
        <v>515</v>
      </c>
      <c r="H241" t="s">
        <v>212</v>
      </c>
      <c r="I241" t="s">
        <v>213</v>
      </c>
      <c r="J241" t="s">
        <v>1051</v>
      </c>
      <c r="K241" s="75">
        <v>2.16</v>
      </c>
      <c r="L241" t="s">
        <v>105</v>
      </c>
      <c r="M241" s="75">
        <v>2.5</v>
      </c>
      <c r="N241" s="75">
        <v>119.73</v>
      </c>
      <c r="O241" s="75">
        <v>1443900</v>
      </c>
      <c r="P241" s="75">
        <v>9.9999999999999995E-7</v>
      </c>
      <c r="Q241" s="75">
        <v>0</v>
      </c>
      <c r="R241" s="75">
        <v>1.4439E-5</v>
      </c>
      <c r="S241" s="75">
        <v>3.78</v>
      </c>
      <c r="T241" s="75">
        <f t="shared" si="5"/>
        <v>3.5847275944814443E-10</v>
      </c>
      <c r="U241" s="75">
        <f>+R241/'סכום נכסי הקרן'!$C$42*100</f>
        <v>5.6231958106028575E-11</v>
      </c>
      <c r="W241" s="78"/>
    </row>
    <row r="242" spans="2:23">
      <c r="B242" s="85" t="s">
        <v>326</v>
      </c>
      <c r="C242" s="15"/>
      <c r="D242" s="15"/>
      <c r="E242" s="15"/>
      <c r="F242" s="15"/>
      <c r="K242" s="77">
        <v>4.05</v>
      </c>
      <c r="N242" s="77">
        <v>2.6</v>
      </c>
      <c r="O242" s="77">
        <f>SUM(O243:O438)</f>
        <v>1056584501.2399991</v>
      </c>
      <c r="Q242" s="77">
        <f t="shared" ref="Q242:R242" si="6">SUM(Q243:Q438)</f>
        <v>6102.5595899999998</v>
      </c>
      <c r="R242" s="77">
        <f t="shared" si="6"/>
        <v>1133624.9564271164</v>
      </c>
      <c r="T242" s="77">
        <f t="shared" ref="T242:U242" si="7">SUM(T243:T438)</f>
        <v>28.144169700790275</v>
      </c>
      <c r="U242" s="77">
        <f t="shared" si="7"/>
        <v>4.4148452841441976</v>
      </c>
      <c r="W242" s="78"/>
    </row>
    <row r="243" spans="2:23">
      <c r="B243" s="86" t="s">
        <v>1170</v>
      </c>
      <c r="C243" t="s">
        <v>1171</v>
      </c>
      <c r="D243" t="s">
        <v>103</v>
      </c>
      <c r="E243" s="15"/>
      <c r="F243" t="s">
        <v>458</v>
      </c>
      <c r="G243" t="s">
        <v>459</v>
      </c>
      <c r="H243" t="s">
        <v>434</v>
      </c>
      <c r="I243" t="s">
        <v>152</v>
      </c>
      <c r="J243" t="s">
        <v>460</v>
      </c>
      <c r="K243" s="75">
        <v>5.98</v>
      </c>
      <c r="L243" t="s">
        <v>105</v>
      </c>
      <c r="M243" s="75">
        <v>3.01</v>
      </c>
      <c r="N243" s="75">
        <v>1.73</v>
      </c>
      <c r="O243" s="75">
        <v>2116636.2000000002</v>
      </c>
      <c r="P243" s="75">
        <v>107.89</v>
      </c>
      <c r="Q243" s="75">
        <v>32.108499999999999</v>
      </c>
      <c r="R243" s="75">
        <v>2315.7472961799999</v>
      </c>
      <c r="S243" s="75">
        <v>0.18</v>
      </c>
      <c r="T243" s="75">
        <f t="shared" ref="T243:T306" si="8">+R243/$R$11*100</f>
        <v>5.7492369516325505E-2</v>
      </c>
      <c r="U243" s="75">
        <f>+R243/'סכום נכסי הקרן'!$C$42*100</f>
        <v>9.0185611844963431E-3</v>
      </c>
      <c r="W243" s="78"/>
    </row>
    <row r="244" spans="2:23">
      <c r="B244" s="86" t="s">
        <v>1172</v>
      </c>
      <c r="C244" t="s">
        <v>1173</v>
      </c>
      <c r="D244" t="s">
        <v>103</v>
      </c>
      <c r="E244" s="15"/>
      <c r="F244" t="s">
        <v>463</v>
      </c>
      <c r="G244" t="s">
        <v>459</v>
      </c>
      <c r="H244" t="s">
        <v>434</v>
      </c>
      <c r="I244" t="s">
        <v>152</v>
      </c>
      <c r="J244" t="s">
        <v>476</v>
      </c>
      <c r="K244" s="75">
        <v>6.95</v>
      </c>
      <c r="L244" t="s">
        <v>105</v>
      </c>
      <c r="M244" s="75">
        <v>2.98</v>
      </c>
      <c r="N244" s="75">
        <v>2.11</v>
      </c>
      <c r="O244" s="75">
        <v>56356168.719999999</v>
      </c>
      <c r="P244" s="75">
        <v>107.03</v>
      </c>
      <c r="Q244" s="75">
        <v>0</v>
      </c>
      <c r="R244" s="75">
        <v>60318.007381016003</v>
      </c>
      <c r="S244" s="75">
        <v>2.2200000000000002</v>
      </c>
      <c r="T244" s="75">
        <f t="shared" si="8"/>
        <v>1.4974972332077257</v>
      </c>
      <c r="U244" s="75">
        <f>+R244/'סכום נכסי הקרן'!$C$42*100</f>
        <v>0.2349054411031522</v>
      </c>
      <c r="W244" s="78"/>
    </row>
    <row r="245" spans="2:23">
      <c r="B245" s="86" t="s">
        <v>1174</v>
      </c>
      <c r="C245" t="s">
        <v>1175</v>
      </c>
      <c r="D245" t="s">
        <v>103</v>
      </c>
      <c r="E245" s="15"/>
      <c r="F245" t="s">
        <v>463</v>
      </c>
      <c r="G245" t="s">
        <v>459</v>
      </c>
      <c r="H245" t="s">
        <v>434</v>
      </c>
      <c r="I245" t="s">
        <v>152</v>
      </c>
      <c r="J245" t="s">
        <v>476</v>
      </c>
      <c r="K245" s="75">
        <v>4.46</v>
      </c>
      <c r="L245" t="s">
        <v>105</v>
      </c>
      <c r="M245" s="75">
        <v>2.4700000000000002</v>
      </c>
      <c r="N245" s="75">
        <v>1.29</v>
      </c>
      <c r="O245" s="75">
        <v>32034181.670000002</v>
      </c>
      <c r="P245" s="75">
        <v>106.09</v>
      </c>
      <c r="Q245" s="75">
        <v>0</v>
      </c>
      <c r="R245" s="75">
        <v>33985.063333703001</v>
      </c>
      <c r="S245" s="75">
        <v>0.96</v>
      </c>
      <c r="T245" s="75">
        <f t="shared" si="8"/>
        <v>0.84373706165610296</v>
      </c>
      <c r="U245" s="75">
        <f>+R245/'סכום נכסי הקרן'!$C$42*100</f>
        <v>0.13235311708646824</v>
      </c>
      <c r="W245" s="78"/>
    </row>
    <row r="246" spans="2:23">
      <c r="B246" s="86" t="s">
        <v>1176</v>
      </c>
      <c r="C246" t="s">
        <v>1177</v>
      </c>
      <c r="D246" t="s">
        <v>103</v>
      </c>
      <c r="E246" s="15"/>
      <c r="F246" t="s">
        <v>463</v>
      </c>
      <c r="G246" t="s">
        <v>459</v>
      </c>
      <c r="H246" t="s">
        <v>434</v>
      </c>
      <c r="I246" t="s">
        <v>152</v>
      </c>
      <c r="J246" t="s">
        <v>1178</v>
      </c>
      <c r="K246" s="75">
        <v>2.59</v>
      </c>
      <c r="L246" t="s">
        <v>105</v>
      </c>
      <c r="M246" s="75">
        <v>2.74</v>
      </c>
      <c r="N246" s="75">
        <v>0.71</v>
      </c>
      <c r="O246" s="75">
        <v>24802561.050000001</v>
      </c>
      <c r="P246" s="75">
        <v>106.24</v>
      </c>
      <c r="Q246" s="75">
        <v>0</v>
      </c>
      <c r="R246" s="75">
        <v>26350.24085952</v>
      </c>
      <c r="S246" s="75">
        <v>1.2</v>
      </c>
      <c r="T246" s="75">
        <f t="shared" si="8"/>
        <v>0.65418959436494073</v>
      </c>
      <c r="U246" s="75">
        <f>+R246/'סכום נכסי הקרן'!$C$42*100</f>
        <v>0.10261968558046201</v>
      </c>
      <c r="W246" s="78"/>
    </row>
    <row r="247" spans="2:23">
      <c r="B247" s="86" t="s">
        <v>1179</v>
      </c>
      <c r="C247" t="s">
        <v>1180</v>
      </c>
      <c r="D247" t="s">
        <v>103</v>
      </c>
      <c r="E247" s="15"/>
      <c r="F247" t="s">
        <v>487</v>
      </c>
      <c r="G247" t="s">
        <v>459</v>
      </c>
      <c r="H247" t="s">
        <v>434</v>
      </c>
      <c r="I247" t="s">
        <v>152</v>
      </c>
      <c r="J247" t="s">
        <v>295</v>
      </c>
      <c r="K247" s="75">
        <v>1.1499999999999999</v>
      </c>
      <c r="L247" t="s">
        <v>105</v>
      </c>
      <c r="M247" s="75">
        <v>1.81</v>
      </c>
      <c r="N247" s="75">
        <v>0.28999999999999998</v>
      </c>
      <c r="O247" s="75">
        <v>4058450.85</v>
      </c>
      <c r="P247" s="75">
        <v>101.9</v>
      </c>
      <c r="Q247" s="75">
        <v>0</v>
      </c>
      <c r="R247" s="75">
        <v>4135.5614161499998</v>
      </c>
      <c r="S247" s="75">
        <v>0.65</v>
      </c>
      <c r="T247" s="75">
        <f t="shared" si="8"/>
        <v>0.10267235353657223</v>
      </c>
      <c r="U247" s="75">
        <f>+R247/'סכום נכסי הקרן'!$C$42*100</f>
        <v>1.6105735597884547E-2</v>
      </c>
      <c r="W247" s="78"/>
    </row>
    <row r="248" spans="2:23">
      <c r="B248" s="86" t="s">
        <v>1181</v>
      </c>
      <c r="C248" t="s">
        <v>1182</v>
      </c>
      <c r="D248" t="s">
        <v>103</v>
      </c>
      <c r="E248" s="15"/>
      <c r="F248" t="s">
        <v>487</v>
      </c>
      <c r="G248" t="s">
        <v>459</v>
      </c>
      <c r="H248" t="s">
        <v>434</v>
      </c>
      <c r="I248" t="s">
        <v>152</v>
      </c>
      <c r="J248" t="s">
        <v>1183</v>
      </c>
      <c r="K248" s="75">
        <v>1.1299999999999999</v>
      </c>
      <c r="L248" t="s">
        <v>105</v>
      </c>
      <c r="M248" s="75">
        <v>5.9</v>
      </c>
      <c r="N248" s="75">
        <v>0.23</v>
      </c>
      <c r="O248" s="75">
        <v>14806573.609999999</v>
      </c>
      <c r="P248" s="75">
        <v>108.57</v>
      </c>
      <c r="Q248" s="75">
        <v>0</v>
      </c>
      <c r="R248" s="75">
        <v>16075.496968377</v>
      </c>
      <c r="S248" s="75">
        <v>1.37</v>
      </c>
      <c r="T248" s="75">
        <f t="shared" si="8"/>
        <v>0.39910158305660937</v>
      </c>
      <c r="U248" s="75">
        <f>+R248/'סכום נכסי הקרן'!$C$42*100</f>
        <v>6.2605213107511937E-2</v>
      </c>
      <c r="W248" s="78"/>
    </row>
    <row r="249" spans="2:23">
      <c r="B249" s="86" t="s">
        <v>1184</v>
      </c>
      <c r="C249" t="s">
        <v>1185</v>
      </c>
      <c r="D249" t="s">
        <v>103</v>
      </c>
      <c r="E249" s="15"/>
      <c r="F249" t="s">
        <v>1186</v>
      </c>
      <c r="G249" t="s">
        <v>1187</v>
      </c>
      <c r="H249" t="s">
        <v>525</v>
      </c>
      <c r="I249" t="s">
        <v>153</v>
      </c>
      <c r="J249" t="s">
        <v>1188</v>
      </c>
      <c r="K249" s="75">
        <v>1.69</v>
      </c>
      <c r="L249" t="s">
        <v>105</v>
      </c>
      <c r="M249" s="75">
        <v>4.84</v>
      </c>
      <c r="N249" s="75">
        <v>0.44</v>
      </c>
      <c r="O249" s="75">
        <v>2740194.41</v>
      </c>
      <c r="P249" s="75">
        <v>108.87</v>
      </c>
      <c r="Q249" s="75">
        <v>0</v>
      </c>
      <c r="R249" s="75">
        <v>2983.2496541669998</v>
      </c>
      <c r="S249" s="75">
        <v>0.43</v>
      </c>
      <c r="T249" s="75">
        <f t="shared" si="8"/>
        <v>7.4064252070916756E-2</v>
      </c>
      <c r="U249" s="75">
        <f>+R249/'סכום נכסי הקרן'!$C$42*100</f>
        <v>1.1618115490888771E-2</v>
      </c>
      <c r="W249" s="78"/>
    </row>
    <row r="250" spans="2:23">
      <c r="B250" s="86" t="s">
        <v>1189</v>
      </c>
      <c r="C250" t="s">
        <v>1190</v>
      </c>
      <c r="D250" t="s">
        <v>103</v>
      </c>
      <c r="E250" s="15"/>
      <c r="F250" t="s">
        <v>500</v>
      </c>
      <c r="G250" t="s">
        <v>459</v>
      </c>
      <c r="H250" t="s">
        <v>221</v>
      </c>
      <c r="I250" t="s">
        <v>152</v>
      </c>
      <c r="J250" t="s">
        <v>854</v>
      </c>
      <c r="K250" s="75">
        <v>2.23</v>
      </c>
      <c r="L250" t="s">
        <v>105</v>
      </c>
      <c r="M250" s="75">
        <v>1.95</v>
      </c>
      <c r="N250" s="75">
        <v>0.68</v>
      </c>
      <c r="O250" s="75">
        <v>2942696.98</v>
      </c>
      <c r="P250" s="75">
        <v>104.26</v>
      </c>
      <c r="Q250" s="75">
        <v>0</v>
      </c>
      <c r="R250" s="75">
        <v>3068.055871348</v>
      </c>
      <c r="S250" s="75">
        <v>0.43</v>
      </c>
      <c r="T250" s="75">
        <f t="shared" si="8"/>
        <v>7.6169710807064112E-2</v>
      </c>
      <c r="U250" s="75">
        <f>+R250/'סכום נכסי הקרן'!$C$42*100</f>
        <v>1.1948389031414623E-2</v>
      </c>
      <c r="W250" s="78"/>
    </row>
    <row r="251" spans="2:23">
      <c r="B251" s="86" t="s">
        <v>1191</v>
      </c>
      <c r="C251" t="s">
        <v>1192</v>
      </c>
      <c r="D251" t="s">
        <v>103</v>
      </c>
      <c r="E251" s="15"/>
      <c r="F251" t="s">
        <v>1193</v>
      </c>
      <c r="G251" t="s">
        <v>459</v>
      </c>
      <c r="H251" t="s">
        <v>221</v>
      </c>
      <c r="I251" t="s">
        <v>152</v>
      </c>
      <c r="J251" t="s">
        <v>732</v>
      </c>
      <c r="K251" s="75">
        <v>4.3</v>
      </c>
      <c r="L251" t="s">
        <v>105</v>
      </c>
      <c r="M251" s="75">
        <v>2.0699999999999998</v>
      </c>
      <c r="N251" s="75">
        <v>1.29</v>
      </c>
      <c r="O251" s="75">
        <v>565732.51</v>
      </c>
      <c r="P251" s="75">
        <v>104.41</v>
      </c>
      <c r="Q251" s="75">
        <v>0</v>
      </c>
      <c r="R251" s="75">
        <v>590.68131369100001</v>
      </c>
      <c r="S251" s="75">
        <v>0.22</v>
      </c>
      <c r="T251" s="75">
        <f t="shared" si="8"/>
        <v>1.4664669331204916E-2</v>
      </c>
      <c r="U251" s="75">
        <f>+R251/'סכום נכסי הקרן'!$C$42*100</f>
        <v>2.3003786193978972E-3</v>
      </c>
      <c r="W251" s="78"/>
    </row>
    <row r="252" spans="2:23">
      <c r="B252" s="86" t="s">
        <v>1194</v>
      </c>
      <c r="C252" t="s">
        <v>1195</v>
      </c>
      <c r="D252" t="s">
        <v>103</v>
      </c>
      <c r="E252" s="15"/>
      <c r="F252" t="s">
        <v>487</v>
      </c>
      <c r="G252" t="s">
        <v>459</v>
      </c>
      <c r="H252" t="s">
        <v>221</v>
      </c>
      <c r="I252" t="s">
        <v>152</v>
      </c>
      <c r="J252" t="s">
        <v>376</v>
      </c>
      <c r="K252" s="75">
        <v>4.17</v>
      </c>
      <c r="L252" t="s">
        <v>105</v>
      </c>
      <c r="M252" s="75">
        <v>6.5</v>
      </c>
      <c r="N252" s="75">
        <v>1.18</v>
      </c>
      <c r="O252" s="75">
        <v>506969.49</v>
      </c>
      <c r="P252" s="75">
        <v>126.17</v>
      </c>
      <c r="Q252" s="75">
        <v>0</v>
      </c>
      <c r="R252" s="75">
        <v>639.64340553299996</v>
      </c>
      <c r="S252" s="75">
        <v>0.22</v>
      </c>
      <c r="T252" s="75">
        <f t="shared" si="8"/>
        <v>1.5880236626097582E-2</v>
      </c>
      <c r="U252" s="75">
        <f>+R252/'סכום נכסי הקרן'!$C$42*100</f>
        <v>2.4910590195116769E-3</v>
      </c>
      <c r="W252" s="78"/>
    </row>
    <row r="253" spans="2:23">
      <c r="B253" s="86" t="s">
        <v>1196</v>
      </c>
      <c r="C253" t="s">
        <v>1197</v>
      </c>
      <c r="D253" t="s">
        <v>103</v>
      </c>
      <c r="E253" s="15"/>
      <c r="F253" t="s">
        <v>487</v>
      </c>
      <c r="G253" t="s">
        <v>459</v>
      </c>
      <c r="H253" t="s">
        <v>221</v>
      </c>
      <c r="I253" t="s">
        <v>152</v>
      </c>
      <c r="J253" t="s">
        <v>1198</v>
      </c>
      <c r="K253" s="75">
        <v>1.92</v>
      </c>
      <c r="L253" t="s">
        <v>105</v>
      </c>
      <c r="M253" s="75">
        <v>6.1</v>
      </c>
      <c r="N253" s="75">
        <v>0.56000000000000005</v>
      </c>
      <c r="O253" s="75">
        <v>8943857.5299999993</v>
      </c>
      <c r="P253" s="75">
        <v>114.02</v>
      </c>
      <c r="Q253" s="75">
        <v>0</v>
      </c>
      <c r="R253" s="75">
        <v>10197.786355706001</v>
      </c>
      <c r="S253" s="75">
        <v>0.65</v>
      </c>
      <c r="T253" s="75">
        <f t="shared" si="8"/>
        <v>0.25317740945997419</v>
      </c>
      <c r="U253" s="75">
        <f>+R253/'סכום נכסי הקרן'!$C$42*100</f>
        <v>3.9714765228082947E-2</v>
      </c>
      <c r="W253" s="78"/>
    </row>
    <row r="254" spans="2:23">
      <c r="B254" s="86" t="s">
        <v>1199</v>
      </c>
      <c r="C254" t="s">
        <v>1200</v>
      </c>
      <c r="D254" t="s">
        <v>103</v>
      </c>
      <c r="E254" s="15"/>
      <c r="F254" t="s">
        <v>1201</v>
      </c>
      <c r="G254" t="s">
        <v>130</v>
      </c>
      <c r="H254" t="s">
        <v>221</v>
      </c>
      <c r="I254" t="s">
        <v>152</v>
      </c>
      <c r="J254" t="s">
        <v>1202</v>
      </c>
      <c r="K254" s="75">
        <v>1.73</v>
      </c>
      <c r="L254" t="s">
        <v>105</v>
      </c>
      <c r="M254" s="75">
        <v>1.24</v>
      </c>
      <c r="N254" s="75">
        <v>0.6</v>
      </c>
      <c r="O254" s="75">
        <v>838943.62</v>
      </c>
      <c r="P254" s="75">
        <v>101.12</v>
      </c>
      <c r="Q254" s="75">
        <v>154.98258000000001</v>
      </c>
      <c r="R254" s="75">
        <v>1003.322368544</v>
      </c>
      <c r="S254" s="75">
        <v>0.19</v>
      </c>
      <c r="T254" s="75">
        <f t="shared" si="8"/>
        <v>2.4909186097930316E-2</v>
      </c>
      <c r="U254" s="75">
        <f>+R254/'סכום נכסי הקרן'!$C$42*100</f>
        <v>3.9073884198910988E-3</v>
      </c>
      <c r="W254" s="78"/>
    </row>
    <row r="255" spans="2:23">
      <c r="B255" s="86" t="s">
        <v>1203</v>
      </c>
      <c r="C255" t="s">
        <v>1204</v>
      </c>
      <c r="D255" t="s">
        <v>103</v>
      </c>
      <c r="E255" s="15"/>
      <c r="F255" t="s">
        <v>550</v>
      </c>
      <c r="G255" t="s">
        <v>515</v>
      </c>
      <c r="H255" t="s">
        <v>217</v>
      </c>
      <c r="I255" t="s">
        <v>152</v>
      </c>
      <c r="J255" t="s">
        <v>473</v>
      </c>
      <c r="K255" s="75">
        <v>5.55</v>
      </c>
      <c r="L255" t="s">
        <v>105</v>
      </c>
      <c r="M255" s="75">
        <v>3.39</v>
      </c>
      <c r="N255" s="75">
        <v>2.19</v>
      </c>
      <c r="O255" s="75">
        <v>2788881.04</v>
      </c>
      <c r="P255" s="75">
        <v>109.29</v>
      </c>
      <c r="Q255" s="75">
        <v>0</v>
      </c>
      <c r="R255" s="75">
        <v>3047.9680886159999</v>
      </c>
      <c r="S255" s="75">
        <v>0.32</v>
      </c>
      <c r="T255" s="75">
        <f t="shared" si="8"/>
        <v>7.5670997398439216E-2</v>
      </c>
      <c r="U255" s="75">
        <f>+R255/'סכום נכסי הקרן'!$C$42*100</f>
        <v>1.1870158173527731E-2</v>
      </c>
      <c r="W255" s="78"/>
    </row>
    <row r="256" spans="2:23">
      <c r="B256" s="86" t="s">
        <v>1205</v>
      </c>
      <c r="C256" t="s">
        <v>1206</v>
      </c>
      <c r="D256" t="s">
        <v>103</v>
      </c>
      <c r="E256" s="15"/>
      <c r="F256" t="s">
        <v>568</v>
      </c>
      <c r="G256" t="s">
        <v>135</v>
      </c>
      <c r="H256" t="s">
        <v>217</v>
      </c>
      <c r="I256" t="s">
        <v>152</v>
      </c>
      <c r="J256" t="s">
        <v>404</v>
      </c>
      <c r="K256" s="75">
        <v>6.19</v>
      </c>
      <c r="L256" t="s">
        <v>105</v>
      </c>
      <c r="M256" s="75">
        <v>3.65</v>
      </c>
      <c r="N256" s="75">
        <v>2.25</v>
      </c>
      <c r="O256" s="75">
        <v>18018159.27</v>
      </c>
      <c r="P256" s="75">
        <v>110.23</v>
      </c>
      <c r="Q256" s="75">
        <v>0</v>
      </c>
      <c r="R256" s="75">
        <v>19861.416963321</v>
      </c>
      <c r="S256" s="75">
        <v>1.1299999999999999</v>
      </c>
      <c r="T256" s="75">
        <f t="shared" si="8"/>
        <v>0.49309349299756666</v>
      </c>
      <c r="U256" s="75">
        <f>+R256/'סכום נכסי הקרן'!$C$42*100</f>
        <v>7.7349287804406933E-2</v>
      </c>
      <c r="W256" s="78"/>
    </row>
    <row r="257" spans="2:23">
      <c r="B257" s="86" t="s">
        <v>1207</v>
      </c>
      <c r="C257" t="s">
        <v>1208</v>
      </c>
      <c r="D257" t="s">
        <v>103</v>
      </c>
      <c r="E257" s="15"/>
      <c r="F257" t="s">
        <v>568</v>
      </c>
      <c r="G257" t="s">
        <v>135</v>
      </c>
      <c r="H257" t="s">
        <v>217</v>
      </c>
      <c r="I257" t="s">
        <v>152</v>
      </c>
      <c r="J257" t="s">
        <v>404</v>
      </c>
      <c r="K257" s="75">
        <v>3.09</v>
      </c>
      <c r="L257" t="s">
        <v>105</v>
      </c>
      <c r="M257" s="75">
        <v>1.51</v>
      </c>
      <c r="N257" s="75">
        <v>0.96</v>
      </c>
      <c r="O257" s="75">
        <v>5933516.8499999996</v>
      </c>
      <c r="P257" s="75">
        <v>101.79</v>
      </c>
      <c r="Q257" s="75">
        <v>0</v>
      </c>
      <c r="R257" s="75">
        <v>6039.7268016150001</v>
      </c>
      <c r="S257" s="75">
        <v>0.81</v>
      </c>
      <c r="T257" s="75">
        <f t="shared" si="8"/>
        <v>0.14994650134274151</v>
      </c>
      <c r="U257" s="75">
        <f>+R257/'סכום נכסי הקרן'!$C$42*100</f>
        <v>2.3521411765376594E-2</v>
      </c>
      <c r="W257" s="78"/>
    </row>
    <row r="258" spans="2:23">
      <c r="B258" s="86" t="s">
        <v>1209</v>
      </c>
      <c r="C258" t="s">
        <v>1210</v>
      </c>
      <c r="D258" t="s">
        <v>103</v>
      </c>
      <c r="E258" s="15"/>
      <c r="F258" t="s">
        <v>568</v>
      </c>
      <c r="G258" t="s">
        <v>135</v>
      </c>
      <c r="H258" t="s">
        <v>217</v>
      </c>
      <c r="I258" t="s">
        <v>152</v>
      </c>
      <c r="J258" t="s">
        <v>357</v>
      </c>
      <c r="K258" s="75">
        <v>0</v>
      </c>
      <c r="L258" t="s">
        <v>105</v>
      </c>
      <c r="M258" s="75">
        <v>3.65</v>
      </c>
      <c r="N258" s="75">
        <v>0</v>
      </c>
      <c r="O258" s="75">
        <v>11223427.51</v>
      </c>
      <c r="P258" s="75">
        <v>109.91</v>
      </c>
      <c r="Q258" s="75">
        <v>0</v>
      </c>
      <c r="R258" s="75">
        <v>12335.669176240999</v>
      </c>
      <c r="S258" s="75">
        <v>0</v>
      </c>
      <c r="T258" s="75">
        <f t="shared" si="8"/>
        <v>0.30625399052888219</v>
      </c>
      <c r="U258" s="75">
        <f>+R258/'סכום נכסי הקרן'!$C$42*100</f>
        <v>4.8040642172464287E-2</v>
      </c>
      <c r="W258" s="78"/>
    </row>
    <row r="259" spans="2:23">
      <c r="B259" s="86" t="s">
        <v>1211</v>
      </c>
      <c r="C259" t="s">
        <v>1212</v>
      </c>
      <c r="D259" t="s">
        <v>103</v>
      </c>
      <c r="E259" s="15"/>
      <c r="F259" t="s">
        <v>458</v>
      </c>
      <c r="G259" t="s">
        <v>459</v>
      </c>
      <c r="H259" t="s">
        <v>217</v>
      </c>
      <c r="I259" t="s">
        <v>152</v>
      </c>
      <c r="J259" t="s">
        <v>295</v>
      </c>
      <c r="K259" s="75">
        <v>3.27</v>
      </c>
      <c r="L259" t="s">
        <v>105</v>
      </c>
      <c r="M259" s="75">
        <v>1.55</v>
      </c>
      <c r="N259" s="75">
        <v>0.86</v>
      </c>
      <c r="O259" s="75">
        <v>2240171.9900000002</v>
      </c>
      <c r="P259" s="75">
        <v>102.33</v>
      </c>
      <c r="Q259" s="75">
        <v>0</v>
      </c>
      <c r="R259" s="75">
        <v>2292.367997367</v>
      </c>
      <c r="S259" s="75">
        <v>0.24</v>
      </c>
      <c r="T259" s="75">
        <f t="shared" si="8"/>
        <v>5.6911938616716201E-2</v>
      </c>
      <c r="U259" s="75">
        <f>+R259/'סכום נכסי הקרן'!$C$42*100</f>
        <v>8.927511683048811E-3</v>
      </c>
      <c r="W259" s="78"/>
    </row>
    <row r="260" spans="2:23">
      <c r="B260" s="86" t="s">
        <v>1213</v>
      </c>
      <c r="C260" t="s">
        <v>1214</v>
      </c>
      <c r="D260" t="s">
        <v>103</v>
      </c>
      <c r="E260" s="15"/>
      <c r="F260" t="s">
        <v>587</v>
      </c>
      <c r="G260" t="s">
        <v>459</v>
      </c>
      <c r="H260" t="s">
        <v>217</v>
      </c>
      <c r="I260" t="s">
        <v>152</v>
      </c>
      <c r="J260" t="s">
        <v>376</v>
      </c>
      <c r="K260" s="75">
        <v>2.94</v>
      </c>
      <c r="L260" t="s">
        <v>105</v>
      </c>
      <c r="M260" s="75">
        <v>6.4</v>
      </c>
      <c r="N260" s="75">
        <v>0.8</v>
      </c>
      <c r="O260" s="75">
        <v>2388093.71</v>
      </c>
      <c r="P260" s="75">
        <v>119.55</v>
      </c>
      <c r="Q260" s="75">
        <v>0</v>
      </c>
      <c r="R260" s="75">
        <v>2854.966030305</v>
      </c>
      <c r="S260" s="75">
        <v>0.73</v>
      </c>
      <c r="T260" s="75">
        <f t="shared" si="8"/>
        <v>7.0879392687453996E-2</v>
      </c>
      <c r="U260" s="75">
        <f>+R260/'סכום נכסי הקרן'!$C$42*100</f>
        <v>1.1118521380306494E-2</v>
      </c>
      <c r="W260" s="78"/>
    </row>
    <row r="261" spans="2:23">
      <c r="B261" s="86" t="s">
        <v>1215</v>
      </c>
      <c r="C261" t="s">
        <v>1216</v>
      </c>
      <c r="D261" t="s">
        <v>103</v>
      </c>
      <c r="E261" s="15"/>
      <c r="F261" t="s">
        <v>587</v>
      </c>
      <c r="G261" t="s">
        <v>459</v>
      </c>
      <c r="H261" t="s">
        <v>217</v>
      </c>
      <c r="I261" t="s">
        <v>152</v>
      </c>
      <c r="J261" t="s">
        <v>1217</v>
      </c>
      <c r="K261" s="75">
        <v>0.92</v>
      </c>
      <c r="L261" t="s">
        <v>105</v>
      </c>
      <c r="M261" s="75">
        <v>6.1</v>
      </c>
      <c r="N261" s="75">
        <v>0.36</v>
      </c>
      <c r="O261" s="75">
        <v>787933.26</v>
      </c>
      <c r="P261" s="75">
        <v>108.79</v>
      </c>
      <c r="Q261" s="75">
        <v>0</v>
      </c>
      <c r="R261" s="75">
        <v>857.19259355400004</v>
      </c>
      <c r="S261" s="75">
        <v>0.26</v>
      </c>
      <c r="T261" s="75">
        <f t="shared" si="8"/>
        <v>2.1281265627108116E-2</v>
      </c>
      <c r="U261" s="75">
        <f>+R261/'סכום נכסי הקרן'!$C$42*100</f>
        <v>3.338293372776959E-3</v>
      </c>
      <c r="W261" s="78"/>
    </row>
    <row r="262" spans="2:23">
      <c r="B262" s="86" t="s">
        <v>1218</v>
      </c>
      <c r="C262" t="s">
        <v>1219</v>
      </c>
      <c r="D262" t="s">
        <v>103</v>
      </c>
      <c r="E262" s="15"/>
      <c r="F262" t="s">
        <v>596</v>
      </c>
      <c r="G262" t="s">
        <v>459</v>
      </c>
      <c r="H262" t="s">
        <v>217</v>
      </c>
      <c r="I262" t="s">
        <v>152</v>
      </c>
      <c r="J262" t="s">
        <v>295</v>
      </c>
      <c r="K262" s="75">
        <v>2.4700000000000002</v>
      </c>
      <c r="L262" t="s">
        <v>105</v>
      </c>
      <c r="M262" s="75">
        <v>1.05</v>
      </c>
      <c r="N262" s="75">
        <v>0.79</v>
      </c>
      <c r="O262" s="75">
        <v>373407</v>
      </c>
      <c r="P262" s="75">
        <v>100.65</v>
      </c>
      <c r="Q262" s="75">
        <v>1.0002899999999999</v>
      </c>
      <c r="R262" s="75">
        <v>376.83443549999998</v>
      </c>
      <c r="S262" s="75">
        <v>0.12</v>
      </c>
      <c r="T262" s="75">
        <f t="shared" si="8"/>
        <v>9.3555564754324253E-3</v>
      </c>
      <c r="U262" s="75">
        <f>+R262/'סכום נכסי הקרן'!$C$42*100</f>
        <v>1.4675627252541676E-3</v>
      </c>
      <c r="W262" s="78"/>
    </row>
    <row r="263" spans="2:23">
      <c r="B263" s="86" t="s">
        <v>1220</v>
      </c>
      <c r="C263" t="s">
        <v>1221</v>
      </c>
      <c r="D263" t="s">
        <v>103</v>
      </c>
      <c r="E263" s="15"/>
      <c r="F263" t="s">
        <v>601</v>
      </c>
      <c r="G263" t="s">
        <v>515</v>
      </c>
      <c r="H263" t="s">
        <v>217</v>
      </c>
      <c r="I263" t="s">
        <v>152</v>
      </c>
      <c r="J263" t="s">
        <v>1222</v>
      </c>
      <c r="K263" s="75">
        <v>3.9</v>
      </c>
      <c r="L263" t="s">
        <v>105</v>
      </c>
      <c r="M263" s="75">
        <v>4.5999999999999996</v>
      </c>
      <c r="N263" s="75">
        <v>1.42</v>
      </c>
      <c r="O263" s="75">
        <v>1072391.48</v>
      </c>
      <c r="P263" s="75">
        <v>114.22</v>
      </c>
      <c r="Q263" s="75">
        <v>0</v>
      </c>
      <c r="R263" s="75">
        <v>1224.8855484559999</v>
      </c>
      <c r="S263" s="75">
        <v>0.42</v>
      </c>
      <c r="T263" s="75">
        <f t="shared" si="8"/>
        <v>3.0409869282026186E-2</v>
      </c>
      <c r="U263" s="75">
        <f>+R263/'סכום נכסי הקרן'!$C$42*100</f>
        <v>4.7702550623628798E-3</v>
      </c>
      <c r="W263" s="78"/>
    </row>
    <row r="264" spans="2:23">
      <c r="B264" s="86" t="s">
        <v>1223</v>
      </c>
      <c r="C264" t="s">
        <v>1224</v>
      </c>
      <c r="D264" t="s">
        <v>103</v>
      </c>
      <c r="E264" s="15"/>
      <c r="F264" t="s">
        <v>601</v>
      </c>
      <c r="G264" t="s">
        <v>515</v>
      </c>
      <c r="H264" t="s">
        <v>217</v>
      </c>
      <c r="I264" t="s">
        <v>152</v>
      </c>
      <c r="J264" t="s">
        <v>751</v>
      </c>
      <c r="K264" s="75">
        <v>5.94</v>
      </c>
      <c r="L264" t="s">
        <v>105</v>
      </c>
      <c r="M264" s="75">
        <v>2.5499999999999998</v>
      </c>
      <c r="N264" s="75">
        <v>2.13</v>
      </c>
      <c r="O264" s="75">
        <v>41693</v>
      </c>
      <c r="P264" s="75">
        <v>103.25</v>
      </c>
      <c r="Q264" s="75">
        <v>0</v>
      </c>
      <c r="R264" s="75">
        <v>43.048022500000002</v>
      </c>
      <c r="S264" s="75">
        <v>0.04</v>
      </c>
      <c r="T264" s="75">
        <f t="shared" si="8"/>
        <v>1.0687404539345391E-3</v>
      </c>
      <c r="U264" s="75">
        <f>+R264/'סכום נכסי הקרן'!$C$42*100</f>
        <v>1.6764835499462398E-4</v>
      </c>
      <c r="W264" s="78"/>
    </row>
    <row r="265" spans="2:23">
      <c r="B265" s="86" t="s">
        <v>1225</v>
      </c>
      <c r="C265" t="s">
        <v>1226</v>
      </c>
      <c r="D265" t="s">
        <v>103</v>
      </c>
      <c r="E265" s="15"/>
      <c r="F265" t="s">
        <v>608</v>
      </c>
      <c r="G265" t="s">
        <v>1227</v>
      </c>
      <c r="H265" t="s">
        <v>217</v>
      </c>
      <c r="I265" t="s">
        <v>152</v>
      </c>
      <c r="J265" t="s">
        <v>385</v>
      </c>
      <c r="K265" s="75">
        <v>4.4000000000000004</v>
      </c>
      <c r="L265" t="s">
        <v>105</v>
      </c>
      <c r="M265" s="75">
        <v>4.8</v>
      </c>
      <c r="N265" s="75">
        <v>1.4</v>
      </c>
      <c r="O265" s="75">
        <v>15653179.52</v>
      </c>
      <c r="P265" s="75">
        <v>115.58</v>
      </c>
      <c r="Q265" s="75">
        <v>952.44749999999999</v>
      </c>
      <c r="R265" s="75">
        <v>19044.392389215998</v>
      </c>
      <c r="S265" s="75">
        <v>0.74</v>
      </c>
      <c r="T265" s="75">
        <f t="shared" si="8"/>
        <v>0.47280946684503772</v>
      </c>
      <c r="U265" s="75">
        <f>+R265/'סכום נכסי הקרן'!$C$42*100</f>
        <v>7.4167426759828473E-2</v>
      </c>
      <c r="W265" s="78"/>
    </row>
    <row r="266" spans="2:23">
      <c r="B266" s="86" t="s">
        <v>1228</v>
      </c>
      <c r="C266" t="s">
        <v>1229</v>
      </c>
      <c r="D266" t="s">
        <v>103</v>
      </c>
      <c r="E266" s="15"/>
      <c r="F266" t="s">
        <v>608</v>
      </c>
      <c r="G266" t="s">
        <v>1227</v>
      </c>
      <c r="H266" t="s">
        <v>217</v>
      </c>
      <c r="I266" t="s">
        <v>152</v>
      </c>
      <c r="J266" t="s">
        <v>878</v>
      </c>
      <c r="K266" s="75">
        <v>3.2</v>
      </c>
      <c r="L266" t="s">
        <v>105</v>
      </c>
      <c r="M266" s="75">
        <v>4.5</v>
      </c>
      <c r="N266" s="75">
        <v>1.01</v>
      </c>
      <c r="O266" s="75">
        <v>605833.02</v>
      </c>
      <c r="P266" s="75">
        <v>112.07</v>
      </c>
      <c r="Q266" s="75">
        <v>0</v>
      </c>
      <c r="R266" s="75">
        <v>678.95706551399996</v>
      </c>
      <c r="S266" s="75">
        <v>0.22</v>
      </c>
      <c r="T266" s="75">
        <f t="shared" si="8"/>
        <v>1.68562651722154E-2</v>
      </c>
      <c r="U266" s="75">
        <f>+R266/'סכום נכסי הקרן'!$C$42*100</f>
        <v>2.6441640878021571E-3</v>
      </c>
      <c r="W266" s="78"/>
    </row>
    <row r="267" spans="2:23">
      <c r="B267" s="86" t="s">
        <v>1230</v>
      </c>
      <c r="C267" t="s">
        <v>1231</v>
      </c>
      <c r="D267" t="s">
        <v>103</v>
      </c>
      <c r="E267" s="15"/>
      <c r="F267" t="s">
        <v>1232</v>
      </c>
      <c r="G267" t="s">
        <v>647</v>
      </c>
      <c r="H267" t="s">
        <v>217</v>
      </c>
      <c r="I267" t="s">
        <v>152</v>
      </c>
      <c r="J267" t="s">
        <v>732</v>
      </c>
      <c r="K267" s="75">
        <v>4.7300000000000004</v>
      </c>
      <c r="L267" t="s">
        <v>105</v>
      </c>
      <c r="M267" s="75">
        <v>2.4500000000000002</v>
      </c>
      <c r="N267" s="75">
        <v>1.75</v>
      </c>
      <c r="O267" s="75">
        <v>2571458.0099999998</v>
      </c>
      <c r="P267" s="75">
        <v>103.36</v>
      </c>
      <c r="Q267" s="75">
        <v>31.69313</v>
      </c>
      <c r="R267" s="75">
        <v>2689.5521291360001</v>
      </c>
      <c r="S267" s="75">
        <v>0.16</v>
      </c>
      <c r="T267" s="75">
        <f t="shared" si="8"/>
        <v>6.6772710950274539E-2</v>
      </c>
      <c r="U267" s="75">
        <f>+R267/'סכום נכסי הקרן'!$C$42*100</f>
        <v>1.0474325275265289E-2</v>
      </c>
      <c r="W267" s="78"/>
    </row>
    <row r="268" spans="2:23">
      <c r="B268" s="86" t="s">
        <v>1233</v>
      </c>
      <c r="C268" t="s">
        <v>1234</v>
      </c>
      <c r="D268" t="s">
        <v>103</v>
      </c>
      <c r="E268" s="15"/>
      <c r="F268" t="s">
        <v>458</v>
      </c>
      <c r="G268" t="s">
        <v>459</v>
      </c>
      <c r="H268" t="s">
        <v>217</v>
      </c>
      <c r="I268" t="s">
        <v>152</v>
      </c>
      <c r="J268" t="s">
        <v>295</v>
      </c>
      <c r="K268" s="75">
        <v>2.78</v>
      </c>
      <c r="L268" t="s">
        <v>105</v>
      </c>
      <c r="M268" s="75">
        <v>2.15</v>
      </c>
      <c r="N268" s="75">
        <v>0.84</v>
      </c>
      <c r="O268" s="75">
        <v>1207061.9099999999</v>
      </c>
      <c r="P268" s="75">
        <v>103.83</v>
      </c>
      <c r="Q268" s="75">
        <v>0</v>
      </c>
      <c r="R268" s="75">
        <v>1253.292381153</v>
      </c>
      <c r="S268" s="75">
        <v>0.12</v>
      </c>
      <c r="T268" s="75">
        <f t="shared" si="8"/>
        <v>3.1115117270396252E-2</v>
      </c>
      <c r="U268" s="75">
        <f>+R268/'סכום נכסי הקרן'!$C$42*100</f>
        <v>4.8808840412494147E-3</v>
      </c>
      <c r="W268" s="78"/>
    </row>
    <row r="269" spans="2:23">
      <c r="B269" s="86" t="s">
        <v>1235</v>
      </c>
      <c r="C269" t="s">
        <v>1236</v>
      </c>
      <c r="D269" t="s">
        <v>103</v>
      </c>
      <c r="E269" s="15"/>
      <c r="F269" t="s">
        <v>1237</v>
      </c>
      <c r="G269" t="s">
        <v>615</v>
      </c>
      <c r="H269" t="s">
        <v>557</v>
      </c>
      <c r="I269" t="s">
        <v>153</v>
      </c>
      <c r="J269" t="s">
        <v>1001</v>
      </c>
      <c r="K269" s="75">
        <v>5.05</v>
      </c>
      <c r="L269" t="s">
        <v>105</v>
      </c>
      <c r="M269" s="75">
        <v>3.39</v>
      </c>
      <c r="N269" s="75">
        <v>1.78</v>
      </c>
      <c r="O269" s="75">
        <v>11484697.42</v>
      </c>
      <c r="P269" s="75">
        <v>110.03</v>
      </c>
      <c r="Q269" s="75">
        <v>0</v>
      </c>
      <c r="R269" s="75">
        <v>12636.612571226</v>
      </c>
      <c r="S269" s="75">
        <v>1.61</v>
      </c>
      <c r="T269" s="75">
        <f t="shared" si="8"/>
        <v>0.31372542270825515</v>
      </c>
      <c r="U269" s="75">
        <f>+R269/'סכום נכסי הקרן'!$C$42*100</f>
        <v>4.9212651063598199E-2</v>
      </c>
      <c r="W269" s="78"/>
    </row>
    <row r="270" spans="2:23">
      <c r="B270" s="86" t="s">
        <v>1238</v>
      </c>
      <c r="C270" t="s">
        <v>1239</v>
      </c>
      <c r="D270" t="s">
        <v>103</v>
      </c>
      <c r="E270" s="15"/>
      <c r="F270" t="s">
        <v>628</v>
      </c>
      <c r="G270" t="s">
        <v>629</v>
      </c>
      <c r="H270" t="s">
        <v>557</v>
      </c>
      <c r="I270" t="s">
        <v>153</v>
      </c>
      <c r="J270" t="s">
        <v>1240</v>
      </c>
      <c r="K270" s="75">
        <v>3.8</v>
      </c>
      <c r="L270" t="s">
        <v>105</v>
      </c>
      <c r="M270" s="75">
        <v>4.5</v>
      </c>
      <c r="N270" s="75">
        <v>1.02</v>
      </c>
      <c r="O270" s="75">
        <v>997628.09</v>
      </c>
      <c r="P270" s="75">
        <v>113.78</v>
      </c>
      <c r="Q270" s="75">
        <v>22.657530000000001</v>
      </c>
      <c r="R270" s="75">
        <v>1157.7587708020001</v>
      </c>
      <c r="S270" s="75">
        <v>0.22</v>
      </c>
      <c r="T270" s="75">
        <f t="shared" si="8"/>
        <v>2.8743332733893255E-2</v>
      </c>
      <c r="U270" s="75">
        <f>+R270/'סכום נכסי הקרן'!$C$42*100</f>
        <v>4.508833208437233E-3</v>
      </c>
      <c r="W270" s="78"/>
    </row>
    <row r="271" spans="2:23">
      <c r="B271" s="86" t="s">
        <v>1241</v>
      </c>
      <c r="C271" t="s">
        <v>1242</v>
      </c>
      <c r="D271" t="s">
        <v>103</v>
      </c>
      <c r="E271" s="15"/>
      <c r="F271" t="s">
        <v>1243</v>
      </c>
      <c r="G271" t="s">
        <v>1187</v>
      </c>
      <c r="H271" t="s">
        <v>217</v>
      </c>
      <c r="I271" t="s">
        <v>152</v>
      </c>
      <c r="J271" t="s">
        <v>1244</v>
      </c>
      <c r="K271" s="75">
        <v>1.71</v>
      </c>
      <c r="L271" t="s">
        <v>105</v>
      </c>
      <c r="M271" s="75">
        <v>4.0999999999999996</v>
      </c>
      <c r="N271" s="75">
        <v>0.6</v>
      </c>
      <c r="O271" s="75">
        <v>14142523.970000001</v>
      </c>
      <c r="P271" s="75">
        <v>107.09</v>
      </c>
      <c r="Q271" s="75">
        <v>0</v>
      </c>
      <c r="R271" s="75">
        <v>15145.228919473</v>
      </c>
      <c r="S271" s="75">
        <v>1.18</v>
      </c>
      <c r="T271" s="75">
        <f t="shared" si="8"/>
        <v>0.37600609482909658</v>
      </c>
      <c r="U271" s="75">
        <f>+R271/'סכום נכסי הקרן'!$C$42*100</f>
        <v>5.898233105519899E-2</v>
      </c>
      <c r="W271" s="78"/>
    </row>
    <row r="272" spans="2:23">
      <c r="B272" s="86" t="s">
        <v>1245</v>
      </c>
      <c r="C272" t="s">
        <v>1246</v>
      </c>
      <c r="D272" t="s">
        <v>103</v>
      </c>
      <c r="E272" s="15"/>
      <c r="F272" t="s">
        <v>1243</v>
      </c>
      <c r="G272" t="s">
        <v>1187</v>
      </c>
      <c r="H272" t="s">
        <v>217</v>
      </c>
      <c r="I272" t="s">
        <v>152</v>
      </c>
      <c r="J272" t="s">
        <v>1247</v>
      </c>
      <c r="K272" s="75">
        <v>5.03</v>
      </c>
      <c r="L272" t="s">
        <v>105</v>
      </c>
      <c r="M272" s="75">
        <v>1.05</v>
      </c>
      <c r="N272" s="75">
        <v>0.96</v>
      </c>
      <c r="O272" s="75">
        <v>5792483.5700000003</v>
      </c>
      <c r="P272" s="75">
        <v>100.8</v>
      </c>
      <c r="Q272" s="75">
        <v>0</v>
      </c>
      <c r="R272" s="75">
        <v>5838.8234385599999</v>
      </c>
      <c r="S272" s="75">
        <v>1.25</v>
      </c>
      <c r="T272" s="75">
        <f t="shared" si="8"/>
        <v>0.14495873328839298</v>
      </c>
      <c r="U272" s="75">
        <f>+R272/'סכום נכסי הקרן'!$C$42*100</f>
        <v>2.2739003738874136E-2</v>
      </c>
      <c r="W272" s="78"/>
    </row>
    <row r="273" spans="2:23">
      <c r="B273" s="86" t="s">
        <v>1248</v>
      </c>
      <c r="C273" t="s">
        <v>1249</v>
      </c>
      <c r="D273" t="s">
        <v>103</v>
      </c>
      <c r="E273" s="15"/>
      <c r="F273" t="s">
        <v>757</v>
      </c>
      <c r="G273" t="s">
        <v>615</v>
      </c>
      <c r="H273" t="s">
        <v>636</v>
      </c>
      <c r="I273" t="s">
        <v>152</v>
      </c>
      <c r="J273" t="s">
        <v>1178</v>
      </c>
      <c r="K273" s="75">
        <v>5.69</v>
      </c>
      <c r="L273" t="s">
        <v>105</v>
      </c>
      <c r="M273" s="75">
        <v>3.85</v>
      </c>
      <c r="N273" s="75">
        <v>1.96</v>
      </c>
      <c r="O273" s="75">
        <v>890200.11</v>
      </c>
      <c r="P273" s="75">
        <v>111.92</v>
      </c>
      <c r="Q273" s="75">
        <v>0</v>
      </c>
      <c r="R273" s="75">
        <v>996.31196311199994</v>
      </c>
      <c r="S273" s="75">
        <v>0.22</v>
      </c>
      <c r="T273" s="75">
        <f t="shared" si="8"/>
        <v>2.4735140846870042E-2</v>
      </c>
      <c r="U273" s="75">
        <f>+R273/'סכום נכסי הקרן'!$C$42*100</f>
        <v>3.8800867490995962E-3</v>
      </c>
      <c r="W273" s="78"/>
    </row>
    <row r="274" spans="2:23">
      <c r="B274" s="86" t="s">
        <v>1250</v>
      </c>
      <c r="C274" t="s">
        <v>1251</v>
      </c>
      <c r="D274" t="s">
        <v>103</v>
      </c>
      <c r="E274" s="15"/>
      <c r="F274" t="s">
        <v>757</v>
      </c>
      <c r="G274" t="s">
        <v>615</v>
      </c>
      <c r="H274" t="s">
        <v>640</v>
      </c>
      <c r="I274" t="s">
        <v>153</v>
      </c>
      <c r="J274" t="s">
        <v>295</v>
      </c>
      <c r="K274" s="75">
        <v>4.96</v>
      </c>
      <c r="L274" t="s">
        <v>105</v>
      </c>
      <c r="M274" s="75">
        <v>3.05</v>
      </c>
      <c r="N274" s="75">
        <v>1.71</v>
      </c>
      <c r="O274" s="75">
        <v>916630.27</v>
      </c>
      <c r="P274" s="75">
        <v>107.33</v>
      </c>
      <c r="Q274" s="75">
        <v>0</v>
      </c>
      <c r="R274" s="75">
        <v>983.81926879100001</v>
      </c>
      <c r="S274" s="75">
        <v>0.22</v>
      </c>
      <c r="T274" s="75">
        <f t="shared" si="8"/>
        <v>2.4424988439764907E-2</v>
      </c>
      <c r="U274" s="75">
        <f>+R274/'סכום נכסי הקרן'!$C$42*100</f>
        <v>3.8314345804113291E-3</v>
      </c>
      <c r="W274" s="78"/>
    </row>
    <row r="275" spans="2:23">
      <c r="B275" s="86" t="s">
        <v>1252</v>
      </c>
      <c r="C275" t="s">
        <v>1253</v>
      </c>
      <c r="D275" t="s">
        <v>103</v>
      </c>
      <c r="E275" s="15"/>
      <c r="F275" t="s">
        <v>639</v>
      </c>
      <c r="G275" t="s">
        <v>459</v>
      </c>
      <c r="H275" t="s">
        <v>640</v>
      </c>
      <c r="I275" t="s">
        <v>153</v>
      </c>
      <c r="J275" t="s">
        <v>382</v>
      </c>
      <c r="K275" s="75">
        <v>2.41</v>
      </c>
      <c r="L275" t="s">
        <v>105</v>
      </c>
      <c r="M275" s="75">
        <v>2.95</v>
      </c>
      <c r="N275" s="75">
        <v>0.82</v>
      </c>
      <c r="O275" s="75">
        <v>568319.30000000005</v>
      </c>
      <c r="P275" s="75">
        <v>106.72</v>
      </c>
      <c r="Q275" s="75">
        <v>0</v>
      </c>
      <c r="R275" s="75">
        <v>606.51035695999997</v>
      </c>
      <c r="S275" s="75">
        <v>0.22</v>
      </c>
      <c r="T275" s="75">
        <f t="shared" si="8"/>
        <v>1.5057652281552068E-2</v>
      </c>
      <c r="U275" s="75">
        <f>+R275/'סכום נכסי הקרן'!$C$42*100</f>
        <v>2.3620240309887913E-3</v>
      </c>
      <c r="W275" s="78"/>
    </row>
    <row r="276" spans="2:23">
      <c r="B276" s="86" t="s">
        <v>1254</v>
      </c>
      <c r="C276" t="s">
        <v>1255</v>
      </c>
      <c r="D276" t="s">
        <v>103</v>
      </c>
      <c r="E276" s="15"/>
      <c r="F276" t="s">
        <v>639</v>
      </c>
      <c r="G276" t="s">
        <v>459</v>
      </c>
      <c r="H276" t="s">
        <v>640</v>
      </c>
      <c r="I276" t="s">
        <v>153</v>
      </c>
      <c r="J276" t="s">
        <v>1256</v>
      </c>
      <c r="K276" s="75">
        <v>2.64</v>
      </c>
      <c r="L276" t="s">
        <v>105</v>
      </c>
      <c r="M276" s="75">
        <v>0.97</v>
      </c>
      <c r="N276" s="75">
        <v>0.72</v>
      </c>
      <c r="O276" s="75">
        <v>16551899.32</v>
      </c>
      <c r="P276" s="75">
        <v>100.69</v>
      </c>
      <c r="Q276" s="75">
        <v>0</v>
      </c>
      <c r="R276" s="75">
        <v>16666.107425308001</v>
      </c>
      <c r="S276" s="75">
        <v>3.82</v>
      </c>
      <c r="T276" s="75">
        <f t="shared" si="8"/>
        <v>0.41376449324810372</v>
      </c>
      <c r="U276" s="75">
        <f>+R276/'סכום נכסי הקרן'!$C$42*100</f>
        <v>6.4905315778827563E-2</v>
      </c>
      <c r="W276" s="78"/>
    </row>
    <row r="277" spans="2:23">
      <c r="B277" s="86" t="s">
        <v>1257</v>
      </c>
      <c r="C277" t="s">
        <v>1258</v>
      </c>
      <c r="D277" t="s">
        <v>103</v>
      </c>
      <c r="E277" s="15"/>
      <c r="F277" t="s">
        <v>651</v>
      </c>
      <c r="G277" t="s">
        <v>515</v>
      </c>
      <c r="H277" t="s">
        <v>636</v>
      </c>
      <c r="I277" t="s">
        <v>152</v>
      </c>
      <c r="J277" t="s">
        <v>576</v>
      </c>
      <c r="K277" s="75">
        <v>7.25</v>
      </c>
      <c r="L277" t="s">
        <v>105</v>
      </c>
      <c r="M277" s="75">
        <v>2.36</v>
      </c>
      <c r="N277" s="75">
        <v>1.67</v>
      </c>
      <c r="O277" s="75">
        <v>18619770.289999999</v>
      </c>
      <c r="P277" s="75">
        <v>105.25</v>
      </c>
      <c r="Q277" s="75">
        <v>0</v>
      </c>
      <c r="R277" s="75">
        <v>19597.308230225</v>
      </c>
      <c r="S277" s="75">
        <v>2.71</v>
      </c>
      <c r="T277" s="75">
        <f t="shared" si="8"/>
        <v>0.48653654401583124</v>
      </c>
      <c r="U277" s="75">
        <f>+R277/'סכום נכסי הקרן'!$C$42*100</f>
        <v>7.6320729648378785E-2</v>
      </c>
      <c r="W277" s="78"/>
    </row>
    <row r="278" spans="2:23">
      <c r="B278" s="86" t="s">
        <v>1259</v>
      </c>
      <c r="C278" t="s">
        <v>1260</v>
      </c>
      <c r="D278" t="s">
        <v>103</v>
      </c>
      <c r="E278" s="15"/>
      <c r="F278" t="s">
        <v>651</v>
      </c>
      <c r="G278" t="s">
        <v>515</v>
      </c>
      <c r="H278" t="s">
        <v>636</v>
      </c>
      <c r="I278" t="s">
        <v>152</v>
      </c>
      <c r="J278" t="s">
        <v>576</v>
      </c>
      <c r="K278" s="75">
        <v>5.63</v>
      </c>
      <c r="L278" t="s">
        <v>105</v>
      </c>
      <c r="M278" s="75">
        <v>3.85</v>
      </c>
      <c r="N278" s="75">
        <v>2.2799999999999998</v>
      </c>
      <c r="O278" s="75">
        <v>3450893.58</v>
      </c>
      <c r="P278" s="75">
        <v>111.33</v>
      </c>
      <c r="Q278" s="75">
        <v>0</v>
      </c>
      <c r="R278" s="75">
        <v>3841.8798226140002</v>
      </c>
      <c r="S278" s="75">
        <v>0.32</v>
      </c>
      <c r="T278" s="75">
        <f t="shared" si="8"/>
        <v>9.5381207942419027E-2</v>
      </c>
      <c r="U278" s="75">
        <f>+R278/'סכום נכסי הקרן'!$C$42*100</f>
        <v>1.4962007426665763E-2</v>
      </c>
      <c r="W278" s="78"/>
    </row>
    <row r="279" spans="2:23">
      <c r="B279" s="86" t="s">
        <v>1261</v>
      </c>
      <c r="C279" t="s">
        <v>1262</v>
      </c>
      <c r="D279" t="s">
        <v>103</v>
      </c>
      <c r="E279" s="15"/>
      <c r="F279" t="s">
        <v>657</v>
      </c>
      <c r="G279" t="s">
        <v>515</v>
      </c>
      <c r="H279" t="s">
        <v>640</v>
      </c>
      <c r="I279" t="s">
        <v>153</v>
      </c>
      <c r="J279" t="s">
        <v>1263</v>
      </c>
      <c r="K279" s="75">
        <v>0.08</v>
      </c>
      <c r="L279" t="s">
        <v>105</v>
      </c>
      <c r="M279" s="75">
        <v>6.41</v>
      </c>
      <c r="N279" s="75">
        <v>0.31</v>
      </c>
      <c r="O279" s="75">
        <v>281977.99</v>
      </c>
      <c r="P279" s="75">
        <v>103.18</v>
      </c>
      <c r="Q279" s="75">
        <v>0</v>
      </c>
      <c r="R279" s="75">
        <v>290.94489008199997</v>
      </c>
      <c r="S279" s="75">
        <v>0.26</v>
      </c>
      <c r="T279" s="75">
        <f t="shared" si="8"/>
        <v>7.2232022712813626E-3</v>
      </c>
      <c r="U279" s="75">
        <f>+R279/'סכום נכסי הקרן'!$C$42*100</f>
        <v>1.1330702174841825E-3</v>
      </c>
      <c r="W279" s="78"/>
    </row>
    <row r="280" spans="2:23">
      <c r="B280" s="86" t="s">
        <v>1264</v>
      </c>
      <c r="C280" t="s">
        <v>1265</v>
      </c>
      <c r="D280" t="s">
        <v>103</v>
      </c>
      <c r="E280" s="15"/>
      <c r="F280" t="s">
        <v>664</v>
      </c>
      <c r="G280" t="s">
        <v>515</v>
      </c>
      <c r="H280" t="s">
        <v>636</v>
      </c>
      <c r="I280" t="s">
        <v>152</v>
      </c>
      <c r="J280" t="s">
        <v>295</v>
      </c>
      <c r="K280" s="75">
        <v>0.25</v>
      </c>
      <c r="L280" t="s">
        <v>105</v>
      </c>
      <c r="M280" s="75">
        <v>0.8</v>
      </c>
      <c r="N280" s="75">
        <v>0.78</v>
      </c>
      <c r="O280" s="75">
        <v>1223037</v>
      </c>
      <c r="P280" s="75">
        <v>100.21</v>
      </c>
      <c r="Q280" s="75">
        <v>0</v>
      </c>
      <c r="R280" s="75">
        <v>1225.6053777</v>
      </c>
      <c r="S280" s="75">
        <v>0.45</v>
      </c>
      <c r="T280" s="75">
        <f t="shared" si="8"/>
        <v>3.0427740268620006E-2</v>
      </c>
      <c r="U280" s="75">
        <f>+R280/'סכום נכסי הקרן'!$C$42*100</f>
        <v>4.7730584010907771E-3</v>
      </c>
      <c r="W280" s="78"/>
    </row>
    <row r="281" spans="2:23">
      <c r="B281" s="86" t="s">
        <v>1266</v>
      </c>
      <c r="C281" t="s">
        <v>1267</v>
      </c>
      <c r="D281" t="s">
        <v>103</v>
      </c>
      <c r="E281" s="15"/>
      <c r="F281" t="s">
        <v>683</v>
      </c>
      <c r="G281" t="s">
        <v>515</v>
      </c>
      <c r="H281" t="s">
        <v>636</v>
      </c>
      <c r="I281" t="s">
        <v>152</v>
      </c>
      <c r="J281" t="s">
        <v>382</v>
      </c>
      <c r="K281" s="75">
        <v>3.65</v>
      </c>
      <c r="L281" t="s">
        <v>105</v>
      </c>
      <c r="M281" s="75">
        <v>5.05</v>
      </c>
      <c r="N281" s="75">
        <v>2.17</v>
      </c>
      <c r="O281" s="75">
        <v>3620511.48</v>
      </c>
      <c r="P281" s="75">
        <v>111.86</v>
      </c>
      <c r="Q281" s="75">
        <v>0</v>
      </c>
      <c r="R281" s="75">
        <v>4049.9041415279999</v>
      </c>
      <c r="S281" s="75">
        <v>0.71</v>
      </c>
      <c r="T281" s="75">
        <f t="shared" si="8"/>
        <v>0.10054576585040589</v>
      </c>
      <c r="U281" s="75">
        <f>+R281/'סכום נכסי הקרן'!$C$42*100</f>
        <v>1.577214765702847E-2</v>
      </c>
      <c r="W281" s="78"/>
    </row>
    <row r="282" spans="2:23">
      <c r="B282" s="86" t="s">
        <v>1268</v>
      </c>
      <c r="C282" t="s">
        <v>1269</v>
      </c>
      <c r="D282" t="s">
        <v>103</v>
      </c>
      <c r="E282" s="15"/>
      <c r="F282" t="s">
        <v>683</v>
      </c>
      <c r="G282" t="s">
        <v>515</v>
      </c>
      <c r="H282" t="s">
        <v>636</v>
      </c>
      <c r="I282" t="s">
        <v>152</v>
      </c>
      <c r="J282" t="s">
        <v>732</v>
      </c>
      <c r="K282" s="75">
        <v>5.14</v>
      </c>
      <c r="L282" t="s">
        <v>105</v>
      </c>
      <c r="M282" s="75">
        <v>4.3499999999999996</v>
      </c>
      <c r="N282" s="75">
        <v>3.12</v>
      </c>
      <c r="O282" s="75">
        <v>3435033.25</v>
      </c>
      <c r="P282" s="75">
        <v>108.22</v>
      </c>
      <c r="Q282" s="75">
        <v>0</v>
      </c>
      <c r="R282" s="75">
        <v>3717.39298315</v>
      </c>
      <c r="S282" s="75">
        <v>0.38</v>
      </c>
      <c r="T282" s="75">
        <f t="shared" si="8"/>
        <v>9.2290610196201259E-2</v>
      </c>
      <c r="U282" s="75">
        <f>+R282/'סכום נכסי הקרן'!$C$42*100</f>
        <v>1.4477199701650765E-2</v>
      </c>
      <c r="W282" s="78"/>
    </row>
    <row r="283" spans="2:23">
      <c r="B283" s="86" t="s">
        <v>1270</v>
      </c>
      <c r="C283" t="s">
        <v>1271</v>
      </c>
      <c r="D283" t="s">
        <v>103</v>
      </c>
      <c r="E283" s="15"/>
      <c r="F283" t="s">
        <v>635</v>
      </c>
      <c r="G283" t="s">
        <v>615</v>
      </c>
      <c r="H283" t="s">
        <v>636</v>
      </c>
      <c r="I283" t="s">
        <v>152</v>
      </c>
      <c r="J283" t="s">
        <v>1272</v>
      </c>
      <c r="K283" s="75">
        <v>8.4499999999999993</v>
      </c>
      <c r="L283" t="s">
        <v>105</v>
      </c>
      <c r="M283" s="75">
        <v>4.3600000000000003</v>
      </c>
      <c r="N283" s="75">
        <v>2.72</v>
      </c>
      <c r="O283" s="75">
        <v>14604666.09</v>
      </c>
      <c r="P283" s="75">
        <v>115.85</v>
      </c>
      <c r="Q283" s="75">
        <v>0</v>
      </c>
      <c r="R283" s="75">
        <v>16919.505665264998</v>
      </c>
      <c r="S283" s="75">
        <v>4.87</v>
      </c>
      <c r="T283" s="75">
        <f t="shared" si="8"/>
        <v>0.42005553600152762</v>
      </c>
      <c r="U283" s="75">
        <f>+R283/'סכום נכסי הקרן'!$C$42*100</f>
        <v>6.5892162458888737E-2</v>
      </c>
      <c r="W283" s="78"/>
    </row>
    <row r="284" spans="2:23">
      <c r="B284" s="86" t="s">
        <v>1273</v>
      </c>
      <c r="C284" t="s">
        <v>1274</v>
      </c>
      <c r="D284" t="s">
        <v>103</v>
      </c>
      <c r="E284" s="15"/>
      <c r="F284" t="s">
        <v>635</v>
      </c>
      <c r="G284" t="s">
        <v>615</v>
      </c>
      <c r="H284" t="s">
        <v>636</v>
      </c>
      <c r="I284" t="s">
        <v>152</v>
      </c>
      <c r="J284" t="s">
        <v>404</v>
      </c>
      <c r="K284" s="75">
        <v>9.89</v>
      </c>
      <c r="L284" t="s">
        <v>105</v>
      </c>
      <c r="M284" s="75">
        <v>3.95</v>
      </c>
      <c r="N284" s="75">
        <v>2.92</v>
      </c>
      <c r="O284" s="75">
        <v>5258698.24</v>
      </c>
      <c r="P284" s="75">
        <v>111.75</v>
      </c>
      <c r="Q284" s="75">
        <v>0</v>
      </c>
      <c r="R284" s="75">
        <v>5876.5952832000003</v>
      </c>
      <c r="S284" s="75">
        <v>2.19</v>
      </c>
      <c r="T284" s="75">
        <f t="shared" si="8"/>
        <v>0.1458964836435109</v>
      </c>
      <c r="U284" s="75">
        <f>+R284/'סכום נכסי הקרן'!$C$42*100</f>
        <v>2.2886104284991174E-2</v>
      </c>
      <c r="W284" s="78"/>
    </row>
    <row r="285" spans="2:23">
      <c r="B285" s="86" t="s">
        <v>1275</v>
      </c>
      <c r="C285" t="s">
        <v>1276</v>
      </c>
      <c r="D285" t="s">
        <v>103</v>
      </c>
      <c r="E285" s="15"/>
      <c r="F285" t="s">
        <v>635</v>
      </c>
      <c r="G285" t="s">
        <v>615</v>
      </c>
      <c r="H285" t="s">
        <v>636</v>
      </c>
      <c r="I285" t="s">
        <v>152</v>
      </c>
      <c r="J285" t="s">
        <v>404</v>
      </c>
      <c r="K285" s="75">
        <v>9.24</v>
      </c>
      <c r="L285" t="s">
        <v>105</v>
      </c>
      <c r="M285" s="75">
        <v>3.95</v>
      </c>
      <c r="N285" s="75">
        <v>2.85</v>
      </c>
      <c r="O285" s="75">
        <v>17375630.280000001</v>
      </c>
      <c r="P285" s="75">
        <v>111.72</v>
      </c>
      <c r="Q285" s="75">
        <v>0</v>
      </c>
      <c r="R285" s="75">
        <v>19412.054148816002</v>
      </c>
      <c r="S285" s="75">
        <v>7.24</v>
      </c>
      <c r="T285" s="75">
        <f t="shared" si="8"/>
        <v>0.48193729602346924</v>
      </c>
      <c r="U285" s="75">
        <f>+R285/'סכום נכסי הקרן'!$C$42*100</f>
        <v>7.5599266960882303E-2</v>
      </c>
      <c r="W285" s="78"/>
    </row>
    <row r="286" spans="2:23">
      <c r="B286" s="86" t="s">
        <v>1277</v>
      </c>
      <c r="C286" t="s">
        <v>1278</v>
      </c>
      <c r="D286" t="s">
        <v>103</v>
      </c>
      <c r="E286" s="15"/>
      <c r="F286" t="s">
        <v>1279</v>
      </c>
      <c r="G286" t="s">
        <v>515</v>
      </c>
      <c r="H286" t="s">
        <v>640</v>
      </c>
      <c r="I286" t="s">
        <v>153</v>
      </c>
      <c r="J286" t="s">
        <v>878</v>
      </c>
      <c r="K286" s="75">
        <v>4.0199999999999996</v>
      </c>
      <c r="L286" t="s">
        <v>105</v>
      </c>
      <c r="M286" s="75">
        <v>3.9</v>
      </c>
      <c r="N286" s="75">
        <v>3.47</v>
      </c>
      <c r="O286" s="75">
        <v>2005477.83</v>
      </c>
      <c r="P286" s="75">
        <v>102.22</v>
      </c>
      <c r="Q286" s="75">
        <v>0</v>
      </c>
      <c r="R286" s="75">
        <v>2049.9994378259998</v>
      </c>
      <c r="S286" s="75">
        <v>0.22</v>
      </c>
      <c r="T286" s="75">
        <f t="shared" si="8"/>
        <v>5.0894726459216777E-2</v>
      </c>
      <c r="U286" s="75">
        <f>+R286/'סכום נכסי הקרן'!$C$42*100</f>
        <v>7.9836195377251708E-3</v>
      </c>
      <c r="W286" s="78"/>
    </row>
    <row r="287" spans="2:23">
      <c r="B287" s="86" t="s">
        <v>1280</v>
      </c>
      <c r="C287" t="s">
        <v>1281</v>
      </c>
      <c r="D287" t="s">
        <v>103</v>
      </c>
      <c r="E287" s="15"/>
      <c r="F287" t="s">
        <v>614</v>
      </c>
      <c r="G287" t="s">
        <v>615</v>
      </c>
      <c r="H287" t="s">
        <v>640</v>
      </c>
      <c r="I287" t="s">
        <v>153</v>
      </c>
      <c r="J287" t="s">
        <v>706</v>
      </c>
      <c r="K287" s="75">
        <v>6.07</v>
      </c>
      <c r="L287" t="s">
        <v>105</v>
      </c>
      <c r="M287" s="75">
        <v>3.92</v>
      </c>
      <c r="N287" s="75">
        <v>2.23</v>
      </c>
      <c r="O287" s="75">
        <v>16174343.949999999</v>
      </c>
      <c r="P287" s="75">
        <v>111.38</v>
      </c>
      <c r="Q287" s="75">
        <v>0</v>
      </c>
      <c r="R287" s="75">
        <v>18014.984291510002</v>
      </c>
      <c r="S287" s="75">
        <v>1.69</v>
      </c>
      <c r="T287" s="75">
        <f t="shared" si="8"/>
        <v>0.44725265810600223</v>
      </c>
      <c r="U287" s="75">
        <f>+R287/'סכום נכסי הקרן'!$C$42*100</f>
        <v>7.0158448781837607E-2</v>
      </c>
      <c r="W287" s="78"/>
    </row>
    <row r="288" spans="2:23">
      <c r="B288" s="86" t="s">
        <v>1282</v>
      </c>
      <c r="C288" t="s">
        <v>1283</v>
      </c>
      <c r="D288" t="s">
        <v>103</v>
      </c>
      <c r="E288" s="15"/>
      <c r="F288" t="s">
        <v>614</v>
      </c>
      <c r="G288" t="s">
        <v>615</v>
      </c>
      <c r="H288" t="s">
        <v>636</v>
      </c>
      <c r="I288" t="s">
        <v>152</v>
      </c>
      <c r="J288" t="s">
        <v>1178</v>
      </c>
      <c r="K288" s="75">
        <v>4.7699999999999996</v>
      </c>
      <c r="L288" t="s">
        <v>105</v>
      </c>
      <c r="M288" s="75">
        <v>4.1399999999999997</v>
      </c>
      <c r="N288" s="75">
        <v>1.74</v>
      </c>
      <c r="O288" s="75">
        <v>1087686.96</v>
      </c>
      <c r="P288" s="75">
        <v>113.05</v>
      </c>
      <c r="Q288" s="75">
        <v>0</v>
      </c>
      <c r="R288" s="75">
        <v>1229.6301082800001</v>
      </c>
      <c r="S288" s="75">
        <v>0.23</v>
      </c>
      <c r="T288" s="75">
        <f t="shared" si="8"/>
        <v>3.0527661057943922E-2</v>
      </c>
      <c r="U288" s="75">
        <f>+R288/'סכום נכסי הקרן'!$C$42*100</f>
        <v>4.7887325115806038E-3</v>
      </c>
      <c r="W288" s="78"/>
    </row>
    <row r="289" spans="2:23">
      <c r="B289" s="86" t="s">
        <v>1284</v>
      </c>
      <c r="C289" t="s">
        <v>1285</v>
      </c>
      <c r="D289" t="s">
        <v>103</v>
      </c>
      <c r="E289" s="15"/>
      <c r="F289" t="s">
        <v>1237</v>
      </c>
      <c r="G289" t="s">
        <v>615</v>
      </c>
      <c r="H289" t="s">
        <v>640</v>
      </c>
      <c r="I289" t="s">
        <v>153</v>
      </c>
      <c r="J289" t="s">
        <v>464</v>
      </c>
      <c r="K289" s="75">
        <v>6.14</v>
      </c>
      <c r="L289" t="s">
        <v>105</v>
      </c>
      <c r="M289" s="75">
        <v>3.29</v>
      </c>
      <c r="N289" s="75">
        <v>2.2400000000000002</v>
      </c>
      <c r="O289" s="75">
        <v>31128194.739999998</v>
      </c>
      <c r="P289" s="75">
        <v>107.31</v>
      </c>
      <c r="Q289" s="75">
        <v>0</v>
      </c>
      <c r="R289" s="75">
        <v>33403.665775494002</v>
      </c>
      <c r="S289" s="75">
        <v>3.45</v>
      </c>
      <c r="T289" s="75">
        <f t="shared" si="8"/>
        <v>0.82930287736165087</v>
      </c>
      <c r="U289" s="75">
        <f>+R289/'סכום נכסי הקרן'!$C$42*100</f>
        <v>0.13008889358510695</v>
      </c>
      <c r="W289" s="78"/>
    </row>
    <row r="290" spans="2:23">
      <c r="B290" s="86" t="s">
        <v>1286</v>
      </c>
      <c r="C290" t="s">
        <v>1287</v>
      </c>
      <c r="D290" t="s">
        <v>103</v>
      </c>
      <c r="E290" s="15"/>
      <c r="F290" t="s">
        <v>1237</v>
      </c>
      <c r="G290" t="s">
        <v>615</v>
      </c>
      <c r="H290" t="s">
        <v>640</v>
      </c>
      <c r="I290" t="s">
        <v>153</v>
      </c>
      <c r="J290" t="s">
        <v>1288</v>
      </c>
      <c r="K290" s="75">
        <v>5.03</v>
      </c>
      <c r="L290" t="s">
        <v>105</v>
      </c>
      <c r="M290" s="75">
        <v>3.58</v>
      </c>
      <c r="N290" s="75">
        <v>1.82</v>
      </c>
      <c r="O290" s="75">
        <v>6531953.0899999999</v>
      </c>
      <c r="P290" s="75">
        <v>110.93</v>
      </c>
      <c r="Q290" s="75">
        <v>0</v>
      </c>
      <c r="R290" s="75">
        <v>7245.8955627369996</v>
      </c>
      <c r="S290" s="75">
        <v>0.55000000000000004</v>
      </c>
      <c r="T290" s="75">
        <f t="shared" si="8"/>
        <v>0.17989169451121254</v>
      </c>
      <c r="U290" s="75">
        <f>+R290/'סכום נכסי הקרן'!$C$42*100</f>
        <v>2.8218775242363412E-2</v>
      </c>
      <c r="W290" s="78"/>
    </row>
    <row r="291" spans="2:23">
      <c r="B291" s="86" t="s">
        <v>1289</v>
      </c>
      <c r="C291" t="s">
        <v>1290</v>
      </c>
      <c r="D291" t="s">
        <v>103</v>
      </c>
      <c r="E291" s="15"/>
      <c r="F291" t="s">
        <v>709</v>
      </c>
      <c r="G291" t="s">
        <v>515</v>
      </c>
      <c r="H291" t="s">
        <v>636</v>
      </c>
      <c r="I291" t="s">
        <v>152</v>
      </c>
      <c r="J291" t="s">
        <v>732</v>
      </c>
      <c r="K291" s="75">
        <v>5.83</v>
      </c>
      <c r="L291" t="s">
        <v>105</v>
      </c>
      <c r="M291" s="75">
        <v>3.5</v>
      </c>
      <c r="N291" s="75">
        <v>2.62</v>
      </c>
      <c r="O291" s="75">
        <v>4744957.43</v>
      </c>
      <c r="P291" s="75">
        <v>106.19</v>
      </c>
      <c r="Q291" s="75">
        <v>0</v>
      </c>
      <c r="R291" s="75">
        <v>5038.6702949170003</v>
      </c>
      <c r="S291" s="75">
        <v>0.45</v>
      </c>
      <c r="T291" s="75">
        <f t="shared" si="8"/>
        <v>0.12509356912308975</v>
      </c>
      <c r="U291" s="75">
        <f>+R291/'סכום נכסי הקרן'!$C$42*100</f>
        <v>1.9622847630297348E-2</v>
      </c>
      <c r="W291" s="78"/>
    </row>
    <row r="292" spans="2:23">
      <c r="B292" s="86" t="s">
        <v>1291</v>
      </c>
      <c r="C292" t="s">
        <v>1292</v>
      </c>
      <c r="D292" t="s">
        <v>103</v>
      </c>
      <c r="E292" s="15"/>
      <c r="F292" t="s">
        <v>738</v>
      </c>
      <c r="G292" t="s">
        <v>615</v>
      </c>
      <c r="H292" t="s">
        <v>640</v>
      </c>
      <c r="I292" t="s">
        <v>153</v>
      </c>
      <c r="J292" t="s">
        <v>1293</v>
      </c>
      <c r="K292" s="75">
        <v>5.97</v>
      </c>
      <c r="L292" t="s">
        <v>105</v>
      </c>
      <c r="M292" s="75">
        <v>4.0999999999999996</v>
      </c>
      <c r="N292" s="75">
        <v>2.1</v>
      </c>
      <c r="O292" s="75">
        <v>2904942.56</v>
      </c>
      <c r="P292" s="75">
        <v>113.62</v>
      </c>
      <c r="Q292" s="75">
        <v>0</v>
      </c>
      <c r="R292" s="75">
        <v>3300.5957366719999</v>
      </c>
      <c r="S292" s="75">
        <v>0.97</v>
      </c>
      <c r="T292" s="75">
        <f t="shared" si="8"/>
        <v>8.1942908895878727E-2</v>
      </c>
      <c r="U292" s="75">
        <f>+R292/'סכום נכסי הקרן'!$C$42*100</f>
        <v>1.28540038222506E-2</v>
      </c>
      <c r="W292" s="78"/>
    </row>
    <row r="293" spans="2:23">
      <c r="B293" s="86" t="s">
        <v>1294</v>
      </c>
      <c r="C293" t="s">
        <v>1295</v>
      </c>
      <c r="D293" t="s">
        <v>103</v>
      </c>
      <c r="E293" s="15"/>
      <c r="F293" t="s">
        <v>738</v>
      </c>
      <c r="G293" t="s">
        <v>615</v>
      </c>
      <c r="H293" t="s">
        <v>640</v>
      </c>
      <c r="I293" t="s">
        <v>153</v>
      </c>
      <c r="J293" t="s">
        <v>464</v>
      </c>
      <c r="K293" s="75">
        <v>5.59</v>
      </c>
      <c r="L293" t="s">
        <v>105</v>
      </c>
      <c r="M293" s="75">
        <v>4.05</v>
      </c>
      <c r="N293" s="75">
        <v>2.0099999999999998</v>
      </c>
      <c r="O293" s="75">
        <v>7988988.5499999998</v>
      </c>
      <c r="P293" s="75">
        <v>105.15</v>
      </c>
      <c r="Q293" s="75">
        <v>235.67947000000001</v>
      </c>
      <c r="R293" s="75">
        <v>8636.1009303249994</v>
      </c>
      <c r="S293" s="75">
        <v>3.47</v>
      </c>
      <c r="T293" s="75">
        <f t="shared" si="8"/>
        <v>0.21440590978366161</v>
      </c>
      <c r="U293" s="75">
        <f>+R293/'סכום נכסי הקרן'!$C$42*100</f>
        <v>3.3632860012013974E-2</v>
      </c>
      <c r="W293" s="78"/>
    </row>
    <row r="294" spans="2:23">
      <c r="B294" s="86" t="s">
        <v>1296</v>
      </c>
      <c r="C294" t="s">
        <v>1297</v>
      </c>
      <c r="D294" t="s">
        <v>103</v>
      </c>
      <c r="E294" s="15"/>
      <c r="F294" t="s">
        <v>1298</v>
      </c>
      <c r="G294" t="s">
        <v>515</v>
      </c>
      <c r="H294" t="s">
        <v>640</v>
      </c>
      <c r="I294" t="s">
        <v>153</v>
      </c>
      <c r="J294" t="s">
        <v>1299</v>
      </c>
      <c r="K294" s="75">
        <v>5.62</v>
      </c>
      <c r="L294" t="s">
        <v>105</v>
      </c>
      <c r="M294" s="75">
        <v>5.0999999999999996</v>
      </c>
      <c r="N294" s="75">
        <v>2.4900000000000002</v>
      </c>
      <c r="O294" s="75">
        <v>7964688.54</v>
      </c>
      <c r="P294" s="75">
        <v>116.3</v>
      </c>
      <c r="Q294" s="75">
        <v>0</v>
      </c>
      <c r="R294" s="75">
        <v>9262.9327720199999</v>
      </c>
      <c r="S294" s="75">
        <v>5.99</v>
      </c>
      <c r="T294" s="75">
        <f t="shared" si="8"/>
        <v>0.22996807752397389</v>
      </c>
      <c r="U294" s="75">
        <f>+R294/'סכום נכסי הקרן'!$C$42*100</f>
        <v>3.6074025041567127E-2</v>
      </c>
      <c r="W294" s="78"/>
    </row>
    <row r="295" spans="2:23">
      <c r="B295" s="86" t="s">
        <v>1300</v>
      </c>
      <c r="C295" t="s">
        <v>1301</v>
      </c>
      <c r="D295" t="s">
        <v>103</v>
      </c>
      <c r="E295" s="15"/>
      <c r="F295" t="s">
        <v>1298</v>
      </c>
      <c r="G295" t="s">
        <v>515</v>
      </c>
      <c r="H295" t="s">
        <v>640</v>
      </c>
      <c r="I295" t="s">
        <v>153</v>
      </c>
      <c r="J295" t="s">
        <v>751</v>
      </c>
      <c r="K295" s="75">
        <v>6.51</v>
      </c>
      <c r="L295" t="s">
        <v>105</v>
      </c>
      <c r="M295" s="75">
        <v>2.75</v>
      </c>
      <c r="N295" s="75">
        <v>2.33</v>
      </c>
      <c r="O295" s="75">
        <v>4399970.87</v>
      </c>
      <c r="P295" s="75">
        <v>103.51</v>
      </c>
      <c r="Q295" s="75">
        <v>0</v>
      </c>
      <c r="R295" s="75">
        <v>4554.4098475370001</v>
      </c>
      <c r="S295" s="75">
        <v>3.7</v>
      </c>
      <c r="T295" s="75">
        <f t="shared" si="8"/>
        <v>0.11307097899469433</v>
      </c>
      <c r="U295" s="75">
        <f>+R295/'סכום נכסי הקרן'!$C$42*100</f>
        <v>1.7736919713580206E-2</v>
      </c>
      <c r="W295" s="78"/>
    </row>
    <row r="296" spans="2:23">
      <c r="B296" s="86" t="s">
        <v>1302</v>
      </c>
      <c r="C296" t="s">
        <v>1303</v>
      </c>
      <c r="D296" t="s">
        <v>103</v>
      </c>
      <c r="E296" s="15"/>
      <c r="F296" t="s">
        <v>754</v>
      </c>
      <c r="G296" t="s">
        <v>126</v>
      </c>
      <c r="H296" t="s">
        <v>636</v>
      </c>
      <c r="I296" t="s">
        <v>152</v>
      </c>
      <c r="J296" t="s">
        <v>1101</v>
      </c>
      <c r="K296" s="75">
        <v>1.62</v>
      </c>
      <c r="L296" t="s">
        <v>105</v>
      </c>
      <c r="M296" s="75">
        <v>2.2000000000000002</v>
      </c>
      <c r="N296" s="75">
        <v>0.76</v>
      </c>
      <c r="O296" s="75">
        <v>8482708.2300000004</v>
      </c>
      <c r="P296" s="75">
        <v>102.53</v>
      </c>
      <c r="Q296" s="75">
        <v>49.3795</v>
      </c>
      <c r="R296" s="75">
        <v>8746.7002482190001</v>
      </c>
      <c r="S296" s="75">
        <v>0.28999999999999998</v>
      </c>
      <c r="T296" s="75">
        <f t="shared" si="8"/>
        <v>0.21715172616142633</v>
      </c>
      <c r="U296" s="75">
        <f>+R296/'סכום נכסי הקרן'!$C$42*100</f>
        <v>3.4063583483886738E-2</v>
      </c>
      <c r="W296" s="78"/>
    </row>
    <row r="297" spans="2:23">
      <c r="B297" s="86" t="s">
        <v>1304</v>
      </c>
      <c r="C297" t="s">
        <v>1305</v>
      </c>
      <c r="D297" t="s">
        <v>103</v>
      </c>
      <c r="E297" s="15"/>
      <c r="F297" t="s">
        <v>754</v>
      </c>
      <c r="G297" t="s">
        <v>126</v>
      </c>
      <c r="H297" t="s">
        <v>636</v>
      </c>
      <c r="I297" t="s">
        <v>152</v>
      </c>
      <c r="J297" t="s">
        <v>1306</v>
      </c>
      <c r="K297" s="75">
        <v>6.31</v>
      </c>
      <c r="L297" t="s">
        <v>105</v>
      </c>
      <c r="M297" s="75">
        <v>1.76</v>
      </c>
      <c r="N297" s="75">
        <v>1.36</v>
      </c>
      <c r="O297" s="75">
        <v>21617283.920000002</v>
      </c>
      <c r="P297" s="75">
        <v>102.7</v>
      </c>
      <c r="Q297" s="75">
        <v>0</v>
      </c>
      <c r="R297" s="75">
        <v>22200.950585840001</v>
      </c>
      <c r="S297" s="75">
        <v>1.5</v>
      </c>
      <c r="T297" s="75">
        <f t="shared" si="8"/>
        <v>0.55117639856485656</v>
      </c>
      <c r="U297" s="75">
        <f>+R297/'סכום נכסי הקרן'!$C$42*100</f>
        <v>8.6460483638545985E-2</v>
      </c>
      <c r="W297" s="78"/>
    </row>
    <row r="298" spans="2:23">
      <c r="B298" s="86" t="s">
        <v>1307</v>
      </c>
      <c r="C298" t="s">
        <v>1308</v>
      </c>
      <c r="D298" t="s">
        <v>103</v>
      </c>
      <c r="E298" s="15"/>
      <c r="F298" t="s">
        <v>754</v>
      </c>
      <c r="G298" t="s">
        <v>126</v>
      </c>
      <c r="H298" t="s">
        <v>636</v>
      </c>
      <c r="I298" t="s">
        <v>152</v>
      </c>
      <c r="J298" t="s">
        <v>878</v>
      </c>
      <c r="K298" s="75">
        <v>4.8</v>
      </c>
      <c r="L298" t="s">
        <v>105</v>
      </c>
      <c r="M298" s="75">
        <v>2.96</v>
      </c>
      <c r="N298" s="75">
        <v>1.65</v>
      </c>
      <c r="O298" s="75">
        <v>911541.3</v>
      </c>
      <c r="P298" s="75">
        <v>107.49</v>
      </c>
      <c r="Q298" s="75">
        <v>0</v>
      </c>
      <c r="R298" s="75">
        <v>979.81574336999995</v>
      </c>
      <c r="S298" s="75">
        <v>0.22</v>
      </c>
      <c r="T298" s="75">
        <f t="shared" si="8"/>
        <v>2.4325594104617966E-2</v>
      </c>
      <c r="U298" s="75">
        <f>+R298/'סכום נכסי הקרן'!$C$42*100</f>
        <v>3.8158430523449745E-3</v>
      </c>
      <c r="W298" s="78"/>
    </row>
    <row r="299" spans="2:23">
      <c r="B299" s="86" t="s">
        <v>1309</v>
      </c>
      <c r="C299" t="s">
        <v>1310</v>
      </c>
      <c r="D299" t="s">
        <v>103</v>
      </c>
      <c r="E299" s="15"/>
      <c r="F299" t="s">
        <v>1311</v>
      </c>
      <c r="G299" t="s">
        <v>126</v>
      </c>
      <c r="H299" t="s">
        <v>636</v>
      </c>
      <c r="I299" t="s">
        <v>152</v>
      </c>
      <c r="J299" t="s">
        <v>404</v>
      </c>
      <c r="K299" s="75">
        <v>3.2</v>
      </c>
      <c r="L299" t="s">
        <v>105</v>
      </c>
      <c r="M299" s="75">
        <v>4.25</v>
      </c>
      <c r="N299" s="75">
        <v>2.76</v>
      </c>
      <c r="O299" s="75">
        <v>27347210.940000001</v>
      </c>
      <c r="P299" s="75">
        <v>105.2</v>
      </c>
      <c r="Q299" s="75">
        <v>0</v>
      </c>
      <c r="R299" s="75">
        <v>28769.265908879999</v>
      </c>
      <c r="S299" s="75">
        <v>2.82</v>
      </c>
      <c r="T299" s="75">
        <f t="shared" si="8"/>
        <v>0.71424600994900223</v>
      </c>
      <c r="U299" s="75">
        <f>+R299/'סכום נכסי הקרן'!$C$42*100</f>
        <v>0.11204045677189113</v>
      </c>
      <c r="W299" s="78"/>
    </row>
    <row r="300" spans="2:23">
      <c r="B300" s="86" t="s">
        <v>1312</v>
      </c>
      <c r="C300" t="s">
        <v>1313</v>
      </c>
      <c r="D300" t="s">
        <v>103</v>
      </c>
      <c r="E300" s="15"/>
      <c r="F300" t="s">
        <v>1314</v>
      </c>
      <c r="G300" t="s">
        <v>838</v>
      </c>
      <c r="H300" t="s">
        <v>640</v>
      </c>
      <c r="I300" t="s">
        <v>153</v>
      </c>
      <c r="J300" t="s">
        <v>385</v>
      </c>
      <c r="K300" s="75">
        <v>4.4000000000000004</v>
      </c>
      <c r="L300" t="s">
        <v>105</v>
      </c>
      <c r="M300" s="75">
        <v>2.75</v>
      </c>
      <c r="N300" s="75">
        <v>1.64</v>
      </c>
      <c r="O300" s="75">
        <v>1146768.81</v>
      </c>
      <c r="P300" s="75">
        <v>105.19</v>
      </c>
      <c r="Q300" s="75">
        <v>0</v>
      </c>
      <c r="R300" s="75">
        <v>1206.2861112390001</v>
      </c>
      <c r="S300" s="75">
        <v>0.22</v>
      </c>
      <c r="T300" s="75">
        <f t="shared" si="8"/>
        <v>2.9948106584930793E-2</v>
      </c>
      <c r="U300" s="75">
        <f>+R300/'סכום נכסי הקרן'!$C$42*100</f>
        <v>4.6978204911057265E-3</v>
      </c>
      <c r="W300" s="78"/>
    </row>
    <row r="301" spans="2:23">
      <c r="B301" s="86" t="s">
        <v>1315</v>
      </c>
      <c r="C301" t="s">
        <v>1316</v>
      </c>
      <c r="D301" t="s">
        <v>103</v>
      </c>
      <c r="E301" s="15"/>
      <c r="F301" t="s">
        <v>757</v>
      </c>
      <c r="G301" t="s">
        <v>615</v>
      </c>
      <c r="H301" t="s">
        <v>425</v>
      </c>
      <c r="I301" t="s">
        <v>152</v>
      </c>
      <c r="J301" t="s">
        <v>878</v>
      </c>
      <c r="K301" s="75">
        <v>6.9</v>
      </c>
      <c r="L301" t="s">
        <v>105</v>
      </c>
      <c r="M301" s="75">
        <v>3.61</v>
      </c>
      <c r="N301" s="75">
        <v>2.39</v>
      </c>
      <c r="O301" s="75">
        <v>1713074.3</v>
      </c>
      <c r="P301" s="75">
        <v>109.38</v>
      </c>
      <c r="Q301" s="75">
        <v>0</v>
      </c>
      <c r="R301" s="75">
        <v>1873.76066934</v>
      </c>
      <c r="S301" s="75">
        <v>0.22</v>
      </c>
      <c r="T301" s="75">
        <f t="shared" si="8"/>
        <v>4.6519298960018836E-2</v>
      </c>
      <c r="U301" s="75">
        <f>+R301/'סכום נכסי הקרן'!$C$42*100</f>
        <v>7.2972665322426035E-3</v>
      </c>
      <c r="W301" s="78"/>
    </row>
    <row r="302" spans="2:23">
      <c r="B302" s="86" t="s">
        <v>1317</v>
      </c>
      <c r="C302" t="s">
        <v>1318</v>
      </c>
      <c r="D302" t="s">
        <v>103</v>
      </c>
      <c r="E302" s="15"/>
      <c r="F302" t="s">
        <v>639</v>
      </c>
      <c r="G302" t="s">
        <v>459</v>
      </c>
      <c r="H302" t="s">
        <v>762</v>
      </c>
      <c r="I302" t="s">
        <v>153</v>
      </c>
      <c r="J302" t="s">
        <v>385</v>
      </c>
      <c r="K302" s="75">
        <v>2.13</v>
      </c>
      <c r="L302" t="s">
        <v>105</v>
      </c>
      <c r="M302" s="75">
        <v>1.51</v>
      </c>
      <c r="N302" s="75">
        <v>0.74</v>
      </c>
      <c r="O302" s="75">
        <v>5670963.3600000003</v>
      </c>
      <c r="P302" s="75">
        <v>101.74</v>
      </c>
      <c r="Q302" s="75">
        <v>0</v>
      </c>
      <c r="R302" s="75">
        <v>5769.6381224639999</v>
      </c>
      <c r="S302" s="75">
        <v>1.1000000000000001</v>
      </c>
      <c r="T302" s="75">
        <f t="shared" si="8"/>
        <v>0.14324109001848337</v>
      </c>
      <c r="U302" s="75">
        <f>+R302/'סכום נכסי הקרן'!$C$42*100</f>
        <v>2.2469565010689176E-2</v>
      </c>
      <c r="W302" s="78"/>
    </row>
    <row r="303" spans="2:23">
      <c r="B303" s="86" t="s">
        <v>1319</v>
      </c>
      <c r="C303" t="s">
        <v>1320</v>
      </c>
      <c r="D303" t="s">
        <v>103</v>
      </c>
      <c r="E303" s="15"/>
      <c r="F303" t="s">
        <v>1321</v>
      </c>
      <c r="G303" t="s">
        <v>115</v>
      </c>
      <c r="H303" t="s">
        <v>425</v>
      </c>
      <c r="I303" t="s">
        <v>152</v>
      </c>
      <c r="J303" t="s">
        <v>382</v>
      </c>
      <c r="K303" s="75">
        <v>3.05</v>
      </c>
      <c r="L303" t="s">
        <v>105</v>
      </c>
      <c r="M303" s="75">
        <v>5.0999999999999996</v>
      </c>
      <c r="N303" s="75">
        <v>1.37</v>
      </c>
      <c r="O303" s="75">
        <v>663917.71</v>
      </c>
      <c r="P303" s="75">
        <v>113.02</v>
      </c>
      <c r="Q303" s="75">
        <v>0</v>
      </c>
      <c r="R303" s="75">
        <v>750.35979584200004</v>
      </c>
      <c r="S303" s="75">
        <v>0.22</v>
      </c>
      <c r="T303" s="75">
        <f t="shared" si="8"/>
        <v>1.8628959525897087E-2</v>
      </c>
      <c r="U303" s="75">
        <f>+R303/'סכום נכסי הקרן'!$C$42*100</f>
        <v>2.922238424006891E-3</v>
      </c>
      <c r="W303" s="78"/>
    </row>
    <row r="304" spans="2:23">
      <c r="B304" s="86" t="s">
        <v>1322</v>
      </c>
      <c r="C304" t="s">
        <v>1323</v>
      </c>
      <c r="D304" t="s">
        <v>103</v>
      </c>
      <c r="E304" s="15"/>
      <c r="F304" t="s">
        <v>765</v>
      </c>
      <c r="G304" t="s">
        <v>126</v>
      </c>
      <c r="H304" t="s">
        <v>762</v>
      </c>
      <c r="I304" t="s">
        <v>153</v>
      </c>
      <c r="J304" t="s">
        <v>1324</v>
      </c>
      <c r="K304" s="75">
        <v>4.38</v>
      </c>
      <c r="L304" t="s">
        <v>105</v>
      </c>
      <c r="M304" s="75">
        <v>3.75</v>
      </c>
      <c r="N304" s="75">
        <v>1.77</v>
      </c>
      <c r="O304" s="75">
        <v>1325474.48</v>
      </c>
      <c r="P304" s="75">
        <v>109.87</v>
      </c>
      <c r="Q304" s="75">
        <v>0</v>
      </c>
      <c r="R304" s="75">
        <v>1456.2988111760001</v>
      </c>
      <c r="S304" s="75">
        <v>0.22</v>
      </c>
      <c r="T304" s="75">
        <f t="shared" si="8"/>
        <v>3.6155097542995569E-2</v>
      </c>
      <c r="U304" s="75">
        <f>+R304/'סכום נכסי הקרן'!$C$42*100</f>
        <v>5.6714823561124774E-3</v>
      </c>
      <c r="W304" s="78"/>
    </row>
    <row r="305" spans="2:23">
      <c r="B305" s="86" t="s">
        <v>1325</v>
      </c>
      <c r="C305" t="s">
        <v>1326</v>
      </c>
      <c r="D305" t="s">
        <v>103</v>
      </c>
      <c r="E305" s="15"/>
      <c r="F305" t="s">
        <v>1327</v>
      </c>
      <c r="G305" t="s">
        <v>135</v>
      </c>
      <c r="H305" t="s">
        <v>762</v>
      </c>
      <c r="I305" t="s">
        <v>153</v>
      </c>
      <c r="J305" t="s">
        <v>1328</v>
      </c>
      <c r="K305" s="75">
        <v>0.99</v>
      </c>
      <c r="L305" t="s">
        <v>105</v>
      </c>
      <c r="M305" s="75">
        <v>6.5</v>
      </c>
      <c r="N305" s="75">
        <v>0.84</v>
      </c>
      <c r="O305" s="75">
        <v>4133058.83</v>
      </c>
      <c r="P305" s="75">
        <v>105.62</v>
      </c>
      <c r="Q305" s="75">
        <v>134.67321000000001</v>
      </c>
      <c r="R305" s="75">
        <v>4500.0099462460003</v>
      </c>
      <c r="S305" s="75">
        <v>0.92</v>
      </c>
      <c r="T305" s="75">
        <f t="shared" si="8"/>
        <v>0.11172040882158735</v>
      </c>
      <c r="U305" s="75">
        <f>+R305/'סכום נכסי הקרן'!$C$42*100</f>
        <v>1.7525062038508E-2</v>
      </c>
      <c r="W305" s="78"/>
    </row>
    <row r="306" spans="2:23">
      <c r="B306" s="86" t="s">
        <v>1329</v>
      </c>
      <c r="C306" t="s">
        <v>1330</v>
      </c>
      <c r="D306" t="s">
        <v>103</v>
      </c>
      <c r="E306" s="15"/>
      <c r="F306" t="s">
        <v>1327</v>
      </c>
      <c r="G306" t="s">
        <v>135</v>
      </c>
      <c r="H306" t="s">
        <v>762</v>
      </c>
      <c r="I306" t="s">
        <v>153</v>
      </c>
      <c r="J306" t="s">
        <v>464</v>
      </c>
      <c r="K306" s="75">
        <v>5.72</v>
      </c>
      <c r="L306" t="s">
        <v>105</v>
      </c>
      <c r="M306" s="75">
        <v>3.6</v>
      </c>
      <c r="N306" s="75">
        <v>3.05</v>
      </c>
      <c r="O306" s="75">
        <v>2994990.26</v>
      </c>
      <c r="P306" s="75">
        <v>104.49</v>
      </c>
      <c r="Q306" s="75">
        <v>0</v>
      </c>
      <c r="R306" s="75">
        <v>3129.4653226740002</v>
      </c>
      <c r="S306" s="75">
        <v>0.15</v>
      </c>
      <c r="T306" s="75">
        <f t="shared" si="8"/>
        <v>7.7694304994544411E-2</v>
      </c>
      <c r="U306" s="75">
        <f>+R306/'סכום נכסי הקרן'!$C$42*100</f>
        <v>1.2187545045977809E-2</v>
      </c>
      <c r="W306" s="78"/>
    </row>
    <row r="307" spans="2:23">
      <c r="B307" s="86" t="s">
        <v>1331</v>
      </c>
      <c r="C307" t="s">
        <v>1332</v>
      </c>
      <c r="D307" t="s">
        <v>103</v>
      </c>
      <c r="E307" s="15"/>
      <c r="F307" t="s">
        <v>805</v>
      </c>
      <c r="G307" t="s">
        <v>515</v>
      </c>
      <c r="H307" t="s">
        <v>425</v>
      </c>
      <c r="I307" t="s">
        <v>152</v>
      </c>
      <c r="J307" t="s">
        <v>295</v>
      </c>
      <c r="K307" s="75">
        <v>1.31</v>
      </c>
      <c r="L307" t="s">
        <v>105</v>
      </c>
      <c r="M307" s="75">
        <v>0.85</v>
      </c>
      <c r="N307" s="75">
        <v>1.1399999999999999</v>
      </c>
      <c r="O307" s="75">
        <v>330523.71999999997</v>
      </c>
      <c r="P307" s="75">
        <v>99.84</v>
      </c>
      <c r="Q307" s="75">
        <v>0</v>
      </c>
      <c r="R307" s="75">
        <v>329.99488204800002</v>
      </c>
      <c r="S307" s="75">
        <v>0.12</v>
      </c>
      <c r="T307" s="75">
        <f t="shared" ref="T307:T370" si="9">+R307/$R$11*100</f>
        <v>8.1926848099945649E-3</v>
      </c>
      <c r="U307" s="75">
        <f>+R307/'סכום נכסי הקרן'!$C$42*100</f>
        <v>1.2851484439730576E-3</v>
      </c>
      <c r="W307" s="78"/>
    </row>
    <row r="308" spans="2:23">
      <c r="B308" s="86" t="s">
        <v>1333</v>
      </c>
      <c r="C308" t="s">
        <v>1334</v>
      </c>
      <c r="D308" t="s">
        <v>103</v>
      </c>
      <c r="E308" s="15"/>
      <c r="F308" t="s">
        <v>1335</v>
      </c>
      <c r="G308" t="s">
        <v>126</v>
      </c>
      <c r="H308" t="s">
        <v>762</v>
      </c>
      <c r="I308" t="s">
        <v>153</v>
      </c>
      <c r="J308" t="s">
        <v>1336</v>
      </c>
      <c r="K308" s="75">
        <v>5.29</v>
      </c>
      <c r="L308" t="s">
        <v>105</v>
      </c>
      <c r="M308" s="75">
        <v>5</v>
      </c>
      <c r="N308" s="75">
        <v>1.9</v>
      </c>
      <c r="O308" s="75">
        <v>869626.03</v>
      </c>
      <c r="P308" s="75">
        <v>117.49</v>
      </c>
      <c r="Q308" s="75">
        <v>0</v>
      </c>
      <c r="R308" s="75">
        <v>1021.723622647</v>
      </c>
      <c r="S308" s="75">
        <v>0.28000000000000003</v>
      </c>
      <c r="T308" s="75">
        <f t="shared" si="9"/>
        <v>2.5366028561785773E-2</v>
      </c>
      <c r="U308" s="75">
        <f>+R308/'סכום נכסי הקרן'!$C$42*100</f>
        <v>3.9790511769946567E-3</v>
      </c>
      <c r="W308" s="78"/>
    </row>
    <row r="309" spans="2:23">
      <c r="B309" s="86" t="s">
        <v>1337</v>
      </c>
      <c r="C309" t="s">
        <v>1338</v>
      </c>
      <c r="D309" t="s">
        <v>103</v>
      </c>
      <c r="E309" s="15"/>
      <c r="F309" t="s">
        <v>1335</v>
      </c>
      <c r="G309" t="s">
        <v>126</v>
      </c>
      <c r="H309" t="s">
        <v>762</v>
      </c>
      <c r="I309" t="s">
        <v>153</v>
      </c>
      <c r="J309" t="s">
        <v>1339</v>
      </c>
      <c r="K309" s="75">
        <v>6.54</v>
      </c>
      <c r="L309" t="s">
        <v>105</v>
      </c>
      <c r="M309" s="75">
        <v>2.2000000000000002</v>
      </c>
      <c r="N309" s="75">
        <v>1.49</v>
      </c>
      <c r="O309" s="75">
        <v>8675538.4299999997</v>
      </c>
      <c r="P309" s="75">
        <v>104.72</v>
      </c>
      <c r="Q309" s="75">
        <v>95.495689999999996</v>
      </c>
      <c r="R309" s="75">
        <v>9180.5195338959984</v>
      </c>
      <c r="S309" s="75">
        <v>2.41</v>
      </c>
      <c r="T309" s="75">
        <f t="shared" si="9"/>
        <v>0.22792202856730323</v>
      </c>
      <c r="U309" s="75">
        <f>+R309/'סכום נכסי הקרן'!$C$42*100</f>
        <v>3.5753070837427577E-2</v>
      </c>
      <c r="W309" s="78"/>
    </row>
    <row r="310" spans="2:23">
      <c r="B310" s="86" t="s">
        <v>1340</v>
      </c>
      <c r="C310" t="s">
        <v>1341</v>
      </c>
      <c r="D310" t="s">
        <v>103</v>
      </c>
      <c r="E310" s="15"/>
      <c r="F310" t="s">
        <v>1335</v>
      </c>
      <c r="G310" t="s">
        <v>126</v>
      </c>
      <c r="H310" t="s">
        <v>762</v>
      </c>
      <c r="I310" t="s">
        <v>153</v>
      </c>
      <c r="J310" t="s">
        <v>1342</v>
      </c>
      <c r="K310" s="75">
        <v>2.13</v>
      </c>
      <c r="L310" t="s">
        <v>105</v>
      </c>
      <c r="M310" s="75">
        <v>7.6</v>
      </c>
      <c r="N310" s="75">
        <v>1.08</v>
      </c>
      <c r="O310" s="75">
        <v>1353248.67</v>
      </c>
      <c r="P310" s="75">
        <v>116.28</v>
      </c>
      <c r="Q310" s="75">
        <v>0</v>
      </c>
      <c r="R310" s="75">
        <v>1573.5575534760001</v>
      </c>
      <c r="S310" s="75">
        <v>1.1200000000000001</v>
      </c>
      <c r="T310" s="75">
        <f t="shared" si="9"/>
        <v>3.9066245470255063E-2</v>
      </c>
      <c r="U310" s="75">
        <f>+R310/'סכום נכסי הקרן'!$C$42*100</f>
        <v>6.1281406208523615E-3</v>
      </c>
      <c r="W310" s="78"/>
    </row>
    <row r="311" spans="2:23">
      <c r="B311" s="86" t="s">
        <v>1343</v>
      </c>
      <c r="C311" t="s">
        <v>1344</v>
      </c>
      <c r="D311" t="s">
        <v>103</v>
      </c>
      <c r="E311" s="15"/>
      <c r="F311" t="s">
        <v>787</v>
      </c>
      <c r="G311" t="s">
        <v>135</v>
      </c>
      <c r="H311" t="s">
        <v>762</v>
      </c>
      <c r="I311" t="s">
        <v>153</v>
      </c>
      <c r="J311" t="s">
        <v>1345</v>
      </c>
      <c r="K311" s="75">
        <v>0.94</v>
      </c>
      <c r="L311" t="s">
        <v>105</v>
      </c>
      <c r="M311" s="75">
        <v>6.9</v>
      </c>
      <c r="N311" s="75">
        <v>0.97</v>
      </c>
      <c r="O311" s="75">
        <v>899718.82</v>
      </c>
      <c r="P311" s="75">
        <v>105.67</v>
      </c>
      <c r="Q311" s="75">
        <v>108.21606</v>
      </c>
      <c r="R311" s="75">
        <v>1058.948937094</v>
      </c>
      <c r="S311" s="75">
        <v>0.25</v>
      </c>
      <c r="T311" s="75">
        <f t="shared" si="9"/>
        <v>2.6290210374317179E-2</v>
      </c>
      <c r="U311" s="75">
        <f>+R311/'סכום נכסי הקרן'!$C$42*100</f>
        <v>4.1240232888076255E-3</v>
      </c>
      <c r="W311" s="78"/>
    </row>
    <row r="312" spans="2:23">
      <c r="B312" s="86" t="s">
        <v>1346</v>
      </c>
      <c r="C312" t="s">
        <v>1347</v>
      </c>
      <c r="D312" t="s">
        <v>103</v>
      </c>
      <c r="E312" s="15"/>
      <c r="F312" t="s">
        <v>821</v>
      </c>
      <c r="G312" t="s">
        <v>135</v>
      </c>
      <c r="H312" t="s">
        <v>425</v>
      </c>
      <c r="I312" t="s">
        <v>152</v>
      </c>
      <c r="J312" t="s">
        <v>482</v>
      </c>
      <c r="K312" s="75">
        <v>0</v>
      </c>
      <c r="L312" t="s">
        <v>105</v>
      </c>
      <c r="M312" s="75">
        <v>2.16</v>
      </c>
      <c r="N312" s="75">
        <v>0</v>
      </c>
      <c r="O312" s="75">
        <v>0.4</v>
      </c>
      <c r="P312" s="75">
        <v>39500300</v>
      </c>
      <c r="Q312" s="75">
        <v>0</v>
      </c>
      <c r="R312" s="75">
        <v>158.00120000000001</v>
      </c>
      <c r="S312" s="75">
        <v>0</v>
      </c>
      <c r="T312" s="75">
        <f t="shared" si="9"/>
        <v>3.9226488094825235E-3</v>
      </c>
      <c r="U312" s="75">
        <f>+R312/'סכום נכסי הקרן'!$C$42*100</f>
        <v>6.1532771376842179E-4</v>
      </c>
      <c r="W312" s="78"/>
    </row>
    <row r="313" spans="2:23">
      <c r="B313" s="86" t="s">
        <v>1348</v>
      </c>
      <c r="C313" t="s">
        <v>1349</v>
      </c>
      <c r="D313" t="s">
        <v>103</v>
      </c>
      <c r="E313" s="15"/>
      <c r="F313" t="s">
        <v>791</v>
      </c>
      <c r="G313" t="s">
        <v>126</v>
      </c>
      <c r="H313" t="s">
        <v>425</v>
      </c>
      <c r="I313" t="s">
        <v>152</v>
      </c>
      <c r="J313" t="s">
        <v>1350</v>
      </c>
      <c r="K313" s="75">
        <v>4.25</v>
      </c>
      <c r="L313" t="s">
        <v>105</v>
      </c>
      <c r="M313" s="75">
        <v>5.89</v>
      </c>
      <c r="N313" s="75">
        <v>1.92</v>
      </c>
      <c r="O313" s="75">
        <v>2705098.8</v>
      </c>
      <c r="P313" s="75">
        <v>119.32</v>
      </c>
      <c r="Q313" s="75">
        <v>0</v>
      </c>
      <c r="R313" s="75">
        <v>3227.7238881600001</v>
      </c>
      <c r="S313" s="75">
        <v>0.52</v>
      </c>
      <c r="T313" s="75">
        <f t="shared" si="9"/>
        <v>8.0133741181896895E-2</v>
      </c>
      <c r="U313" s="75">
        <f>+R313/'סכום נכסי הקרן'!$C$42*100</f>
        <v>1.2570208079288096E-2</v>
      </c>
      <c r="W313" s="78"/>
    </row>
    <row r="314" spans="2:23">
      <c r="B314" s="86" t="s">
        <v>1351</v>
      </c>
      <c r="C314" t="s">
        <v>1352</v>
      </c>
      <c r="D314" t="s">
        <v>103</v>
      </c>
      <c r="E314" s="15"/>
      <c r="F314" t="s">
        <v>791</v>
      </c>
      <c r="G314" t="s">
        <v>126</v>
      </c>
      <c r="H314" t="s">
        <v>425</v>
      </c>
      <c r="I314" t="s">
        <v>152</v>
      </c>
      <c r="J314" t="s">
        <v>1353</v>
      </c>
      <c r="K314" s="75">
        <v>0.16</v>
      </c>
      <c r="L314" t="s">
        <v>105</v>
      </c>
      <c r="M314" s="75">
        <v>5.85</v>
      </c>
      <c r="N314" s="75">
        <v>1.1599999999999999</v>
      </c>
      <c r="O314" s="75">
        <v>1059145.92</v>
      </c>
      <c r="P314" s="75">
        <v>102.73</v>
      </c>
      <c r="Q314" s="75">
        <v>0</v>
      </c>
      <c r="R314" s="75">
        <v>1088.060603616</v>
      </c>
      <c r="S314" s="75">
        <v>1.02</v>
      </c>
      <c r="T314" s="75">
        <f t="shared" si="9"/>
        <v>2.7012957062472556E-2</v>
      </c>
      <c r="U314" s="75">
        <f>+R314/'סכום נכסי הקרן'!$C$42*100</f>
        <v>4.2373972075181853E-3</v>
      </c>
      <c r="W314" s="78"/>
    </row>
    <row r="315" spans="2:23">
      <c r="B315" s="86" t="s">
        <v>1354</v>
      </c>
      <c r="C315" t="s">
        <v>1355</v>
      </c>
      <c r="D315" t="s">
        <v>103</v>
      </c>
      <c r="E315" s="15"/>
      <c r="F315" t="s">
        <v>1356</v>
      </c>
      <c r="G315" t="s">
        <v>1187</v>
      </c>
      <c r="H315" t="s">
        <v>425</v>
      </c>
      <c r="I315" t="s">
        <v>152</v>
      </c>
      <c r="J315" t="s">
        <v>295</v>
      </c>
      <c r="K315" s="75">
        <v>3.81</v>
      </c>
      <c r="L315" t="s">
        <v>105</v>
      </c>
      <c r="M315" s="75">
        <v>2.79</v>
      </c>
      <c r="N315" s="75">
        <v>1.65</v>
      </c>
      <c r="O315" s="75">
        <v>1785765.26</v>
      </c>
      <c r="P315" s="75">
        <v>104.41</v>
      </c>
      <c r="Q315" s="75">
        <v>25.098140000000001</v>
      </c>
      <c r="R315" s="75">
        <v>1889.6156479660001</v>
      </c>
      <c r="S315" s="75">
        <v>0.38</v>
      </c>
      <c r="T315" s="75">
        <f t="shared" si="9"/>
        <v>4.691292579976214E-2</v>
      </c>
      <c r="U315" s="75">
        <f>+R315/'סכום נכסי הקרן'!$C$42*100</f>
        <v>7.3590129477747882E-3</v>
      </c>
      <c r="W315" s="78"/>
    </row>
    <row r="316" spans="2:23">
      <c r="B316" s="86" t="s">
        <v>1357</v>
      </c>
      <c r="C316" t="s">
        <v>1358</v>
      </c>
      <c r="D316" t="s">
        <v>103</v>
      </c>
      <c r="E316" s="15"/>
      <c r="F316" t="s">
        <v>795</v>
      </c>
      <c r="G316" t="s">
        <v>459</v>
      </c>
      <c r="H316" t="s">
        <v>425</v>
      </c>
      <c r="I316" t="s">
        <v>152</v>
      </c>
      <c r="J316" t="s">
        <v>295</v>
      </c>
      <c r="K316" s="75">
        <v>1.41</v>
      </c>
      <c r="L316" t="s">
        <v>105</v>
      </c>
      <c r="M316" s="75">
        <v>1.31</v>
      </c>
      <c r="N316" s="75">
        <v>0.82</v>
      </c>
      <c r="O316" s="75">
        <v>0.76</v>
      </c>
      <c r="P316" s="75">
        <v>100.77</v>
      </c>
      <c r="Q316" s="75">
        <v>0</v>
      </c>
      <c r="R316" s="75">
        <v>7.6585200000000003E-4</v>
      </c>
      <c r="S316" s="75">
        <v>0</v>
      </c>
      <c r="T316" s="75">
        <f t="shared" si="9"/>
        <v>1.9013579871797238E-8</v>
      </c>
      <c r="U316" s="75">
        <f>+R316/'סכום נכסי הקרן'!$C$42*100</f>
        <v>2.9825720326489505E-9</v>
      </c>
      <c r="W316" s="78"/>
    </row>
    <row r="317" spans="2:23">
      <c r="B317" s="86" t="s">
        <v>1359</v>
      </c>
      <c r="C317" t="s">
        <v>1360</v>
      </c>
      <c r="D317" t="s">
        <v>103</v>
      </c>
      <c r="E317" s="15"/>
      <c r="F317" t="s">
        <v>1361</v>
      </c>
      <c r="G317" t="s">
        <v>130</v>
      </c>
      <c r="H317" t="s">
        <v>762</v>
      </c>
      <c r="I317" t="s">
        <v>153</v>
      </c>
      <c r="J317" t="s">
        <v>348</v>
      </c>
      <c r="K317" s="75">
        <v>4.2300000000000004</v>
      </c>
      <c r="L317" t="s">
        <v>105</v>
      </c>
      <c r="M317" s="75">
        <v>2.4500000000000002</v>
      </c>
      <c r="N317" s="75">
        <v>1.73</v>
      </c>
      <c r="O317" s="75">
        <v>741533.84</v>
      </c>
      <c r="P317" s="75">
        <v>104.15</v>
      </c>
      <c r="Q317" s="75">
        <v>0</v>
      </c>
      <c r="R317" s="75">
        <v>772.30749435999996</v>
      </c>
      <c r="S317" s="75">
        <v>0.43</v>
      </c>
      <c r="T317" s="75">
        <f t="shared" si="9"/>
        <v>1.9173848510680203E-2</v>
      </c>
      <c r="U317" s="75">
        <f>+R317/'סכום נכסי הקרן'!$C$42*100</f>
        <v>3.0077126302253216E-3</v>
      </c>
      <c r="W317" s="78"/>
    </row>
    <row r="318" spans="2:23">
      <c r="B318" s="86" t="s">
        <v>1362</v>
      </c>
      <c r="C318" t="s">
        <v>1363</v>
      </c>
      <c r="D318" t="s">
        <v>103</v>
      </c>
      <c r="E318" s="15"/>
      <c r="F318" t="s">
        <v>799</v>
      </c>
      <c r="G318" t="s">
        <v>515</v>
      </c>
      <c r="H318" t="s">
        <v>762</v>
      </c>
      <c r="I318" t="s">
        <v>153</v>
      </c>
      <c r="J318" t="s">
        <v>784</v>
      </c>
      <c r="K318" s="75">
        <v>1.44</v>
      </c>
      <c r="L318" t="s">
        <v>105</v>
      </c>
      <c r="M318" s="75">
        <v>7.2</v>
      </c>
      <c r="N318" s="75">
        <v>0.91</v>
      </c>
      <c r="O318" s="75">
        <v>1349272.36</v>
      </c>
      <c r="P318" s="75">
        <v>111.13</v>
      </c>
      <c r="Q318" s="75">
        <v>0</v>
      </c>
      <c r="R318" s="75">
        <v>1499.446373668</v>
      </c>
      <c r="S318" s="75">
        <v>0.68</v>
      </c>
      <c r="T318" s="75">
        <f t="shared" si="9"/>
        <v>3.7226309246712476E-2</v>
      </c>
      <c r="U318" s="75">
        <f>+R318/'סכום נכסי הקרן'!$C$42*100</f>
        <v>5.8395183645914145E-3</v>
      </c>
      <c r="W318" s="78"/>
    </row>
    <row r="319" spans="2:23">
      <c r="B319" s="86" t="s">
        <v>1364</v>
      </c>
      <c r="C319" t="s">
        <v>1365</v>
      </c>
      <c r="D319" t="s">
        <v>103</v>
      </c>
      <c r="E319" s="15"/>
      <c r="F319" t="s">
        <v>799</v>
      </c>
      <c r="G319" t="s">
        <v>515</v>
      </c>
      <c r="H319" t="s">
        <v>762</v>
      </c>
      <c r="I319" t="s">
        <v>153</v>
      </c>
      <c r="J319" t="s">
        <v>732</v>
      </c>
      <c r="K319" s="75">
        <v>5.08</v>
      </c>
      <c r="L319" t="s">
        <v>105</v>
      </c>
      <c r="M319" s="75">
        <v>5.05</v>
      </c>
      <c r="N319" s="75">
        <v>2.2599999999999998</v>
      </c>
      <c r="O319" s="75">
        <v>1267848.8700000001</v>
      </c>
      <c r="P319" s="75">
        <v>115.2</v>
      </c>
      <c r="Q319" s="75">
        <v>0</v>
      </c>
      <c r="R319" s="75">
        <v>1460.5618982399999</v>
      </c>
      <c r="S319" s="75">
        <v>0.22</v>
      </c>
      <c r="T319" s="75">
        <f t="shared" si="9"/>
        <v>3.6260935937870539E-2</v>
      </c>
      <c r="U319" s="75">
        <f>+R319/'סכום נכסי הקרן'!$C$42*100</f>
        <v>5.6880847339215489E-3</v>
      </c>
      <c r="W319" s="78"/>
    </row>
    <row r="320" spans="2:23">
      <c r="B320" s="86" t="s">
        <v>1366</v>
      </c>
      <c r="C320" t="s">
        <v>1367</v>
      </c>
      <c r="D320" t="s">
        <v>103</v>
      </c>
      <c r="E320" s="15"/>
      <c r="F320" t="s">
        <v>1368</v>
      </c>
      <c r="G320" t="s">
        <v>515</v>
      </c>
      <c r="H320" t="s">
        <v>425</v>
      </c>
      <c r="I320" t="s">
        <v>152</v>
      </c>
      <c r="J320" t="s">
        <v>1369</v>
      </c>
      <c r="K320" s="75">
        <v>3.28</v>
      </c>
      <c r="L320" t="s">
        <v>105</v>
      </c>
      <c r="M320" s="75">
        <v>6.05</v>
      </c>
      <c r="N320" s="75">
        <v>3.49</v>
      </c>
      <c r="O320" s="75">
        <v>1874850.54</v>
      </c>
      <c r="P320" s="75">
        <v>110.7</v>
      </c>
      <c r="Q320" s="75">
        <v>0</v>
      </c>
      <c r="R320" s="75">
        <v>2075.4595477799999</v>
      </c>
      <c r="S320" s="75">
        <v>0.2</v>
      </c>
      <c r="T320" s="75">
        <f t="shared" si="9"/>
        <v>5.1526817038277897E-2</v>
      </c>
      <c r="U320" s="75">
        <f>+R320/'סכום נכסי הקרן'!$C$42*100</f>
        <v>8.0827726533362395E-3</v>
      </c>
      <c r="W320" s="78"/>
    </row>
    <row r="321" spans="2:23">
      <c r="B321" s="86" t="s">
        <v>1370</v>
      </c>
      <c r="C321" t="s">
        <v>1371</v>
      </c>
      <c r="D321" t="s">
        <v>103</v>
      </c>
      <c r="E321" s="15"/>
      <c r="F321" t="s">
        <v>1372</v>
      </c>
      <c r="G321" t="s">
        <v>515</v>
      </c>
      <c r="H321" t="s">
        <v>762</v>
      </c>
      <c r="I321" t="s">
        <v>153</v>
      </c>
      <c r="J321" t="s">
        <v>385</v>
      </c>
      <c r="K321" s="75">
        <v>2.94</v>
      </c>
      <c r="L321" t="s">
        <v>105</v>
      </c>
      <c r="M321" s="75">
        <v>4.45</v>
      </c>
      <c r="N321" s="75">
        <v>2.79</v>
      </c>
      <c r="O321" s="75">
        <v>31897811.140000001</v>
      </c>
      <c r="P321" s="75">
        <v>106.1</v>
      </c>
      <c r="Q321" s="75">
        <v>0</v>
      </c>
      <c r="R321" s="75">
        <v>33843.577619540003</v>
      </c>
      <c r="S321" s="75">
        <v>2.2799999999999998</v>
      </c>
      <c r="T321" s="75">
        <f t="shared" si="9"/>
        <v>0.84022443790248402</v>
      </c>
      <c r="U321" s="75">
        <f>+R321/'סכום נכסי הקרן'!$C$42*100</f>
        <v>0.13180210810029086</v>
      </c>
      <c r="W321" s="78"/>
    </row>
    <row r="322" spans="2:23">
      <c r="B322" s="86" t="s">
        <v>1373</v>
      </c>
      <c r="C322" t="s">
        <v>1374</v>
      </c>
      <c r="D322" t="s">
        <v>103</v>
      </c>
      <c r="E322" s="15"/>
      <c r="F322" t="s">
        <v>1375</v>
      </c>
      <c r="G322" t="s">
        <v>838</v>
      </c>
      <c r="H322" t="s">
        <v>425</v>
      </c>
      <c r="I322" t="s">
        <v>152</v>
      </c>
      <c r="J322" t="s">
        <v>878</v>
      </c>
      <c r="K322" s="75">
        <v>3.55</v>
      </c>
      <c r="L322" t="s">
        <v>105</v>
      </c>
      <c r="M322" s="75">
        <v>2.95</v>
      </c>
      <c r="N322" s="75">
        <v>1.56</v>
      </c>
      <c r="O322" s="75">
        <v>598622.92000000004</v>
      </c>
      <c r="P322" s="75">
        <v>105.75</v>
      </c>
      <c r="Q322" s="75">
        <v>0</v>
      </c>
      <c r="R322" s="75">
        <v>633.0437379</v>
      </c>
      <c r="S322" s="75">
        <v>0.22</v>
      </c>
      <c r="T322" s="75">
        <f t="shared" si="9"/>
        <v>1.571638864023692E-2</v>
      </c>
      <c r="U322" s="75">
        <f>+R322/'סכום נכסי הקרן'!$C$42*100</f>
        <v>2.4653569463866289E-3</v>
      </c>
      <c r="W322" s="78"/>
    </row>
    <row r="323" spans="2:23">
      <c r="B323" s="86" t="s">
        <v>1376</v>
      </c>
      <c r="C323" t="s">
        <v>1377</v>
      </c>
      <c r="D323" t="s">
        <v>103</v>
      </c>
      <c r="E323" s="15"/>
      <c r="F323" t="s">
        <v>811</v>
      </c>
      <c r="G323" t="s">
        <v>515</v>
      </c>
      <c r="H323" t="s">
        <v>762</v>
      </c>
      <c r="I323" t="s">
        <v>153</v>
      </c>
      <c r="J323" t="s">
        <v>1178</v>
      </c>
      <c r="K323" s="75">
        <v>3.83</v>
      </c>
      <c r="L323" t="s">
        <v>105</v>
      </c>
      <c r="M323" s="75">
        <v>7.05</v>
      </c>
      <c r="N323" s="75">
        <v>1.91</v>
      </c>
      <c r="O323" s="75">
        <v>1455532.83</v>
      </c>
      <c r="P323" s="75">
        <v>122.4</v>
      </c>
      <c r="Q323" s="75">
        <v>0</v>
      </c>
      <c r="R323" s="75">
        <v>1781.57218392</v>
      </c>
      <c r="S323" s="75">
        <v>0.24</v>
      </c>
      <c r="T323" s="75">
        <f t="shared" si="9"/>
        <v>4.4230562845478189E-2</v>
      </c>
      <c r="U323" s="75">
        <f>+R323/'סכום נכסי הקרן'!$C$42*100</f>
        <v>6.938243119956734E-3</v>
      </c>
      <c r="W323" s="78"/>
    </row>
    <row r="324" spans="2:23">
      <c r="B324" s="86" t="s">
        <v>1378</v>
      </c>
      <c r="C324" t="s">
        <v>1379</v>
      </c>
      <c r="D324" t="s">
        <v>103</v>
      </c>
      <c r="E324" s="15"/>
      <c r="F324" t="s">
        <v>811</v>
      </c>
      <c r="G324" t="s">
        <v>515</v>
      </c>
      <c r="H324" t="s">
        <v>762</v>
      </c>
      <c r="I324" t="s">
        <v>153</v>
      </c>
      <c r="J324" t="s">
        <v>342</v>
      </c>
      <c r="K324" s="75">
        <v>5.88</v>
      </c>
      <c r="L324" t="s">
        <v>105</v>
      </c>
      <c r="M324" s="75">
        <v>3.95</v>
      </c>
      <c r="N324" s="75">
        <v>2.74</v>
      </c>
      <c r="O324" s="75">
        <v>2016414.5</v>
      </c>
      <c r="P324" s="75">
        <v>108.27</v>
      </c>
      <c r="Q324" s="75">
        <v>0</v>
      </c>
      <c r="R324" s="75">
        <v>2183.17197915</v>
      </c>
      <c r="S324" s="75">
        <v>0.22</v>
      </c>
      <c r="T324" s="75">
        <f t="shared" si="9"/>
        <v>5.4200961542750004E-2</v>
      </c>
      <c r="U324" s="75">
        <f>+R324/'סכום נכסי הקרן'!$C$42*100</f>
        <v>8.5022532910740568E-3</v>
      </c>
      <c r="W324" s="78"/>
    </row>
    <row r="325" spans="2:23">
      <c r="B325" s="86" t="s">
        <v>1380</v>
      </c>
      <c r="C325" t="s">
        <v>1381</v>
      </c>
      <c r="D325" t="s">
        <v>103</v>
      </c>
      <c r="E325" s="15"/>
      <c r="F325" t="s">
        <v>1382</v>
      </c>
      <c r="G325" t="s">
        <v>515</v>
      </c>
      <c r="H325" t="s">
        <v>425</v>
      </c>
      <c r="I325" t="s">
        <v>152</v>
      </c>
      <c r="J325" t="s">
        <v>703</v>
      </c>
      <c r="K325" s="75">
        <v>3.62</v>
      </c>
      <c r="L325" t="s">
        <v>105</v>
      </c>
      <c r="M325" s="75">
        <v>5.8</v>
      </c>
      <c r="N325" s="75">
        <v>4.5199999999999996</v>
      </c>
      <c r="O325" s="75">
        <v>9528110.8399999999</v>
      </c>
      <c r="P325" s="75">
        <v>106.77</v>
      </c>
      <c r="Q325" s="75">
        <v>0</v>
      </c>
      <c r="R325" s="75">
        <v>10173.163943867999</v>
      </c>
      <c r="S325" s="75">
        <v>2.11</v>
      </c>
      <c r="T325" s="75">
        <f t="shared" si="9"/>
        <v>0.25256611616294272</v>
      </c>
      <c r="U325" s="75">
        <f>+R325/'סכום נכסי הקרן'!$C$42*100</f>
        <v>3.9618874485583891E-2</v>
      </c>
      <c r="W325" s="78"/>
    </row>
    <row r="326" spans="2:23">
      <c r="B326" s="86" t="s">
        <v>1383</v>
      </c>
      <c r="C326" t="s">
        <v>1384</v>
      </c>
      <c r="D326" t="s">
        <v>103</v>
      </c>
      <c r="E326" s="15"/>
      <c r="F326" t="s">
        <v>812</v>
      </c>
      <c r="G326" t="s">
        <v>135</v>
      </c>
      <c r="H326" t="s">
        <v>425</v>
      </c>
      <c r="I326" t="s">
        <v>152</v>
      </c>
      <c r="J326" t="s">
        <v>376</v>
      </c>
      <c r="K326" s="75">
        <v>0.63</v>
      </c>
      <c r="L326" t="s">
        <v>105</v>
      </c>
      <c r="M326" s="75">
        <v>6.99</v>
      </c>
      <c r="N326" s="75">
        <v>0.92</v>
      </c>
      <c r="O326" s="75">
        <v>509252.26</v>
      </c>
      <c r="P326" s="75">
        <v>105.5</v>
      </c>
      <c r="Q326" s="75">
        <v>0</v>
      </c>
      <c r="R326" s="75">
        <v>537.26113429999998</v>
      </c>
      <c r="S326" s="75">
        <v>0.22</v>
      </c>
      <c r="T326" s="75">
        <f t="shared" si="9"/>
        <v>1.3338422422381129E-2</v>
      </c>
      <c r="U326" s="75">
        <f>+R326/'סכום נכסי הקרן'!$C$42*100</f>
        <v>2.0923364219097578E-3</v>
      </c>
      <c r="W326" s="78"/>
    </row>
    <row r="327" spans="2:23">
      <c r="B327" s="86" t="s">
        <v>1385</v>
      </c>
      <c r="C327" t="s">
        <v>1386</v>
      </c>
      <c r="D327" t="s">
        <v>103</v>
      </c>
      <c r="E327" s="15"/>
      <c r="F327" t="s">
        <v>812</v>
      </c>
      <c r="G327" t="s">
        <v>135</v>
      </c>
      <c r="H327" t="s">
        <v>425</v>
      </c>
      <c r="I327" t="s">
        <v>152</v>
      </c>
      <c r="J327" t="s">
        <v>1178</v>
      </c>
      <c r="K327" s="75">
        <v>4.2</v>
      </c>
      <c r="L327" t="s">
        <v>105</v>
      </c>
      <c r="M327" s="75">
        <v>4.1399999999999997</v>
      </c>
      <c r="N327" s="75">
        <v>1.76</v>
      </c>
      <c r="O327" s="75">
        <v>18038300.27</v>
      </c>
      <c r="P327" s="75">
        <v>111.3</v>
      </c>
      <c r="Q327" s="75">
        <v>0</v>
      </c>
      <c r="R327" s="75">
        <v>20076.62820051</v>
      </c>
      <c r="S327" s="75">
        <v>2.2400000000000002</v>
      </c>
      <c r="T327" s="75">
        <f t="shared" si="9"/>
        <v>0.49843647838847943</v>
      </c>
      <c r="U327" s="75">
        <f>+R327/'סכום נכסי הקרן'!$C$42*100</f>
        <v>7.8187417125936021E-2</v>
      </c>
      <c r="W327" s="78"/>
    </row>
    <row r="328" spans="2:23">
      <c r="B328" s="86" t="s">
        <v>1387</v>
      </c>
      <c r="C328" t="s">
        <v>1388</v>
      </c>
      <c r="D328" t="s">
        <v>103</v>
      </c>
      <c r="E328" s="15"/>
      <c r="F328" t="s">
        <v>812</v>
      </c>
      <c r="G328" t="s">
        <v>135</v>
      </c>
      <c r="H328" t="s">
        <v>425</v>
      </c>
      <c r="I328" t="s">
        <v>152</v>
      </c>
      <c r="J328" t="s">
        <v>482</v>
      </c>
      <c r="K328" s="75">
        <v>0</v>
      </c>
      <c r="L328" t="s">
        <v>105</v>
      </c>
      <c r="M328" s="75">
        <v>3.55</v>
      </c>
      <c r="N328" s="75">
        <v>0</v>
      </c>
      <c r="O328" s="75">
        <v>295.35000000000002</v>
      </c>
      <c r="P328" s="75">
        <v>498726.8</v>
      </c>
      <c r="Q328" s="75">
        <v>0</v>
      </c>
      <c r="R328" s="75">
        <v>1472.9896037999999</v>
      </c>
      <c r="S328" s="75">
        <v>0</v>
      </c>
      <c r="T328" s="75">
        <f t="shared" si="9"/>
        <v>3.6569474888331253E-2</v>
      </c>
      <c r="U328" s="75">
        <f>+R328/'סכום נכסי הקרן'!$C$42*100</f>
        <v>5.7364838071540429E-3</v>
      </c>
      <c r="W328" s="78"/>
    </row>
    <row r="329" spans="2:23">
      <c r="B329" s="86" t="s">
        <v>1389</v>
      </c>
      <c r="C329" t="s">
        <v>1390</v>
      </c>
      <c r="D329" t="s">
        <v>103</v>
      </c>
      <c r="E329" s="15"/>
      <c r="F329" t="s">
        <v>812</v>
      </c>
      <c r="G329" t="s">
        <v>135</v>
      </c>
      <c r="H329" t="s">
        <v>425</v>
      </c>
      <c r="I329" t="s">
        <v>152</v>
      </c>
      <c r="J329" t="s">
        <v>464</v>
      </c>
      <c r="K329" s="75">
        <v>5.8</v>
      </c>
      <c r="L329" t="s">
        <v>105</v>
      </c>
      <c r="M329" s="75">
        <v>3.55</v>
      </c>
      <c r="N329" s="75">
        <v>2.31</v>
      </c>
      <c r="O329" s="75">
        <v>678467.28</v>
      </c>
      <c r="P329" s="75">
        <v>108.28</v>
      </c>
      <c r="Q329" s="75">
        <v>0</v>
      </c>
      <c r="R329" s="75">
        <v>734.64437078399999</v>
      </c>
      <c r="S329" s="75">
        <v>0.22</v>
      </c>
      <c r="T329" s="75">
        <f t="shared" si="9"/>
        <v>1.8238797341089151E-2</v>
      </c>
      <c r="U329" s="75">
        <f>+R329/'סכום נכסי הקרן'!$C$42*100</f>
        <v>2.8610354928149877E-3</v>
      </c>
      <c r="W329" s="78"/>
    </row>
    <row r="330" spans="2:23">
      <c r="B330" s="86" t="s">
        <v>1391</v>
      </c>
      <c r="C330" t="s">
        <v>1392</v>
      </c>
      <c r="D330" t="s">
        <v>103</v>
      </c>
      <c r="E330" s="15"/>
      <c r="F330" t="s">
        <v>1393</v>
      </c>
      <c r="G330" t="s">
        <v>1057</v>
      </c>
      <c r="H330" t="s">
        <v>425</v>
      </c>
      <c r="I330" t="s">
        <v>152</v>
      </c>
      <c r="J330" t="s">
        <v>348</v>
      </c>
      <c r="K330" s="75">
        <v>3.56</v>
      </c>
      <c r="L330" t="s">
        <v>105</v>
      </c>
      <c r="M330" s="75">
        <v>2.8</v>
      </c>
      <c r="N330" s="75">
        <v>1.74</v>
      </c>
      <c r="O330" s="75">
        <v>101967.8</v>
      </c>
      <c r="P330" s="75">
        <v>104.5</v>
      </c>
      <c r="Q330" s="75">
        <v>0</v>
      </c>
      <c r="R330" s="75">
        <v>106.55635100000001</v>
      </c>
      <c r="S330" s="75">
        <v>0.11</v>
      </c>
      <c r="T330" s="75">
        <f t="shared" si="9"/>
        <v>2.6454428408958408E-3</v>
      </c>
      <c r="U330" s="75">
        <f>+R330/'סכום נכסי הקרן'!$C$42*100</f>
        <v>4.1497834097674877E-4</v>
      </c>
      <c r="W330" s="78"/>
    </row>
    <row r="331" spans="2:23">
      <c r="B331" s="86" t="s">
        <v>1394</v>
      </c>
      <c r="C331" t="s">
        <v>1395</v>
      </c>
      <c r="D331" t="s">
        <v>103</v>
      </c>
      <c r="E331" s="15"/>
      <c r="F331" t="s">
        <v>821</v>
      </c>
      <c r="G331" t="s">
        <v>135</v>
      </c>
      <c r="H331" t="s">
        <v>425</v>
      </c>
      <c r="I331" t="s">
        <v>152</v>
      </c>
      <c r="J331" t="s">
        <v>1396</v>
      </c>
      <c r="K331" s="75">
        <v>0.25</v>
      </c>
      <c r="L331" t="s">
        <v>105</v>
      </c>
      <c r="M331" s="75">
        <v>5.5</v>
      </c>
      <c r="N331" s="75">
        <v>0.82</v>
      </c>
      <c r="O331" s="75">
        <v>1.1499999999999999</v>
      </c>
      <c r="P331" s="75">
        <v>102.54</v>
      </c>
      <c r="Q331" s="75">
        <v>0</v>
      </c>
      <c r="R331" s="75">
        <v>1.17921E-3</v>
      </c>
      <c r="S331" s="75">
        <v>0</v>
      </c>
      <c r="T331" s="75">
        <f t="shared" si="9"/>
        <v>2.9275896022497844E-8</v>
      </c>
      <c r="U331" s="75">
        <f>+R331/'סכום נכסי הקרן'!$C$42*100</f>
        <v>4.5923739398995746E-9</v>
      </c>
      <c r="W331" s="78"/>
    </row>
    <row r="332" spans="2:23">
      <c r="B332" s="86" t="s">
        <v>1397</v>
      </c>
      <c r="C332" t="s">
        <v>1398</v>
      </c>
      <c r="D332" t="s">
        <v>103</v>
      </c>
      <c r="E332" s="15"/>
      <c r="F332" t="s">
        <v>821</v>
      </c>
      <c r="G332" t="s">
        <v>135</v>
      </c>
      <c r="H332" t="s">
        <v>425</v>
      </c>
      <c r="I332" t="s">
        <v>152</v>
      </c>
      <c r="J332" t="s">
        <v>385</v>
      </c>
      <c r="K332" s="75">
        <v>2.21</v>
      </c>
      <c r="L332" t="s">
        <v>105</v>
      </c>
      <c r="M332" s="75">
        <v>1.34</v>
      </c>
      <c r="N332" s="75">
        <v>0.91</v>
      </c>
      <c r="O332" s="75">
        <v>679779</v>
      </c>
      <c r="P332" s="75">
        <v>100.85</v>
      </c>
      <c r="Q332" s="75">
        <v>2.2777400000000001</v>
      </c>
      <c r="R332" s="75">
        <v>687.83486149999999</v>
      </c>
      <c r="S332" s="75">
        <v>0.12</v>
      </c>
      <c r="T332" s="75">
        <f t="shared" si="9"/>
        <v>1.7076671573276352E-2</v>
      </c>
      <c r="U332" s="75">
        <f>+R332/'סכום נכסי הקרן'!$C$42*100</f>
        <v>2.6787382170326175E-3</v>
      </c>
      <c r="W332" s="78"/>
    </row>
    <row r="333" spans="2:23">
      <c r="B333" s="86" t="s">
        <v>1399</v>
      </c>
      <c r="C333" t="s">
        <v>1400</v>
      </c>
      <c r="D333" t="s">
        <v>103</v>
      </c>
      <c r="E333" s="15"/>
      <c r="F333" t="s">
        <v>1401</v>
      </c>
      <c r="G333" t="s">
        <v>515</v>
      </c>
      <c r="H333" t="s">
        <v>762</v>
      </c>
      <c r="I333" t="s">
        <v>153</v>
      </c>
      <c r="J333" t="s">
        <v>732</v>
      </c>
      <c r="K333" s="75">
        <v>3.87</v>
      </c>
      <c r="L333" t="s">
        <v>105</v>
      </c>
      <c r="M333" s="75">
        <v>3.5</v>
      </c>
      <c r="N333" s="75">
        <v>1.83</v>
      </c>
      <c r="O333" s="75">
        <v>997441.73</v>
      </c>
      <c r="P333" s="75">
        <v>106.99</v>
      </c>
      <c r="Q333" s="75">
        <v>0</v>
      </c>
      <c r="R333" s="75">
        <v>1067.162906927</v>
      </c>
      <c r="S333" s="75">
        <v>0.22</v>
      </c>
      <c r="T333" s="75">
        <f t="shared" si="9"/>
        <v>2.6494136160871599E-2</v>
      </c>
      <c r="U333" s="75">
        <f>+R333/'סכום נכסי הקרן'!$C$42*100</f>
        <v>4.156012180526818E-3</v>
      </c>
      <c r="W333" s="78"/>
    </row>
    <row r="334" spans="2:23">
      <c r="B334" s="86" t="s">
        <v>1402</v>
      </c>
      <c r="C334" t="s">
        <v>1403</v>
      </c>
      <c r="D334" t="s">
        <v>103</v>
      </c>
      <c r="E334" s="15"/>
      <c r="F334" t="s">
        <v>1404</v>
      </c>
      <c r="G334" t="s">
        <v>515</v>
      </c>
      <c r="H334" t="s">
        <v>762</v>
      </c>
      <c r="I334" t="s">
        <v>153</v>
      </c>
      <c r="J334" t="s">
        <v>581</v>
      </c>
      <c r="K334" s="75">
        <v>3.76</v>
      </c>
      <c r="L334" t="s">
        <v>105</v>
      </c>
      <c r="M334" s="75">
        <v>4.9000000000000004</v>
      </c>
      <c r="N334" s="75">
        <v>3.75</v>
      </c>
      <c r="O334" s="75">
        <v>675069.16</v>
      </c>
      <c r="P334" s="75">
        <v>105.26</v>
      </c>
      <c r="Q334" s="75">
        <v>0</v>
      </c>
      <c r="R334" s="75">
        <v>710.57779781600004</v>
      </c>
      <c r="S334" s="75">
        <v>0.25</v>
      </c>
      <c r="T334" s="75">
        <f t="shared" si="9"/>
        <v>1.7641303690400113E-2</v>
      </c>
      <c r="U334" s="75">
        <f>+R334/'סכום נכסי הקרן'!$C$42*100</f>
        <v>2.7673094367936394E-3</v>
      </c>
      <c r="W334" s="78"/>
    </row>
    <row r="335" spans="2:23">
      <c r="B335" s="86" t="s">
        <v>1405</v>
      </c>
      <c r="C335" t="s">
        <v>1406</v>
      </c>
      <c r="D335" t="s">
        <v>103</v>
      </c>
      <c r="E335" s="15"/>
      <c r="F335" t="s">
        <v>1314</v>
      </c>
      <c r="G335" t="s">
        <v>838</v>
      </c>
      <c r="H335" t="s">
        <v>762</v>
      </c>
      <c r="I335" t="s">
        <v>153</v>
      </c>
      <c r="J335" t="s">
        <v>878</v>
      </c>
      <c r="K335" s="75">
        <v>3.28</v>
      </c>
      <c r="L335" t="s">
        <v>105</v>
      </c>
      <c r="M335" s="75">
        <v>2.4</v>
      </c>
      <c r="N335" s="75">
        <v>1.41</v>
      </c>
      <c r="O335" s="75">
        <v>937513.05</v>
      </c>
      <c r="P335" s="75">
        <v>103.49</v>
      </c>
      <c r="Q335" s="75">
        <v>0</v>
      </c>
      <c r="R335" s="75">
        <v>970.23225544499996</v>
      </c>
      <c r="S335" s="75">
        <v>0.22</v>
      </c>
      <c r="T335" s="75">
        <f t="shared" si="9"/>
        <v>2.408766769963059E-2</v>
      </c>
      <c r="U335" s="75">
        <f>+R335/'סכום נכסי הקרן'!$C$42*100</f>
        <v>3.7785206414087439E-3</v>
      </c>
      <c r="W335" s="78"/>
    </row>
    <row r="336" spans="2:23">
      <c r="B336" s="86" t="s">
        <v>1407</v>
      </c>
      <c r="C336" t="s">
        <v>1408</v>
      </c>
      <c r="D336" t="s">
        <v>103</v>
      </c>
      <c r="E336" s="15"/>
      <c r="F336" t="s">
        <v>1409</v>
      </c>
      <c r="G336" t="s">
        <v>515</v>
      </c>
      <c r="H336" t="s">
        <v>425</v>
      </c>
      <c r="I336" t="s">
        <v>152</v>
      </c>
      <c r="J336" t="s">
        <v>854</v>
      </c>
      <c r="K336" s="75">
        <v>2.61</v>
      </c>
      <c r="L336" t="s">
        <v>105</v>
      </c>
      <c r="M336" s="75">
        <v>5.0999999999999996</v>
      </c>
      <c r="N336" s="75">
        <v>2.33</v>
      </c>
      <c r="O336" s="75">
        <v>12282065.300000001</v>
      </c>
      <c r="P336" s="75">
        <v>107.36</v>
      </c>
      <c r="Q336" s="75">
        <v>326.11088000000001</v>
      </c>
      <c r="R336" s="75">
        <v>13512.136186080001</v>
      </c>
      <c r="S336" s="75">
        <v>1.45</v>
      </c>
      <c r="T336" s="75">
        <f t="shared" si="9"/>
        <v>0.33546178715030295</v>
      </c>
      <c r="U336" s="75">
        <f>+R336/'סכום נכסי הקרן'!$C$42*100</f>
        <v>5.2622333675365562E-2</v>
      </c>
      <c r="W336" s="78"/>
    </row>
    <row r="337" spans="2:23">
      <c r="B337" s="86" t="s">
        <v>1410</v>
      </c>
      <c r="C337" t="s">
        <v>1411</v>
      </c>
      <c r="D337" t="s">
        <v>103</v>
      </c>
      <c r="E337" s="15"/>
      <c r="F337" t="s">
        <v>837</v>
      </c>
      <c r="G337" t="s">
        <v>838</v>
      </c>
      <c r="H337" t="s">
        <v>425</v>
      </c>
      <c r="I337" t="s">
        <v>152</v>
      </c>
      <c r="J337" t="s">
        <v>382</v>
      </c>
      <c r="K337" s="75">
        <v>5.82</v>
      </c>
      <c r="L337" t="s">
        <v>105</v>
      </c>
      <c r="M337" s="75">
        <v>5.09</v>
      </c>
      <c r="N337" s="75">
        <v>2.19</v>
      </c>
      <c r="O337" s="75">
        <v>1572931.2</v>
      </c>
      <c r="P337" s="75">
        <v>117</v>
      </c>
      <c r="Q337" s="75">
        <v>228.28452999999999</v>
      </c>
      <c r="R337" s="75">
        <v>2068.6140340000002</v>
      </c>
      <c r="S337" s="75">
        <v>0.21</v>
      </c>
      <c r="T337" s="75">
        <f t="shared" si="9"/>
        <v>5.135686550322998E-2</v>
      </c>
      <c r="U337" s="75">
        <f>+R337/'סכום נכסי הקרן'!$C$42*100</f>
        <v>8.0561131447767012E-3</v>
      </c>
      <c r="W337" s="78"/>
    </row>
    <row r="338" spans="2:23">
      <c r="B338" s="86" t="s">
        <v>1412</v>
      </c>
      <c r="C338" t="s">
        <v>1413</v>
      </c>
      <c r="D338" t="s">
        <v>103</v>
      </c>
      <c r="E338" s="15"/>
      <c r="F338" t="s">
        <v>1414</v>
      </c>
      <c r="G338" t="s">
        <v>1163</v>
      </c>
      <c r="H338" t="s">
        <v>425</v>
      </c>
      <c r="I338" t="s">
        <v>152</v>
      </c>
      <c r="J338" t="s">
        <v>385</v>
      </c>
      <c r="K338" s="75">
        <v>4.22</v>
      </c>
      <c r="L338" t="s">
        <v>105</v>
      </c>
      <c r="M338" s="75">
        <v>3.35</v>
      </c>
      <c r="N338" s="75">
        <v>1.78</v>
      </c>
      <c r="O338" s="75">
        <v>1796143.31</v>
      </c>
      <c r="P338" s="75">
        <v>106.7</v>
      </c>
      <c r="Q338" s="75">
        <v>277.04698999999999</v>
      </c>
      <c r="R338" s="75">
        <v>2193.5319017699999</v>
      </c>
      <c r="S338" s="75">
        <v>0.33</v>
      </c>
      <c r="T338" s="75">
        <f t="shared" si="9"/>
        <v>5.4458164261031089E-2</v>
      </c>
      <c r="U338" s="75">
        <f>+R338/'סכום נכסי הקרן'!$C$42*100</f>
        <v>8.5425994878154873E-3</v>
      </c>
      <c r="W338" s="78"/>
    </row>
    <row r="339" spans="2:23">
      <c r="B339" s="86" t="s">
        <v>1415</v>
      </c>
      <c r="C339" t="s">
        <v>1416</v>
      </c>
      <c r="D339" t="s">
        <v>103</v>
      </c>
      <c r="E339" s="15"/>
      <c r="F339" t="s">
        <v>850</v>
      </c>
      <c r="G339" t="s">
        <v>115</v>
      </c>
      <c r="H339" t="s">
        <v>859</v>
      </c>
      <c r="I339" t="s">
        <v>152</v>
      </c>
      <c r="J339" t="s">
        <v>854</v>
      </c>
      <c r="K339" s="75">
        <v>5.0199999999999996</v>
      </c>
      <c r="L339" t="s">
        <v>105</v>
      </c>
      <c r="M339" s="75">
        <v>4.3</v>
      </c>
      <c r="N339" s="75">
        <v>2.88</v>
      </c>
      <c r="O339" s="75">
        <v>6382190.5499999998</v>
      </c>
      <c r="P339" s="75">
        <v>107.85</v>
      </c>
      <c r="Q339" s="75">
        <v>0</v>
      </c>
      <c r="R339" s="75">
        <v>6883.1925081749996</v>
      </c>
      <c r="S339" s="75">
        <v>0.19</v>
      </c>
      <c r="T339" s="75">
        <f t="shared" si="9"/>
        <v>0.17088697362824895</v>
      </c>
      <c r="U339" s="75">
        <f>+R339/'סכום נכסי הקרן'!$C$42*100</f>
        <v>2.6806246468275251E-2</v>
      </c>
      <c r="W339" s="78"/>
    </row>
    <row r="340" spans="2:23">
      <c r="B340" s="86" t="s">
        <v>1417</v>
      </c>
      <c r="C340" t="s">
        <v>1418</v>
      </c>
      <c r="D340" t="s">
        <v>103</v>
      </c>
      <c r="E340" s="15"/>
      <c r="F340" t="s">
        <v>850</v>
      </c>
      <c r="G340" t="s">
        <v>115</v>
      </c>
      <c r="H340" t="s">
        <v>851</v>
      </c>
      <c r="I340" t="s">
        <v>153</v>
      </c>
      <c r="J340" t="s">
        <v>376</v>
      </c>
      <c r="K340" s="75">
        <v>0.05</v>
      </c>
      <c r="L340" t="s">
        <v>105</v>
      </c>
      <c r="M340" s="75">
        <v>8.5</v>
      </c>
      <c r="N340" s="75">
        <v>1.04</v>
      </c>
      <c r="O340" s="75">
        <v>1.6</v>
      </c>
      <c r="P340" s="75">
        <v>104.2</v>
      </c>
      <c r="Q340" s="75">
        <v>0</v>
      </c>
      <c r="R340" s="75">
        <v>1.6672E-3</v>
      </c>
      <c r="S340" s="75">
        <v>0</v>
      </c>
      <c r="T340" s="75">
        <f t="shared" si="9"/>
        <v>4.1391078644777786E-8</v>
      </c>
      <c r="U340" s="75">
        <f>+R340/'סכום נכסי הקרן'!$C$42*100</f>
        <v>6.4928264114115131E-9</v>
      </c>
      <c r="W340" s="78"/>
    </row>
    <row r="341" spans="2:23">
      <c r="B341" s="86" t="s">
        <v>1419</v>
      </c>
      <c r="C341" t="s">
        <v>1420</v>
      </c>
      <c r="D341" t="s">
        <v>103</v>
      </c>
      <c r="E341" s="15"/>
      <c r="F341" t="s">
        <v>850</v>
      </c>
      <c r="G341" t="s">
        <v>115</v>
      </c>
      <c r="H341" t="s">
        <v>851</v>
      </c>
      <c r="I341" t="s">
        <v>153</v>
      </c>
      <c r="J341" t="s">
        <v>376</v>
      </c>
      <c r="K341" s="75">
        <v>0.77</v>
      </c>
      <c r="L341" t="s">
        <v>105</v>
      </c>
      <c r="M341" s="75">
        <v>8.5</v>
      </c>
      <c r="N341" s="75">
        <v>1</v>
      </c>
      <c r="O341" s="75">
        <v>1625691.42</v>
      </c>
      <c r="P341" s="75">
        <v>107.68</v>
      </c>
      <c r="Q341" s="75">
        <v>0</v>
      </c>
      <c r="R341" s="75">
        <v>1750.5445210559999</v>
      </c>
      <c r="S341" s="75">
        <v>0.39</v>
      </c>
      <c r="T341" s="75">
        <f t="shared" si="9"/>
        <v>4.3460248285876767E-2</v>
      </c>
      <c r="U341" s="75">
        <f>+R341/'סכום נכסי הקרן'!$C$42*100</f>
        <v>6.8174074500144633E-3</v>
      </c>
      <c r="W341" s="78"/>
    </row>
    <row r="342" spans="2:23">
      <c r="B342" s="86" t="s">
        <v>1421</v>
      </c>
      <c r="C342" t="s">
        <v>1422</v>
      </c>
      <c r="D342" t="s">
        <v>103</v>
      </c>
      <c r="E342" s="15"/>
      <c r="F342" t="s">
        <v>1423</v>
      </c>
      <c r="G342" t="s">
        <v>126</v>
      </c>
      <c r="H342" t="s">
        <v>859</v>
      </c>
      <c r="I342" t="s">
        <v>152</v>
      </c>
      <c r="J342" t="s">
        <v>376</v>
      </c>
      <c r="K342" s="75">
        <v>0.74</v>
      </c>
      <c r="L342" t="s">
        <v>105</v>
      </c>
      <c r="M342" s="75">
        <v>6.3</v>
      </c>
      <c r="N342" s="75">
        <v>0.81</v>
      </c>
      <c r="O342" s="75">
        <v>715450.04</v>
      </c>
      <c r="P342" s="75">
        <v>105.67</v>
      </c>
      <c r="Q342" s="75">
        <v>0</v>
      </c>
      <c r="R342" s="75">
        <v>756.01605726800005</v>
      </c>
      <c r="S342" s="75">
        <v>0.38</v>
      </c>
      <c r="T342" s="75">
        <f t="shared" si="9"/>
        <v>1.8769385846385926E-2</v>
      </c>
      <c r="U342" s="75">
        <f>+R342/'סכום נכסי הקרן'!$C$42*100</f>
        <v>2.9442664491847828E-3</v>
      </c>
      <c r="W342" s="78"/>
    </row>
    <row r="343" spans="2:23">
      <c r="B343" s="86" t="s">
        <v>1424</v>
      </c>
      <c r="C343" t="s">
        <v>1425</v>
      </c>
      <c r="D343" t="s">
        <v>103</v>
      </c>
      <c r="E343" s="15"/>
      <c r="F343" t="s">
        <v>1423</v>
      </c>
      <c r="G343" t="s">
        <v>126</v>
      </c>
      <c r="H343" t="s">
        <v>859</v>
      </c>
      <c r="I343" t="s">
        <v>152</v>
      </c>
      <c r="J343" t="s">
        <v>1178</v>
      </c>
      <c r="K343" s="75">
        <v>4.3099999999999996</v>
      </c>
      <c r="L343" t="s">
        <v>105</v>
      </c>
      <c r="M343" s="75">
        <v>4.75</v>
      </c>
      <c r="N343" s="75">
        <v>1.94</v>
      </c>
      <c r="O343" s="75">
        <v>1915429.35</v>
      </c>
      <c r="P343" s="75">
        <v>113.87</v>
      </c>
      <c r="Q343" s="75">
        <v>0</v>
      </c>
      <c r="R343" s="75">
        <v>2181.0994008450002</v>
      </c>
      <c r="S343" s="75">
        <v>0.38</v>
      </c>
      <c r="T343" s="75">
        <f t="shared" si="9"/>
        <v>5.4149506257469476E-2</v>
      </c>
      <c r="U343" s="75">
        <f>+R343/'סכום נכסי הקרן'!$C$42*100</f>
        <v>8.4941817392755782E-3</v>
      </c>
      <c r="W343" s="78"/>
    </row>
    <row r="344" spans="2:23">
      <c r="B344" s="86" t="s">
        <v>1426</v>
      </c>
      <c r="C344" t="s">
        <v>1427</v>
      </c>
      <c r="D344" t="s">
        <v>103</v>
      </c>
      <c r="E344" s="15"/>
      <c r="F344" t="s">
        <v>1428</v>
      </c>
      <c r="G344" t="s">
        <v>515</v>
      </c>
      <c r="H344" t="s">
        <v>851</v>
      </c>
      <c r="I344" t="s">
        <v>153</v>
      </c>
      <c r="J344" t="s">
        <v>581</v>
      </c>
      <c r="K344" s="75">
        <v>5.37</v>
      </c>
      <c r="L344" t="s">
        <v>105</v>
      </c>
      <c r="M344" s="75">
        <v>3.95</v>
      </c>
      <c r="N344" s="75">
        <v>3.67</v>
      </c>
      <c r="O344" s="75">
        <v>3190427.3</v>
      </c>
      <c r="P344" s="75">
        <v>102</v>
      </c>
      <c r="Q344" s="75">
        <v>0</v>
      </c>
      <c r="R344" s="75">
        <v>3254.235846</v>
      </c>
      <c r="S344" s="75">
        <v>0.52</v>
      </c>
      <c r="T344" s="75">
        <f t="shared" si="9"/>
        <v>8.0791945675648374E-2</v>
      </c>
      <c r="U344" s="75">
        <f>+R344/'סכום נכסי הקרן'!$C$42*100</f>
        <v>1.2673457563502213E-2</v>
      </c>
      <c r="W344" s="78"/>
    </row>
    <row r="345" spans="2:23">
      <c r="B345" s="86" t="s">
        <v>1429</v>
      </c>
      <c r="C345" t="s">
        <v>1430</v>
      </c>
      <c r="D345" t="s">
        <v>103</v>
      </c>
      <c r="E345" s="15"/>
      <c r="F345" t="s">
        <v>1428</v>
      </c>
      <c r="G345" t="s">
        <v>515</v>
      </c>
      <c r="H345" t="s">
        <v>851</v>
      </c>
      <c r="I345" t="s">
        <v>153</v>
      </c>
      <c r="J345" t="s">
        <v>847</v>
      </c>
      <c r="K345" s="75">
        <v>2.82</v>
      </c>
      <c r="L345" t="s">
        <v>105</v>
      </c>
      <c r="M345" s="75">
        <v>6.35</v>
      </c>
      <c r="N345" s="75">
        <v>4.6900000000000004</v>
      </c>
      <c r="O345" s="75">
        <v>41479529.420000002</v>
      </c>
      <c r="P345" s="75">
        <v>106.96</v>
      </c>
      <c r="Q345" s="75">
        <v>0</v>
      </c>
      <c r="R345" s="75">
        <v>44366.504667631998</v>
      </c>
      <c r="S345" s="75">
        <v>6.22</v>
      </c>
      <c r="T345" s="75">
        <f t="shared" si="9"/>
        <v>1.1014740186491463</v>
      </c>
      <c r="U345" s="75">
        <f>+R345/'סכום נכסי הקרן'!$C$42*100</f>
        <v>0.17278311737524785</v>
      </c>
      <c r="W345" s="78"/>
    </row>
    <row r="346" spans="2:23">
      <c r="B346" s="86" t="s">
        <v>1431</v>
      </c>
      <c r="C346" t="s">
        <v>1432</v>
      </c>
      <c r="D346" t="s">
        <v>103</v>
      </c>
      <c r="E346" s="15"/>
      <c r="F346" t="s">
        <v>864</v>
      </c>
      <c r="G346" t="s">
        <v>515</v>
      </c>
      <c r="H346" t="s">
        <v>851</v>
      </c>
      <c r="I346" t="s">
        <v>153</v>
      </c>
      <c r="J346" t="s">
        <v>382</v>
      </c>
      <c r="K346" s="75">
        <v>2.12</v>
      </c>
      <c r="L346" t="s">
        <v>105</v>
      </c>
      <c r="M346" s="75">
        <v>5</v>
      </c>
      <c r="N346" s="75">
        <v>1.62</v>
      </c>
      <c r="O346" s="75">
        <v>3275883.38</v>
      </c>
      <c r="P346" s="75">
        <v>108.54</v>
      </c>
      <c r="Q346" s="75">
        <v>0</v>
      </c>
      <c r="R346" s="75">
        <v>3555.6438206520002</v>
      </c>
      <c r="S346" s="75">
        <v>1.58</v>
      </c>
      <c r="T346" s="75">
        <f t="shared" si="9"/>
        <v>8.8274911836267456E-2</v>
      </c>
      <c r="U346" s="75">
        <f>+R346/'סכום נכסי הקרן'!$C$42*100</f>
        <v>1.3847275736745112E-2</v>
      </c>
      <c r="W346" s="78"/>
    </row>
    <row r="347" spans="2:23">
      <c r="B347" s="86" t="s">
        <v>1433</v>
      </c>
      <c r="C347" t="s">
        <v>1434</v>
      </c>
      <c r="D347" t="s">
        <v>103</v>
      </c>
      <c r="E347" s="15"/>
      <c r="F347" t="s">
        <v>864</v>
      </c>
      <c r="G347" t="s">
        <v>515</v>
      </c>
      <c r="H347" t="s">
        <v>851</v>
      </c>
      <c r="I347" t="s">
        <v>153</v>
      </c>
      <c r="J347" t="s">
        <v>348</v>
      </c>
      <c r="K347" s="75">
        <v>2.99</v>
      </c>
      <c r="L347" t="s">
        <v>105</v>
      </c>
      <c r="M347" s="75">
        <v>4.6500000000000004</v>
      </c>
      <c r="N347" s="75">
        <v>1.95</v>
      </c>
      <c r="O347" s="75">
        <v>751515.59</v>
      </c>
      <c r="P347" s="75">
        <v>109.46</v>
      </c>
      <c r="Q347" s="75">
        <v>0</v>
      </c>
      <c r="R347" s="75">
        <v>822.60896481400005</v>
      </c>
      <c r="S347" s="75">
        <v>0.39</v>
      </c>
      <c r="T347" s="75">
        <f t="shared" si="9"/>
        <v>2.0422668160098079E-2</v>
      </c>
      <c r="U347" s="75">
        <f>+R347/'סכום נכסי הקרן'!$C$42*100</f>
        <v>3.2036091728696162E-3</v>
      </c>
      <c r="W347" s="78"/>
    </row>
    <row r="348" spans="2:23">
      <c r="B348" s="86" t="s">
        <v>1435</v>
      </c>
      <c r="C348" t="s">
        <v>1436</v>
      </c>
      <c r="D348" t="s">
        <v>103</v>
      </c>
      <c r="E348" s="15"/>
      <c r="F348" t="s">
        <v>884</v>
      </c>
      <c r="G348" t="s">
        <v>515</v>
      </c>
      <c r="H348" t="s">
        <v>851</v>
      </c>
      <c r="I348" t="s">
        <v>153</v>
      </c>
      <c r="J348" t="s">
        <v>1437</v>
      </c>
      <c r="K348" s="75">
        <v>3.21</v>
      </c>
      <c r="L348" t="s">
        <v>105</v>
      </c>
      <c r="M348" s="75">
        <v>3.9</v>
      </c>
      <c r="N348" s="75">
        <v>1.85</v>
      </c>
      <c r="O348" s="75">
        <v>2671490.96</v>
      </c>
      <c r="P348" s="75">
        <v>106.72</v>
      </c>
      <c r="Q348" s="75">
        <v>52.288550000000001</v>
      </c>
      <c r="R348" s="75">
        <v>2903.3037025120002</v>
      </c>
      <c r="S348" s="75">
        <v>0.78</v>
      </c>
      <c r="T348" s="75">
        <f t="shared" si="9"/>
        <v>7.2079457701744676E-2</v>
      </c>
      <c r="U348" s="75">
        <f>+R348/'סכום נכסי הקרן'!$C$42*100</f>
        <v>1.1306770009608176E-2</v>
      </c>
      <c r="W348" s="78"/>
    </row>
    <row r="349" spans="2:23">
      <c r="B349" s="86" t="s">
        <v>1438</v>
      </c>
      <c r="C349" t="s">
        <v>1439</v>
      </c>
      <c r="D349" t="s">
        <v>103</v>
      </c>
      <c r="E349" s="15"/>
      <c r="F349" t="s">
        <v>887</v>
      </c>
      <c r="G349" t="s">
        <v>515</v>
      </c>
      <c r="H349" t="s">
        <v>859</v>
      </c>
      <c r="I349" t="s">
        <v>152</v>
      </c>
      <c r="J349" t="s">
        <v>1440</v>
      </c>
      <c r="K349" s="75">
        <v>6.3</v>
      </c>
      <c r="L349" t="s">
        <v>105</v>
      </c>
      <c r="M349" s="75">
        <v>4.9000000000000004</v>
      </c>
      <c r="N349" s="75">
        <v>2.99</v>
      </c>
      <c r="O349" s="75">
        <v>11199701.060000001</v>
      </c>
      <c r="P349" s="75">
        <v>112.45</v>
      </c>
      <c r="Q349" s="75">
        <v>521.09298000000001</v>
      </c>
      <c r="R349" s="75">
        <v>13115.15682197</v>
      </c>
      <c r="S349" s="75">
        <v>2.0499999999999998</v>
      </c>
      <c r="T349" s="75">
        <f t="shared" si="9"/>
        <v>0.32560609852252526</v>
      </c>
      <c r="U349" s="75">
        <f>+R349/'סכום נכסי הקרן'!$C$42*100</f>
        <v>5.1076317540481468E-2</v>
      </c>
      <c r="W349" s="78"/>
    </row>
    <row r="350" spans="2:23">
      <c r="B350" s="86" t="s">
        <v>1441</v>
      </c>
      <c r="C350" t="s">
        <v>1442</v>
      </c>
      <c r="D350" t="s">
        <v>103</v>
      </c>
      <c r="E350" s="15"/>
      <c r="F350" t="s">
        <v>895</v>
      </c>
      <c r="G350" t="s">
        <v>515</v>
      </c>
      <c r="H350" t="s">
        <v>859</v>
      </c>
      <c r="I350" t="s">
        <v>152</v>
      </c>
      <c r="J350" t="s">
        <v>1443</v>
      </c>
      <c r="K350" s="75">
        <v>3.76</v>
      </c>
      <c r="L350" t="s">
        <v>105</v>
      </c>
      <c r="M350" s="75">
        <v>4.2</v>
      </c>
      <c r="N350" s="75">
        <v>2.3199999999999998</v>
      </c>
      <c r="O350" s="75">
        <v>6912602.3499999996</v>
      </c>
      <c r="P350" s="75">
        <v>108.9</v>
      </c>
      <c r="Q350" s="75">
        <v>0</v>
      </c>
      <c r="R350" s="75">
        <v>7527.8239591499996</v>
      </c>
      <c r="S350" s="75">
        <v>0.72</v>
      </c>
      <c r="T350" s="75">
        <f t="shared" si="9"/>
        <v>0.18689104697529996</v>
      </c>
      <c r="U350" s="75">
        <f>+R350/'סכום נכסי הקרן'!$C$42*100</f>
        <v>2.9316731179477869E-2</v>
      </c>
      <c r="W350" s="78"/>
    </row>
    <row r="351" spans="2:23">
      <c r="B351" s="86" t="s">
        <v>1444</v>
      </c>
      <c r="C351" t="s">
        <v>1445</v>
      </c>
      <c r="D351" t="s">
        <v>103</v>
      </c>
      <c r="E351" s="15"/>
      <c r="F351" t="s">
        <v>895</v>
      </c>
      <c r="G351" t="s">
        <v>515</v>
      </c>
      <c r="H351" t="s">
        <v>859</v>
      </c>
      <c r="I351" t="s">
        <v>152</v>
      </c>
      <c r="J351" t="s">
        <v>878</v>
      </c>
      <c r="K351" s="75">
        <v>5.71</v>
      </c>
      <c r="L351" t="s">
        <v>105</v>
      </c>
      <c r="M351" s="75">
        <v>4.3</v>
      </c>
      <c r="N351" s="75">
        <v>2.96</v>
      </c>
      <c r="O351" s="75">
        <v>1005685.79</v>
      </c>
      <c r="P351" s="75">
        <v>108.82</v>
      </c>
      <c r="Q351" s="75">
        <v>0</v>
      </c>
      <c r="R351" s="75">
        <v>1094.387276678</v>
      </c>
      <c r="S351" s="75">
        <v>0.38</v>
      </c>
      <c r="T351" s="75">
        <f t="shared" si="9"/>
        <v>2.7170027493296115E-2</v>
      </c>
      <c r="U351" s="75">
        <f>+R351/'סכום נכסי הקרן'!$C$42*100</f>
        <v>4.2620361170391304E-3</v>
      </c>
      <c r="W351" s="78"/>
    </row>
    <row r="352" spans="2:23">
      <c r="B352" s="86" t="s">
        <v>1446</v>
      </c>
      <c r="C352" t="s">
        <v>1447</v>
      </c>
      <c r="D352" t="s">
        <v>103</v>
      </c>
      <c r="E352" s="15"/>
      <c r="F352" t="s">
        <v>898</v>
      </c>
      <c r="G352" t="s">
        <v>515</v>
      </c>
      <c r="H352" t="s">
        <v>851</v>
      </c>
      <c r="I352" t="s">
        <v>153</v>
      </c>
      <c r="J352" t="s">
        <v>1448</v>
      </c>
      <c r="K352" s="75">
        <v>4.8099999999999996</v>
      </c>
      <c r="L352" t="s">
        <v>105</v>
      </c>
      <c r="M352" s="75">
        <v>3.5</v>
      </c>
      <c r="N352" s="75">
        <v>2.0299999999999998</v>
      </c>
      <c r="O352" s="75">
        <v>4036495.84</v>
      </c>
      <c r="P352" s="75">
        <v>108.51</v>
      </c>
      <c r="Q352" s="75">
        <v>0</v>
      </c>
      <c r="R352" s="75">
        <v>4380.0016359840001</v>
      </c>
      <c r="S352" s="75">
        <v>3.67</v>
      </c>
      <c r="T352" s="75">
        <f t="shared" si="9"/>
        <v>0.10874099818814127</v>
      </c>
      <c r="U352" s="75">
        <f>+R352/'סכום נכסי הקרן'!$C$42*100</f>
        <v>1.705769571985518E-2</v>
      </c>
      <c r="W352" s="78"/>
    </row>
    <row r="353" spans="2:23">
      <c r="B353" s="86" t="s">
        <v>1449</v>
      </c>
      <c r="C353" t="s">
        <v>1450</v>
      </c>
      <c r="D353" t="s">
        <v>103</v>
      </c>
      <c r="E353" s="15"/>
      <c r="F353" t="s">
        <v>1451</v>
      </c>
      <c r="G353" t="s">
        <v>515</v>
      </c>
      <c r="H353" t="s">
        <v>851</v>
      </c>
      <c r="I353" t="s">
        <v>153</v>
      </c>
      <c r="J353" t="s">
        <v>382</v>
      </c>
      <c r="K353" s="75">
        <v>1.21</v>
      </c>
      <c r="L353" t="s">
        <v>105</v>
      </c>
      <c r="M353" s="75">
        <v>5.45</v>
      </c>
      <c r="N353" s="75">
        <v>1.22</v>
      </c>
      <c r="O353" s="75">
        <v>1219745.71</v>
      </c>
      <c r="P353" s="75">
        <v>106.6</v>
      </c>
      <c r="Q353" s="75">
        <v>0</v>
      </c>
      <c r="R353" s="75">
        <v>1300.24892686</v>
      </c>
      <c r="S353" s="75">
        <v>1.24</v>
      </c>
      <c r="T353" s="75">
        <f t="shared" si="9"/>
        <v>3.2280893467760419E-2</v>
      </c>
      <c r="U353" s="75">
        <f>+R353/'סכום נכסי הקרן'!$C$42*100</f>
        <v>5.0637539429738993E-3</v>
      </c>
      <c r="W353" s="78"/>
    </row>
    <row r="354" spans="2:23">
      <c r="B354" s="86" t="s">
        <v>1452</v>
      </c>
      <c r="C354" t="s">
        <v>1453</v>
      </c>
      <c r="D354" t="s">
        <v>103</v>
      </c>
      <c r="E354" s="15"/>
      <c r="F354" t="s">
        <v>1451</v>
      </c>
      <c r="G354" t="s">
        <v>515</v>
      </c>
      <c r="H354" t="s">
        <v>851</v>
      </c>
      <c r="I354" t="s">
        <v>153</v>
      </c>
      <c r="J354" t="s">
        <v>295</v>
      </c>
      <c r="K354" s="75">
        <v>3.08</v>
      </c>
      <c r="L354" t="s">
        <v>105</v>
      </c>
      <c r="M354" s="75">
        <v>3.45</v>
      </c>
      <c r="N354" s="75">
        <v>1.69</v>
      </c>
      <c r="O354" s="75">
        <v>860834.35</v>
      </c>
      <c r="P354" s="75">
        <v>106.41</v>
      </c>
      <c r="Q354" s="75">
        <v>0</v>
      </c>
      <c r="R354" s="75">
        <v>916.01383183500002</v>
      </c>
      <c r="S354" s="75">
        <v>0.38</v>
      </c>
      <c r="T354" s="75">
        <f t="shared" si="9"/>
        <v>2.2741603018945979E-2</v>
      </c>
      <c r="U354" s="75">
        <f>+R354/'סכום נכסי הקרן'!$C$42*100</f>
        <v>3.5673697220228841E-3</v>
      </c>
      <c r="W354" s="78"/>
    </row>
    <row r="355" spans="2:23">
      <c r="B355" s="86" t="s">
        <v>1454</v>
      </c>
      <c r="C355" t="s">
        <v>1455</v>
      </c>
      <c r="D355" t="s">
        <v>103</v>
      </c>
      <c r="E355" s="15"/>
      <c r="F355" t="s">
        <v>1451</v>
      </c>
      <c r="G355" t="s">
        <v>515</v>
      </c>
      <c r="H355" t="s">
        <v>851</v>
      </c>
      <c r="I355" t="s">
        <v>153</v>
      </c>
      <c r="J355" t="s">
        <v>348</v>
      </c>
      <c r="K355" s="75">
        <v>1.99</v>
      </c>
      <c r="L355" t="s">
        <v>105</v>
      </c>
      <c r="M355" s="75">
        <v>3.5</v>
      </c>
      <c r="N355" s="75">
        <v>1.91</v>
      </c>
      <c r="O355" s="75">
        <v>1260174.32</v>
      </c>
      <c r="P355" s="75">
        <v>104.08</v>
      </c>
      <c r="Q355" s="75">
        <v>0</v>
      </c>
      <c r="R355" s="75">
        <v>1311.589432256</v>
      </c>
      <c r="S355" s="75">
        <v>0.96</v>
      </c>
      <c r="T355" s="75">
        <f t="shared" si="9"/>
        <v>3.2562440823037157E-2</v>
      </c>
      <c r="U355" s="75">
        <f>+R355/'סכום נכסי הקרן'!$C$42*100</f>
        <v>5.1079189699376132E-3</v>
      </c>
      <c r="W355" s="78"/>
    </row>
    <row r="356" spans="2:23">
      <c r="B356" s="86" t="s">
        <v>1456</v>
      </c>
      <c r="C356" t="s">
        <v>1457</v>
      </c>
      <c r="D356" t="s">
        <v>103</v>
      </c>
      <c r="E356" s="15"/>
      <c r="F356" t="s">
        <v>1458</v>
      </c>
      <c r="G356" t="s">
        <v>515</v>
      </c>
      <c r="H356" t="s">
        <v>851</v>
      </c>
      <c r="I356" t="s">
        <v>153</v>
      </c>
      <c r="J356" t="s">
        <v>878</v>
      </c>
      <c r="K356" s="75">
        <v>4.2300000000000004</v>
      </c>
      <c r="L356" t="s">
        <v>105</v>
      </c>
      <c r="M356" s="75">
        <v>3.85</v>
      </c>
      <c r="N356" s="75">
        <v>2.31</v>
      </c>
      <c r="O356" s="75">
        <v>844664.31</v>
      </c>
      <c r="P356" s="75">
        <v>107.69</v>
      </c>
      <c r="Q356" s="75">
        <v>0</v>
      </c>
      <c r="R356" s="75">
        <v>909.61899543899995</v>
      </c>
      <c r="S356" s="75">
        <v>0.38</v>
      </c>
      <c r="T356" s="75">
        <f t="shared" si="9"/>
        <v>2.2582840317298111E-2</v>
      </c>
      <c r="U356" s="75">
        <f>+R356/'סכום נכסי הקרן'!$C$42*100</f>
        <v>3.5424653538315425E-3</v>
      </c>
      <c r="W356" s="78"/>
    </row>
    <row r="357" spans="2:23">
      <c r="B357" s="86" t="s">
        <v>1459</v>
      </c>
      <c r="C357" t="s">
        <v>1460</v>
      </c>
      <c r="D357" t="s">
        <v>103</v>
      </c>
      <c r="E357" s="15"/>
      <c r="F357" t="s">
        <v>907</v>
      </c>
      <c r="G357" t="s">
        <v>115</v>
      </c>
      <c r="H357" t="s">
        <v>859</v>
      </c>
      <c r="I357" t="s">
        <v>152</v>
      </c>
      <c r="J357" t="s">
        <v>295</v>
      </c>
      <c r="K357" s="75">
        <v>4.3</v>
      </c>
      <c r="L357" t="s">
        <v>105</v>
      </c>
      <c r="M357" s="75">
        <v>4.0999999999999996</v>
      </c>
      <c r="N357" s="75">
        <v>2.16</v>
      </c>
      <c r="O357" s="75">
        <v>4588549.8600000003</v>
      </c>
      <c r="P357" s="75">
        <v>110.04</v>
      </c>
      <c r="Q357" s="75">
        <v>0</v>
      </c>
      <c r="R357" s="75">
        <v>5049.2402659440004</v>
      </c>
      <c r="S357" s="75">
        <v>0.68</v>
      </c>
      <c r="T357" s="75">
        <f t="shared" si="9"/>
        <v>0.12535598665071188</v>
      </c>
      <c r="U357" s="75">
        <f>+R357/'סכום נכסי הקרן'!$C$42*100</f>
        <v>1.9664011849978225E-2</v>
      </c>
      <c r="W357" s="78"/>
    </row>
    <row r="358" spans="2:23">
      <c r="B358" s="86" t="s">
        <v>1461</v>
      </c>
      <c r="C358" t="s">
        <v>1462</v>
      </c>
      <c r="D358" t="s">
        <v>103</v>
      </c>
      <c r="E358" s="15"/>
      <c r="F358" t="s">
        <v>907</v>
      </c>
      <c r="G358" t="s">
        <v>115</v>
      </c>
      <c r="H358" t="s">
        <v>859</v>
      </c>
      <c r="I358" t="s">
        <v>152</v>
      </c>
      <c r="J358" t="s">
        <v>1463</v>
      </c>
      <c r="K358" s="75">
        <v>0.25</v>
      </c>
      <c r="L358" t="s">
        <v>105</v>
      </c>
      <c r="M358" s="75">
        <v>6.25</v>
      </c>
      <c r="N358" s="75">
        <v>0.76</v>
      </c>
      <c r="O358" s="75">
        <v>1213475.8600000001</v>
      </c>
      <c r="P358" s="75">
        <v>102.93</v>
      </c>
      <c r="Q358" s="75">
        <v>0</v>
      </c>
      <c r="R358" s="75">
        <v>1249.0307026979999</v>
      </c>
      <c r="S358" s="75">
        <v>0.56000000000000005</v>
      </c>
      <c r="T358" s="75">
        <f t="shared" si="9"/>
        <v>3.1009313846638062E-2</v>
      </c>
      <c r="U358" s="75">
        <f>+R358/'סכום נכסי הקרן'!$C$42*100</f>
        <v>4.8642871491971296E-3</v>
      </c>
      <c r="W358" s="78"/>
    </row>
    <row r="359" spans="2:23">
      <c r="B359" s="86" t="s">
        <v>1464</v>
      </c>
      <c r="C359" t="s">
        <v>1465</v>
      </c>
      <c r="D359" t="s">
        <v>103</v>
      </c>
      <c r="E359" s="15"/>
      <c r="F359" t="s">
        <v>911</v>
      </c>
      <c r="G359" t="s">
        <v>838</v>
      </c>
      <c r="H359" t="s">
        <v>859</v>
      </c>
      <c r="I359" t="s">
        <v>152</v>
      </c>
      <c r="J359" t="s">
        <v>912</v>
      </c>
      <c r="K359" s="75">
        <v>2.83</v>
      </c>
      <c r="L359" t="s">
        <v>105</v>
      </c>
      <c r="M359" s="75">
        <v>3.4</v>
      </c>
      <c r="N359" s="75">
        <v>2.27</v>
      </c>
      <c r="O359" s="75">
        <v>2266307.39</v>
      </c>
      <c r="P359" s="75">
        <v>103.75</v>
      </c>
      <c r="Q359" s="75">
        <v>0</v>
      </c>
      <c r="R359" s="75">
        <v>2351.293917125</v>
      </c>
      <c r="S359" s="75">
        <v>0.38</v>
      </c>
      <c r="T359" s="75">
        <f t="shared" si="9"/>
        <v>5.837487490445567E-2</v>
      </c>
      <c r="U359" s="75">
        <f>+R359/'סכום נכסי הקרן'!$C$42*100</f>
        <v>9.1569957090333696E-3</v>
      </c>
      <c r="W359" s="78"/>
    </row>
    <row r="360" spans="2:23">
      <c r="B360" s="86" t="s">
        <v>1466</v>
      </c>
      <c r="C360" t="s">
        <v>1467</v>
      </c>
      <c r="D360" t="s">
        <v>103</v>
      </c>
      <c r="E360" s="15"/>
      <c r="F360" t="s">
        <v>1468</v>
      </c>
      <c r="G360" t="s">
        <v>515</v>
      </c>
      <c r="H360" t="s">
        <v>859</v>
      </c>
      <c r="I360" t="s">
        <v>152</v>
      </c>
      <c r="J360" t="s">
        <v>522</v>
      </c>
      <c r="K360" s="75">
        <v>3.13</v>
      </c>
      <c r="L360" t="s">
        <v>105</v>
      </c>
      <c r="M360" s="75">
        <v>3.8</v>
      </c>
      <c r="N360" s="75">
        <v>1.6</v>
      </c>
      <c r="O360" s="75">
        <v>1703632.91</v>
      </c>
      <c r="P360" s="75">
        <v>107.03</v>
      </c>
      <c r="Q360" s="75">
        <v>335.05342000000002</v>
      </c>
      <c r="R360" s="75">
        <v>2158.451723573</v>
      </c>
      <c r="S360" s="75">
        <v>0.72</v>
      </c>
      <c r="T360" s="75">
        <f t="shared" si="9"/>
        <v>5.3587239108305068E-2</v>
      </c>
      <c r="U360" s="75">
        <f>+R360/'סכום נכסי הקרן'!$C$42*100</f>
        <v>8.4059815010625472E-3</v>
      </c>
      <c r="W360" s="78"/>
    </row>
    <row r="361" spans="2:23">
      <c r="B361" s="86" t="s">
        <v>1469</v>
      </c>
      <c r="C361" t="s">
        <v>1470</v>
      </c>
      <c r="D361" t="s">
        <v>103</v>
      </c>
      <c r="E361" s="15"/>
      <c r="F361" t="s">
        <v>1468</v>
      </c>
      <c r="G361" t="s">
        <v>515</v>
      </c>
      <c r="H361" t="s">
        <v>859</v>
      </c>
      <c r="I361" t="s">
        <v>152</v>
      </c>
      <c r="J361" t="s">
        <v>348</v>
      </c>
      <c r="K361" s="75">
        <v>0.73</v>
      </c>
      <c r="L361" t="s">
        <v>105</v>
      </c>
      <c r="M361" s="75">
        <v>3.61</v>
      </c>
      <c r="N361" s="75">
        <v>0.94</v>
      </c>
      <c r="O361" s="75">
        <v>1275519.1399999999</v>
      </c>
      <c r="P361" s="75">
        <v>102.25</v>
      </c>
      <c r="Q361" s="75">
        <v>0</v>
      </c>
      <c r="R361" s="75">
        <v>1304.2183206499999</v>
      </c>
      <c r="S361" s="75">
        <v>3.09</v>
      </c>
      <c r="T361" s="75">
        <f t="shared" si="9"/>
        <v>3.2379440427053832E-2</v>
      </c>
      <c r="U361" s="75">
        <f>+R361/'סכום נכסי הקרן'!$C$42*100</f>
        <v>5.0792125471227747E-3</v>
      </c>
      <c r="W361" s="78"/>
    </row>
    <row r="362" spans="2:23">
      <c r="B362" s="86" t="s">
        <v>1471</v>
      </c>
      <c r="C362" t="s">
        <v>1472</v>
      </c>
      <c r="D362" t="s">
        <v>103</v>
      </c>
      <c r="E362" s="15"/>
      <c r="F362" t="s">
        <v>919</v>
      </c>
      <c r="G362" t="s">
        <v>515</v>
      </c>
      <c r="H362" t="s">
        <v>851</v>
      </c>
      <c r="I362" t="s">
        <v>153</v>
      </c>
      <c r="J362" t="s">
        <v>1473</v>
      </c>
      <c r="K362" s="75">
        <v>5.48</v>
      </c>
      <c r="L362" t="s">
        <v>105</v>
      </c>
      <c r="M362" s="75">
        <v>5.65</v>
      </c>
      <c r="N362" s="75">
        <v>2.59</v>
      </c>
      <c r="O362" s="75">
        <v>2271778.12</v>
      </c>
      <c r="P362" s="75">
        <v>119.12</v>
      </c>
      <c r="Q362" s="75">
        <v>0</v>
      </c>
      <c r="R362" s="75">
        <v>2706.1420965440002</v>
      </c>
      <c r="S362" s="75">
        <v>2.3199999999999998</v>
      </c>
      <c r="T362" s="75">
        <f t="shared" si="9"/>
        <v>6.7184585137953778E-2</v>
      </c>
      <c r="U362" s="75">
        <f>+R362/'סכום נכסי הקרן'!$C$42*100</f>
        <v>1.053893406758242E-2</v>
      </c>
      <c r="W362" s="78"/>
    </row>
    <row r="363" spans="2:23">
      <c r="B363" s="86" t="s">
        <v>1474</v>
      </c>
      <c r="C363" t="s">
        <v>1475</v>
      </c>
      <c r="D363" t="s">
        <v>103</v>
      </c>
      <c r="E363" s="15"/>
      <c r="F363" t="s">
        <v>919</v>
      </c>
      <c r="G363" t="s">
        <v>515</v>
      </c>
      <c r="H363" t="s">
        <v>859</v>
      </c>
      <c r="I363" t="s">
        <v>152</v>
      </c>
      <c r="J363" t="s">
        <v>382</v>
      </c>
      <c r="K363" s="75">
        <v>3.44</v>
      </c>
      <c r="L363" t="s">
        <v>105</v>
      </c>
      <c r="M363" s="75">
        <v>5.74</v>
      </c>
      <c r="N363" s="75">
        <v>1.76</v>
      </c>
      <c r="O363" s="75">
        <v>2046133.69</v>
      </c>
      <c r="P363" s="75">
        <v>114.08</v>
      </c>
      <c r="Q363" s="75">
        <v>58.912640000000003</v>
      </c>
      <c r="R363" s="75">
        <v>2393.1419535519999</v>
      </c>
      <c r="S363" s="75">
        <v>1.01</v>
      </c>
      <c r="T363" s="75">
        <f t="shared" si="9"/>
        <v>5.9413823660981274E-2</v>
      </c>
      <c r="U363" s="75">
        <f>+R363/'סכום נכסי הקרן'!$C$42*100</f>
        <v>9.3199707787184321E-3</v>
      </c>
      <c r="W363" s="78"/>
    </row>
    <row r="364" spans="2:23">
      <c r="B364" s="86" t="s">
        <v>1476</v>
      </c>
      <c r="C364" t="s">
        <v>1477</v>
      </c>
      <c r="D364" t="s">
        <v>103</v>
      </c>
      <c r="E364" s="15"/>
      <c r="F364" t="s">
        <v>1478</v>
      </c>
      <c r="G364" t="s">
        <v>515</v>
      </c>
      <c r="H364" t="s">
        <v>851</v>
      </c>
      <c r="I364" t="s">
        <v>153</v>
      </c>
      <c r="J364" t="s">
        <v>878</v>
      </c>
      <c r="K364" s="75">
        <v>3.96</v>
      </c>
      <c r="L364" t="s">
        <v>105</v>
      </c>
      <c r="M364" s="75">
        <v>3.35</v>
      </c>
      <c r="N364" s="75">
        <v>1.91</v>
      </c>
      <c r="O364" s="75">
        <v>1163478.8999999999</v>
      </c>
      <c r="P364" s="75">
        <v>105.8</v>
      </c>
      <c r="Q364" s="75">
        <v>19.634319999999999</v>
      </c>
      <c r="R364" s="75">
        <v>1250.5949962</v>
      </c>
      <c r="S364" s="75">
        <v>0.38</v>
      </c>
      <c r="T364" s="75">
        <f t="shared" si="9"/>
        <v>3.1048150096257061E-2</v>
      </c>
      <c r="U364" s="75">
        <f>+R364/'סכום נכסי הקרן'!$C$42*100</f>
        <v>4.8703792114362047E-3</v>
      </c>
      <c r="W364" s="78"/>
    </row>
    <row r="365" spans="2:23">
      <c r="B365" s="86" t="s">
        <v>1479</v>
      </c>
      <c r="C365" t="s">
        <v>1480</v>
      </c>
      <c r="D365" t="s">
        <v>103</v>
      </c>
      <c r="E365" s="15"/>
      <c r="F365" t="s">
        <v>929</v>
      </c>
      <c r="G365" t="s">
        <v>515</v>
      </c>
      <c r="H365" t="s">
        <v>859</v>
      </c>
      <c r="I365" t="s">
        <v>152</v>
      </c>
      <c r="J365" t="s">
        <v>1481</v>
      </c>
      <c r="K365" s="75">
        <v>4.2699999999999996</v>
      </c>
      <c r="L365" t="s">
        <v>105</v>
      </c>
      <c r="M365" s="75">
        <v>3.7</v>
      </c>
      <c r="N365" s="75">
        <v>1.68</v>
      </c>
      <c r="O365" s="75">
        <v>6765705.8799999999</v>
      </c>
      <c r="P365" s="75">
        <v>109.85</v>
      </c>
      <c r="Q365" s="75">
        <v>0</v>
      </c>
      <c r="R365" s="75">
        <v>7432.1279091799997</v>
      </c>
      <c r="S365" s="75">
        <v>2.72</v>
      </c>
      <c r="T365" s="75">
        <f t="shared" si="9"/>
        <v>0.18451522959867878</v>
      </c>
      <c r="U365" s="75">
        <f>+R365/'סכום נכסי הקרן'!$C$42*100</f>
        <v>2.8944047733752715E-2</v>
      </c>
      <c r="W365" s="78"/>
    </row>
    <row r="366" spans="2:23">
      <c r="B366" s="86" t="s">
        <v>1482</v>
      </c>
      <c r="C366" t="s">
        <v>1483</v>
      </c>
      <c r="D366" t="s">
        <v>103</v>
      </c>
      <c r="E366" s="15"/>
      <c r="F366" t="s">
        <v>1484</v>
      </c>
      <c r="G366" t="s">
        <v>515</v>
      </c>
      <c r="H366" t="s">
        <v>851</v>
      </c>
      <c r="I366" t="s">
        <v>153</v>
      </c>
      <c r="J366" t="s">
        <v>1485</v>
      </c>
      <c r="K366" s="75">
        <v>2.98</v>
      </c>
      <c r="L366" t="s">
        <v>105</v>
      </c>
      <c r="M366" s="75">
        <v>3.71</v>
      </c>
      <c r="N366" s="75">
        <v>1.96</v>
      </c>
      <c r="O366" s="75">
        <v>794002.62</v>
      </c>
      <c r="P366" s="75">
        <v>106.55</v>
      </c>
      <c r="Q366" s="75">
        <v>0</v>
      </c>
      <c r="R366" s="75">
        <v>846.00979160999998</v>
      </c>
      <c r="S366" s="75">
        <v>0.38</v>
      </c>
      <c r="T366" s="75">
        <f t="shared" si="9"/>
        <v>2.100363352853981E-2</v>
      </c>
      <c r="U366" s="75">
        <f>+R366/'סכום נכסי הקרן'!$C$42*100</f>
        <v>3.2947425139624271E-3</v>
      </c>
      <c r="W366" s="78"/>
    </row>
    <row r="367" spans="2:23">
      <c r="B367" s="86" t="s">
        <v>1486</v>
      </c>
      <c r="C367" t="s">
        <v>1487</v>
      </c>
      <c r="D367" t="s">
        <v>103</v>
      </c>
      <c r="E367" s="15"/>
      <c r="F367" t="s">
        <v>1488</v>
      </c>
      <c r="G367" t="s">
        <v>126</v>
      </c>
      <c r="H367" t="s">
        <v>859</v>
      </c>
      <c r="I367" t="s">
        <v>152</v>
      </c>
      <c r="J367" t="s">
        <v>732</v>
      </c>
      <c r="K367" s="75">
        <v>0.91</v>
      </c>
      <c r="L367" t="s">
        <v>105</v>
      </c>
      <c r="M367" s="75">
        <v>2.7</v>
      </c>
      <c r="N367" s="75">
        <v>1.07</v>
      </c>
      <c r="O367" s="75">
        <v>1872307.71</v>
      </c>
      <c r="P367" s="75">
        <v>101.71</v>
      </c>
      <c r="Q367" s="75">
        <v>0</v>
      </c>
      <c r="R367" s="75">
        <v>1904.324171841</v>
      </c>
      <c r="S367" s="75">
        <v>0.57999999999999996</v>
      </c>
      <c r="T367" s="75">
        <f t="shared" si="9"/>
        <v>4.7278089948309829E-2</v>
      </c>
      <c r="U367" s="75">
        <f>+R367/'סכום נכסי הקרן'!$C$42*100</f>
        <v>7.41629455303419E-3</v>
      </c>
      <c r="W367" s="78"/>
    </row>
    <row r="368" spans="2:23">
      <c r="B368" s="86" t="s">
        <v>1489</v>
      </c>
      <c r="C368" t="s">
        <v>1490</v>
      </c>
      <c r="D368" t="s">
        <v>103</v>
      </c>
      <c r="E368" s="15"/>
      <c r="F368" t="s">
        <v>1491</v>
      </c>
      <c r="G368" t="s">
        <v>126</v>
      </c>
      <c r="H368" t="s">
        <v>859</v>
      </c>
      <c r="I368" t="s">
        <v>154</v>
      </c>
      <c r="J368" t="s">
        <v>1492</v>
      </c>
      <c r="K368" s="75">
        <v>0.16</v>
      </c>
      <c r="L368" t="s">
        <v>105</v>
      </c>
      <c r="M368" s="75">
        <v>5.7</v>
      </c>
      <c r="N368" s="75">
        <v>1.74</v>
      </c>
      <c r="O368" s="75">
        <v>3784224.32</v>
      </c>
      <c r="P368" s="75">
        <v>105.4</v>
      </c>
      <c r="Q368" s="75">
        <v>0</v>
      </c>
      <c r="R368" s="75">
        <v>3988.57243328</v>
      </c>
      <c r="S368" s="75">
        <v>3.98</v>
      </c>
      <c r="T368" s="75">
        <f t="shared" si="9"/>
        <v>9.9023101767205593E-2</v>
      </c>
      <c r="U368" s="75">
        <f>+R368/'סכום נכסי הקרן'!$C$42*100</f>
        <v>1.5533294408966093E-2</v>
      </c>
      <c r="W368" s="78"/>
    </row>
    <row r="369" spans="2:23">
      <c r="B369" s="86" t="s">
        <v>1493</v>
      </c>
      <c r="C369" t="s">
        <v>1494</v>
      </c>
      <c r="D369" t="s">
        <v>103</v>
      </c>
      <c r="E369" s="15"/>
      <c r="F369" t="s">
        <v>1495</v>
      </c>
      <c r="G369" t="s">
        <v>515</v>
      </c>
      <c r="H369" t="s">
        <v>859</v>
      </c>
      <c r="I369" t="s">
        <v>152</v>
      </c>
      <c r="J369" t="s">
        <v>732</v>
      </c>
      <c r="K369" s="75">
        <v>3.03</v>
      </c>
      <c r="L369" t="s">
        <v>105</v>
      </c>
      <c r="M369" s="75">
        <v>6.4</v>
      </c>
      <c r="N369" s="75">
        <v>4.4800000000000004</v>
      </c>
      <c r="O369" s="75">
        <v>1213934.82</v>
      </c>
      <c r="P369" s="75">
        <v>107.6</v>
      </c>
      <c r="Q369" s="75">
        <v>0</v>
      </c>
      <c r="R369" s="75">
        <v>1306.1938663200001</v>
      </c>
      <c r="S369" s="75">
        <v>0.38</v>
      </c>
      <c r="T369" s="75">
        <f t="shared" si="9"/>
        <v>3.2428486711958665E-2</v>
      </c>
      <c r="U369" s="75">
        <f>+R369/'סכום נכסי הקרן'!$C$42*100</f>
        <v>5.0869062102124616E-3</v>
      </c>
      <c r="W369" s="78"/>
    </row>
    <row r="370" spans="2:23">
      <c r="B370" s="86" t="s">
        <v>1496</v>
      </c>
      <c r="C370" t="s">
        <v>1497</v>
      </c>
      <c r="D370" t="s">
        <v>103</v>
      </c>
      <c r="E370" s="15"/>
      <c r="F370" t="s">
        <v>1498</v>
      </c>
      <c r="G370" t="s">
        <v>515</v>
      </c>
      <c r="H370" t="s">
        <v>859</v>
      </c>
      <c r="I370" t="s">
        <v>152</v>
      </c>
      <c r="J370" t="s">
        <v>878</v>
      </c>
      <c r="K370" s="75">
        <v>4.76</v>
      </c>
      <c r="L370" t="s">
        <v>105</v>
      </c>
      <c r="M370" s="75">
        <v>5.15</v>
      </c>
      <c r="N370" s="75">
        <v>4.1399999999999997</v>
      </c>
      <c r="O370" s="75">
        <v>1282955.27</v>
      </c>
      <c r="P370" s="75">
        <v>104.96</v>
      </c>
      <c r="Q370" s="75">
        <v>33.18</v>
      </c>
      <c r="R370" s="75">
        <v>1379.769851392</v>
      </c>
      <c r="S370" s="75">
        <v>0.38</v>
      </c>
      <c r="T370" s="75">
        <f t="shared" si="9"/>
        <v>3.4255135814935E-2</v>
      </c>
      <c r="U370" s="75">
        <f>+R370/'סכום נכסי הקרן'!$C$42*100</f>
        <v>5.373444177535578E-3</v>
      </c>
      <c r="W370" s="78"/>
    </row>
    <row r="371" spans="2:23">
      <c r="B371" s="86" t="s">
        <v>1499</v>
      </c>
      <c r="C371" t="s">
        <v>1500</v>
      </c>
      <c r="D371" t="s">
        <v>103</v>
      </c>
      <c r="E371" s="15"/>
      <c r="F371" t="s">
        <v>1498</v>
      </c>
      <c r="G371" t="s">
        <v>515</v>
      </c>
      <c r="H371" t="s">
        <v>859</v>
      </c>
      <c r="I371" t="s">
        <v>152</v>
      </c>
      <c r="J371" t="s">
        <v>854</v>
      </c>
      <c r="K371" s="75">
        <v>2.87</v>
      </c>
      <c r="L371" t="s">
        <v>105</v>
      </c>
      <c r="M371" s="75">
        <v>6.9</v>
      </c>
      <c r="N371" s="75">
        <v>3.11</v>
      </c>
      <c r="O371" s="75">
        <v>3702784.54</v>
      </c>
      <c r="P371" s="75">
        <v>113.5</v>
      </c>
      <c r="Q371" s="75">
        <v>0</v>
      </c>
      <c r="R371" s="75">
        <v>4202.6604528999997</v>
      </c>
      <c r="S371" s="75">
        <v>0.61</v>
      </c>
      <c r="T371" s="75">
        <f t="shared" ref="T371:T434" si="10">+R371/$R$11*100</f>
        <v>0.10433820136953054</v>
      </c>
      <c r="U371" s="75">
        <f>+R371/'סכום נכסי הקרן'!$C$42*100</f>
        <v>1.6367049416257072E-2</v>
      </c>
      <c r="W371" s="78"/>
    </row>
    <row r="372" spans="2:23">
      <c r="B372" s="86" t="s">
        <v>1501</v>
      </c>
      <c r="C372" t="s">
        <v>1502</v>
      </c>
      <c r="D372" t="s">
        <v>103</v>
      </c>
      <c r="E372" s="15"/>
      <c r="F372" t="s">
        <v>1503</v>
      </c>
      <c r="G372" t="s">
        <v>126</v>
      </c>
      <c r="H372" t="s">
        <v>859</v>
      </c>
      <c r="I372" t="s">
        <v>152</v>
      </c>
      <c r="J372" t="s">
        <v>878</v>
      </c>
      <c r="K372" s="75">
        <v>1.36</v>
      </c>
      <c r="L372" t="s">
        <v>105</v>
      </c>
      <c r="M372" s="75">
        <v>1.4</v>
      </c>
      <c r="N372" s="75">
        <v>1.33</v>
      </c>
      <c r="O372" s="75">
        <v>856529.04</v>
      </c>
      <c r="P372" s="75">
        <v>100.11</v>
      </c>
      <c r="Q372" s="75">
        <v>3.01647</v>
      </c>
      <c r="R372" s="75">
        <v>860.48769194399995</v>
      </c>
      <c r="S372" s="75">
        <v>0.38</v>
      </c>
      <c r="T372" s="75">
        <f t="shared" si="10"/>
        <v>2.1363072055012849E-2</v>
      </c>
      <c r="U372" s="75">
        <f>+R372/'סכום נכסי הקרן'!$C$42*100</f>
        <v>3.3511259674595347E-3</v>
      </c>
      <c r="W372" s="78"/>
    </row>
    <row r="373" spans="2:23">
      <c r="B373" s="86" t="s">
        <v>1504</v>
      </c>
      <c r="C373" t="s">
        <v>1505</v>
      </c>
      <c r="D373" t="s">
        <v>103</v>
      </c>
      <c r="E373" s="15"/>
      <c r="F373" t="s">
        <v>1506</v>
      </c>
      <c r="G373" t="s">
        <v>515</v>
      </c>
      <c r="H373" t="s">
        <v>859</v>
      </c>
      <c r="I373" t="s">
        <v>152</v>
      </c>
      <c r="J373" t="s">
        <v>351</v>
      </c>
      <c r="K373" s="75">
        <v>5</v>
      </c>
      <c r="L373" t="s">
        <v>105</v>
      </c>
      <c r="M373" s="75">
        <v>6</v>
      </c>
      <c r="N373" s="75">
        <v>5.0199999999999996</v>
      </c>
      <c r="O373" s="75">
        <v>2993159.1</v>
      </c>
      <c r="P373" s="75">
        <v>100.7</v>
      </c>
      <c r="Q373" s="75">
        <v>91.019289999999998</v>
      </c>
      <c r="R373" s="75">
        <v>3105.1305037000002</v>
      </c>
      <c r="S373" s="75">
        <v>1.1200000000000001</v>
      </c>
      <c r="T373" s="75">
        <f t="shared" si="10"/>
        <v>7.7090151680029487E-2</v>
      </c>
      <c r="U373" s="75">
        <f>+R373/'סכום נכסי הקרן'!$C$42*100</f>
        <v>1.209277431939953E-2</v>
      </c>
      <c r="W373" s="78"/>
    </row>
    <row r="374" spans="2:23">
      <c r="B374" s="86" t="s">
        <v>1507</v>
      </c>
      <c r="C374" t="s">
        <v>1508</v>
      </c>
      <c r="D374" t="s">
        <v>103</v>
      </c>
      <c r="E374" s="15"/>
      <c r="F374" t="s">
        <v>1506</v>
      </c>
      <c r="G374" t="s">
        <v>515</v>
      </c>
      <c r="H374" t="s">
        <v>859</v>
      </c>
      <c r="I374" t="s">
        <v>152</v>
      </c>
      <c r="J374" t="s">
        <v>1509</v>
      </c>
      <c r="K374" s="75">
        <v>1.78</v>
      </c>
      <c r="L374" t="s">
        <v>105</v>
      </c>
      <c r="M374" s="75">
        <v>6</v>
      </c>
      <c r="N374" s="75">
        <v>2.0499999999999998</v>
      </c>
      <c r="O374" s="75">
        <v>12667364.859999999</v>
      </c>
      <c r="P374" s="75">
        <v>109.94</v>
      </c>
      <c r="Q374" s="75">
        <v>0</v>
      </c>
      <c r="R374" s="75">
        <v>13926.500927084</v>
      </c>
      <c r="S374" s="75">
        <v>5.04</v>
      </c>
      <c r="T374" s="75">
        <f t="shared" si="10"/>
        <v>0.34574909736054737</v>
      </c>
      <c r="U374" s="75">
        <f>+R374/'סכום נכסי הקרן'!$C$42*100</f>
        <v>5.4236056284739639E-2</v>
      </c>
      <c r="W374" s="78"/>
    </row>
    <row r="375" spans="2:23">
      <c r="B375" s="86" t="s">
        <v>1510</v>
      </c>
      <c r="C375" t="s">
        <v>1511</v>
      </c>
      <c r="D375" t="s">
        <v>103</v>
      </c>
      <c r="E375" s="15"/>
      <c r="F375" t="s">
        <v>946</v>
      </c>
      <c r="G375" t="s">
        <v>515</v>
      </c>
      <c r="H375" t="s">
        <v>859</v>
      </c>
      <c r="I375" t="s">
        <v>152</v>
      </c>
      <c r="J375" t="s">
        <v>784</v>
      </c>
      <c r="K375" s="75">
        <v>4.54</v>
      </c>
      <c r="L375" t="s">
        <v>105</v>
      </c>
      <c r="M375" s="75">
        <v>6.23</v>
      </c>
      <c r="N375" s="75">
        <v>2.3199999999999998</v>
      </c>
      <c r="O375" s="75">
        <v>2157263.0099999998</v>
      </c>
      <c r="P375" s="75">
        <v>118.65</v>
      </c>
      <c r="Q375" s="75">
        <v>67.765450000000001</v>
      </c>
      <c r="R375" s="75">
        <v>2627.358011365</v>
      </c>
      <c r="S375" s="75">
        <v>0.38</v>
      </c>
      <c r="T375" s="75">
        <f t="shared" si="10"/>
        <v>6.5228636082291069E-2</v>
      </c>
      <c r="U375" s="75">
        <f>+R375/'סכום נכסי הקרן'!$C$42*100</f>
        <v>1.0232113416761219E-2</v>
      </c>
      <c r="W375" s="78"/>
    </row>
    <row r="376" spans="2:23">
      <c r="B376" s="86" t="s">
        <v>1512</v>
      </c>
      <c r="C376" t="s">
        <v>1513</v>
      </c>
      <c r="D376" t="s">
        <v>103</v>
      </c>
      <c r="E376" s="15"/>
      <c r="F376" t="s">
        <v>846</v>
      </c>
      <c r="G376" t="s">
        <v>130</v>
      </c>
      <c r="H376" t="s">
        <v>851</v>
      </c>
      <c r="I376" t="s">
        <v>153</v>
      </c>
      <c r="J376" t="s">
        <v>784</v>
      </c>
      <c r="K376" s="75">
        <v>1.26</v>
      </c>
      <c r="L376" t="s">
        <v>105</v>
      </c>
      <c r="M376" s="75">
        <v>5.75</v>
      </c>
      <c r="N376" s="75">
        <v>1.02</v>
      </c>
      <c r="O376" s="75">
        <v>953270.14</v>
      </c>
      <c r="P376" s="75">
        <v>106.53</v>
      </c>
      <c r="Q376" s="75">
        <v>0</v>
      </c>
      <c r="R376" s="75">
        <v>1015.518680142</v>
      </c>
      <c r="S376" s="75">
        <v>0.38</v>
      </c>
      <c r="T376" s="75">
        <f t="shared" si="10"/>
        <v>2.5211980299303299E-2</v>
      </c>
      <c r="U376" s="75">
        <f>+R376/'סכום נכסי הקרן'!$C$42*100</f>
        <v>3.9548863409955238E-3</v>
      </c>
      <c r="W376" s="78"/>
    </row>
    <row r="377" spans="2:23">
      <c r="B377" s="86" t="s">
        <v>1514</v>
      </c>
      <c r="C377" t="s">
        <v>1515</v>
      </c>
      <c r="D377" t="s">
        <v>103</v>
      </c>
      <c r="E377" s="15"/>
      <c r="F377" t="s">
        <v>846</v>
      </c>
      <c r="G377" t="s">
        <v>130</v>
      </c>
      <c r="H377" t="s">
        <v>851</v>
      </c>
      <c r="I377" t="s">
        <v>153</v>
      </c>
      <c r="J377" t="s">
        <v>376</v>
      </c>
      <c r="K377" s="75">
        <v>0.25</v>
      </c>
      <c r="L377" t="s">
        <v>105</v>
      </c>
      <c r="M377" s="75">
        <v>5.4</v>
      </c>
      <c r="N377" s="75">
        <v>0.88</v>
      </c>
      <c r="O377" s="75">
        <v>134612.14000000001</v>
      </c>
      <c r="P377" s="75">
        <v>101.13</v>
      </c>
      <c r="Q377" s="75">
        <v>136.73506</v>
      </c>
      <c r="R377" s="75">
        <v>272.868317182</v>
      </c>
      <c r="S377" s="75">
        <v>0.81</v>
      </c>
      <c r="T377" s="75">
        <f t="shared" si="10"/>
        <v>6.7744205711062454E-3</v>
      </c>
      <c r="U377" s="75">
        <f>+R377/'סכום נכסי הקרן'!$C$42*100</f>
        <v>1.0626719149692322E-3</v>
      </c>
      <c r="W377" s="78"/>
    </row>
    <row r="378" spans="2:23">
      <c r="B378" s="86" t="s">
        <v>1516</v>
      </c>
      <c r="C378" t="s">
        <v>1517</v>
      </c>
      <c r="D378" t="s">
        <v>103</v>
      </c>
      <c r="E378" s="15"/>
      <c r="F378" t="s">
        <v>974</v>
      </c>
      <c r="G378" t="s">
        <v>130</v>
      </c>
      <c r="H378" t="s">
        <v>437</v>
      </c>
      <c r="I378" t="s">
        <v>153</v>
      </c>
      <c r="J378" t="s">
        <v>295</v>
      </c>
      <c r="K378" s="75">
        <v>2.95</v>
      </c>
      <c r="L378" t="s">
        <v>105</v>
      </c>
      <c r="M378" s="75">
        <v>3</v>
      </c>
      <c r="N378" s="75">
        <v>2.5299999999999998</v>
      </c>
      <c r="O378" s="75">
        <v>1804601.84</v>
      </c>
      <c r="P378" s="75">
        <v>101.85</v>
      </c>
      <c r="Q378" s="75">
        <v>0</v>
      </c>
      <c r="R378" s="75">
        <v>1837.98697404</v>
      </c>
      <c r="S378" s="75">
        <v>0.38</v>
      </c>
      <c r="T378" s="75">
        <f t="shared" si="10"/>
        <v>4.5631156064399457E-2</v>
      </c>
      <c r="U378" s="75">
        <f>+R378/'סכום נכסי הקרן'!$C$42*100</f>
        <v>7.1579476780693607E-3</v>
      </c>
      <c r="W378" s="78"/>
    </row>
    <row r="379" spans="2:23">
      <c r="B379" s="86" t="s">
        <v>1518</v>
      </c>
      <c r="C379" t="s">
        <v>1519</v>
      </c>
      <c r="D379" t="s">
        <v>103</v>
      </c>
      <c r="E379" s="15"/>
      <c r="F379" t="s">
        <v>974</v>
      </c>
      <c r="G379" t="s">
        <v>130</v>
      </c>
      <c r="H379" t="s">
        <v>437</v>
      </c>
      <c r="I379" t="s">
        <v>153</v>
      </c>
      <c r="J379" t="s">
        <v>1178</v>
      </c>
      <c r="K379" s="75">
        <v>2.0499999999999998</v>
      </c>
      <c r="L379" t="s">
        <v>105</v>
      </c>
      <c r="M379" s="75">
        <v>3.3</v>
      </c>
      <c r="N379" s="75">
        <v>2.1</v>
      </c>
      <c r="O379" s="75">
        <v>5191080.93</v>
      </c>
      <c r="P379" s="75">
        <v>102.92</v>
      </c>
      <c r="Q379" s="75">
        <v>0</v>
      </c>
      <c r="R379" s="75">
        <v>5342.6604931559996</v>
      </c>
      <c r="S379" s="75">
        <v>0.8</v>
      </c>
      <c r="T379" s="75">
        <f t="shared" si="10"/>
        <v>0.13264064338085846</v>
      </c>
      <c r="U379" s="75">
        <f>+R379/'סכום נכסי הקרן'!$C$42*100</f>
        <v>2.0806722143215051E-2</v>
      </c>
      <c r="W379" s="78"/>
    </row>
    <row r="380" spans="2:23">
      <c r="B380" s="86" t="s">
        <v>1520</v>
      </c>
      <c r="C380" t="s">
        <v>1521</v>
      </c>
      <c r="D380" t="s">
        <v>103</v>
      </c>
      <c r="E380" s="15"/>
      <c r="F380" t="s">
        <v>1522</v>
      </c>
      <c r="G380" t="s">
        <v>126</v>
      </c>
      <c r="H380" t="s">
        <v>967</v>
      </c>
      <c r="I380" t="s">
        <v>152</v>
      </c>
      <c r="J380" t="s">
        <v>1523</v>
      </c>
      <c r="K380" s="75">
        <v>3.06</v>
      </c>
      <c r="L380" t="s">
        <v>105</v>
      </c>
      <c r="M380" s="75">
        <v>4.5999999999999996</v>
      </c>
      <c r="N380" s="75">
        <v>1.49</v>
      </c>
      <c r="O380" s="75">
        <v>2729768.81</v>
      </c>
      <c r="P380" s="75">
        <v>110.9</v>
      </c>
      <c r="Q380" s="75">
        <v>0</v>
      </c>
      <c r="R380" s="75">
        <v>3027.3136102899998</v>
      </c>
      <c r="S380" s="75">
        <v>1.95</v>
      </c>
      <c r="T380" s="75">
        <f t="shared" si="10"/>
        <v>7.5158214806813547E-2</v>
      </c>
      <c r="U380" s="75">
        <f>+R380/'סכום נכסי הקרן'!$C$42*100</f>
        <v>1.1789720348198448E-2</v>
      </c>
      <c r="W380" s="78"/>
    </row>
    <row r="381" spans="2:23">
      <c r="B381" s="86" t="s">
        <v>1524</v>
      </c>
      <c r="C381" t="s">
        <v>1525</v>
      </c>
      <c r="D381" t="s">
        <v>103</v>
      </c>
      <c r="E381" s="15"/>
      <c r="F381" t="s">
        <v>1526</v>
      </c>
      <c r="G381" t="s">
        <v>515</v>
      </c>
      <c r="H381" t="s">
        <v>437</v>
      </c>
      <c r="I381" t="s">
        <v>153</v>
      </c>
      <c r="J381" t="s">
        <v>878</v>
      </c>
      <c r="K381" s="75">
        <v>3.27</v>
      </c>
      <c r="L381" t="s">
        <v>105</v>
      </c>
      <c r="M381" s="75">
        <v>8.9</v>
      </c>
      <c r="N381" s="75">
        <v>4</v>
      </c>
      <c r="O381" s="75">
        <v>6748006.3099999996</v>
      </c>
      <c r="P381" s="75">
        <v>101.17</v>
      </c>
      <c r="Q381" s="75">
        <v>0</v>
      </c>
      <c r="R381" s="75">
        <v>6826.9579838270001</v>
      </c>
      <c r="S381" s="75">
        <v>2.52</v>
      </c>
      <c r="T381" s="75">
        <f t="shared" si="10"/>
        <v>0.16949085581404569</v>
      </c>
      <c r="U381" s="75">
        <f>+R381/'סכום נכסי הקרן'!$C$42*100</f>
        <v>2.6587243946130421E-2</v>
      </c>
      <c r="W381" s="78"/>
    </row>
    <row r="382" spans="2:23">
      <c r="B382" s="86" t="s">
        <v>1527</v>
      </c>
      <c r="C382" t="s">
        <v>1528</v>
      </c>
      <c r="D382" t="s">
        <v>103</v>
      </c>
      <c r="E382" s="15"/>
      <c r="F382" t="s">
        <v>1526</v>
      </c>
      <c r="G382" t="s">
        <v>515</v>
      </c>
      <c r="H382" t="s">
        <v>437</v>
      </c>
      <c r="I382" t="s">
        <v>153</v>
      </c>
      <c r="J382" t="s">
        <v>295</v>
      </c>
      <c r="K382" s="75">
        <v>2.0099999999999998</v>
      </c>
      <c r="L382" t="s">
        <v>105</v>
      </c>
      <c r="M382" s="75">
        <v>8.9</v>
      </c>
      <c r="N382" s="75">
        <v>5.18</v>
      </c>
      <c r="O382" s="75">
        <v>1043886.25</v>
      </c>
      <c r="P382" s="75">
        <v>108.72</v>
      </c>
      <c r="Q382" s="75">
        <v>0</v>
      </c>
      <c r="R382" s="75">
        <v>1134.913131</v>
      </c>
      <c r="S382" s="75">
        <v>0.38</v>
      </c>
      <c r="T382" s="75">
        <f t="shared" si="10"/>
        <v>2.8176150827862279E-2</v>
      </c>
      <c r="U382" s="75">
        <f>+R382/'סכום נכסי הקרן'!$C$42*100</f>
        <v>4.4198620151238814E-3</v>
      </c>
      <c r="W382" s="78"/>
    </row>
    <row r="383" spans="2:23">
      <c r="B383" s="86" t="s">
        <v>1529</v>
      </c>
      <c r="C383" t="s">
        <v>1530</v>
      </c>
      <c r="D383" t="s">
        <v>103</v>
      </c>
      <c r="E383" s="15"/>
      <c r="F383" t="s">
        <v>1531</v>
      </c>
      <c r="G383" t="s">
        <v>515</v>
      </c>
      <c r="H383" t="s">
        <v>437</v>
      </c>
      <c r="I383" t="s">
        <v>153</v>
      </c>
      <c r="J383" t="s">
        <v>1178</v>
      </c>
      <c r="K383" s="75">
        <v>1.65</v>
      </c>
      <c r="L383" t="s">
        <v>105</v>
      </c>
      <c r="M383" s="75">
        <v>4.6500000000000004</v>
      </c>
      <c r="N383" s="75">
        <v>14.95</v>
      </c>
      <c r="O383" s="75">
        <v>16622463.630000001</v>
      </c>
      <c r="P383" s="75">
        <v>87.01</v>
      </c>
      <c r="Q383" s="75">
        <v>0</v>
      </c>
      <c r="R383" s="75">
        <v>14463.205604463001</v>
      </c>
      <c r="S383" s="75">
        <v>1.58</v>
      </c>
      <c r="T383" s="75">
        <f t="shared" si="10"/>
        <v>0.35907370479241774</v>
      </c>
      <c r="U383" s="75">
        <f>+R383/'סכום נכסי הקרן'!$C$42*100</f>
        <v>5.6326225613203204E-2</v>
      </c>
      <c r="W383" s="78"/>
    </row>
    <row r="384" spans="2:23">
      <c r="B384" s="86" t="s">
        <v>1532</v>
      </c>
      <c r="C384" t="s">
        <v>1533</v>
      </c>
      <c r="D384" t="s">
        <v>103</v>
      </c>
      <c r="E384" s="15"/>
      <c r="F384" t="s">
        <v>1531</v>
      </c>
      <c r="G384" t="s">
        <v>515</v>
      </c>
      <c r="H384" t="s">
        <v>437</v>
      </c>
      <c r="I384" t="s">
        <v>153</v>
      </c>
      <c r="J384" t="s">
        <v>1437</v>
      </c>
      <c r="K384" s="75">
        <v>3.27</v>
      </c>
      <c r="L384" t="s">
        <v>105</v>
      </c>
      <c r="M384" s="75">
        <v>6</v>
      </c>
      <c r="N384" s="75">
        <v>13.63</v>
      </c>
      <c r="O384" s="75">
        <v>2289449.06</v>
      </c>
      <c r="P384" s="75">
        <v>81.510000000000005</v>
      </c>
      <c r="Q384" s="75">
        <v>0</v>
      </c>
      <c r="R384" s="75">
        <v>1866.129928806</v>
      </c>
      <c r="S384" s="75">
        <v>0.38</v>
      </c>
      <c r="T384" s="75">
        <f t="shared" si="10"/>
        <v>4.6329852833842798E-2</v>
      </c>
      <c r="U384" s="75">
        <f>+R384/'סכום נכסי הקרן'!$C$42*100</f>
        <v>7.2675489976470036E-3</v>
      </c>
      <c r="W384" s="78"/>
    </row>
    <row r="385" spans="2:23">
      <c r="B385" s="86" t="s">
        <v>1534</v>
      </c>
      <c r="C385" t="s">
        <v>1535</v>
      </c>
      <c r="D385" t="s">
        <v>103</v>
      </c>
      <c r="E385" s="15"/>
      <c r="F385" t="s">
        <v>991</v>
      </c>
      <c r="G385" t="s">
        <v>515</v>
      </c>
      <c r="H385" t="s">
        <v>967</v>
      </c>
      <c r="I385" t="s">
        <v>152</v>
      </c>
      <c r="J385" t="s">
        <v>357</v>
      </c>
      <c r="K385" s="75">
        <v>0</v>
      </c>
      <c r="L385" t="s">
        <v>105</v>
      </c>
      <c r="M385" s="75">
        <v>4.2</v>
      </c>
      <c r="N385" s="75">
        <v>0</v>
      </c>
      <c r="O385" s="75">
        <v>16539789.08</v>
      </c>
      <c r="P385" s="75">
        <v>107.7</v>
      </c>
      <c r="Q385" s="75">
        <v>0</v>
      </c>
      <c r="R385" s="75">
        <v>17813.352839160001</v>
      </c>
      <c r="S385" s="75">
        <v>0</v>
      </c>
      <c r="T385" s="75">
        <f t="shared" si="10"/>
        <v>0.44224681399522986</v>
      </c>
      <c r="U385" s="75">
        <f>+R385/'סכום נכסי הקרן'!$C$42*100</f>
        <v>6.9373205248254757E-2</v>
      </c>
      <c r="W385" s="78"/>
    </row>
    <row r="386" spans="2:23">
      <c r="B386" s="86" t="s">
        <v>1536</v>
      </c>
      <c r="C386" t="s">
        <v>1537</v>
      </c>
      <c r="D386" t="s">
        <v>103</v>
      </c>
      <c r="E386" s="15"/>
      <c r="F386" t="s">
        <v>991</v>
      </c>
      <c r="G386" t="s">
        <v>515</v>
      </c>
      <c r="H386" t="s">
        <v>437</v>
      </c>
      <c r="I386" t="s">
        <v>153</v>
      </c>
      <c r="J386" t="s">
        <v>1538</v>
      </c>
      <c r="K386" s="75">
        <v>3.27</v>
      </c>
      <c r="L386" t="s">
        <v>105</v>
      </c>
      <c r="M386" s="75">
        <v>4.2</v>
      </c>
      <c r="N386" s="75">
        <v>2</v>
      </c>
      <c r="O386" s="75">
        <v>5411652.54</v>
      </c>
      <c r="P386" s="75">
        <v>108.4</v>
      </c>
      <c r="Q386" s="75">
        <v>0</v>
      </c>
      <c r="R386" s="75">
        <v>5866.23135336</v>
      </c>
      <c r="S386" s="75">
        <v>1.45</v>
      </c>
      <c r="T386" s="75">
        <f t="shared" si="10"/>
        <v>0.14563918143917046</v>
      </c>
      <c r="U386" s="75">
        <f>+R386/'סכום נכסי הקרן'!$C$42*100</f>
        <v>2.2845742482333321E-2</v>
      </c>
      <c r="W386" s="78"/>
    </row>
    <row r="387" spans="2:23">
      <c r="B387" s="86" t="s">
        <v>1539</v>
      </c>
      <c r="C387" t="s">
        <v>1540</v>
      </c>
      <c r="D387" t="s">
        <v>103</v>
      </c>
      <c r="E387" s="15"/>
      <c r="F387" t="s">
        <v>997</v>
      </c>
      <c r="G387" t="s">
        <v>647</v>
      </c>
      <c r="H387" t="s">
        <v>967</v>
      </c>
      <c r="I387" t="s">
        <v>152</v>
      </c>
      <c r="J387" t="s">
        <v>1541</v>
      </c>
      <c r="K387" s="75">
        <v>2.34</v>
      </c>
      <c r="L387" t="s">
        <v>105</v>
      </c>
      <c r="M387" s="75">
        <v>6</v>
      </c>
      <c r="N387" s="75">
        <v>1.38</v>
      </c>
      <c r="O387" s="75">
        <v>2348530.1</v>
      </c>
      <c r="P387" s="75">
        <v>112.64</v>
      </c>
      <c r="Q387" s="75">
        <v>0</v>
      </c>
      <c r="R387" s="75">
        <v>2645.3843046400002</v>
      </c>
      <c r="S387" s="75">
        <v>0.38</v>
      </c>
      <c r="T387" s="75">
        <f t="shared" si="10"/>
        <v>6.5676169505167373E-2</v>
      </c>
      <c r="U387" s="75">
        <f>+R387/'סכום נכסי הקרן'!$C$42*100</f>
        <v>1.0302315907809546E-2</v>
      </c>
      <c r="W387" s="78"/>
    </row>
    <row r="388" spans="2:23">
      <c r="B388" s="86" t="s">
        <v>1542</v>
      </c>
      <c r="C388" t="s">
        <v>1543</v>
      </c>
      <c r="D388" t="s">
        <v>103</v>
      </c>
      <c r="E388" s="15"/>
      <c r="F388" t="s">
        <v>997</v>
      </c>
      <c r="G388" t="s">
        <v>647</v>
      </c>
      <c r="H388" t="s">
        <v>967</v>
      </c>
      <c r="I388" t="s">
        <v>152</v>
      </c>
      <c r="J388" t="s">
        <v>1016</v>
      </c>
      <c r="K388" s="75">
        <v>4.45</v>
      </c>
      <c r="L388" t="s">
        <v>105</v>
      </c>
      <c r="M388" s="75">
        <v>5.9</v>
      </c>
      <c r="N388" s="75">
        <v>2.2599999999999998</v>
      </c>
      <c r="O388" s="75">
        <v>2759408.37</v>
      </c>
      <c r="P388" s="75">
        <v>118.73</v>
      </c>
      <c r="Q388" s="75">
        <v>0</v>
      </c>
      <c r="R388" s="75">
        <v>3276.2455577010001</v>
      </c>
      <c r="S388" s="75">
        <v>0.39</v>
      </c>
      <c r="T388" s="75">
        <f t="shared" si="10"/>
        <v>8.1338374243285716E-2</v>
      </c>
      <c r="U388" s="75">
        <f>+R388/'סכום נכסי הקרן'!$C$42*100</f>
        <v>1.2759173276937798E-2</v>
      </c>
      <c r="W388" s="78"/>
    </row>
    <row r="389" spans="2:23">
      <c r="B389" s="86" t="s">
        <v>1544</v>
      </c>
      <c r="C389" t="s">
        <v>1545</v>
      </c>
      <c r="D389" t="s">
        <v>103</v>
      </c>
      <c r="E389" s="15"/>
      <c r="F389" t="s">
        <v>1546</v>
      </c>
      <c r="G389" t="s">
        <v>515</v>
      </c>
      <c r="H389" t="s">
        <v>967</v>
      </c>
      <c r="I389" t="s">
        <v>152</v>
      </c>
      <c r="J389" t="s">
        <v>878</v>
      </c>
      <c r="K389" s="75">
        <v>3.56</v>
      </c>
      <c r="L389" t="s">
        <v>105</v>
      </c>
      <c r="M389" s="75">
        <v>7.75</v>
      </c>
      <c r="N389" s="75">
        <v>6.03</v>
      </c>
      <c r="O389" s="75">
        <v>1285428.8999999999</v>
      </c>
      <c r="P389" s="75">
        <v>99.3</v>
      </c>
      <c r="Q389" s="75">
        <v>36.692039999999999</v>
      </c>
      <c r="R389" s="75">
        <v>1313.1229377</v>
      </c>
      <c r="S389" s="75">
        <v>0.43</v>
      </c>
      <c r="T389" s="75">
        <f t="shared" si="10"/>
        <v>3.2600512706695256E-2</v>
      </c>
      <c r="U389" s="75">
        <f>+R389/'סכום נכסי הקרן'!$C$42*100</f>
        <v>5.1138911296358175E-3</v>
      </c>
      <c r="W389" s="78"/>
    </row>
    <row r="390" spans="2:23">
      <c r="B390" s="86" t="s">
        <v>1547</v>
      </c>
      <c r="C390" t="s">
        <v>1548</v>
      </c>
      <c r="D390" t="s">
        <v>103</v>
      </c>
      <c r="E390" s="15"/>
      <c r="F390" t="s">
        <v>1546</v>
      </c>
      <c r="G390" t="s">
        <v>515</v>
      </c>
      <c r="H390" t="s">
        <v>967</v>
      </c>
      <c r="I390" t="s">
        <v>152</v>
      </c>
      <c r="J390" t="s">
        <v>854</v>
      </c>
      <c r="K390" s="75">
        <v>2.2999999999999998</v>
      </c>
      <c r="L390" t="s">
        <v>105</v>
      </c>
      <c r="M390" s="75">
        <v>7.75</v>
      </c>
      <c r="N390" s="75">
        <v>5.22</v>
      </c>
      <c r="O390" s="75">
        <v>1301327.28</v>
      </c>
      <c r="P390" s="75">
        <v>105.92</v>
      </c>
      <c r="Q390" s="75">
        <v>50.643279999999997</v>
      </c>
      <c r="R390" s="75">
        <v>1429.009134976</v>
      </c>
      <c r="S390" s="75">
        <v>0.38</v>
      </c>
      <c r="T390" s="75">
        <f t="shared" si="10"/>
        <v>3.5477584866781126E-2</v>
      </c>
      <c r="U390" s="75">
        <f>+R390/'סכום נכסי הקרן'!$C$42*100</f>
        <v>5.5652040869244796E-3</v>
      </c>
      <c r="W390" s="78"/>
    </row>
    <row r="391" spans="2:23">
      <c r="B391" s="86" t="s">
        <v>1549</v>
      </c>
      <c r="C391" t="s">
        <v>1550</v>
      </c>
      <c r="D391" t="s">
        <v>103</v>
      </c>
      <c r="E391" s="15"/>
      <c r="F391" t="s">
        <v>1551</v>
      </c>
      <c r="G391" t="s">
        <v>1552</v>
      </c>
      <c r="H391" t="s">
        <v>967</v>
      </c>
      <c r="I391" t="s">
        <v>152</v>
      </c>
      <c r="J391" t="s">
        <v>1553</v>
      </c>
      <c r="K391" s="75">
        <v>1.36</v>
      </c>
      <c r="L391" t="s">
        <v>105</v>
      </c>
      <c r="M391" s="75">
        <v>7</v>
      </c>
      <c r="N391" s="75">
        <v>1.73</v>
      </c>
      <c r="O391" s="75">
        <v>5343616.38</v>
      </c>
      <c r="P391" s="75">
        <v>109.66</v>
      </c>
      <c r="Q391" s="75">
        <v>0</v>
      </c>
      <c r="R391" s="75">
        <v>5859.8097223080003</v>
      </c>
      <c r="S391" s="75">
        <v>5.53</v>
      </c>
      <c r="T391" s="75">
        <f t="shared" si="10"/>
        <v>0.14547975351456569</v>
      </c>
      <c r="U391" s="75">
        <f>+R391/'סכום נכסי הקרן'!$C$42*100</f>
        <v>2.2820733763704026E-2</v>
      </c>
      <c r="W391" s="78"/>
    </row>
    <row r="392" spans="2:23">
      <c r="B392" s="86" t="s">
        <v>1554</v>
      </c>
      <c r="C392" t="s">
        <v>1555</v>
      </c>
      <c r="D392" t="s">
        <v>103</v>
      </c>
      <c r="E392" s="15"/>
      <c r="F392" t="s">
        <v>1011</v>
      </c>
      <c r="G392" t="s">
        <v>515</v>
      </c>
      <c r="H392" t="s">
        <v>967</v>
      </c>
      <c r="I392" t="s">
        <v>152</v>
      </c>
      <c r="J392" t="s">
        <v>1556</v>
      </c>
      <c r="K392" s="75">
        <v>4.87</v>
      </c>
      <c r="L392" t="s">
        <v>105</v>
      </c>
      <c r="M392" s="75">
        <v>6.9</v>
      </c>
      <c r="N392" s="75">
        <v>6.23</v>
      </c>
      <c r="O392" s="75">
        <v>1761199.4</v>
      </c>
      <c r="P392" s="75">
        <v>106.36</v>
      </c>
      <c r="Q392" s="75">
        <v>0</v>
      </c>
      <c r="R392" s="75">
        <v>1873.21168184</v>
      </c>
      <c r="S392" s="75">
        <v>0.38</v>
      </c>
      <c r="T392" s="75">
        <f t="shared" si="10"/>
        <v>4.6505669410602142E-2</v>
      </c>
      <c r="U392" s="75">
        <f>+R392/'סכום נכסי הקרן'!$C$42*100</f>
        <v>7.2951285280802138E-3</v>
      </c>
      <c r="W392" s="78"/>
    </row>
    <row r="393" spans="2:23">
      <c r="B393" s="86" t="s">
        <v>1557</v>
      </c>
      <c r="C393" t="s">
        <v>1558</v>
      </c>
      <c r="D393" t="s">
        <v>103</v>
      </c>
      <c r="E393" s="15"/>
      <c r="F393" t="s">
        <v>1559</v>
      </c>
      <c r="G393" t="s">
        <v>126</v>
      </c>
      <c r="H393" t="s">
        <v>437</v>
      </c>
      <c r="I393" t="s">
        <v>153</v>
      </c>
      <c r="J393" t="s">
        <v>878</v>
      </c>
      <c r="K393" s="75">
        <v>4.33</v>
      </c>
      <c r="L393" t="s">
        <v>105</v>
      </c>
      <c r="M393" s="75">
        <v>2.95</v>
      </c>
      <c r="N393" s="75">
        <v>2.02</v>
      </c>
      <c r="O393" s="75">
        <v>884541.68</v>
      </c>
      <c r="P393" s="75">
        <v>105.5</v>
      </c>
      <c r="Q393" s="75">
        <v>0</v>
      </c>
      <c r="R393" s="75">
        <v>933.19147239999995</v>
      </c>
      <c r="S393" s="75">
        <v>0.38</v>
      </c>
      <c r="T393" s="75">
        <f t="shared" si="10"/>
        <v>2.3168067193344754E-2</v>
      </c>
      <c r="U393" s="75">
        <f>+R393/'סכום נכסי הקרן'!$C$42*100</f>
        <v>3.6342671778447208E-3</v>
      </c>
      <c r="W393" s="78"/>
    </row>
    <row r="394" spans="2:23">
      <c r="B394" s="86" t="s">
        <v>1560</v>
      </c>
      <c r="C394" t="s">
        <v>1561</v>
      </c>
      <c r="D394" t="s">
        <v>103</v>
      </c>
      <c r="E394" s="15"/>
      <c r="F394" t="s">
        <v>1559</v>
      </c>
      <c r="G394" t="s">
        <v>126</v>
      </c>
      <c r="H394" t="s">
        <v>437</v>
      </c>
      <c r="I394" t="s">
        <v>153</v>
      </c>
      <c r="J394" t="s">
        <v>732</v>
      </c>
      <c r="K394" s="75">
        <v>3.06</v>
      </c>
      <c r="L394" t="s">
        <v>105</v>
      </c>
      <c r="M394" s="75">
        <v>4.55</v>
      </c>
      <c r="N394" s="75">
        <v>1.49</v>
      </c>
      <c r="O394" s="75">
        <v>1340959.6599999999</v>
      </c>
      <c r="P394" s="75">
        <v>110.76</v>
      </c>
      <c r="Q394" s="75">
        <v>0</v>
      </c>
      <c r="R394" s="75">
        <v>1485.2469194160001</v>
      </c>
      <c r="S394" s="75">
        <v>0.38</v>
      </c>
      <c r="T394" s="75">
        <f t="shared" si="10"/>
        <v>3.6873783618319098E-2</v>
      </c>
      <c r="U394" s="75">
        <f>+R394/'סכום נכסי הקרן'!$C$42*100</f>
        <v>5.784219305333369E-3</v>
      </c>
      <c r="W394" s="78"/>
    </row>
    <row r="395" spans="2:23">
      <c r="B395" s="86" t="s">
        <v>1562</v>
      </c>
      <c r="C395" t="s">
        <v>1563</v>
      </c>
      <c r="D395" t="s">
        <v>103</v>
      </c>
      <c r="E395" s="15"/>
      <c r="F395" t="s">
        <v>1564</v>
      </c>
      <c r="G395" t="s">
        <v>515</v>
      </c>
      <c r="H395" t="s">
        <v>437</v>
      </c>
      <c r="I395" t="s">
        <v>153</v>
      </c>
      <c r="J395" t="s">
        <v>318</v>
      </c>
      <c r="K395" s="75">
        <v>4.6500000000000004</v>
      </c>
      <c r="L395" t="s">
        <v>105</v>
      </c>
      <c r="M395" s="75">
        <v>4.5999999999999996</v>
      </c>
      <c r="N395" s="75">
        <v>4.7300000000000004</v>
      </c>
      <c r="O395" s="75">
        <v>14538471.16</v>
      </c>
      <c r="P395" s="75">
        <v>99.65</v>
      </c>
      <c r="Q395" s="75">
        <v>1120.86897</v>
      </c>
      <c r="R395" s="75">
        <v>15608.45548094</v>
      </c>
      <c r="S395" s="75">
        <v>5.89</v>
      </c>
      <c r="T395" s="75">
        <f t="shared" si="10"/>
        <v>0.38750648292652373</v>
      </c>
      <c r="U395" s="75">
        <f>+R395/'סכום נכסי הקרן'!$C$42*100</f>
        <v>6.0786343562852702E-2</v>
      </c>
      <c r="W395" s="78"/>
    </row>
    <row r="396" spans="2:23">
      <c r="B396" s="86" t="s">
        <v>1565</v>
      </c>
      <c r="C396" t="s">
        <v>1566</v>
      </c>
      <c r="D396" t="s">
        <v>103</v>
      </c>
      <c r="E396" s="15"/>
      <c r="F396" t="s">
        <v>1024</v>
      </c>
      <c r="G396" t="s">
        <v>515</v>
      </c>
      <c r="H396" t="s">
        <v>967</v>
      </c>
      <c r="I396" t="s">
        <v>152</v>
      </c>
      <c r="J396" t="s">
        <v>1178</v>
      </c>
      <c r="K396" s="75">
        <v>3.15</v>
      </c>
      <c r="L396" t="s">
        <v>105</v>
      </c>
      <c r="M396" s="75">
        <v>5</v>
      </c>
      <c r="N396" s="75">
        <v>1.76</v>
      </c>
      <c r="O396" s="75">
        <v>18139173.780000001</v>
      </c>
      <c r="P396" s="75">
        <v>112.77</v>
      </c>
      <c r="Q396" s="75">
        <v>0</v>
      </c>
      <c r="R396" s="75">
        <v>20455.546271706</v>
      </c>
      <c r="S396" s="75">
        <v>6.19</v>
      </c>
      <c r="T396" s="75">
        <f t="shared" si="10"/>
        <v>0.50784376466775072</v>
      </c>
      <c r="U396" s="75">
        <f>+R396/'סכום נכסי הקרן'!$C$42*100</f>
        <v>7.966309446544087E-2</v>
      </c>
      <c r="W396" s="78"/>
    </row>
    <row r="397" spans="2:23">
      <c r="B397" s="86" t="s">
        <v>1567</v>
      </c>
      <c r="C397" t="s">
        <v>1568</v>
      </c>
      <c r="D397" t="s">
        <v>103</v>
      </c>
      <c r="E397" s="15"/>
      <c r="F397" t="s">
        <v>1569</v>
      </c>
      <c r="G397" t="s">
        <v>1552</v>
      </c>
      <c r="H397" t="s">
        <v>967</v>
      </c>
      <c r="I397" t="s">
        <v>152</v>
      </c>
      <c r="J397" t="s">
        <v>348</v>
      </c>
      <c r="K397" s="75">
        <v>3.65</v>
      </c>
      <c r="L397" t="s">
        <v>105</v>
      </c>
      <c r="M397" s="75">
        <v>6.25</v>
      </c>
      <c r="N397" s="75">
        <v>2.64</v>
      </c>
      <c r="O397" s="75">
        <v>727750.66</v>
      </c>
      <c r="P397" s="75">
        <v>113.51</v>
      </c>
      <c r="Q397" s="75">
        <v>129.95546999999999</v>
      </c>
      <c r="R397" s="75">
        <v>956.02524416599999</v>
      </c>
      <c r="S397" s="75">
        <v>0.6</v>
      </c>
      <c r="T397" s="75">
        <f t="shared" si="10"/>
        <v>2.3734954455175015E-2</v>
      </c>
      <c r="U397" s="75">
        <f>+R397/'סכום נכסי הקרן'!$C$42*100</f>
        <v>3.7231921516897469E-3</v>
      </c>
      <c r="W397" s="78"/>
    </row>
    <row r="398" spans="2:23">
      <c r="B398" s="86" t="s">
        <v>1570</v>
      </c>
      <c r="C398" t="s">
        <v>1571</v>
      </c>
      <c r="D398" t="s">
        <v>103</v>
      </c>
      <c r="E398" s="15"/>
      <c r="F398" t="s">
        <v>1572</v>
      </c>
      <c r="G398" t="s">
        <v>515</v>
      </c>
      <c r="H398" t="s">
        <v>967</v>
      </c>
      <c r="I398" t="s">
        <v>152</v>
      </c>
      <c r="J398" t="s">
        <v>619</v>
      </c>
      <c r="K398" s="75">
        <v>2.72</v>
      </c>
      <c r="L398" t="s">
        <v>105</v>
      </c>
      <c r="M398" s="75">
        <v>6.4</v>
      </c>
      <c r="N398" s="75">
        <v>4.8600000000000003</v>
      </c>
      <c r="O398" s="75">
        <v>5161173.53</v>
      </c>
      <c r="P398" s="75">
        <v>104.85</v>
      </c>
      <c r="Q398" s="75">
        <v>0</v>
      </c>
      <c r="R398" s="75">
        <v>5411.4904462049999</v>
      </c>
      <c r="S398" s="75">
        <v>2.4900000000000002</v>
      </c>
      <c r="T398" s="75">
        <f t="shared" si="10"/>
        <v>0.13434946415807028</v>
      </c>
      <c r="U398" s="75">
        <f>+R398/'סכום נכסי הקרן'!$C$42*100</f>
        <v>2.1074776927915605E-2</v>
      </c>
      <c r="W398" s="78"/>
    </row>
    <row r="399" spans="2:23">
      <c r="B399" s="86" t="s">
        <v>1573</v>
      </c>
      <c r="C399" t="s">
        <v>1574</v>
      </c>
      <c r="D399" t="s">
        <v>103</v>
      </c>
      <c r="E399" s="15"/>
      <c r="F399" t="s">
        <v>1575</v>
      </c>
      <c r="G399" t="s">
        <v>515</v>
      </c>
      <c r="H399" t="s">
        <v>437</v>
      </c>
      <c r="I399" t="s">
        <v>153</v>
      </c>
      <c r="J399" t="s">
        <v>348</v>
      </c>
      <c r="K399" s="75">
        <v>1.94</v>
      </c>
      <c r="L399" t="s">
        <v>105</v>
      </c>
      <c r="M399" s="75">
        <v>4.9000000000000004</v>
      </c>
      <c r="N399" s="75">
        <v>1.34</v>
      </c>
      <c r="O399" s="75">
        <v>664545.05000000005</v>
      </c>
      <c r="P399" s="75">
        <v>107</v>
      </c>
      <c r="Q399" s="75">
        <v>243.2235</v>
      </c>
      <c r="R399" s="75">
        <v>954.28670350000004</v>
      </c>
      <c r="S399" s="75">
        <v>0.71</v>
      </c>
      <c r="T399" s="75">
        <f t="shared" si="10"/>
        <v>2.3691792223029175E-2</v>
      </c>
      <c r="U399" s="75">
        <f>+R399/'סכום נכסי הקרן'!$C$42*100</f>
        <v>3.7164214926485293E-3</v>
      </c>
      <c r="W399" s="78"/>
    </row>
    <row r="400" spans="2:23">
      <c r="B400" s="86" t="s">
        <v>1576</v>
      </c>
      <c r="C400" t="s">
        <v>1577</v>
      </c>
      <c r="D400" t="s">
        <v>103</v>
      </c>
      <c r="E400" s="15"/>
      <c r="F400" t="s">
        <v>1578</v>
      </c>
      <c r="G400" t="s">
        <v>130</v>
      </c>
      <c r="H400" t="s">
        <v>1041</v>
      </c>
      <c r="I400" t="s">
        <v>153</v>
      </c>
      <c r="J400" t="s">
        <v>1016</v>
      </c>
      <c r="K400" s="75">
        <v>1.84</v>
      </c>
      <c r="L400" t="s">
        <v>105</v>
      </c>
      <c r="M400" s="75">
        <v>4.3</v>
      </c>
      <c r="N400" s="75">
        <v>2.88</v>
      </c>
      <c r="O400" s="75">
        <v>1429199.68</v>
      </c>
      <c r="P400" s="75">
        <v>103.03</v>
      </c>
      <c r="Q400" s="75">
        <v>0</v>
      </c>
      <c r="R400" s="75">
        <v>1472.5044303039999</v>
      </c>
      <c r="S400" s="75">
        <v>0.28000000000000003</v>
      </c>
      <c r="T400" s="75">
        <f t="shared" si="10"/>
        <v>3.655742963021627E-2</v>
      </c>
      <c r="U400" s="75">
        <f>+R400/'סכום נכסי הקרן'!$C$42*100</f>
        <v>5.7345943234154715E-3</v>
      </c>
      <c r="W400" s="78"/>
    </row>
    <row r="401" spans="2:23">
      <c r="B401" s="86" t="s">
        <v>1579</v>
      </c>
      <c r="C401" t="s">
        <v>1580</v>
      </c>
      <c r="D401" t="s">
        <v>103</v>
      </c>
      <c r="E401" s="15"/>
      <c r="F401" t="s">
        <v>1578</v>
      </c>
      <c r="G401" t="s">
        <v>130</v>
      </c>
      <c r="H401" t="s">
        <v>1041</v>
      </c>
      <c r="I401" t="s">
        <v>153</v>
      </c>
      <c r="J401" t="s">
        <v>1016</v>
      </c>
      <c r="K401" s="75">
        <v>2.5099999999999998</v>
      </c>
      <c r="L401" t="s">
        <v>105</v>
      </c>
      <c r="M401" s="75">
        <v>4.25</v>
      </c>
      <c r="N401" s="75">
        <v>3.15</v>
      </c>
      <c r="O401" s="75">
        <v>1782586.99</v>
      </c>
      <c r="P401" s="75">
        <v>104.56</v>
      </c>
      <c r="Q401" s="75">
        <v>0</v>
      </c>
      <c r="R401" s="75">
        <v>1863.872956744</v>
      </c>
      <c r="S401" s="75">
        <v>0.28999999999999998</v>
      </c>
      <c r="T401" s="75">
        <f t="shared" si="10"/>
        <v>4.6273819659588177E-2</v>
      </c>
      <c r="U401" s="75">
        <f>+R401/'סכום נכסי הקרן'!$C$42*100</f>
        <v>7.258759333651099E-3</v>
      </c>
      <c r="W401" s="78"/>
    </row>
    <row r="402" spans="2:23">
      <c r="B402" s="86" t="s">
        <v>1581</v>
      </c>
      <c r="C402" t="s">
        <v>1582</v>
      </c>
      <c r="D402" t="s">
        <v>103</v>
      </c>
      <c r="E402" s="15"/>
      <c r="F402" t="s">
        <v>1583</v>
      </c>
      <c r="G402" t="s">
        <v>838</v>
      </c>
      <c r="H402" t="s">
        <v>1041</v>
      </c>
      <c r="I402" t="s">
        <v>153</v>
      </c>
      <c r="J402" t="s">
        <v>1584</v>
      </c>
      <c r="K402" s="75">
        <v>4.46</v>
      </c>
      <c r="L402" t="s">
        <v>105</v>
      </c>
      <c r="M402" s="75">
        <v>4.5999999999999996</v>
      </c>
      <c r="N402" s="75">
        <v>3.16</v>
      </c>
      <c r="O402" s="75">
        <v>11464582.26</v>
      </c>
      <c r="P402" s="75">
        <v>107.8</v>
      </c>
      <c r="Q402" s="75">
        <v>0</v>
      </c>
      <c r="R402" s="75">
        <v>12358.81967628</v>
      </c>
      <c r="S402" s="75">
        <v>1.19</v>
      </c>
      <c r="T402" s="75">
        <f t="shared" si="10"/>
        <v>0.30682874110936453</v>
      </c>
      <c r="U402" s="75">
        <f>+R402/'סכום נכסי הקרן'!$C$42*100</f>
        <v>4.8130800628612691E-2</v>
      </c>
      <c r="W402" s="78"/>
    </row>
    <row r="403" spans="2:23">
      <c r="B403" s="86" t="s">
        <v>1585</v>
      </c>
      <c r="C403" t="s">
        <v>1586</v>
      </c>
      <c r="D403" t="s">
        <v>103</v>
      </c>
      <c r="E403" s="15"/>
      <c r="F403" t="s">
        <v>1587</v>
      </c>
      <c r="G403" t="s">
        <v>515</v>
      </c>
      <c r="H403" t="s">
        <v>1037</v>
      </c>
      <c r="I403" t="s">
        <v>152</v>
      </c>
      <c r="J403" t="s">
        <v>1588</v>
      </c>
      <c r="K403" s="75">
        <v>5.25</v>
      </c>
      <c r="L403" t="s">
        <v>105</v>
      </c>
      <c r="M403" s="75">
        <v>5.4</v>
      </c>
      <c r="N403" s="75">
        <v>5.99</v>
      </c>
      <c r="O403" s="75">
        <v>20805578.670000002</v>
      </c>
      <c r="P403" s="75">
        <v>98.97</v>
      </c>
      <c r="Q403" s="75">
        <v>0</v>
      </c>
      <c r="R403" s="75">
        <v>20591.281209698998</v>
      </c>
      <c r="S403" s="75">
        <v>4.78</v>
      </c>
      <c r="T403" s="75">
        <f t="shared" si="10"/>
        <v>0.51121361561143608</v>
      </c>
      <c r="U403" s="75">
        <f>+R403/'סכום נכסי הקרן'!$C$42*100</f>
        <v>8.0191707343531232E-2</v>
      </c>
      <c r="W403" s="78"/>
    </row>
    <row r="404" spans="2:23">
      <c r="B404" s="86" t="s">
        <v>1589</v>
      </c>
      <c r="C404" t="s">
        <v>1590</v>
      </c>
      <c r="D404" t="s">
        <v>103</v>
      </c>
      <c r="E404" s="15"/>
      <c r="F404" t="s">
        <v>1019</v>
      </c>
      <c r="G404" t="s">
        <v>115</v>
      </c>
      <c r="H404" t="s">
        <v>1041</v>
      </c>
      <c r="I404" t="s">
        <v>153</v>
      </c>
      <c r="J404" t="s">
        <v>345</v>
      </c>
      <c r="K404" s="75">
        <v>2.36</v>
      </c>
      <c r="L404" t="s">
        <v>105</v>
      </c>
      <c r="M404" s="75">
        <v>5.6</v>
      </c>
      <c r="N404" s="75">
        <v>2.2799999999999998</v>
      </c>
      <c r="O404" s="75">
        <v>9935370.3699999992</v>
      </c>
      <c r="P404" s="75">
        <v>108.05</v>
      </c>
      <c r="Q404" s="75">
        <v>139.17670000000001</v>
      </c>
      <c r="R404" s="75">
        <v>10874.344384784999</v>
      </c>
      <c r="S404" s="75">
        <v>4.5599999999999996</v>
      </c>
      <c r="T404" s="75">
        <f t="shared" si="10"/>
        <v>0.26997411446799041</v>
      </c>
      <c r="U404" s="75">
        <f>+R404/'סכום נכסי הקרן'!$C$42*100</f>
        <v>4.2349586389345328E-2</v>
      </c>
      <c r="W404" s="78"/>
    </row>
    <row r="405" spans="2:23">
      <c r="B405" s="86" t="s">
        <v>1591</v>
      </c>
      <c r="C405" t="s">
        <v>1592</v>
      </c>
      <c r="D405" t="s">
        <v>103</v>
      </c>
      <c r="E405" s="15"/>
      <c r="F405" t="s">
        <v>1019</v>
      </c>
      <c r="G405" t="s">
        <v>115</v>
      </c>
      <c r="H405" t="s">
        <v>1041</v>
      </c>
      <c r="I405" t="s">
        <v>153</v>
      </c>
      <c r="J405" t="s">
        <v>1593</v>
      </c>
      <c r="K405" s="75">
        <v>0.41</v>
      </c>
      <c r="L405" t="s">
        <v>105</v>
      </c>
      <c r="M405" s="75">
        <v>5.16</v>
      </c>
      <c r="N405" s="75">
        <v>1.22</v>
      </c>
      <c r="O405" s="75">
        <v>1325312.97</v>
      </c>
      <c r="P405" s="75">
        <v>102.06</v>
      </c>
      <c r="Q405" s="75">
        <v>0</v>
      </c>
      <c r="R405" s="75">
        <v>1352.6144171819999</v>
      </c>
      <c r="S405" s="75">
        <v>4.42</v>
      </c>
      <c r="T405" s="75">
        <f t="shared" si="10"/>
        <v>3.3580955924688356E-2</v>
      </c>
      <c r="U405" s="75">
        <f>+R405/'סכום נכסי הקרן'!$C$42*100</f>
        <v>5.2676887070149227E-3</v>
      </c>
      <c r="W405" s="78"/>
    </row>
    <row r="406" spans="2:23">
      <c r="B406" s="86" t="s">
        <v>1594</v>
      </c>
      <c r="C406" t="s">
        <v>1595</v>
      </c>
      <c r="D406" t="s">
        <v>103</v>
      </c>
      <c r="E406" s="15"/>
      <c r="F406" t="s">
        <v>1019</v>
      </c>
      <c r="G406" t="s">
        <v>115</v>
      </c>
      <c r="H406" t="s">
        <v>1041</v>
      </c>
      <c r="I406" t="s">
        <v>153</v>
      </c>
      <c r="J406" t="s">
        <v>482</v>
      </c>
      <c r="K406" s="75">
        <v>0</v>
      </c>
      <c r="L406" t="s">
        <v>105</v>
      </c>
      <c r="M406" s="75">
        <v>4</v>
      </c>
      <c r="N406" s="75">
        <v>0</v>
      </c>
      <c r="O406" s="75">
        <v>4961936.37</v>
      </c>
      <c r="P406" s="75">
        <v>103.59</v>
      </c>
      <c r="Q406" s="75">
        <v>0</v>
      </c>
      <c r="R406" s="75">
        <v>5140.0698856830004</v>
      </c>
      <c r="S406" s="75">
        <v>0</v>
      </c>
      <c r="T406" s="75">
        <f t="shared" si="10"/>
        <v>0.12761098661105988</v>
      </c>
      <c r="U406" s="75">
        <f>+R406/'סכום נכסי הקרן'!$C$42*100</f>
        <v>2.0017743228325061E-2</v>
      </c>
      <c r="W406" s="78"/>
    </row>
    <row r="407" spans="2:23">
      <c r="B407" s="86" t="s">
        <v>1596</v>
      </c>
      <c r="C407" t="s">
        <v>1597</v>
      </c>
      <c r="D407" t="s">
        <v>103</v>
      </c>
      <c r="E407" s="15"/>
      <c r="F407" t="s">
        <v>1019</v>
      </c>
      <c r="G407" t="s">
        <v>115</v>
      </c>
      <c r="H407" t="s">
        <v>1041</v>
      </c>
      <c r="I407" t="s">
        <v>153</v>
      </c>
      <c r="J407" t="s">
        <v>751</v>
      </c>
      <c r="K407" s="75">
        <v>4.1399999999999997</v>
      </c>
      <c r="L407" t="s">
        <v>105</v>
      </c>
      <c r="M407" s="75">
        <v>4</v>
      </c>
      <c r="N407" s="75">
        <v>2.72</v>
      </c>
      <c r="O407" s="75">
        <v>5241285.91</v>
      </c>
      <c r="P407" s="75">
        <v>105.51</v>
      </c>
      <c r="Q407" s="75">
        <v>102.03222</v>
      </c>
      <c r="R407" s="75">
        <v>5632.112983641</v>
      </c>
      <c r="S407" s="75">
        <v>3.26</v>
      </c>
      <c r="T407" s="75">
        <f t="shared" si="10"/>
        <v>0.13982679429112205</v>
      </c>
      <c r="U407" s="75">
        <f>+R407/'סכום נכסי הקרן'!$C$42*100</f>
        <v>2.1933980285651383E-2</v>
      </c>
      <c r="W407" s="78"/>
    </row>
    <row r="408" spans="2:23">
      <c r="B408" s="86" t="s">
        <v>1598</v>
      </c>
      <c r="C408" t="s">
        <v>1599</v>
      </c>
      <c r="D408" t="s">
        <v>103</v>
      </c>
      <c r="E408" s="15"/>
      <c r="F408" t="s">
        <v>1600</v>
      </c>
      <c r="G408" t="s">
        <v>515</v>
      </c>
      <c r="H408" t="s">
        <v>1037</v>
      </c>
      <c r="I408" t="s">
        <v>152</v>
      </c>
      <c r="J408" t="s">
        <v>1601</v>
      </c>
      <c r="K408" s="75">
        <v>4.88</v>
      </c>
      <c r="L408" t="s">
        <v>105</v>
      </c>
      <c r="M408" s="75">
        <v>6</v>
      </c>
      <c r="N408" s="75">
        <v>5.8</v>
      </c>
      <c r="O408" s="75">
        <v>12353040.85</v>
      </c>
      <c r="P408" s="75">
        <v>101.53</v>
      </c>
      <c r="Q408" s="75">
        <v>182.75707</v>
      </c>
      <c r="R408" s="75">
        <v>12724.799445004999</v>
      </c>
      <c r="S408" s="75">
        <v>3.63</v>
      </c>
      <c r="T408" s="75">
        <f t="shared" si="10"/>
        <v>0.31591481200049581</v>
      </c>
      <c r="U408" s="75">
        <f>+R408/'סכום נכסי הקרן'!$C$42*100</f>
        <v>4.9556090400937523E-2</v>
      </c>
      <c r="W408" s="78"/>
    </row>
    <row r="409" spans="2:23">
      <c r="B409" s="86" t="s">
        <v>1602</v>
      </c>
      <c r="C409" t="s">
        <v>1603</v>
      </c>
      <c r="D409" t="s">
        <v>103</v>
      </c>
      <c r="E409" s="15"/>
      <c r="F409" t="s">
        <v>1056</v>
      </c>
      <c r="G409" t="s">
        <v>1057</v>
      </c>
      <c r="H409" t="s">
        <v>1037</v>
      </c>
      <c r="I409" t="s">
        <v>154</v>
      </c>
      <c r="J409" t="s">
        <v>1001</v>
      </c>
      <c r="K409" s="75">
        <v>1.44</v>
      </c>
      <c r="L409" t="s">
        <v>105</v>
      </c>
      <c r="M409" s="75">
        <v>5.46</v>
      </c>
      <c r="N409" s="75">
        <v>4.12</v>
      </c>
      <c r="O409" s="75">
        <v>2593785.9300000002</v>
      </c>
      <c r="P409" s="75">
        <v>102</v>
      </c>
      <c r="Q409" s="75">
        <v>0</v>
      </c>
      <c r="R409" s="75">
        <v>2645.6616485999998</v>
      </c>
      <c r="S409" s="75">
        <v>1.49</v>
      </c>
      <c r="T409" s="75">
        <f t="shared" si="10"/>
        <v>6.5683055041191832E-2</v>
      </c>
      <c r="U409" s="75">
        <f>+R409/'סכום נכסי הקרן'!$C$42*100</f>
        <v>1.0303396009889998E-2</v>
      </c>
      <c r="W409" s="78"/>
    </row>
    <row r="410" spans="2:23">
      <c r="B410" s="86" t="s">
        <v>1604</v>
      </c>
      <c r="C410" t="s">
        <v>1605</v>
      </c>
      <c r="D410" t="s">
        <v>103</v>
      </c>
      <c r="E410" s="15"/>
      <c r="F410" t="s">
        <v>1056</v>
      </c>
      <c r="G410" t="s">
        <v>135</v>
      </c>
      <c r="H410" t="s">
        <v>1037</v>
      </c>
      <c r="I410" t="s">
        <v>154</v>
      </c>
      <c r="J410" t="s">
        <v>619</v>
      </c>
      <c r="K410" s="75">
        <v>3.45</v>
      </c>
      <c r="L410" t="s">
        <v>105</v>
      </c>
      <c r="M410" s="75">
        <v>4.5999999999999996</v>
      </c>
      <c r="N410" s="75">
        <v>3.3</v>
      </c>
      <c r="O410" s="75">
        <v>7664854.7300000004</v>
      </c>
      <c r="P410" s="75">
        <v>105.79</v>
      </c>
      <c r="Q410" s="75">
        <v>0</v>
      </c>
      <c r="R410" s="75">
        <v>8108.6498188670002</v>
      </c>
      <c r="S410" s="75">
        <v>3.88</v>
      </c>
      <c r="T410" s="75">
        <f t="shared" si="10"/>
        <v>0.20131103788129026</v>
      </c>
      <c r="U410" s="75">
        <f>+R410/'סכום נכסי הקרן'!$C$42*100</f>
        <v>3.1578728229862546E-2</v>
      </c>
      <c r="W410" s="78"/>
    </row>
    <row r="411" spans="2:23">
      <c r="B411" s="86" t="s">
        <v>1606</v>
      </c>
      <c r="C411" t="s">
        <v>1607</v>
      </c>
      <c r="D411" t="s">
        <v>103</v>
      </c>
      <c r="E411" s="15"/>
      <c r="F411" t="s">
        <v>1608</v>
      </c>
      <c r="G411" t="s">
        <v>515</v>
      </c>
      <c r="H411" t="s">
        <v>1037</v>
      </c>
      <c r="I411" t="s">
        <v>152</v>
      </c>
      <c r="J411" t="s">
        <v>878</v>
      </c>
      <c r="K411" s="75">
        <v>3.13</v>
      </c>
      <c r="L411" t="s">
        <v>105</v>
      </c>
      <c r="M411" s="75">
        <v>7.3</v>
      </c>
      <c r="N411" s="75">
        <v>7.1</v>
      </c>
      <c r="O411" s="75">
        <v>1131361</v>
      </c>
      <c r="P411" s="75">
        <v>102.2</v>
      </c>
      <c r="Q411" s="75">
        <v>0</v>
      </c>
      <c r="R411" s="75">
        <v>1156.2509419999999</v>
      </c>
      <c r="S411" s="75">
        <v>0.28000000000000003</v>
      </c>
      <c r="T411" s="75">
        <f t="shared" si="10"/>
        <v>2.8705898316590928E-2</v>
      </c>
      <c r="U411" s="75">
        <f>+R411/'סכום נכסי הקרן'!$C$42*100</f>
        <v>4.5029610451277841E-3</v>
      </c>
      <c r="W411" s="78"/>
    </row>
    <row r="412" spans="2:23">
      <c r="B412" s="86" t="s">
        <v>1609</v>
      </c>
      <c r="C412" t="s">
        <v>1610</v>
      </c>
      <c r="D412" t="s">
        <v>103</v>
      </c>
      <c r="E412" s="15"/>
      <c r="F412" t="s">
        <v>1611</v>
      </c>
      <c r="G412" t="s">
        <v>515</v>
      </c>
      <c r="H412" t="s">
        <v>1041</v>
      </c>
      <c r="I412" t="s">
        <v>153</v>
      </c>
      <c r="J412" t="s">
        <v>348</v>
      </c>
      <c r="K412" s="75">
        <v>1.76</v>
      </c>
      <c r="L412" t="s">
        <v>105</v>
      </c>
      <c r="M412" s="75">
        <v>5.5</v>
      </c>
      <c r="N412" s="75">
        <v>2.57</v>
      </c>
      <c r="O412" s="75">
        <v>397663.75</v>
      </c>
      <c r="P412" s="75">
        <v>106.11</v>
      </c>
      <c r="Q412" s="75">
        <v>0</v>
      </c>
      <c r="R412" s="75">
        <v>421.96100512499999</v>
      </c>
      <c r="S412" s="75">
        <v>0.15</v>
      </c>
      <c r="T412" s="75">
        <f t="shared" si="10"/>
        <v>1.0475900400766769E-2</v>
      </c>
      <c r="U412" s="75">
        <f>+R412/'סכום נכסי הקרן'!$C$42*100</f>
        <v>1.6433058773160682E-3</v>
      </c>
      <c r="W412" s="78"/>
    </row>
    <row r="413" spans="2:23">
      <c r="B413" s="86" t="s">
        <v>1612</v>
      </c>
      <c r="C413" t="s">
        <v>1613</v>
      </c>
      <c r="D413" t="s">
        <v>103</v>
      </c>
      <c r="E413" s="15"/>
      <c r="F413" t="s">
        <v>1611</v>
      </c>
      <c r="G413" t="s">
        <v>515</v>
      </c>
      <c r="H413" t="s">
        <v>1041</v>
      </c>
      <c r="I413" t="s">
        <v>153</v>
      </c>
      <c r="J413" t="s">
        <v>385</v>
      </c>
      <c r="K413" s="75">
        <v>0.82</v>
      </c>
      <c r="L413" t="s">
        <v>105</v>
      </c>
      <c r="M413" s="75">
        <v>8</v>
      </c>
      <c r="N413" s="75">
        <v>1.3</v>
      </c>
      <c r="O413" s="75">
        <v>39630.29</v>
      </c>
      <c r="P413" s="75">
        <v>106.85</v>
      </c>
      <c r="Q413" s="75">
        <v>0</v>
      </c>
      <c r="R413" s="75">
        <v>42.344964865000001</v>
      </c>
      <c r="S413" s="75">
        <v>0.1</v>
      </c>
      <c r="T413" s="75">
        <f t="shared" si="10"/>
        <v>1.0512858510901915E-3</v>
      </c>
      <c r="U413" s="75">
        <f>+R413/'סכום נכסי הקרן'!$C$42*100</f>
        <v>1.6491033245307377E-4</v>
      </c>
      <c r="W413" s="78"/>
    </row>
    <row r="414" spans="2:23">
      <c r="B414" s="86" t="s">
        <v>1614</v>
      </c>
      <c r="C414" t="s">
        <v>1615</v>
      </c>
      <c r="D414" t="s">
        <v>103</v>
      </c>
      <c r="E414" s="15"/>
      <c r="F414" t="s">
        <v>1090</v>
      </c>
      <c r="G414" t="s">
        <v>115</v>
      </c>
      <c r="H414" t="s">
        <v>1083</v>
      </c>
      <c r="I414" t="s">
        <v>152</v>
      </c>
      <c r="J414" t="s">
        <v>1616</v>
      </c>
      <c r="K414" s="75">
        <v>0.27</v>
      </c>
      <c r="L414" t="s">
        <v>105</v>
      </c>
      <c r="M414" s="75">
        <v>6.7</v>
      </c>
      <c r="N414" s="75">
        <v>0.87</v>
      </c>
      <c r="O414" s="75">
        <v>5412737.3300000001</v>
      </c>
      <c r="P414" s="75">
        <v>106.45</v>
      </c>
      <c r="Q414" s="75">
        <v>0</v>
      </c>
      <c r="R414" s="75">
        <v>5761.8588877849998</v>
      </c>
      <c r="S414" s="75">
        <v>2.4300000000000002</v>
      </c>
      <c r="T414" s="75">
        <f t="shared" si="10"/>
        <v>0.14304795727232533</v>
      </c>
      <c r="U414" s="75">
        <f>+R414/'סכום נכסי הקרן'!$C$42*100</f>
        <v>2.2439269173126566E-2</v>
      </c>
      <c r="W414" s="78"/>
    </row>
    <row r="415" spans="2:23">
      <c r="B415" s="86" t="s">
        <v>1617</v>
      </c>
      <c r="C415" t="s">
        <v>1618</v>
      </c>
      <c r="D415" t="s">
        <v>103</v>
      </c>
      <c r="E415" s="15"/>
      <c r="F415" t="s">
        <v>1619</v>
      </c>
      <c r="G415" t="s">
        <v>515</v>
      </c>
      <c r="H415" t="s">
        <v>1083</v>
      </c>
      <c r="I415" t="s">
        <v>152</v>
      </c>
      <c r="J415" t="s">
        <v>482</v>
      </c>
      <c r="K415" s="75">
        <v>0</v>
      </c>
      <c r="L415" t="s">
        <v>105</v>
      </c>
      <c r="M415" s="75">
        <v>5.75</v>
      </c>
      <c r="N415" s="75">
        <v>0</v>
      </c>
      <c r="O415" s="75">
        <v>3544240.26</v>
      </c>
      <c r="P415" s="75">
        <v>98.86</v>
      </c>
      <c r="Q415" s="75">
        <v>0</v>
      </c>
      <c r="R415" s="75">
        <v>3503.8359210359999</v>
      </c>
      <c r="S415" s="75">
        <v>0</v>
      </c>
      <c r="T415" s="75">
        <f t="shared" si="10"/>
        <v>8.6988692517993321E-2</v>
      </c>
      <c r="U415" s="75">
        <f>+R415/'סכום נכסי הקרן'!$C$42*100</f>
        <v>1.3645512481618837E-2</v>
      </c>
      <c r="W415" s="78"/>
    </row>
    <row r="416" spans="2:23">
      <c r="B416" s="86" t="s">
        <v>1620</v>
      </c>
      <c r="C416" t="s">
        <v>1621</v>
      </c>
      <c r="D416" t="s">
        <v>103</v>
      </c>
      <c r="E416" s="15"/>
      <c r="F416" t="s">
        <v>1619</v>
      </c>
      <c r="G416" t="s">
        <v>515</v>
      </c>
      <c r="H416" t="s">
        <v>1083</v>
      </c>
      <c r="I416" t="s">
        <v>152</v>
      </c>
      <c r="J416" t="s">
        <v>1072</v>
      </c>
      <c r="K416" s="75">
        <v>3.23</v>
      </c>
      <c r="L416" t="s">
        <v>105</v>
      </c>
      <c r="M416" s="75">
        <v>5.75</v>
      </c>
      <c r="N416" s="75">
        <v>5.66</v>
      </c>
      <c r="O416" s="75">
        <v>8193144.8499999996</v>
      </c>
      <c r="P416" s="75">
        <v>100.89</v>
      </c>
      <c r="Q416" s="75">
        <v>0</v>
      </c>
      <c r="R416" s="75">
        <v>8266.0638391650009</v>
      </c>
      <c r="S416" s="75">
        <v>3.23</v>
      </c>
      <c r="T416" s="75">
        <f t="shared" si="10"/>
        <v>0.20521910895491383</v>
      </c>
      <c r="U416" s="75">
        <f>+R416/'סכום נכסי הקרן'!$C$42*100</f>
        <v>3.2191769201861904E-2</v>
      </c>
      <c r="W416" s="78"/>
    </row>
    <row r="417" spans="2:23">
      <c r="B417" s="86" t="s">
        <v>1622</v>
      </c>
      <c r="C417" t="s">
        <v>1623</v>
      </c>
      <c r="D417" t="s">
        <v>103</v>
      </c>
      <c r="E417" s="15"/>
      <c r="F417" t="s">
        <v>1024</v>
      </c>
      <c r="G417" t="s">
        <v>515</v>
      </c>
      <c r="H417" t="s">
        <v>1083</v>
      </c>
      <c r="I417" t="s">
        <v>152</v>
      </c>
      <c r="J417" t="s">
        <v>1101</v>
      </c>
      <c r="K417" s="75">
        <v>0.66</v>
      </c>
      <c r="L417" t="s">
        <v>105</v>
      </c>
      <c r="M417" s="75">
        <v>3.51</v>
      </c>
      <c r="N417" s="75">
        <v>0.96</v>
      </c>
      <c r="O417" s="75">
        <v>9680365.1600000001</v>
      </c>
      <c r="P417" s="75">
        <v>101.6</v>
      </c>
      <c r="Q417" s="75">
        <v>0</v>
      </c>
      <c r="R417" s="75">
        <v>9835.2510025600004</v>
      </c>
      <c r="S417" s="75">
        <v>5.81</v>
      </c>
      <c r="T417" s="75">
        <f t="shared" si="10"/>
        <v>0.24417685205019826</v>
      </c>
      <c r="U417" s="75">
        <f>+R417/'סכום נכסי הקרן'!$C$42*100</f>
        <v>3.8302889558711091E-2</v>
      </c>
      <c r="W417" s="78"/>
    </row>
    <row r="418" spans="2:23">
      <c r="B418" s="86" t="s">
        <v>1624</v>
      </c>
      <c r="C418" t="s">
        <v>1625</v>
      </c>
      <c r="D418" t="s">
        <v>103</v>
      </c>
      <c r="E418" s="15"/>
      <c r="F418" t="s">
        <v>1626</v>
      </c>
      <c r="G418" t="s">
        <v>515</v>
      </c>
      <c r="H418" t="s">
        <v>1105</v>
      </c>
      <c r="I418" t="s">
        <v>153</v>
      </c>
      <c r="J418" t="s">
        <v>703</v>
      </c>
      <c r="K418" s="75">
        <v>5.0199999999999996</v>
      </c>
      <c r="L418" t="s">
        <v>105</v>
      </c>
      <c r="M418" s="75">
        <v>1</v>
      </c>
      <c r="N418" s="75">
        <v>7.09</v>
      </c>
      <c r="O418" s="75">
        <v>5155984.03</v>
      </c>
      <c r="P418" s="75">
        <v>74.95</v>
      </c>
      <c r="Q418" s="75">
        <v>0</v>
      </c>
      <c r="R418" s="75">
        <v>3864.4100304849999</v>
      </c>
      <c r="S418" s="75">
        <v>3</v>
      </c>
      <c r="T418" s="75">
        <f t="shared" si="10"/>
        <v>9.5940558713695265E-2</v>
      </c>
      <c r="U418" s="75">
        <f>+R418/'סכום נכסי הקרן'!$C$42*100</f>
        <v>1.5049750186214359E-2</v>
      </c>
      <c r="W418" s="78"/>
    </row>
    <row r="419" spans="2:23">
      <c r="B419" s="86" t="s">
        <v>1627</v>
      </c>
      <c r="C419" t="s">
        <v>1628</v>
      </c>
      <c r="D419" t="s">
        <v>103</v>
      </c>
      <c r="E419" s="15"/>
      <c r="F419" t="s">
        <v>1629</v>
      </c>
      <c r="G419" t="s">
        <v>647</v>
      </c>
      <c r="H419" t="s">
        <v>1105</v>
      </c>
      <c r="I419" t="s">
        <v>153</v>
      </c>
      <c r="J419" t="s">
        <v>751</v>
      </c>
      <c r="K419" s="75">
        <v>3.5</v>
      </c>
      <c r="L419" t="s">
        <v>105</v>
      </c>
      <c r="M419" s="75">
        <v>5.6</v>
      </c>
      <c r="N419" s="75">
        <v>4.78</v>
      </c>
      <c r="O419" s="75">
        <v>2480968.1800000002</v>
      </c>
      <c r="P419" s="75">
        <v>103.7</v>
      </c>
      <c r="Q419" s="75">
        <v>0</v>
      </c>
      <c r="R419" s="75">
        <v>2572.7640026600002</v>
      </c>
      <c r="S419" s="75">
        <v>4.32</v>
      </c>
      <c r="T419" s="75">
        <f t="shared" si="10"/>
        <v>6.3873246862136121E-2</v>
      </c>
      <c r="U419" s="75">
        <f>+R419/'סכום נכסי הקרן'!$C$42*100</f>
        <v>1.0019499800143744E-2</v>
      </c>
      <c r="W419" s="78"/>
    </row>
    <row r="420" spans="2:23">
      <c r="B420" s="86" t="s">
        <v>1630</v>
      </c>
      <c r="C420" t="s">
        <v>1631</v>
      </c>
      <c r="D420" t="s">
        <v>103</v>
      </c>
      <c r="E420" s="15"/>
      <c r="F420" t="s">
        <v>1629</v>
      </c>
      <c r="G420" t="s">
        <v>647</v>
      </c>
      <c r="H420" t="s">
        <v>1105</v>
      </c>
      <c r="I420" t="s">
        <v>153</v>
      </c>
      <c r="J420" t="s">
        <v>751</v>
      </c>
      <c r="K420" s="75">
        <v>2.88</v>
      </c>
      <c r="L420" t="s">
        <v>105</v>
      </c>
      <c r="M420" s="75">
        <v>4.5</v>
      </c>
      <c r="N420" s="75">
        <v>3.55</v>
      </c>
      <c r="O420" s="75">
        <v>1047519.9</v>
      </c>
      <c r="P420" s="75">
        <v>103.4</v>
      </c>
      <c r="Q420" s="75">
        <v>0</v>
      </c>
      <c r="R420" s="75">
        <v>1083.1355765999999</v>
      </c>
      <c r="S420" s="75">
        <v>3.22</v>
      </c>
      <c r="T420" s="75">
        <f t="shared" si="10"/>
        <v>2.68906848812424E-2</v>
      </c>
      <c r="U420" s="75">
        <f>+R420/'סכום נכסי הקרן'!$C$42*100</f>
        <v>4.2182169379126186E-3</v>
      </c>
      <c r="W420" s="78"/>
    </row>
    <row r="421" spans="2:23">
      <c r="B421" s="86" t="s">
        <v>1632</v>
      </c>
      <c r="C421" t="s">
        <v>1633</v>
      </c>
      <c r="D421" t="s">
        <v>103</v>
      </c>
      <c r="E421" s="15"/>
      <c r="F421" t="s">
        <v>1108</v>
      </c>
      <c r="G421" t="s">
        <v>115</v>
      </c>
      <c r="H421" t="s">
        <v>1109</v>
      </c>
      <c r="I421" t="s">
        <v>152</v>
      </c>
      <c r="J421" t="s">
        <v>1634</v>
      </c>
      <c r="K421" s="75">
        <v>0.67</v>
      </c>
      <c r="L421" t="s">
        <v>105</v>
      </c>
      <c r="M421" s="75">
        <v>6.6</v>
      </c>
      <c r="N421" s="75">
        <v>1.88</v>
      </c>
      <c r="O421" s="75">
        <v>101356.3</v>
      </c>
      <c r="P421" s="75">
        <v>108.53</v>
      </c>
      <c r="Q421" s="75">
        <v>0</v>
      </c>
      <c r="R421" s="75">
        <v>110.00199239</v>
      </c>
      <c r="S421" s="75">
        <v>0.05</v>
      </c>
      <c r="T421" s="75">
        <f t="shared" si="10"/>
        <v>2.7309867550964115E-3</v>
      </c>
      <c r="U421" s="75">
        <f>+R421/'סכום נכסי הקרן'!$C$42*100</f>
        <v>4.2839721778891571E-4</v>
      </c>
      <c r="W421" s="78"/>
    </row>
    <row r="422" spans="2:23">
      <c r="B422" s="86" t="s">
        <v>1635</v>
      </c>
      <c r="C422" t="s">
        <v>1636</v>
      </c>
      <c r="D422" t="s">
        <v>103</v>
      </c>
      <c r="E422" s="15"/>
      <c r="F422" t="s">
        <v>1115</v>
      </c>
      <c r="G422" t="s">
        <v>115</v>
      </c>
      <c r="H422" t="s">
        <v>1109</v>
      </c>
      <c r="I422" t="s">
        <v>154</v>
      </c>
      <c r="J422" t="s">
        <v>464</v>
      </c>
      <c r="K422" s="75">
        <v>4.74</v>
      </c>
      <c r="L422" t="s">
        <v>105</v>
      </c>
      <c r="M422" s="75">
        <v>6.25</v>
      </c>
      <c r="N422" s="75">
        <v>5.2</v>
      </c>
      <c r="O422" s="75">
        <v>8958266.8000000007</v>
      </c>
      <c r="P422" s="75">
        <v>106.84</v>
      </c>
      <c r="Q422" s="75">
        <v>0</v>
      </c>
      <c r="R422" s="75">
        <v>9571.01224912</v>
      </c>
      <c r="S422" s="75">
        <v>5.96</v>
      </c>
      <c r="T422" s="75">
        <f t="shared" si="10"/>
        <v>0.23761667509204498</v>
      </c>
      <c r="U422" s="75">
        <f>+R422/'סכום נכסי הקרן'!$C$42*100</f>
        <v>3.7273825045003268E-2</v>
      </c>
      <c r="W422" s="78"/>
    </row>
    <row r="423" spans="2:23">
      <c r="B423" s="86" t="s">
        <v>1637</v>
      </c>
      <c r="C423" t="s">
        <v>1638</v>
      </c>
      <c r="D423" t="s">
        <v>103</v>
      </c>
      <c r="E423" s="15"/>
      <c r="F423" t="s">
        <v>1119</v>
      </c>
      <c r="G423" t="s">
        <v>115</v>
      </c>
      <c r="H423" t="s">
        <v>1109</v>
      </c>
      <c r="I423" t="s">
        <v>152</v>
      </c>
      <c r="J423" t="s">
        <v>342</v>
      </c>
      <c r="K423" s="75">
        <v>3.08</v>
      </c>
      <c r="L423" t="s">
        <v>105</v>
      </c>
      <c r="M423" s="75">
        <v>3.5</v>
      </c>
      <c r="N423" s="75">
        <v>2.13</v>
      </c>
      <c r="O423" s="75">
        <v>1969022.36</v>
      </c>
      <c r="P423" s="75">
        <v>105.2</v>
      </c>
      <c r="Q423" s="75">
        <v>0</v>
      </c>
      <c r="R423" s="75">
        <v>2071.41152272</v>
      </c>
      <c r="S423" s="75">
        <v>1.66</v>
      </c>
      <c r="T423" s="75">
        <f t="shared" si="10"/>
        <v>5.1426317923825828E-2</v>
      </c>
      <c r="U423" s="75">
        <f>+R423/'סכום נכסי הקרן'!$C$42*100</f>
        <v>8.0670078236675605E-3</v>
      </c>
      <c r="W423" s="78"/>
    </row>
    <row r="424" spans="2:23">
      <c r="B424" s="86" t="s">
        <v>1639</v>
      </c>
      <c r="C424" t="s">
        <v>1640</v>
      </c>
      <c r="D424" t="s">
        <v>103</v>
      </c>
      <c r="E424" s="15"/>
      <c r="F424" t="s">
        <v>1641</v>
      </c>
      <c r="G424" t="s">
        <v>515</v>
      </c>
      <c r="H424" t="s">
        <v>1642</v>
      </c>
      <c r="I424" t="s">
        <v>153</v>
      </c>
      <c r="J424" t="s">
        <v>1643</v>
      </c>
      <c r="K424" s="75">
        <v>1.49</v>
      </c>
      <c r="L424" t="s">
        <v>105</v>
      </c>
      <c r="M424" s="75">
        <v>8.2799999999999994</v>
      </c>
      <c r="N424" s="75">
        <v>6.64</v>
      </c>
      <c r="O424" s="75">
        <v>0.16</v>
      </c>
      <c r="P424" s="75">
        <v>105.08</v>
      </c>
      <c r="Q424" s="75">
        <v>0</v>
      </c>
      <c r="R424" s="75">
        <v>1.68128E-4</v>
      </c>
      <c r="S424" s="75">
        <v>0</v>
      </c>
      <c r="T424" s="75">
        <f t="shared" si="10"/>
        <v>4.1740638617977441E-9</v>
      </c>
      <c r="U424" s="75">
        <f>+R424/'סכום נכסי הקרן'!$C$42*100</f>
        <v>6.547660262102896E-10</v>
      </c>
      <c r="W424" s="78"/>
    </row>
    <row r="425" spans="2:23">
      <c r="B425" s="86" t="s">
        <v>1644</v>
      </c>
      <c r="C425" t="s">
        <v>1645</v>
      </c>
      <c r="D425" t="s">
        <v>103</v>
      </c>
      <c r="E425" s="15"/>
      <c r="F425" t="s">
        <v>1153</v>
      </c>
      <c r="G425" t="s">
        <v>647</v>
      </c>
      <c r="H425" t="s">
        <v>1145</v>
      </c>
      <c r="I425" t="s">
        <v>153</v>
      </c>
      <c r="J425" t="s">
        <v>1154</v>
      </c>
      <c r="K425" s="75">
        <v>5.44</v>
      </c>
      <c r="L425" t="s">
        <v>105</v>
      </c>
      <c r="M425" s="75">
        <v>3.49</v>
      </c>
      <c r="N425" s="75">
        <v>15.2</v>
      </c>
      <c r="O425" s="75">
        <v>5062113.6900000004</v>
      </c>
      <c r="P425" s="75">
        <v>72.94</v>
      </c>
      <c r="Q425" s="75">
        <v>0</v>
      </c>
      <c r="R425" s="75">
        <v>3692.305725486</v>
      </c>
      <c r="S425" s="75">
        <v>4.8</v>
      </c>
      <c r="T425" s="75">
        <f t="shared" si="10"/>
        <v>9.1667776310073376E-2</v>
      </c>
      <c r="U425" s="75">
        <f>+R425/'סכום נכסי הקרן'!$C$42*100</f>
        <v>1.4379498640499909E-2</v>
      </c>
      <c r="W425" s="78"/>
    </row>
    <row r="426" spans="2:23">
      <c r="B426" s="86" t="s">
        <v>1646</v>
      </c>
      <c r="C426" t="s">
        <v>1647</v>
      </c>
      <c r="D426" t="s">
        <v>103</v>
      </c>
      <c r="E426" s="15"/>
      <c r="F426" t="s">
        <v>1108</v>
      </c>
      <c r="G426" t="s">
        <v>115</v>
      </c>
      <c r="H426" t="s">
        <v>1156</v>
      </c>
      <c r="I426" t="s">
        <v>152</v>
      </c>
      <c r="J426" t="s">
        <v>351</v>
      </c>
      <c r="K426" s="75">
        <v>2.0499999999999998</v>
      </c>
      <c r="L426" t="s">
        <v>105</v>
      </c>
      <c r="M426" s="75">
        <v>5.4</v>
      </c>
      <c r="N426" s="75">
        <v>3.63</v>
      </c>
      <c r="O426" s="75">
        <v>7362334.1100000003</v>
      </c>
      <c r="P426" s="75">
        <v>104.26</v>
      </c>
      <c r="Q426" s="75">
        <v>0</v>
      </c>
      <c r="R426" s="75">
        <v>7675.9695430860002</v>
      </c>
      <c r="S426" s="75">
        <v>0.8</v>
      </c>
      <c r="T426" s="75">
        <f t="shared" si="10"/>
        <v>0.19056901333540766</v>
      </c>
      <c r="U426" s="75">
        <f>+R426/'סכום נכסי הקרן'!$C$42*100</f>
        <v>2.9893676692981735E-2</v>
      </c>
      <c r="W426" s="78"/>
    </row>
    <row r="427" spans="2:23">
      <c r="B427" s="86" t="s">
        <v>1648</v>
      </c>
      <c r="C427" t="s">
        <v>1649</v>
      </c>
      <c r="D427" t="s">
        <v>103</v>
      </c>
      <c r="E427" s="15"/>
      <c r="F427" t="s">
        <v>1108</v>
      </c>
      <c r="G427" t="s">
        <v>115</v>
      </c>
      <c r="H427" t="s">
        <v>1156</v>
      </c>
      <c r="I427" t="s">
        <v>152</v>
      </c>
      <c r="J427" t="s">
        <v>333</v>
      </c>
      <c r="K427" s="75">
        <v>4.6500000000000004</v>
      </c>
      <c r="L427" t="s">
        <v>105</v>
      </c>
      <c r="M427" s="75">
        <v>5</v>
      </c>
      <c r="N427" s="75">
        <v>5.13</v>
      </c>
      <c r="O427" s="75">
        <v>10624836.800000001</v>
      </c>
      <c r="P427" s="75">
        <v>99.87</v>
      </c>
      <c r="Q427" s="75">
        <v>98.971429999999998</v>
      </c>
      <c r="R427" s="75">
        <v>10709.99594216</v>
      </c>
      <c r="S427" s="75">
        <v>1.65</v>
      </c>
      <c r="T427" s="75">
        <f t="shared" si="10"/>
        <v>0.26589388455326024</v>
      </c>
      <c r="U427" s="75">
        <f>+R427/'סכום נכסי הקרן'!$C$42*100</f>
        <v>4.1709539658929089E-2</v>
      </c>
      <c r="W427" s="78"/>
    </row>
    <row r="428" spans="2:23">
      <c r="B428" s="86" t="s">
        <v>1650</v>
      </c>
      <c r="C428" t="s">
        <v>1651</v>
      </c>
      <c r="D428" t="s">
        <v>103</v>
      </c>
      <c r="E428" s="15"/>
      <c r="F428" t="s">
        <v>1652</v>
      </c>
      <c r="G428" t="s">
        <v>515</v>
      </c>
      <c r="H428" t="s">
        <v>232</v>
      </c>
      <c r="I428" t="s">
        <v>152</v>
      </c>
      <c r="J428" t="s">
        <v>1063</v>
      </c>
      <c r="K428" s="75">
        <v>5.25</v>
      </c>
      <c r="L428" t="s">
        <v>105</v>
      </c>
      <c r="M428" s="75">
        <v>4.95</v>
      </c>
      <c r="N428" s="75">
        <v>3.57</v>
      </c>
      <c r="O428" s="75">
        <v>7436513.8300000001</v>
      </c>
      <c r="P428" s="75">
        <v>109</v>
      </c>
      <c r="Q428" s="75">
        <v>0</v>
      </c>
      <c r="R428" s="75">
        <v>8105.8000746999996</v>
      </c>
      <c r="S428" s="75">
        <v>3.81</v>
      </c>
      <c r="T428" s="75">
        <f t="shared" si="10"/>
        <v>0.2012402881302503</v>
      </c>
      <c r="U428" s="75">
        <f>+R428/'סכום נכסי הקרן'!$C$42*100</f>
        <v>3.1567630044765822E-2</v>
      </c>
      <c r="W428" s="78"/>
    </row>
    <row r="429" spans="2:23">
      <c r="B429" s="86" t="s">
        <v>1653</v>
      </c>
      <c r="C429" t="s">
        <v>1654</v>
      </c>
      <c r="D429" t="s">
        <v>103</v>
      </c>
      <c r="E429" s="15"/>
      <c r="F429" t="s">
        <v>1655</v>
      </c>
      <c r="G429" t="s">
        <v>515</v>
      </c>
      <c r="H429" t="s">
        <v>232</v>
      </c>
      <c r="I429" t="s">
        <v>154</v>
      </c>
      <c r="J429" t="s">
        <v>1656</v>
      </c>
      <c r="K429" s="75">
        <v>1.05</v>
      </c>
      <c r="L429" t="s">
        <v>105</v>
      </c>
      <c r="M429" s="75">
        <v>7.6</v>
      </c>
      <c r="N429" s="75">
        <v>1.69</v>
      </c>
      <c r="O429" s="75">
        <v>1984774.55</v>
      </c>
      <c r="P429" s="75">
        <v>108.21</v>
      </c>
      <c r="Q429" s="75">
        <v>0</v>
      </c>
      <c r="R429" s="75">
        <v>2147.7245405550002</v>
      </c>
      <c r="S429" s="75">
        <v>4.38</v>
      </c>
      <c r="T429" s="75">
        <f t="shared" si="10"/>
        <v>5.3320918525330635E-2</v>
      </c>
      <c r="U429" s="75">
        <f>+R429/'סכום נכסי הקרן'!$C$42*100</f>
        <v>8.3642050272025939E-3</v>
      </c>
      <c r="W429" s="78"/>
    </row>
    <row r="430" spans="2:23">
      <c r="B430" s="86" t="s">
        <v>1657</v>
      </c>
      <c r="C430" t="s">
        <v>1658</v>
      </c>
      <c r="D430" t="s">
        <v>103</v>
      </c>
      <c r="E430" s="15"/>
      <c r="F430" t="s">
        <v>1655</v>
      </c>
      <c r="G430" t="s">
        <v>515</v>
      </c>
      <c r="H430" t="s">
        <v>232</v>
      </c>
      <c r="I430" t="s">
        <v>154</v>
      </c>
      <c r="J430" t="s">
        <v>464</v>
      </c>
      <c r="K430" s="75">
        <v>3.25</v>
      </c>
      <c r="L430" t="s">
        <v>105</v>
      </c>
      <c r="M430" s="75">
        <v>4.8</v>
      </c>
      <c r="N430" s="75">
        <v>3.94</v>
      </c>
      <c r="O430" s="75">
        <v>1316252.8600000001</v>
      </c>
      <c r="P430" s="75">
        <v>103.1</v>
      </c>
      <c r="Q430" s="75">
        <v>0</v>
      </c>
      <c r="R430" s="75">
        <v>1357.0566986599999</v>
      </c>
      <c r="S430" s="75">
        <v>1.76</v>
      </c>
      <c r="T430" s="75">
        <f t="shared" si="10"/>
        <v>3.3691243125994821E-2</v>
      </c>
      <c r="U430" s="75">
        <f>+R430/'סכום נכסי הקרן'!$C$42*100</f>
        <v>5.2849889484420367E-3</v>
      </c>
      <c r="W430" s="78"/>
    </row>
    <row r="431" spans="2:23">
      <c r="B431" s="86" t="s">
        <v>1659</v>
      </c>
      <c r="C431" t="s">
        <v>1660</v>
      </c>
      <c r="D431" t="s">
        <v>103</v>
      </c>
      <c r="E431" s="15"/>
      <c r="F431" t="s">
        <v>1661</v>
      </c>
      <c r="G431" t="s">
        <v>115</v>
      </c>
      <c r="H431" t="s">
        <v>232</v>
      </c>
      <c r="I431" t="s">
        <v>153</v>
      </c>
      <c r="J431" t="s">
        <v>464</v>
      </c>
      <c r="K431" s="75">
        <v>4.24</v>
      </c>
      <c r="L431" t="s">
        <v>105</v>
      </c>
      <c r="M431" s="75">
        <v>5.49</v>
      </c>
      <c r="N431" s="75">
        <v>4.18</v>
      </c>
      <c r="O431" s="75">
        <v>3938044.72</v>
      </c>
      <c r="P431" s="75">
        <v>108.39</v>
      </c>
      <c r="Q431" s="75">
        <v>0</v>
      </c>
      <c r="R431" s="75">
        <v>4268.446672008</v>
      </c>
      <c r="S431" s="75">
        <v>2.2799999999999998</v>
      </c>
      <c r="T431" s="75">
        <f t="shared" si="10"/>
        <v>0.10597145626926772</v>
      </c>
      <c r="U431" s="75">
        <f>+R431/'סכום נכסי הקרן'!$C$42*100</f>
        <v>1.6623250532458684E-2</v>
      </c>
      <c r="W431" s="78"/>
    </row>
    <row r="432" spans="2:23">
      <c r="B432" s="86" t="s">
        <v>1662</v>
      </c>
      <c r="C432" t="s">
        <v>1663</v>
      </c>
      <c r="D432" t="s">
        <v>103</v>
      </c>
      <c r="E432" s="15"/>
      <c r="F432" t="s">
        <v>1664</v>
      </c>
      <c r="G432" t="s">
        <v>515</v>
      </c>
      <c r="H432" t="s">
        <v>212</v>
      </c>
      <c r="I432" t="s">
        <v>213</v>
      </c>
      <c r="J432" t="s">
        <v>354</v>
      </c>
      <c r="K432" s="75">
        <v>3.89</v>
      </c>
      <c r="L432" t="s">
        <v>105</v>
      </c>
      <c r="M432" s="75">
        <v>4.8</v>
      </c>
      <c r="N432" s="75">
        <v>4.63</v>
      </c>
      <c r="O432" s="75">
        <v>728538.27</v>
      </c>
      <c r="P432" s="75">
        <v>101.88</v>
      </c>
      <c r="Q432" s="75">
        <v>0</v>
      </c>
      <c r="R432" s="75">
        <v>742.23478947599995</v>
      </c>
      <c r="S432" s="75">
        <v>0.67</v>
      </c>
      <c r="T432" s="75">
        <f t="shared" si="10"/>
        <v>1.8427242408883875E-2</v>
      </c>
      <c r="U432" s="75">
        <f>+R432/'סכום נכסי הקרן'!$C$42*100</f>
        <v>2.8905959960282132E-3</v>
      </c>
      <c r="W432" s="78"/>
    </row>
    <row r="433" spans="2:23">
      <c r="B433" s="86" t="s">
        <v>1665</v>
      </c>
      <c r="C433" t="s">
        <v>1666</v>
      </c>
      <c r="D433" t="s">
        <v>103</v>
      </c>
      <c r="E433" s="15"/>
      <c r="F433" t="s">
        <v>1667</v>
      </c>
      <c r="G433" t="s">
        <v>126</v>
      </c>
      <c r="H433" t="s">
        <v>212</v>
      </c>
      <c r="I433" t="s">
        <v>213</v>
      </c>
      <c r="J433" t="s">
        <v>576</v>
      </c>
      <c r="K433" s="75">
        <v>2.67</v>
      </c>
      <c r="L433" t="s">
        <v>105</v>
      </c>
      <c r="M433" s="75">
        <v>7.25</v>
      </c>
      <c r="N433" s="75">
        <v>2.52</v>
      </c>
      <c r="O433" s="75">
        <v>5064508.7</v>
      </c>
      <c r="P433" s="75">
        <v>113.69</v>
      </c>
      <c r="Q433" s="75">
        <v>0</v>
      </c>
      <c r="R433" s="75">
        <v>5757.8399410299999</v>
      </c>
      <c r="S433" s="75">
        <v>2.95</v>
      </c>
      <c r="T433" s="75">
        <f t="shared" si="10"/>
        <v>0.1429481800763048</v>
      </c>
      <c r="U433" s="75">
        <f>+R433/'סכום נכסי הקרן'!$C$42*100</f>
        <v>2.242361758745183E-2</v>
      </c>
      <c r="W433" s="78"/>
    </row>
    <row r="434" spans="2:23">
      <c r="B434" s="86" t="s">
        <v>1668</v>
      </c>
      <c r="C434" t="s">
        <v>1669</v>
      </c>
      <c r="D434" t="s">
        <v>103</v>
      </c>
      <c r="E434" s="15"/>
      <c r="F434" t="s">
        <v>1126</v>
      </c>
      <c r="G434" t="s">
        <v>838</v>
      </c>
      <c r="H434" t="s">
        <v>212</v>
      </c>
      <c r="I434" t="s">
        <v>213</v>
      </c>
      <c r="J434" t="s">
        <v>318</v>
      </c>
      <c r="K434" s="75">
        <v>2.61</v>
      </c>
      <c r="L434" t="s">
        <v>105</v>
      </c>
      <c r="M434" s="75">
        <v>7.75</v>
      </c>
      <c r="N434" s="75">
        <v>6.88</v>
      </c>
      <c r="O434" s="75">
        <v>59070.66</v>
      </c>
      <c r="P434" s="75">
        <v>104.48</v>
      </c>
      <c r="Q434" s="75">
        <v>0</v>
      </c>
      <c r="R434" s="75">
        <v>61.717025567999997</v>
      </c>
      <c r="S434" s="75">
        <v>0.06</v>
      </c>
      <c r="T434" s="75">
        <f t="shared" si="10"/>
        <v>1.532230241726757E-3</v>
      </c>
      <c r="U434" s="75">
        <f>+R434/'סכום נכסי הקרן'!$C$42*100</f>
        <v>2.4035384695397677E-4</v>
      </c>
      <c r="W434" s="78"/>
    </row>
    <row r="435" spans="2:23">
      <c r="B435" s="86" t="s">
        <v>1670</v>
      </c>
      <c r="C435" t="s">
        <v>1671</v>
      </c>
      <c r="D435" t="s">
        <v>103</v>
      </c>
      <c r="E435" s="15"/>
      <c r="F435" t="s">
        <v>1672</v>
      </c>
      <c r="G435" t="s">
        <v>515</v>
      </c>
      <c r="H435" t="s">
        <v>212</v>
      </c>
      <c r="I435" t="s">
        <v>213</v>
      </c>
      <c r="J435" t="s">
        <v>522</v>
      </c>
      <c r="K435" s="75">
        <v>4.1100000000000003</v>
      </c>
      <c r="L435" t="s">
        <v>105</v>
      </c>
      <c r="M435" s="75">
        <v>5.2</v>
      </c>
      <c r="N435" s="75">
        <v>3.13</v>
      </c>
      <c r="O435" s="75">
        <v>6104953.8499999996</v>
      </c>
      <c r="P435" s="75">
        <v>109.9</v>
      </c>
      <c r="Q435" s="75">
        <v>0</v>
      </c>
      <c r="R435" s="75">
        <v>6709.3442811499999</v>
      </c>
      <c r="S435" s="75">
        <v>4.21</v>
      </c>
      <c r="T435" s="75">
        <f t="shared" ref="T435:T438" si="11">+R435/$R$11*100</f>
        <v>0.16657089539105668</v>
      </c>
      <c r="U435" s="75">
        <f>+R435/'סכום נכסי הקרן'!$C$42*100</f>
        <v>2.6129203306084162E-2</v>
      </c>
      <c r="W435" s="78"/>
    </row>
    <row r="436" spans="2:23">
      <c r="B436" s="86" t="s">
        <v>1673</v>
      </c>
      <c r="C436" t="s">
        <v>1674</v>
      </c>
      <c r="D436" t="s">
        <v>103</v>
      </c>
      <c r="E436" s="15"/>
      <c r="F436" t="s">
        <v>1672</v>
      </c>
      <c r="G436" t="s">
        <v>515</v>
      </c>
      <c r="H436" t="s">
        <v>212</v>
      </c>
      <c r="I436" t="s">
        <v>213</v>
      </c>
      <c r="J436" t="s">
        <v>363</v>
      </c>
      <c r="K436" s="75">
        <v>0</v>
      </c>
      <c r="L436" t="s">
        <v>105</v>
      </c>
      <c r="M436" s="75">
        <v>0</v>
      </c>
      <c r="N436" s="75">
        <v>0</v>
      </c>
      <c r="O436" s="75">
        <v>4725653.67</v>
      </c>
      <c r="P436" s="75">
        <v>106.27</v>
      </c>
      <c r="Q436" s="75">
        <v>0</v>
      </c>
      <c r="R436" s="75">
        <v>5021.9521551090002</v>
      </c>
      <c r="S436" s="75">
        <v>0</v>
      </c>
      <c r="T436" s="75">
        <f t="shared" si="11"/>
        <v>0.12467851283734879</v>
      </c>
      <c r="U436" s="75">
        <f>+R436/'סכום נכסי הקרן'!$C$42*100</f>
        <v>1.9557739677025364E-2</v>
      </c>
      <c r="W436" s="78"/>
    </row>
    <row r="437" spans="2:23">
      <c r="B437" s="86" t="s">
        <v>1675</v>
      </c>
      <c r="C437" t="s">
        <v>1676</v>
      </c>
      <c r="D437" t="s">
        <v>103</v>
      </c>
      <c r="E437" s="15"/>
      <c r="F437" t="s">
        <v>1677</v>
      </c>
      <c r="G437" t="s">
        <v>126</v>
      </c>
      <c r="H437" t="s">
        <v>212</v>
      </c>
      <c r="I437" t="s">
        <v>213</v>
      </c>
      <c r="J437" t="s">
        <v>1678</v>
      </c>
      <c r="K437" s="75">
        <v>1.98</v>
      </c>
      <c r="L437" t="s">
        <v>105</v>
      </c>
      <c r="M437" s="75">
        <v>2</v>
      </c>
      <c r="N437" s="75">
        <v>4.08</v>
      </c>
      <c r="O437" s="75">
        <v>119449.99</v>
      </c>
      <c r="P437" s="75">
        <v>119.75</v>
      </c>
      <c r="Q437" s="75">
        <v>2.3889900000000002</v>
      </c>
      <c r="R437" s="75">
        <v>145.43035302499999</v>
      </c>
      <c r="S437" s="75">
        <v>0.04</v>
      </c>
      <c r="T437" s="75">
        <f t="shared" si="11"/>
        <v>3.6105561296758465E-3</v>
      </c>
      <c r="U437" s="75">
        <f>+R437/'סכום נכסי הקרן'!$C$42*100</f>
        <v>5.663711835062501E-4</v>
      </c>
      <c r="W437" s="78"/>
    </row>
    <row r="438" spans="2:23">
      <c r="B438" s="86" t="s">
        <v>1679</v>
      </c>
      <c r="C438" t="s">
        <v>1680</v>
      </c>
      <c r="D438" t="s">
        <v>103</v>
      </c>
      <c r="E438" s="15"/>
      <c r="F438" t="s">
        <v>1677</v>
      </c>
      <c r="G438" t="s">
        <v>126</v>
      </c>
      <c r="H438" t="s">
        <v>212</v>
      </c>
      <c r="I438" t="s">
        <v>213</v>
      </c>
      <c r="J438" t="s">
        <v>345</v>
      </c>
      <c r="K438" s="75">
        <v>4.66</v>
      </c>
      <c r="L438" t="s">
        <v>105</v>
      </c>
      <c r="M438" s="75">
        <v>2</v>
      </c>
      <c r="N438" s="75">
        <v>4.8499999999999996</v>
      </c>
      <c r="O438" s="75">
        <v>12247470.75</v>
      </c>
      <c r="P438" s="75">
        <v>114.58</v>
      </c>
      <c r="Q438" s="75">
        <v>0</v>
      </c>
      <c r="R438" s="75">
        <v>14033.151985349999</v>
      </c>
      <c r="S438" s="75">
        <v>1.98</v>
      </c>
      <c r="T438" s="75">
        <f t="shared" si="11"/>
        <v>0.34839689147057423</v>
      </c>
      <c r="U438" s="75">
        <f>+R438/'סכום נכסי הקרן'!$C$42*100</f>
        <v>5.4651403458392755E-2</v>
      </c>
      <c r="W438" s="78"/>
    </row>
    <row r="439" spans="2:23">
      <c r="B439" s="85" t="s">
        <v>453</v>
      </c>
      <c r="C439" s="15"/>
      <c r="D439" s="15"/>
      <c r="E439" s="15"/>
      <c r="F439" s="15"/>
      <c r="K439" s="77">
        <v>4.62</v>
      </c>
      <c r="N439" s="77">
        <v>5.36</v>
      </c>
      <c r="O439" s="77">
        <f>SUM(O440:O449)</f>
        <v>96864375.140000001</v>
      </c>
      <c r="Q439" s="77">
        <f t="shared" ref="Q439:R439" si="12">SUM(Q440:Q449)</f>
        <v>0</v>
      </c>
      <c r="R439" s="77">
        <f t="shared" si="12"/>
        <v>96128.399414376996</v>
      </c>
      <c r="T439" s="77">
        <f t="shared" ref="T439:U439" si="13">SUM(T440:T449)</f>
        <v>2.386551187714185</v>
      </c>
      <c r="U439" s="77">
        <f t="shared" si="13"/>
        <v>0.37436720885579539</v>
      </c>
      <c r="W439" s="78"/>
    </row>
    <row r="440" spans="2:23">
      <c r="B440" s="86" t="s">
        <v>1681</v>
      </c>
      <c r="C440" t="s">
        <v>1682</v>
      </c>
      <c r="D440" t="s">
        <v>103</v>
      </c>
      <c r="E440" s="15"/>
      <c r="F440" t="s">
        <v>1683</v>
      </c>
      <c r="G440" t="s">
        <v>126</v>
      </c>
      <c r="H440" t="s">
        <v>217</v>
      </c>
      <c r="I440" t="s">
        <v>152</v>
      </c>
      <c r="J440" t="s">
        <v>330</v>
      </c>
      <c r="K440" s="75">
        <v>4.42</v>
      </c>
      <c r="L440" t="s">
        <v>105</v>
      </c>
      <c r="M440" s="75">
        <v>3.49</v>
      </c>
      <c r="N440" s="75">
        <v>3.23</v>
      </c>
      <c r="O440" s="75">
        <v>14595598.050000001</v>
      </c>
      <c r="P440" s="75">
        <v>100.25</v>
      </c>
      <c r="Q440" s="75">
        <v>0</v>
      </c>
      <c r="R440" s="75">
        <v>14632.087045124999</v>
      </c>
      <c r="S440" s="75">
        <v>0.93</v>
      </c>
      <c r="T440" s="75">
        <f t="shared" ref="T440:T449" si="14">+R440/$R$11*100</f>
        <v>0.36326647410148932</v>
      </c>
      <c r="U440" s="75">
        <f>+R440/'סכום נכסי הקרן'!$C$42*100</f>
        <v>5.6983925876115546E-2</v>
      </c>
      <c r="W440" s="78"/>
    </row>
    <row r="441" spans="2:23">
      <c r="B441" s="86" t="s">
        <v>1684</v>
      </c>
      <c r="C441" t="s">
        <v>1685</v>
      </c>
      <c r="D441" t="s">
        <v>103</v>
      </c>
      <c r="E441" s="15"/>
      <c r="F441" t="s">
        <v>664</v>
      </c>
      <c r="G441" t="s">
        <v>515</v>
      </c>
      <c r="H441" t="s">
        <v>640</v>
      </c>
      <c r="I441" t="s">
        <v>153</v>
      </c>
      <c r="J441" t="s">
        <v>1686</v>
      </c>
      <c r="K441" s="75">
        <v>0.01</v>
      </c>
      <c r="L441" t="s">
        <v>105</v>
      </c>
      <c r="M441" s="75">
        <v>6.5</v>
      </c>
      <c r="N441" s="75">
        <v>999.99</v>
      </c>
      <c r="O441" s="75">
        <v>-0.04</v>
      </c>
      <c r="P441" s="75">
        <v>76.400000000000006</v>
      </c>
      <c r="Q441" s="75">
        <v>0</v>
      </c>
      <c r="R441" s="75">
        <v>-3.0559999999999999E-5</v>
      </c>
      <c r="S441" s="75">
        <v>0</v>
      </c>
      <c r="T441" s="75">
        <f t="shared" si="14"/>
        <v>-7.5870403274016858E-10</v>
      </c>
      <c r="U441" s="75">
        <f>+R441/'סכום נכסי הקרן'!$C$42*100</f>
        <v>-1.1901438047788856E-10</v>
      </c>
      <c r="W441" s="78"/>
    </row>
    <row r="442" spans="2:23">
      <c r="B442" s="86" t="s">
        <v>1687</v>
      </c>
      <c r="C442" t="s">
        <v>1688</v>
      </c>
      <c r="D442" t="s">
        <v>103</v>
      </c>
      <c r="E442" s="15"/>
      <c r="F442" t="s">
        <v>664</v>
      </c>
      <c r="G442" t="s">
        <v>515</v>
      </c>
      <c r="H442" t="s">
        <v>636</v>
      </c>
      <c r="I442" t="s">
        <v>152</v>
      </c>
      <c r="J442" t="s">
        <v>1689</v>
      </c>
      <c r="K442" s="75">
        <v>0.01</v>
      </c>
      <c r="L442" t="s">
        <v>105</v>
      </c>
      <c r="M442" s="75">
        <v>1.84</v>
      </c>
      <c r="N442" s="75">
        <v>88.2</v>
      </c>
      <c r="O442" s="75">
        <v>-0.03</v>
      </c>
      <c r="P442" s="75">
        <v>73.260000000000005</v>
      </c>
      <c r="Q442" s="75">
        <v>0</v>
      </c>
      <c r="R442" s="75">
        <v>-2.1977999999999999E-5</v>
      </c>
      <c r="S442" s="75">
        <v>0</v>
      </c>
      <c r="T442" s="75">
        <f t="shared" si="14"/>
        <v>-5.4564127066634233E-10</v>
      </c>
      <c r="U442" s="75">
        <f>+R442/'סכום נכסי הקרן'!$C$42*100</f>
        <v>-8.5592213813580991E-11</v>
      </c>
      <c r="W442" s="78"/>
    </row>
    <row r="443" spans="2:23">
      <c r="B443" s="86" t="s">
        <v>1690</v>
      </c>
      <c r="C443" t="s">
        <v>1691</v>
      </c>
      <c r="D443" t="s">
        <v>103</v>
      </c>
      <c r="E443" s="15"/>
      <c r="F443" t="s">
        <v>1692</v>
      </c>
      <c r="G443" t="s">
        <v>126</v>
      </c>
      <c r="H443" t="s">
        <v>762</v>
      </c>
      <c r="I443" t="s">
        <v>153</v>
      </c>
      <c r="J443" t="s">
        <v>703</v>
      </c>
      <c r="K443" s="75">
        <v>3.88</v>
      </c>
      <c r="L443" t="s">
        <v>105</v>
      </c>
      <c r="M443" s="75">
        <v>4.5</v>
      </c>
      <c r="N443" s="75">
        <v>3.98</v>
      </c>
      <c r="O443" s="75">
        <v>21999534.219999999</v>
      </c>
      <c r="P443" s="75">
        <v>95.41</v>
      </c>
      <c r="Q443" s="75">
        <v>0</v>
      </c>
      <c r="R443" s="75">
        <v>20989.755599302</v>
      </c>
      <c r="S443" s="75">
        <v>1.44</v>
      </c>
      <c r="T443" s="75">
        <f t="shared" si="14"/>
        <v>0.52110642079257075</v>
      </c>
      <c r="U443" s="75">
        <f>+R443/'סכום נכסי הקרן'!$C$42*100</f>
        <v>8.1743545779882867E-2</v>
      </c>
      <c r="W443" s="78"/>
    </row>
    <row r="444" spans="2:23">
      <c r="B444" s="86" t="s">
        <v>1693</v>
      </c>
      <c r="C444" t="s">
        <v>1694</v>
      </c>
      <c r="D444" t="s">
        <v>103</v>
      </c>
      <c r="E444" s="15"/>
      <c r="F444" t="s">
        <v>1695</v>
      </c>
      <c r="G444" t="s">
        <v>126</v>
      </c>
      <c r="H444" t="s">
        <v>762</v>
      </c>
      <c r="I444" t="s">
        <v>153</v>
      </c>
      <c r="J444" t="s">
        <v>333</v>
      </c>
      <c r="K444" s="75">
        <v>6.26</v>
      </c>
      <c r="L444" t="s">
        <v>105</v>
      </c>
      <c r="M444" s="75">
        <v>4.6900000000000004</v>
      </c>
      <c r="N444" s="75">
        <v>4.47</v>
      </c>
      <c r="O444" s="75">
        <v>30913651.210000001</v>
      </c>
      <c r="P444" s="75">
        <v>102.86</v>
      </c>
      <c r="Q444" s="75">
        <v>0</v>
      </c>
      <c r="R444" s="75">
        <v>31797.781634605999</v>
      </c>
      <c r="S444" s="75">
        <v>1.35</v>
      </c>
      <c r="T444" s="75">
        <f t="shared" si="14"/>
        <v>0.78943406931828664</v>
      </c>
      <c r="U444" s="75">
        <f>+R444/'סכום נכסי הקרן'!$C$42*100</f>
        <v>0.12383485869809609</v>
      </c>
      <c r="W444" s="78"/>
    </row>
    <row r="445" spans="2:23">
      <c r="B445" s="86" t="s">
        <v>1696</v>
      </c>
      <c r="C445" t="s">
        <v>1697</v>
      </c>
      <c r="D445" t="s">
        <v>103</v>
      </c>
      <c r="E445" s="15"/>
      <c r="F445" t="s">
        <v>907</v>
      </c>
      <c r="G445" t="s">
        <v>115</v>
      </c>
      <c r="H445" t="s">
        <v>859</v>
      </c>
      <c r="I445" t="s">
        <v>152</v>
      </c>
      <c r="J445" t="s">
        <v>330</v>
      </c>
      <c r="K445" s="75">
        <v>4.16</v>
      </c>
      <c r="L445" t="s">
        <v>105</v>
      </c>
      <c r="M445" s="75">
        <v>5.25</v>
      </c>
      <c r="N445" s="75">
        <v>4</v>
      </c>
      <c r="O445" s="75">
        <v>1078210</v>
      </c>
      <c r="P445" s="75">
        <v>98.08</v>
      </c>
      <c r="Q445" s="75">
        <v>0</v>
      </c>
      <c r="R445" s="75">
        <v>1057.508368</v>
      </c>
      <c r="S445" s="75">
        <v>0.08</v>
      </c>
      <c r="T445" s="75">
        <f t="shared" si="14"/>
        <v>2.625444579378515E-2</v>
      </c>
      <c r="U445" s="75">
        <f>+R445/'סכום נכסי הקרן'!$C$42*100</f>
        <v>4.1184130650426384E-3</v>
      </c>
      <c r="W445" s="78"/>
    </row>
    <row r="446" spans="2:23">
      <c r="B446" s="86" t="s">
        <v>1698</v>
      </c>
      <c r="C446" t="s">
        <v>1699</v>
      </c>
      <c r="D446" t="s">
        <v>103</v>
      </c>
      <c r="E446" s="15"/>
      <c r="F446" t="s">
        <v>997</v>
      </c>
      <c r="G446" t="s">
        <v>647</v>
      </c>
      <c r="H446" t="s">
        <v>967</v>
      </c>
      <c r="I446" t="s">
        <v>152</v>
      </c>
      <c r="J446" t="s">
        <v>330</v>
      </c>
      <c r="K446" s="75">
        <v>4</v>
      </c>
      <c r="L446" t="s">
        <v>105</v>
      </c>
      <c r="M446" s="75">
        <v>6.7</v>
      </c>
      <c r="N446" s="75">
        <v>4.0999999999999996</v>
      </c>
      <c r="O446" s="75">
        <v>1032596</v>
      </c>
      <c r="P446" s="75">
        <v>102.48</v>
      </c>
      <c r="Q446" s="75">
        <v>0</v>
      </c>
      <c r="R446" s="75">
        <v>1058.2043808000001</v>
      </c>
      <c r="S446" s="75">
        <v>0.09</v>
      </c>
      <c r="T446" s="75">
        <f t="shared" si="14"/>
        <v>2.6271725496605797E-2</v>
      </c>
      <c r="U446" s="75">
        <f>+R446/'סכום נכסי הקרן'!$C$42*100</f>
        <v>4.1211236518291791E-3</v>
      </c>
      <c r="W446" s="78"/>
    </row>
    <row r="447" spans="2:23">
      <c r="B447" s="86" t="s">
        <v>1700</v>
      </c>
      <c r="C447" t="s">
        <v>1701</v>
      </c>
      <c r="D447" t="s">
        <v>103</v>
      </c>
      <c r="E447" s="15"/>
      <c r="F447" t="s">
        <v>1702</v>
      </c>
      <c r="G447" t="s">
        <v>126</v>
      </c>
      <c r="H447" t="s">
        <v>967</v>
      </c>
      <c r="I447" t="s">
        <v>152</v>
      </c>
      <c r="J447" t="s">
        <v>333</v>
      </c>
      <c r="K447" s="75">
        <v>3.26</v>
      </c>
      <c r="L447" t="s">
        <v>105</v>
      </c>
      <c r="M447" s="75">
        <v>7.75</v>
      </c>
      <c r="N447" s="75">
        <v>8.83</v>
      </c>
      <c r="O447" s="75">
        <v>9169093.8800000008</v>
      </c>
      <c r="P447" s="75">
        <v>98.09</v>
      </c>
      <c r="Q447" s="75">
        <v>0</v>
      </c>
      <c r="R447" s="75">
        <v>8993.9641868920007</v>
      </c>
      <c r="S447" s="75">
        <v>7.28</v>
      </c>
      <c r="T447" s="75">
        <f t="shared" si="14"/>
        <v>0.2232904744409559</v>
      </c>
      <c r="U447" s="75">
        <f>+R447/'סכום נכסי הקרן'!$C$42*100</f>
        <v>3.5026540436625279E-2</v>
      </c>
      <c r="W447" s="78"/>
    </row>
    <row r="448" spans="2:23">
      <c r="B448" s="86" t="s">
        <v>1703</v>
      </c>
      <c r="C448" t="s">
        <v>1704</v>
      </c>
      <c r="D448" t="s">
        <v>103</v>
      </c>
      <c r="E448" s="15"/>
      <c r="F448" t="s">
        <v>1702</v>
      </c>
      <c r="G448" t="s">
        <v>126</v>
      </c>
      <c r="H448" t="s">
        <v>967</v>
      </c>
      <c r="I448" t="s">
        <v>152</v>
      </c>
      <c r="J448" t="s">
        <v>333</v>
      </c>
      <c r="K448" s="75">
        <v>3.33</v>
      </c>
      <c r="L448" t="s">
        <v>105</v>
      </c>
      <c r="M448" s="75">
        <v>7.75</v>
      </c>
      <c r="N448" s="75">
        <v>8.8800000000000008</v>
      </c>
      <c r="O448" s="75">
        <v>16645346.76</v>
      </c>
      <c r="P448" s="75">
        <v>97.85</v>
      </c>
      <c r="Q448" s="75">
        <v>0</v>
      </c>
      <c r="R448" s="75">
        <v>16287.471804659999</v>
      </c>
      <c r="S448" s="75">
        <v>4.8099999999999996</v>
      </c>
      <c r="T448" s="75">
        <f t="shared" si="14"/>
        <v>0.40436421928459859</v>
      </c>
      <c r="U448" s="75">
        <f>+R448/'סכום נכסי הקרן'!$C$42*100</f>
        <v>6.3430738428752881E-2</v>
      </c>
      <c r="W448" s="78"/>
    </row>
    <row r="449" spans="2:23">
      <c r="B449" s="86" t="s">
        <v>1705</v>
      </c>
      <c r="C449" t="s">
        <v>1706</v>
      </c>
      <c r="D449" t="s">
        <v>103</v>
      </c>
      <c r="E449" s="15"/>
      <c r="F449" t="s">
        <v>1056</v>
      </c>
      <c r="G449" t="s">
        <v>1057</v>
      </c>
      <c r="H449" t="s">
        <v>1037</v>
      </c>
      <c r="I449" t="s">
        <v>154</v>
      </c>
      <c r="J449" t="s">
        <v>333</v>
      </c>
      <c r="K449" s="75">
        <v>5.21</v>
      </c>
      <c r="L449" t="s">
        <v>105</v>
      </c>
      <c r="M449" s="75">
        <v>5.5</v>
      </c>
      <c r="N449" s="75">
        <v>7.28</v>
      </c>
      <c r="O449" s="75">
        <v>1430345.09</v>
      </c>
      <c r="P449" s="75">
        <v>91.7</v>
      </c>
      <c r="Q449" s="75">
        <v>0</v>
      </c>
      <c r="R449" s="75">
        <v>1311.62644753</v>
      </c>
      <c r="S449" s="75">
        <v>0.61</v>
      </c>
      <c r="T449" s="75">
        <f t="shared" si="14"/>
        <v>3.2563359790237958E-2</v>
      </c>
      <c r="U449" s="75">
        <f>+R449/'סכום נכסי הקרן'!$C$42*100</f>
        <v>5.1080631240574869E-3</v>
      </c>
      <c r="W449" s="78"/>
    </row>
    <row r="450" spans="2:23">
      <c r="B450" s="85" t="s">
        <v>1707</v>
      </c>
      <c r="C450" s="15"/>
      <c r="D450" s="15"/>
      <c r="E450" s="15"/>
      <c r="F450" s="15"/>
      <c r="K450" s="77">
        <v>0</v>
      </c>
      <c r="N450" s="77">
        <v>0</v>
      </c>
      <c r="O450" s="77">
        <v>0</v>
      </c>
      <c r="Q450" s="77">
        <v>0</v>
      </c>
      <c r="R450" s="77">
        <v>0</v>
      </c>
      <c r="T450" s="77">
        <v>0</v>
      </c>
      <c r="U450" s="77">
        <v>0</v>
      </c>
      <c r="W450" s="78"/>
    </row>
    <row r="451" spans="2:23">
      <c r="B451" s="86" t="s">
        <v>212</v>
      </c>
      <c r="C451" t="s">
        <v>212</v>
      </c>
      <c r="D451" s="15"/>
      <c r="E451" s="15"/>
      <c r="F451" s="15"/>
      <c r="G451" t="s">
        <v>212</v>
      </c>
      <c r="H451" t="s">
        <v>212</v>
      </c>
      <c r="K451" s="75">
        <v>0</v>
      </c>
      <c r="L451" t="s">
        <v>212</v>
      </c>
      <c r="M451" s="75">
        <v>0</v>
      </c>
      <c r="N451" s="75">
        <v>0</v>
      </c>
      <c r="O451" s="75">
        <v>0</v>
      </c>
      <c r="P451" s="75">
        <v>0</v>
      </c>
      <c r="R451" s="75">
        <v>0</v>
      </c>
      <c r="S451" s="75">
        <v>0</v>
      </c>
      <c r="T451" s="75">
        <f>+R451/$R$11*100</f>
        <v>0</v>
      </c>
      <c r="U451" s="75">
        <f>+R451/'סכום נכסי הקרן'!$C$42*100</f>
        <v>0</v>
      </c>
    </row>
    <row r="452" spans="2:23">
      <c r="B452" s="85" t="s">
        <v>287</v>
      </c>
      <c r="C452" s="15"/>
      <c r="D452" s="15"/>
      <c r="E452" s="15"/>
      <c r="F452" s="15"/>
      <c r="K452" s="77">
        <v>4.62</v>
      </c>
      <c r="N452" s="77">
        <v>4.16</v>
      </c>
      <c r="O452" s="77">
        <f>+O453+O462</f>
        <v>308583700.61000001</v>
      </c>
      <c r="Q452" s="77">
        <f t="shared" ref="Q452:R452" si="15">+Q453+Q462</f>
        <v>0</v>
      </c>
      <c r="R452" s="77">
        <f t="shared" si="15"/>
        <v>940580.52227694087</v>
      </c>
      <c r="T452" s="77">
        <f t="shared" ref="T452:U452" si="16">+T453+T462</f>
        <v>23.351512937446628</v>
      </c>
      <c r="U452" s="77">
        <f t="shared" si="16"/>
        <v>3.663043460352061</v>
      </c>
    </row>
    <row r="453" spans="2:23">
      <c r="B453" s="85" t="s">
        <v>454</v>
      </c>
      <c r="C453" s="15"/>
      <c r="D453" s="15"/>
      <c r="E453" s="15"/>
      <c r="F453" s="15"/>
      <c r="K453" s="77">
        <v>5.47</v>
      </c>
      <c r="N453" s="77">
        <v>4.2699999999999996</v>
      </c>
      <c r="O453" s="77">
        <f>SUM(O454:O461)</f>
        <v>19171737.890000001</v>
      </c>
      <c r="Q453" s="77">
        <f t="shared" ref="Q453:R453" si="17">SUM(Q454:Q461)</f>
        <v>0</v>
      </c>
      <c r="R453" s="77">
        <f t="shared" si="17"/>
        <v>70881.640738772228</v>
      </c>
      <c r="T453" s="77">
        <f>SUM(T454:T461)</f>
        <v>1.7597574174000756</v>
      </c>
      <c r="U453" s="77">
        <f>SUM(U454:U461)</f>
        <v>0.27604497905043346</v>
      </c>
    </row>
    <row r="454" spans="2:23">
      <c r="B454" s="86" t="s">
        <v>1708</v>
      </c>
      <c r="C454" t="s">
        <v>1709</v>
      </c>
      <c r="D454" t="s">
        <v>126</v>
      </c>
      <c r="E454" t="s">
        <v>1710</v>
      </c>
      <c r="F454" t="s">
        <v>1711</v>
      </c>
      <c r="G454" t="s">
        <v>1712</v>
      </c>
      <c r="H454" t="s">
        <v>1713</v>
      </c>
      <c r="I454" t="s">
        <v>431</v>
      </c>
      <c r="J454" t="s">
        <v>385</v>
      </c>
      <c r="K454" s="75">
        <v>3.03</v>
      </c>
      <c r="L454" t="s">
        <v>109</v>
      </c>
      <c r="M454" s="75">
        <v>4.4400000000000004</v>
      </c>
      <c r="N454" s="75">
        <v>3.52</v>
      </c>
      <c r="O454" s="75">
        <v>1575217.89</v>
      </c>
      <c r="P454" s="75">
        <v>103.85311111111085</v>
      </c>
      <c r="Q454" s="75">
        <v>0</v>
      </c>
      <c r="R454" s="75">
        <v>5773.1362201840602</v>
      </c>
      <c r="S454" s="75">
        <v>0.49</v>
      </c>
      <c r="T454" s="75">
        <f t="shared" ref="T454:T461" si="18">+R454/$R$11*100</f>
        <v>0.14332793625039203</v>
      </c>
      <c r="U454" s="75">
        <f>+R454/'סכום נכסי הקרן'!$C$42*100</f>
        <v>2.2483188176036169E-2</v>
      </c>
      <c r="W454" s="78"/>
    </row>
    <row r="455" spans="2:23">
      <c r="B455" s="86" t="s">
        <v>1714</v>
      </c>
      <c r="C455" t="s">
        <v>1715</v>
      </c>
      <c r="D455" t="s">
        <v>126</v>
      </c>
      <c r="E455" t="s">
        <v>1710</v>
      </c>
      <c r="F455" t="s">
        <v>1711</v>
      </c>
      <c r="G455" t="s">
        <v>1712</v>
      </c>
      <c r="H455" t="s">
        <v>1109</v>
      </c>
      <c r="I455" t="s">
        <v>426</v>
      </c>
      <c r="J455" t="s">
        <v>385</v>
      </c>
      <c r="K455" s="75">
        <v>1.35</v>
      </c>
      <c r="L455" t="s">
        <v>109</v>
      </c>
      <c r="M455" s="75">
        <v>3.84</v>
      </c>
      <c r="N455" s="75">
        <v>2.4700000000000002</v>
      </c>
      <c r="O455" s="75">
        <v>1287066.45</v>
      </c>
      <c r="P455" s="75">
        <v>102.91142222222204</v>
      </c>
      <c r="Q455" s="75">
        <v>0</v>
      </c>
      <c r="R455" s="75">
        <v>4674.2959735107597</v>
      </c>
      <c r="S455" s="75">
        <v>0.4</v>
      </c>
      <c r="T455" s="75">
        <f t="shared" si="18"/>
        <v>0.11604735619514875</v>
      </c>
      <c r="U455" s="75">
        <f>+R455/'סכום נכסי הקרן'!$C$42*100</f>
        <v>1.8203810191677754E-2</v>
      </c>
      <c r="W455" s="78"/>
    </row>
    <row r="456" spans="2:23">
      <c r="B456" s="86" t="s">
        <v>1716</v>
      </c>
      <c r="C456" t="s">
        <v>1717</v>
      </c>
      <c r="D456" t="s">
        <v>126</v>
      </c>
      <c r="E456" t="s">
        <v>1710</v>
      </c>
      <c r="F456" t="s">
        <v>1711</v>
      </c>
      <c r="G456" t="s">
        <v>1712</v>
      </c>
      <c r="H456" t="s">
        <v>1109</v>
      </c>
      <c r="I456" t="s">
        <v>426</v>
      </c>
      <c r="J456" t="s">
        <v>1718</v>
      </c>
      <c r="K456" s="75">
        <v>5.32</v>
      </c>
      <c r="L456" t="s">
        <v>109</v>
      </c>
      <c r="M456" s="75">
        <v>5.08</v>
      </c>
      <c r="N456" s="75">
        <v>4.41</v>
      </c>
      <c r="O456" s="75">
        <v>2347162.9</v>
      </c>
      <c r="P456" s="75">
        <v>104.84026666666709</v>
      </c>
      <c r="Q456" s="75">
        <v>0</v>
      </c>
      <c r="R456" s="75">
        <v>8684.0638355740994</v>
      </c>
      <c r="S456" s="75">
        <v>0.73</v>
      </c>
      <c r="T456" s="75">
        <f t="shared" si="18"/>
        <v>0.21559667057012843</v>
      </c>
      <c r="U456" s="75">
        <f>+R456/'סכום נכסי הקרן'!$C$42*100</f>
        <v>3.3819649130277761E-2</v>
      </c>
      <c r="W456" s="78"/>
    </row>
    <row r="457" spans="2:23">
      <c r="B457" s="86" t="s">
        <v>1716</v>
      </c>
      <c r="C457" t="s">
        <v>1717</v>
      </c>
      <c r="D457" t="s">
        <v>126</v>
      </c>
      <c r="E457" t="s">
        <v>1710</v>
      </c>
      <c r="F457" t="s">
        <v>1711</v>
      </c>
      <c r="G457" t="s">
        <v>1712</v>
      </c>
      <c r="H457" t="s">
        <v>1109</v>
      </c>
      <c r="I457" t="s">
        <v>426</v>
      </c>
      <c r="J457" t="s">
        <v>385</v>
      </c>
      <c r="K457" s="75">
        <v>5.32</v>
      </c>
      <c r="L457" t="s">
        <v>109</v>
      </c>
      <c r="M457" s="75">
        <v>5.08</v>
      </c>
      <c r="N457" s="75">
        <v>4.41</v>
      </c>
      <c r="O457" s="75">
        <v>3465479.34</v>
      </c>
      <c r="P457" s="75">
        <v>104.84026666666699</v>
      </c>
      <c r="Q457" s="75">
        <v>0</v>
      </c>
      <c r="R457" s="75">
        <v>12821.625550328499</v>
      </c>
      <c r="S457" s="75">
        <v>1.08</v>
      </c>
      <c r="T457" s="75">
        <f t="shared" si="18"/>
        <v>0.31831868492534737</v>
      </c>
      <c r="U457" s="75">
        <f>+R457/'סכום נכסי הקרן'!$C$42*100</f>
        <v>4.9933174790308038E-2</v>
      </c>
      <c r="W457" s="78"/>
    </row>
    <row r="458" spans="2:23">
      <c r="B458" s="86" t="s">
        <v>1719</v>
      </c>
      <c r="C458" t="s">
        <v>1720</v>
      </c>
      <c r="D458" t="s">
        <v>126</v>
      </c>
      <c r="E458" t="s">
        <v>1710</v>
      </c>
      <c r="F458" t="s">
        <v>1711</v>
      </c>
      <c r="G458" t="s">
        <v>1712</v>
      </c>
      <c r="H458" t="s">
        <v>1109</v>
      </c>
      <c r="I458" t="s">
        <v>426</v>
      </c>
      <c r="J458" t="s">
        <v>1718</v>
      </c>
      <c r="K458" s="75">
        <v>6.6</v>
      </c>
      <c r="L458" t="s">
        <v>109</v>
      </c>
      <c r="M458" s="75">
        <v>5.41</v>
      </c>
      <c r="N458" s="75">
        <v>4.8499999999999996</v>
      </c>
      <c r="O458" s="75">
        <v>1850834.09</v>
      </c>
      <c r="P458" s="75">
        <v>105.08693333333301</v>
      </c>
      <c r="Q458" s="75">
        <v>0</v>
      </c>
      <c r="R458" s="75">
        <v>6863.8513107429399</v>
      </c>
      <c r="S458" s="75">
        <v>0.57999999999999996</v>
      </c>
      <c r="T458" s="75">
        <f t="shared" si="18"/>
        <v>0.17040679547086257</v>
      </c>
      <c r="U458" s="75">
        <f>+R458/'סכום נכסי הקרן'!$C$42*100</f>
        <v>2.6730923149228224E-2</v>
      </c>
      <c r="W458" s="78"/>
    </row>
    <row r="459" spans="2:23">
      <c r="B459" s="86" t="s">
        <v>1719</v>
      </c>
      <c r="C459" t="s">
        <v>1720</v>
      </c>
      <c r="D459" t="s">
        <v>126</v>
      </c>
      <c r="E459" t="s">
        <v>1710</v>
      </c>
      <c r="F459" t="s">
        <v>1711</v>
      </c>
      <c r="G459" t="s">
        <v>1712</v>
      </c>
      <c r="H459" t="s">
        <v>1109</v>
      </c>
      <c r="I459" t="s">
        <v>426</v>
      </c>
      <c r="J459" t="s">
        <v>385</v>
      </c>
      <c r="K459" s="75">
        <v>6.6</v>
      </c>
      <c r="L459" t="s">
        <v>109</v>
      </c>
      <c r="M459" s="75">
        <v>5.41</v>
      </c>
      <c r="N459" s="75">
        <v>4.8499999999999996</v>
      </c>
      <c r="O459" s="75">
        <v>4410610.08</v>
      </c>
      <c r="P459" s="75">
        <v>105.08693333333299</v>
      </c>
      <c r="Q459" s="75">
        <v>0</v>
      </c>
      <c r="R459" s="75">
        <v>16356.8263316264</v>
      </c>
      <c r="S459" s="75">
        <v>1.38</v>
      </c>
      <c r="T459" s="75">
        <f t="shared" si="18"/>
        <v>0.40608606350247145</v>
      </c>
      <c r="U459" s="75">
        <f>+R459/'סכום נכסי הקרן'!$C$42*100</f>
        <v>6.3700836140148265E-2</v>
      </c>
      <c r="W459" s="78"/>
    </row>
    <row r="460" spans="2:23">
      <c r="B460" s="86" t="s">
        <v>1721</v>
      </c>
      <c r="C460" t="s">
        <v>1722</v>
      </c>
      <c r="D460" t="s">
        <v>126</v>
      </c>
      <c r="E460" t="s">
        <v>1710</v>
      </c>
      <c r="F460" t="s">
        <v>1232</v>
      </c>
      <c r="G460" t="s">
        <v>1723</v>
      </c>
      <c r="H460" t="s">
        <v>1109</v>
      </c>
      <c r="I460" t="s">
        <v>426</v>
      </c>
      <c r="J460" t="s">
        <v>348</v>
      </c>
      <c r="K460" s="75">
        <v>6.16</v>
      </c>
      <c r="L460" t="s">
        <v>109</v>
      </c>
      <c r="M460" s="75">
        <v>4.5</v>
      </c>
      <c r="N460" s="75">
        <v>4.22</v>
      </c>
      <c r="O460" s="75">
        <v>1974929.45</v>
      </c>
      <c r="P460" s="75">
        <v>105.09299999999985</v>
      </c>
      <c r="Q460" s="75">
        <v>0</v>
      </c>
      <c r="R460" s="75">
        <v>7324.4839897095299</v>
      </c>
      <c r="S460" s="75">
        <v>0.25</v>
      </c>
      <c r="T460" s="75">
        <f t="shared" si="18"/>
        <v>0.18184278601876375</v>
      </c>
      <c r="U460" s="75">
        <f>+R460/'סכום נכסי הקרן'!$C$42*100</f>
        <v>2.8524833912156197E-2</v>
      </c>
      <c r="W460" s="78"/>
    </row>
    <row r="461" spans="2:23">
      <c r="B461" s="86" t="s">
        <v>1724</v>
      </c>
      <c r="C461" t="s">
        <v>1722</v>
      </c>
      <c r="D461" t="s">
        <v>126</v>
      </c>
      <c r="E461" t="s">
        <v>1710</v>
      </c>
      <c r="F461" t="s">
        <v>1232</v>
      </c>
      <c r="G461" t="s">
        <v>1723</v>
      </c>
      <c r="H461" t="s">
        <v>1109</v>
      </c>
      <c r="I461" t="s">
        <v>426</v>
      </c>
      <c r="J461" t="s">
        <v>385</v>
      </c>
      <c r="K461" s="75">
        <v>6.08</v>
      </c>
      <c r="L461" t="s">
        <v>109</v>
      </c>
      <c r="M461" s="75">
        <v>4.5</v>
      </c>
      <c r="N461" s="75">
        <v>3.89</v>
      </c>
      <c r="O461" s="75">
        <v>2260437.69</v>
      </c>
      <c r="P461" s="75">
        <v>105.093</v>
      </c>
      <c r="Q461" s="75">
        <v>0</v>
      </c>
      <c r="R461" s="75">
        <v>8383.3575270959409</v>
      </c>
      <c r="S461" s="75">
        <v>0.28000000000000003</v>
      </c>
      <c r="T461" s="75">
        <f t="shared" si="18"/>
        <v>0.20813112446696128</v>
      </c>
      <c r="U461" s="75">
        <f>+R461/'סכום נכסי הקרן'!$C$42*100</f>
        <v>3.2648563560601029E-2</v>
      </c>
      <c r="W461" s="78"/>
    </row>
    <row r="462" spans="2:23">
      <c r="B462" s="85" t="s">
        <v>455</v>
      </c>
      <c r="C462" s="15"/>
      <c r="D462" s="15"/>
      <c r="E462" s="15"/>
      <c r="F462" s="15"/>
      <c r="K462" s="77">
        <v>4.55</v>
      </c>
      <c r="N462" s="77">
        <v>4.1500000000000004</v>
      </c>
      <c r="O462" s="77">
        <f>SUM(O463:O581)</f>
        <v>289411962.72000003</v>
      </c>
      <c r="Q462" s="77">
        <v>0</v>
      </c>
      <c r="R462" s="77">
        <f>SUM(R463:R581)</f>
        <v>869698.88153816864</v>
      </c>
      <c r="T462" s="77">
        <f>SUM(T463:T581)</f>
        <v>21.591755520046554</v>
      </c>
      <c r="U462" s="77">
        <f>SUM(U463:U581)</f>
        <v>3.3869984813016276</v>
      </c>
      <c r="W462" s="78"/>
    </row>
    <row r="463" spans="2:23">
      <c r="B463" s="86" t="s">
        <v>1725</v>
      </c>
      <c r="C463" t="s">
        <v>1726</v>
      </c>
      <c r="D463" t="s">
        <v>126</v>
      </c>
      <c r="E463" t="s">
        <v>1710</v>
      </c>
      <c r="F463" s="15"/>
      <c r="G463" t="s">
        <v>1727</v>
      </c>
      <c r="H463" t="s">
        <v>851</v>
      </c>
      <c r="I463" t="s">
        <v>431</v>
      </c>
      <c r="J463" t="s">
        <v>1178</v>
      </c>
      <c r="K463" s="75">
        <v>18.23</v>
      </c>
      <c r="L463" t="s">
        <v>109</v>
      </c>
      <c r="M463" s="75">
        <v>5.5</v>
      </c>
      <c r="N463" s="75">
        <v>5.32</v>
      </c>
      <c r="O463" s="75">
        <v>2071358.85</v>
      </c>
      <c r="P463" s="75">
        <v>102.59255555555583</v>
      </c>
      <c r="Q463" s="75">
        <v>0</v>
      </c>
      <c r="R463" s="75">
        <v>7499.3366656834096</v>
      </c>
      <c r="S463" s="75">
        <v>0.21</v>
      </c>
      <c r="T463" s="75">
        <f t="shared" ref="T463:T526" si="19">+R463/$R$11*100</f>
        <v>0.18618380141132893</v>
      </c>
      <c r="U463" s="75">
        <f>+R463/'סכום נכסי הקרן'!$C$42*100</f>
        <v>2.9205788850177543E-2</v>
      </c>
      <c r="W463" s="78"/>
    </row>
    <row r="464" spans="2:23">
      <c r="B464" s="86" t="s">
        <v>1728</v>
      </c>
      <c r="C464" t="s">
        <v>1729</v>
      </c>
      <c r="D464" t="s">
        <v>126</v>
      </c>
      <c r="E464" t="s">
        <v>1710</v>
      </c>
      <c r="F464" s="15"/>
      <c r="G464" t="s">
        <v>1727</v>
      </c>
      <c r="H464" t="s">
        <v>1037</v>
      </c>
      <c r="I464" t="s">
        <v>426</v>
      </c>
      <c r="J464" t="s">
        <v>348</v>
      </c>
      <c r="K464" s="75">
        <v>1.42</v>
      </c>
      <c r="L464" t="s">
        <v>109</v>
      </c>
      <c r="M464" s="75">
        <v>6.75</v>
      </c>
      <c r="N464" s="75">
        <v>6.76</v>
      </c>
      <c r="O464" s="75">
        <v>1775450.44</v>
      </c>
      <c r="P464" s="75">
        <v>105.75624999999958</v>
      </c>
      <c r="Q464" s="75">
        <v>0</v>
      </c>
      <c r="R464" s="75">
        <v>6626.2261652063598</v>
      </c>
      <c r="S464" s="75">
        <v>0.32</v>
      </c>
      <c r="T464" s="75">
        <f t="shared" si="19"/>
        <v>0.16450734664235889</v>
      </c>
      <c r="U464" s="75">
        <f>+R464/'סכום נכסי הקרן'!$C$42*100</f>
        <v>2.580550399078568E-2</v>
      </c>
      <c r="W464" s="78"/>
    </row>
    <row r="465" spans="2:23">
      <c r="B465" s="86" t="s">
        <v>1730</v>
      </c>
      <c r="C465" t="s">
        <v>1731</v>
      </c>
      <c r="D465" t="s">
        <v>126</v>
      </c>
      <c r="E465" t="s">
        <v>1710</v>
      </c>
      <c r="F465" s="15"/>
      <c r="G465" t="s">
        <v>1727</v>
      </c>
      <c r="H465" t="s">
        <v>1037</v>
      </c>
      <c r="I465" t="s">
        <v>426</v>
      </c>
      <c r="J465" t="s">
        <v>407</v>
      </c>
      <c r="K465" s="75">
        <v>18.66</v>
      </c>
      <c r="L465" t="s">
        <v>109</v>
      </c>
      <c r="M465" s="75">
        <v>5.5</v>
      </c>
      <c r="N465" s="75">
        <v>5.28</v>
      </c>
      <c r="O465" s="75">
        <v>1479542.02</v>
      </c>
      <c r="P465" s="75">
        <v>104.0293333333332</v>
      </c>
      <c r="Q465" s="75">
        <v>0</v>
      </c>
      <c r="R465" s="75">
        <v>5431.6875225678205</v>
      </c>
      <c r="S465" s="75">
        <v>0.17</v>
      </c>
      <c r="T465" s="75">
        <f t="shared" si="19"/>
        <v>0.13485089096716821</v>
      </c>
      <c r="U465" s="75">
        <f>+R465/'סכום נכסי הקרן'!$C$42*100</f>
        <v>2.1153433424341842E-2</v>
      </c>
      <c r="W465" s="78"/>
    </row>
    <row r="466" spans="2:23">
      <c r="B466" s="86" t="s">
        <v>1732</v>
      </c>
      <c r="C466" t="s">
        <v>1733</v>
      </c>
      <c r="D466" t="s">
        <v>1734</v>
      </c>
      <c r="E466" t="s">
        <v>1710</v>
      </c>
      <c r="F466" s="15"/>
      <c r="G466" t="s">
        <v>1727</v>
      </c>
      <c r="H466" t="s">
        <v>1037</v>
      </c>
      <c r="I466" t="s">
        <v>426</v>
      </c>
      <c r="J466" t="s">
        <v>501</v>
      </c>
      <c r="K466" s="75">
        <v>1.32</v>
      </c>
      <c r="L466" t="s">
        <v>203</v>
      </c>
      <c r="M466" s="75">
        <v>11.5</v>
      </c>
      <c r="N466" s="75">
        <v>7.9</v>
      </c>
      <c r="O466" s="75">
        <v>1006088.55</v>
      </c>
      <c r="P466" s="75">
        <v>115.05533333333308</v>
      </c>
      <c r="Q466" s="75">
        <v>0</v>
      </c>
      <c r="R466" s="75">
        <v>1278.1761341603999</v>
      </c>
      <c r="S466" s="75">
        <v>0.12</v>
      </c>
      <c r="T466" s="75">
        <f t="shared" si="19"/>
        <v>3.1732898806928471E-2</v>
      </c>
      <c r="U466" s="75">
        <f>+R466/'סכום נכסי הקרן'!$C$42*100</f>
        <v>4.9777925637671007E-3</v>
      </c>
      <c r="W466" s="78"/>
    </row>
    <row r="467" spans="2:23">
      <c r="B467" s="86" t="s">
        <v>1735</v>
      </c>
      <c r="C467" t="s">
        <v>1736</v>
      </c>
      <c r="D467" t="s">
        <v>1737</v>
      </c>
      <c r="E467" t="s">
        <v>1710</v>
      </c>
      <c r="F467" s="15"/>
      <c r="G467" t="s">
        <v>1727</v>
      </c>
      <c r="H467" t="s">
        <v>1037</v>
      </c>
      <c r="I467" t="s">
        <v>426</v>
      </c>
      <c r="J467" t="s">
        <v>1738</v>
      </c>
      <c r="K467" s="75">
        <v>2.56</v>
      </c>
      <c r="L467" t="s">
        <v>123</v>
      </c>
      <c r="M467" s="75">
        <v>5</v>
      </c>
      <c r="N467" s="75">
        <v>3.02</v>
      </c>
      <c r="O467" s="75">
        <v>1479542.02</v>
      </c>
      <c r="P467" s="75">
        <v>109.3958260869571</v>
      </c>
      <c r="Q467" s="75">
        <v>0</v>
      </c>
      <c r="R467" s="75">
        <v>4469.1601822862003</v>
      </c>
      <c r="S467" s="75">
        <v>0.23</v>
      </c>
      <c r="T467" s="75">
        <f t="shared" si="19"/>
        <v>0.11095451090518085</v>
      </c>
      <c r="U467" s="75">
        <f>+R467/'סכום נכסי הקרן'!$C$42*100</f>
        <v>1.7404919186886116E-2</v>
      </c>
      <c r="W467" s="78"/>
    </row>
    <row r="468" spans="2:23">
      <c r="B468" s="86" t="s">
        <v>1739</v>
      </c>
      <c r="C468" t="s">
        <v>1740</v>
      </c>
      <c r="D468" t="s">
        <v>126</v>
      </c>
      <c r="E468" t="s">
        <v>1710</v>
      </c>
      <c r="F468" s="15"/>
      <c r="G468" t="s">
        <v>1727</v>
      </c>
      <c r="H468" t="s">
        <v>1037</v>
      </c>
      <c r="I468" t="s">
        <v>426</v>
      </c>
      <c r="J468" t="s">
        <v>345</v>
      </c>
      <c r="K468" s="75">
        <v>7.59</v>
      </c>
      <c r="L468" t="s">
        <v>109</v>
      </c>
      <c r="M468" s="75">
        <v>5.63</v>
      </c>
      <c r="N468" s="75">
        <v>4.8899999999999997</v>
      </c>
      <c r="O468" s="75">
        <v>2071358.85</v>
      </c>
      <c r="P468" s="75">
        <v>107.990875</v>
      </c>
      <c r="Q468" s="75">
        <v>0</v>
      </c>
      <c r="R468" s="75">
        <v>7893.9443906159304</v>
      </c>
      <c r="S468" s="75">
        <v>0.26</v>
      </c>
      <c r="T468" s="75">
        <f t="shared" si="19"/>
        <v>0.19598061005847311</v>
      </c>
      <c r="U468" s="75">
        <f>+R468/'סכום נכסי הקרן'!$C$42*100</f>
        <v>3.0742568755761084E-2</v>
      </c>
      <c r="W468" s="78"/>
    </row>
    <row r="469" spans="2:23">
      <c r="B469" s="86" t="s">
        <v>1741</v>
      </c>
      <c r="C469" t="s">
        <v>1742</v>
      </c>
      <c r="D469" t="s">
        <v>126</v>
      </c>
      <c r="E469" t="s">
        <v>1710</v>
      </c>
      <c r="F469" s="15"/>
      <c r="G469" t="s">
        <v>1727</v>
      </c>
      <c r="H469" t="s">
        <v>1041</v>
      </c>
      <c r="I469" t="s">
        <v>431</v>
      </c>
      <c r="J469" t="s">
        <v>348</v>
      </c>
      <c r="K469" s="75">
        <v>1.84</v>
      </c>
      <c r="L469" t="s">
        <v>109</v>
      </c>
      <c r="M469" s="75">
        <v>6.38</v>
      </c>
      <c r="N469" s="75">
        <v>0</v>
      </c>
      <c r="O469" s="75">
        <v>650998.49</v>
      </c>
      <c r="P469" s="75">
        <v>106.144125</v>
      </c>
      <c r="Q469" s="75">
        <v>0</v>
      </c>
      <c r="R469" s="75">
        <v>2438.5271812862202</v>
      </c>
      <c r="S469" s="75">
        <v>0.09</v>
      </c>
      <c r="T469" s="75">
        <f t="shared" si="19"/>
        <v>6.0540589214279163E-2</v>
      </c>
      <c r="U469" s="75">
        <f>+R469/'סכום נכסי הקרן'!$C$42*100</f>
        <v>9.4967212617562639E-3</v>
      </c>
      <c r="W469" s="78"/>
    </row>
    <row r="470" spans="2:23">
      <c r="B470" s="86" t="s">
        <v>1743</v>
      </c>
      <c r="C470" t="s">
        <v>1744</v>
      </c>
      <c r="D470" t="s">
        <v>126</v>
      </c>
      <c r="E470" t="s">
        <v>1710</v>
      </c>
      <c r="F470" s="15"/>
      <c r="G470" t="s">
        <v>1727</v>
      </c>
      <c r="H470" t="s">
        <v>1037</v>
      </c>
      <c r="I470" t="s">
        <v>426</v>
      </c>
      <c r="J470" t="s">
        <v>348</v>
      </c>
      <c r="K470" s="75">
        <v>0.78</v>
      </c>
      <c r="L470" t="s">
        <v>109</v>
      </c>
      <c r="M470" s="75">
        <v>4.75</v>
      </c>
      <c r="N470" s="75">
        <v>0</v>
      </c>
      <c r="O470" s="75">
        <v>2269617.4700000002</v>
      </c>
      <c r="P470" s="75">
        <v>103.3685</v>
      </c>
      <c r="Q470" s="75">
        <v>0</v>
      </c>
      <c r="R470" s="75">
        <v>8279.2793871691592</v>
      </c>
      <c r="S470" s="75">
        <v>0.15</v>
      </c>
      <c r="T470" s="75">
        <f t="shared" si="19"/>
        <v>0.2055472074354644</v>
      </c>
      <c r="U470" s="75">
        <f>+R470/'סכום נכסי הקרן'!$C$42*100</f>
        <v>3.2243236487804007E-2</v>
      </c>
      <c r="W470" s="78"/>
    </row>
    <row r="471" spans="2:23">
      <c r="B471" s="86" t="s">
        <v>1745</v>
      </c>
      <c r="C471" t="s">
        <v>1744</v>
      </c>
      <c r="D471" t="s">
        <v>1746</v>
      </c>
      <c r="E471" t="s">
        <v>1710</v>
      </c>
      <c r="F471" s="15"/>
      <c r="G471" t="s">
        <v>1727</v>
      </c>
      <c r="H471" t="s">
        <v>1037</v>
      </c>
      <c r="I471" t="s">
        <v>426</v>
      </c>
      <c r="J471" t="s">
        <v>393</v>
      </c>
      <c r="K471" s="75">
        <v>0.69</v>
      </c>
      <c r="L471" t="s">
        <v>109</v>
      </c>
      <c r="M471" s="75">
        <v>4.75</v>
      </c>
      <c r="N471" s="75">
        <v>5.03</v>
      </c>
      <c r="O471" s="75">
        <v>1035679.4</v>
      </c>
      <c r="P471" s="75">
        <v>103.1925</v>
      </c>
      <c r="Q471" s="75">
        <v>0</v>
      </c>
      <c r="R471" s="75">
        <v>3771.5956874379999</v>
      </c>
      <c r="S471" s="75">
        <v>7.0000000000000007E-2</v>
      </c>
      <c r="T471" s="75">
        <f t="shared" si="19"/>
        <v>9.3636284617952842E-2</v>
      </c>
      <c r="U471" s="75">
        <f>+R471/'סכום נכסי הקרן'!$C$42*100</f>
        <v>1.4688289402928987E-2</v>
      </c>
      <c r="W471" s="78"/>
    </row>
    <row r="472" spans="2:23">
      <c r="B472" s="86" t="s">
        <v>1747</v>
      </c>
      <c r="C472" t="s">
        <v>1748</v>
      </c>
      <c r="D472" t="s">
        <v>1749</v>
      </c>
      <c r="E472" t="s">
        <v>1710</v>
      </c>
      <c r="F472" s="15"/>
      <c r="G472" t="s">
        <v>1727</v>
      </c>
      <c r="H472" t="s">
        <v>1083</v>
      </c>
      <c r="I472" t="s">
        <v>426</v>
      </c>
      <c r="J472" t="s">
        <v>448</v>
      </c>
      <c r="K472" s="75">
        <v>1.05</v>
      </c>
      <c r="L472" t="s">
        <v>109</v>
      </c>
      <c r="M472" s="75">
        <v>8.1300000000000008</v>
      </c>
      <c r="N472" s="75">
        <v>7.46</v>
      </c>
      <c r="O472" s="75">
        <v>443862.62</v>
      </c>
      <c r="P472" s="75">
        <v>105.57812500000004</v>
      </c>
      <c r="Q472" s="75">
        <v>0</v>
      </c>
      <c r="R472" s="75">
        <v>1653.7664443229401</v>
      </c>
      <c r="S472" s="75">
        <v>0.04</v>
      </c>
      <c r="T472" s="75">
        <f t="shared" si="19"/>
        <v>4.105756775255838E-2</v>
      </c>
      <c r="U472" s="75">
        <f>+R472/'סכום נכסי הקרן'!$C$42*100</f>
        <v>6.440510105569874E-3</v>
      </c>
      <c r="W472" s="78"/>
    </row>
    <row r="473" spans="2:23">
      <c r="B473" s="86" t="s">
        <v>1750</v>
      </c>
      <c r="C473" t="s">
        <v>1751</v>
      </c>
      <c r="D473" t="s">
        <v>126</v>
      </c>
      <c r="E473" t="s">
        <v>1710</v>
      </c>
      <c r="F473" s="15"/>
      <c r="G473" t="s">
        <v>1727</v>
      </c>
      <c r="H473" t="s">
        <v>1083</v>
      </c>
      <c r="I473" t="s">
        <v>426</v>
      </c>
      <c r="J473" t="s">
        <v>348</v>
      </c>
      <c r="K473" s="75">
        <v>1.73</v>
      </c>
      <c r="L473" t="s">
        <v>200</v>
      </c>
      <c r="M473" s="75">
        <v>6.65</v>
      </c>
      <c r="N473" s="75">
        <v>0</v>
      </c>
      <c r="O473" s="75">
        <v>946906.91</v>
      </c>
      <c r="P473" s="75">
        <v>104.8265</v>
      </c>
      <c r="Q473" s="75">
        <v>0</v>
      </c>
      <c r="R473" s="75">
        <v>2517.2573674202699</v>
      </c>
      <c r="S473" s="75">
        <v>0.24</v>
      </c>
      <c r="T473" s="75">
        <f t="shared" si="19"/>
        <v>6.2495200134380202E-2</v>
      </c>
      <c r="U473" s="75">
        <f>+R473/'סכום נכסי הקרן'!$C$42*100</f>
        <v>9.803332005462179E-3</v>
      </c>
      <c r="W473" s="78"/>
    </row>
    <row r="474" spans="2:23">
      <c r="B474" s="86" t="s">
        <v>1752</v>
      </c>
      <c r="C474" t="s">
        <v>1753</v>
      </c>
      <c r="D474" t="s">
        <v>126</v>
      </c>
      <c r="E474" t="s">
        <v>1710</v>
      </c>
      <c r="F474" s="15"/>
      <c r="G474" t="s">
        <v>1727</v>
      </c>
      <c r="H474" t="s">
        <v>1105</v>
      </c>
      <c r="I474" t="s">
        <v>431</v>
      </c>
      <c r="J474" t="s">
        <v>348</v>
      </c>
      <c r="K474" s="75">
        <v>5.14</v>
      </c>
      <c r="L474" t="s">
        <v>109</v>
      </c>
      <c r="M474" s="75">
        <v>5.8</v>
      </c>
      <c r="N474" s="75">
        <v>0</v>
      </c>
      <c r="O474" s="75">
        <v>1597905.38</v>
      </c>
      <c r="P474" s="75">
        <v>114.2823333333328</v>
      </c>
      <c r="Q474" s="75">
        <v>0</v>
      </c>
      <c r="R474" s="75">
        <v>6444.3900175589797</v>
      </c>
      <c r="S474" s="75">
        <v>0.08</v>
      </c>
      <c r="T474" s="75">
        <f t="shared" si="19"/>
        <v>0.15999295467514671</v>
      </c>
      <c r="U474" s="75">
        <f>+R474/'סכום נכסי הקרן'!$C$42*100</f>
        <v>2.5097352274138465E-2</v>
      </c>
      <c r="W474" s="78"/>
    </row>
    <row r="475" spans="2:23">
      <c r="B475" s="86" t="s">
        <v>1754</v>
      </c>
      <c r="C475" t="s">
        <v>1755</v>
      </c>
      <c r="D475" t="s">
        <v>126</v>
      </c>
      <c r="E475" t="s">
        <v>1710</v>
      </c>
      <c r="F475" s="15"/>
      <c r="G475" t="s">
        <v>1727</v>
      </c>
      <c r="H475" t="s">
        <v>1083</v>
      </c>
      <c r="I475" t="s">
        <v>426</v>
      </c>
      <c r="J475" t="s">
        <v>464</v>
      </c>
      <c r="K475" s="75">
        <v>7.38</v>
      </c>
      <c r="L475" t="s">
        <v>109</v>
      </c>
      <c r="M475" s="75">
        <v>4</v>
      </c>
      <c r="N475" s="75">
        <v>3.88</v>
      </c>
      <c r="O475" s="75">
        <v>1775450.44</v>
      </c>
      <c r="P475" s="75">
        <v>99.820555555555799</v>
      </c>
      <c r="Q475" s="75">
        <v>0</v>
      </c>
      <c r="R475" s="75">
        <v>6254.3213951672597</v>
      </c>
      <c r="S475" s="75">
        <v>0.14000000000000001</v>
      </c>
      <c r="T475" s="75">
        <f t="shared" si="19"/>
        <v>0.15527417750544886</v>
      </c>
      <c r="U475" s="75">
        <f>+R475/'סכום נכסי הקרן'!$C$42*100</f>
        <v>2.435713959932707E-2</v>
      </c>
      <c r="W475" s="78"/>
    </row>
    <row r="476" spans="2:23">
      <c r="B476" s="86" t="s">
        <v>1756</v>
      </c>
      <c r="C476" t="s">
        <v>1757</v>
      </c>
      <c r="D476" t="s">
        <v>1758</v>
      </c>
      <c r="E476" t="s">
        <v>1710</v>
      </c>
      <c r="F476" s="15"/>
      <c r="G476" t="s">
        <v>1727</v>
      </c>
      <c r="H476" t="s">
        <v>1083</v>
      </c>
      <c r="I476" t="s">
        <v>426</v>
      </c>
      <c r="J476" t="s">
        <v>1759</v>
      </c>
      <c r="K476" s="75">
        <v>3.46</v>
      </c>
      <c r="L476" t="s">
        <v>113</v>
      </c>
      <c r="M476" s="75">
        <v>4</v>
      </c>
      <c r="N476" s="75">
        <v>2.68</v>
      </c>
      <c r="O476" s="75">
        <v>1657087.06</v>
      </c>
      <c r="P476" s="75">
        <v>109.63119178082218</v>
      </c>
      <c r="Q476" s="75">
        <v>0</v>
      </c>
      <c r="R476" s="75">
        <v>7551.7749364234896</v>
      </c>
      <c r="S476" s="75">
        <v>0.28000000000000003</v>
      </c>
      <c r="T476" s="75">
        <f t="shared" si="19"/>
        <v>0.18748567076605469</v>
      </c>
      <c r="U476" s="75">
        <f>+R476/'סכום נכסי הקרן'!$C$42*100</f>
        <v>2.9410007053890318E-2</v>
      </c>
      <c r="W476" s="78"/>
    </row>
    <row r="477" spans="2:23">
      <c r="B477" s="86" t="s">
        <v>1760</v>
      </c>
      <c r="C477" t="s">
        <v>1761</v>
      </c>
      <c r="D477" t="s">
        <v>126</v>
      </c>
      <c r="E477" t="s">
        <v>1710</v>
      </c>
      <c r="F477" s="15"/>
      <c r="G477" t="s">
        <v>1712</v>
      </c>
      <c r="H477" t="s">
        <v>1083</v>
      </c>
      <c r="I477" t="s">
        <v>426</v>
      </c>
      <c r="J477" t="s">
        <v>333</v>
      </c>
      <c r="K477" s="75">
        <v>7.25</v>
      </c>
      <c r="L477" t="s">
        <v>109</v>
      </c>
      <c r="M477" s="75">
        <v>5.3</v>
      </c>
      <c r="N477" s="75">
        <v>4.6900000000000004</v>
      </c>
      <c r="O477" s="75">
        <v>3846809.27</v>
      </c>
      <c r="P477" s="75">
        <v>102.94138888888902</v>
      </c>
      <c r="Q477" s="75">
        <v>0</v>
      </c>
      <c r="R477" s="75">
        <v>13974.6949243788</v>
      </c>
      <c r="S477" s="75">
        <v>0.26</v>
      </c>
      <c r="T477" s="75">
        <f t="shared" si="19"/>
        <v>0.34694559540051578</v>
      </c>
      <c r="U477" s="75">
        <f>+R477/'סכום נכסי הקרן'!$C$42*100</f>
        <v>5.4423745379333671E-2</v>
      </c>
      <c r="W477" s="78"/>
    </row>
    <row r="478" spans="2:23">
      <c r="B478" s="86" t="s">
        <v>1762</v>
      </c>
      <c r="C478" t="s">
        <v>1763</v>
      </c>
      <c r="D478" t="s">
        <v>126</v>
      </c>
      <c r="E478" t="s">
        <v>1710</v>
      </c>
      <c r="F478" s="15"/>
      <c r="G478" t="s">
        <v>1727</v>
      </c>
      <c r="H478" t="s">
        <v>1109</v>
      </c>
      <c r="I478" t="s">
        <v>426</v>
      </c>
      <c r="J478" t="s">
        <v>354</v>
      </c>
      <c r="K478" s="75">
        <v>6.16</v>
      </c>
      <c r="L478" t="s">
        <v>113</v>
      </c>
      <c r="M478" s="75">
        <v>4.25</v>
      </c>
      <c r="N478" s="75">
        <v>4.05</v>
      </c>
      <c r="O478" s="75">
        <v>621407.63</v>
      </c>
      <c r="P478" s="75">
        <v>111.38410958904099</v>
      </c>
      <c r="Q478" s="75">
        <v>0</v>
      </c>
      <c r="R478" s="75">
        <v>2877.1956562681198</v>
      </c>
      <c r="S478" s="75">
        <v>0.06</v>
      </c>
      <c r="T478" s="75">
        <f t="shared" si="19"/>
        <v>7.1431281001083716E-2</v>
      </c>
      <c r="U478" s="75">
        <f>+R478/'סכום נכסי הקרן'!$C$42*100</f>
        <v>1.1205093538757276E-2</v>
      </c>
      <c r="W478" s="78"/>
    </row>
    <row r="479" spans="2:23">
      <c r="B479" s="86" t="s">
        <v>1762</v>
      </c>
      <c r="C479" t="s">
        <v>1763</v>
      </c>
      <c r="D479" t="s">
        <v>126</v>
      </c>
      <c r="E479" t="s">
        <v>1710</v>
      </c>
      <c r="F479" s="15"/>
      <c r="G479" t="s">
        <v>1727</v>
      </c>
      <c r="H479" t="s">
        <v>1109</v>
      </c>
      <c r="I479" t="s">
        <v>426</v>
      </c>
      <c r="J479" t="s">
        <v>354</v>
      </c>
      <c r="K479" s="75">
        <v>6.16</v>
      </c>
      <c r="L479" t="s">
        <v>113</v>
      </c>
      <c r="M479" s="75">
        <v>4.25</v>
      </c>
      <c r="N479" s="75">
        <v>4.05</v>
      </c>
      <c r="O479" s="75">
        <v>443862.62</v>
      </c>
      <c r="P479" s="75">
        <v>111.38410958904092</v>
      </c>
      <c r="Q479" s="75">
        <v>0</v>
      </c>
      <c r="R479" s="75">
        <v>2055.13988015211</v>
      </c>
      <c r="S479" s="75">
        <v>0.04</v>
      </c>
      <c r="T479" s="75">
        <f t="shared" si="19"/>
        <v>5.1022346692295564E-2</v>
      </c>
      <c r="U479" s="75">
        <f>+R479/'סכום נכסי הקרן'!$C$42*100</f>
        <v>8.0036387314039777E-3</v>
      </c>
      <c r="W479" s="78"/>
    </row>
    <row r="480" spans="2:23">
      <c r="B480" s="86" t="s">
        <v>1764</v>
      </c>
      <c r="C480" t="s">
        <v>1765</v>
      </c>
      <c r="D480" t="s">
        <v>126</v>
      </c>
      <c r="E480" t="s">
        <v>1710</v>
      </c>
      <c r="F480" s="15"/>
      <c r="G480" t="s">
        <v>1766</v>
      </c>
      <c r="H480" t="s">
        <v>1109</v>
      </c>
      <c r="I480" t="s">
        <v>426</v>
      </c>
      <c r="J480" t="s">
        <v>1767</v>
      </c>
      <c r="K480" s="75">
        <v>5.53</v>
      </c>
      <c r="L480" t="s">
        <v>109</v>
      </c>
      <c r="M480" s="75">
        <v>5.25</v>
      </c>
      <c r="N480" s="75">
        <v>3.72</v>
      </c>
      <c r="O480" s="75">
        <v>887725.18</v>
      </c>
      <c r="P480" s="75">
        <v>109.31774999999958</v>
      </c>
      <c r="Q480" s="75">
        <v>0</v>
      </c>
      <c r="R480" s="75">
        <v>3424.6869699538902</v>
      </c>
      <c r="S480" s="75">
        <v>0.18</v>
      </c>
      <c r="T480" s="75">
        <f t="shared" si="19"/>
        <v>8.502368504504991E-2</v>
      </c>
      <c r="U480" s="75">
        <f>+R480/'סכום נכסי הקרן'!$C$42*100</f>
        <v>1.3337270878918837E-2</v>
      </c>
      <c r="W480" s="78"/>
    </row>
    <row r="481" spans="2:23">
      <c r="B481" s="86" t="s">
        <v>1768</v>
      </c>
      <c r="C481" t="s">
        <v>1769</v>
      </c>
      <c r="D481" t="s">
        <v>1770</v>
      </c>
      <c r="E481" t="s">
        <v>1710</v>
      </c>
      <c r="F481" s="15"/>
      <c r="G481" t="s">
        <v>1771</v>
      </c>
      <c r="H481" t="s">
        <v>1109</v>
      </c>
      <c r="I481" t="s">
        <v>426</v>
      </c>
      <c r="J481" t="s">
        <v>393</v>
      </c>
      <c r="K481" s="75">
        <v>5.64</v>
      </c>
      <c r="L481" t="s">
        <v>109</v>
      </c>
      <c r="M481" s="75">
        <v>5.35</v>
      </c>
      <c r="N481" s="75">
        <v>4.2699999999999996</v>
      </c>
      <c r="O481" s="75">
        <v>295908.38</v>
      </c>
      <c r="P481" s="75">
        <v>108.42322222222177</v>
      </c>
      <c r="Q481" s="75">
        <v>0</v>
      </c>
      <c r="R481" s="75">
        <v>1132.2210700877399</v>
      </c>
      <c r="S481" s="75">
        <v>0.03</v>
      </c>
      <c r="T481" s="75">
        <f t="shared" si="19"/>
        <v>2.8109315832099389E-2</v>
      </c>
      <c r="U481" s="75">
        <f>+R481/'סכום נכסי הקרן'!$C$42*100</f>
        <v>4.4093779195191248E-3</v>
      </c>
      <c r="W481" s="78"/>
    </row>
    <row r="482" spans="2:23">
      <c r="B482" s="86" t="s">
        <v>1772</v>
      </c>
      <c r="C482" t="s">
        <v>1773</v>
      </c>
      <c r="D482" t="s">
        <v>126</v>
      </c>
      <c r="E482" t="s">
        <v>1710</v>
      </c>
      <c r="F482" s="15"/>
      <c r="G482" t="s">
        <v>1727</v>
      </c>
      <c r="H482" t="s">
        <v>1713</v>
      </c>
      <c r="I482" t="s">
        <v>431</v>
      </c>
      <c r="J482" t="s">
        <v>348</v>
      </c>
      <c r="K482" s="75">
        <v>6.99</v>
      </c>
      <c r="L482" t="s">
        <v>109</v>
      </c>
      <c r="M482" s="75">
        <v>4.5999999999999996</v>
      </c>
      <c r="N482" s="75">
        <v>0</v>
      </c>
      <c r="O482" s="75">
        <v>2651931.11</v>
      </c>
      <c r="P482" s="75">
        <v>106.65177777777782</v>
      </c>
      <c r="Q482" s="75">
        <v>0</v>
      </c>
      <c r="R482" s="75">
        <v>9981.1824784528199</v>
      </c>
      <c r="S482" s="75">
        <v>0.18</v>
      </c>
      <c r="T482" s="75">
        <f t="shared" si="19"/>
        <v>0.24779984940830058</v>
      </c>
      <c r="U482" s="75">
        <f>+R482/'סכום נכסי הקרן'!$C$42*100</f>
        <v>3.8871212339980983E-2</v>
      </c>
      <c r="W482" s="78"/>
    </row>
    <row r="483" spans="2:23">
      <c r="B483" s="86" t="s">
        <v>1774</v>
      </c>
      <c r="C483" t="s">
        <v>1775</v>
      </c>
      <c r="D483" t="s">
        <v>126</v>
      </c>
      <c r="E483" t="s">
        <v>1710</v>
      </c>
      <c r="F483" s="15"/>
      <c r="G483" t="s">
        <v>1776</v>
      </c>
      <c r="H483" t="s">
        <v>1713</v>
      </c>
      <c r="I483" t="s">
        <v>431</v>
      </c>
      <c r="J483" t="s">
        <v>482</v>
      </c>
      <c r="K483" s="75">
        <v>5.98</v>
      </c>
      <c r="L483" t="s">
        <v>109</v>
      </c>
      <c r="M483" s="75">
        <v>4.22</v>
      </c>
      <c r="N483" s="75">
        <v>0</v>
      </c>
      <c r="O483" s="75">
        <v>1035679.4</v>
      </c>
      <c r="P483" s="75">
        <v>101.264375</v>
      </c>
      <c r="Q483" s="75">
        <v>0</v>
      </c>
      <c r="R483" s="75">
        <v>3701.1244038191198</v>
      </c>
      <c r="S483" s="75">
        <v>0.21</v>
      </c>
      <c r="T483" s="75">
        <f t="shared" si="19"/>
        <v>9.1886715014745365E-2</v>
      </c>
      <c r="U483" s="75">
        <f>+R483/'סכום נכסי הקרן'!$C$42*100</f>
        <v>1.4413842539009401E-2</v>
      </c>
      <c r="W483" s="78"/>
    </row>
    <row r="484" spans="2:23">
      <c r="B484" s="86" t="s">
        <v>1777</v>
      </c>
      <c r="C484" t="s">
        <v>1778</v>
      </c>
      <c r="D484" t="s">
        <v>126</v>
      </c>
      <c r="E484" t="s">
        <v>1710</v>
      </c>
      <c r="F484" s="15"/>
      <c r="G484" t="s">
        <v>1776</v>
      </c>
      <c r="H484" t="s">
        <v>1713</v>
      </c>
      <c r="I484" t="s">
        <v>431</v>
      </c>
      <c r="J484" t="s">
        <v>1293</v>
      </c>
      <c r="K484" s="75">
        <v>4.7</v>
      </c>
      <c r="L484" t="s">
        <v>109</v>
      </c>
      <c r="M484" s="75">
        <v>4.88</v>
      </c>
      <c r="N484" s="75">
        <v>3.51</v>
      </c>
      <c r="O484" s="75">
        <v>1518920.19</v>
      </c>
      <c r="P484" s="75">
        <v>107.52283333333294</v>
      </c>
      <c r="Q484" s="75">
        <v>0</v>
      </c>
      <c r="R484" s="75">
        <v>5763.5134799666002</v>
      </c>
      <c r="S484" s="75">
        <v>0.16</v>
      </c>
      <c r="T484" s="75">
        <f t="shared" si="19"/>
        <v>0.14308903534041173</v>
      </c>
      <c r="U484" s="75">
        <f>+R484/'סכום נכסי הקרן'!$C$42*100</f>
        <v>2.2445712899024368E-2</v>
      </c>
      <c r="W484" s="78"/>
    </row>
    <row r="485" spans="2:23">
      <c r="B485" s="86" t="s">
        <v>1779</v>
      </c>
      <c r="C485" t="s">
        <v>1780</v>
      </c>
      <c r="D485" t="s">
        <v>1734</v>
      </c>
      <c r="E485" t="s">
        <v>1710</v>
      </c>
      <c r="F485" s="15"/>
      <c r="G485" t="s">
        <v>1781</v>
      </c>
      <c r="H485" t="s">
        <v>1109</v>
      </c>
      <c r="I485" t="s">
        <v>426</v>
      </c>
      <c r="J485" t="s">
        <v>1293</v>
      </c>
      <c r="K485" s="75">
        <v>6.16</v>
      </c>
      <c r="L485" t="s">
        <v>116</v>
      </c>
      <c r="M485" s="75">
        <v>5.25</v>
      </c>
      <c r="N485" s="75">
        <v>4.2699999999999996</v>
      </c>
      <c r="O485" s="75">
        <v>2959084.02</v>
      </c>
      <c r="P485" s="75">
        <v>109.81486885245903</v>
      </c>
      <c r="Q485" s="75">
        <v>0</v>
      </c>
      <c r="R485" s="75">
        <v>15388.7245664642</v>
      </c>
      <c r="S485" s="75">
        <v>0.66</v>
      </c>
      <c r="T485" s="75">
        <f t="shared" si="19"/>
        <v>0.38205128885157363</v>
      </c>
      <c r="U485" s="75">
        <f>+R485/'סכום נכסי הקרן'!$C$42*100</f>
        <v>5.9930612585818104E-2</v>
      </c>
      <c r="W485" s="78"/>
    </row>
    <row r="486" spans="2:23">
      <c r="B486" s="86" t="s">
        <v>1782</v>
      </c>
      <c r="C486" t="s">
        <v>1783</v>
      </c>
      <c r="D486" t="s">
        <v>126</v>
      </c>
      <c r="E486" t="s">
        <v>1710</v>
      </c>
      <c r="F486" s="15"/>
      <c r="G486" t="s">
        <v>1784</v>
      </c>
      <c r="H486" t="s">
        <v>1109</v>
      </c>
      <c r="I486" t="s">
        <v>426</v>
      </c>
      <c r="J486" t="s">
        <v>354</v>
      </c>
      <c r="K486" s="75">
        <v>6.82</v>
      </c>
      <c r="L486" t="s">
        <v>109</v>
      </c>
      <c r="M486" s="75">
        <v>6.02</v>
      </c>
      <c r="N486" s="75">
        <v>4.3600000000000003</v>
      </c>
      <c r="O486" s="75">
        <v>4216694.76</v>
      </c>
      <c r="P486" s="75">
        <v>112.47538888888892</v>
      </c>
      <c r="Q486" s="75">
        <v>0</v>
      </c>
      <c r="R486" s="75">
        <v>16737.142974543502</v>
      </c>
      <c r="S486" s="75">
        <v>0.09</v>
      </c>
      <c r="T486" s="75">
        <f t="shared" si="19"/>
        <v>0.4155280717059861</v>
      </c>
      <c r="U486" s="75">
        <f>+R486/'סכום נכסי הקרן'!$C$42*100</f>
        <v>6.5181960146765069E-2</v>
      </c>
      <c r="W486" s="78"/>
    </row>
    <row r="487" spans="2:23">
      <c r="B487" s="86" t="s">
        <v>1785</v>
      </c>
      <c r="C487" t="s">
        <v>1786</v>
      </c>
      <c r="D487" t="s">
        <v>424</v>
      </c>
      <c r="E487" t="s">
        <v>1710</v>
      </c>
      <c r="F487" s="15"/>
      <c r="G487" t="s">
        <v>1712</v>
      </c>
      <c r="H487" t="s">
        <v>1713</v>
      </c>
      <c r="I487" t="s">
        <v>431</v>
      </c>
      <c r="J487" t="s">
        <v>345</v>
      </c>
      <c r="K487" s="75">
        <v>6.97</v>
      </c>
      <c r="L487" t="s">
        <v>109</v>
      </c>
      <c r="M487" s="75">
        <v>5.38</v>
      </c>
      <c r="N487" s="75">
        <v>4.45</v>
      </c>
      <c r="O487" s="75">
        <v>3254992.43</v>
      </c>
      <c r="P487" s="75">
        <v>107.87761111111099</v>
      </c>
      <c r="Q487" s="75">
        <v>0</v>
      </c>
      <c r="R487" s="75">
        <v>12391.759097844901</v>
      </c>
      <c r="S487" s="75">
        <v>0.22</v>
      </c>
      <c r="T487" s="75">
        <f t="shared" si="19"/>
        <v>0.3076465183337565</v>
      </c>
      <c r="U487" s="75">
        <f>+R487/'סכום נכסי הקרן'!$C$42*100</f>
        <v>4.8259081546506884E-2</v>
      </c>
      <c r="W487" s="78"/>
    </row>
    <row r="488" spans="2:23">
      <c r="B488" s="86" t="s">
        <v>1787</v>
      </c>
      <c r="C488" t="s">
        <v>1788</v>
      </c>
      <c r="D488" t="s">
        <v>1749</v>
      </c>
      <c r="E488" t="s">
        <v>1710</v>
      </c>
      <c r="F488" s="15"/>
      <c r="G488" t="s">
        <v>1727</v>
      </c>
      <c r="H488" t="s">
        <v>1109</v>
      </c>
      <c r="I488" t="s">
        <v>426</v>
      </c>
      <c r="J488" t="s">
        <v>318</v>
      </c>
      <c r="K488" s="75">
        <v>6.76</v>
      </c>
      <c r="L488" t="s">
        <v>109</v>
      </c>
      <c r="M488" s="75">
        <v>4.25</v>
      </c>
      <c r="N488" s="75">
        <v>3.56</v>
      </c>
      <c r="O488" s="75">
        <v>621407.63</v>
      </c>
      <c r="P488" s="75">
        <v>106.175472222222</v>
      </c>
      <c r="Q488" s="75">
        <v>0</v>
      </c>
      <c r="R488" s="75">
        <v>2328.3723916027302</v>
      </c>
      <c r="S488" s="75">
        <v>0.03</v>
      </c>
      <c r="T488" s="75">
        <f t="shared" si="19"/>
        <v>5.780580900621278E-2</v>
      </c>
      <c r="U488" s="75">
        <f>+R488/'סכום נכסי הקרן'!$C$42*100</f>
        <v>9.0677289826053258E-3</v>
      </c>
      <c r="W488" s="78"/>
    </row>
    <row r="489" spans="2:23">
      <c r="B489" s="86" t="s">
        <v>1789</v>
      </c>
      <c r="C489" t="s">
        <v>1788</v>
      </c>
      <c r="D489" t="s">
        <v>126</v>
      </c>
      <c r="E489" t="s">
        <v>1710</v>
      </c>
      <c r="F489" s="15"/>
      <c r="G489" t="s">
        <v>1727</v>
      </c>
      <c r="H489" t="s">
        <v>1109</v>
      </c>
      <c r="I489" t="s">
        <v>426</v>
      </c>
      <c r="J489" t="s">
        <v>348</v>
      </c>
      <c r="K489" s="75">
        <v>6.84</v>
      </c>
      <c r="L489" t="s">
        <v>109</v>
      </c>
      <c r="M489" s="75">
        <v>4.25</v>
      </c>
      <c r="N489" s="75">
        <v>0</v>
      </c>
      <c r="O489" s="75">
        <v>2445387.0499999998</v>
      </c>
      <c r="P489" s="75">
        <v>106.17547222222224</v>
      </c>
      <c r="Q489" s="75">
        <v>0</v>
      </c>
      <c r="R489" s="75">
        <v>9162.7000041869396</v>
      </c>
      <c r="S489" s="75">
        <v>0.12</v>
      </c>
      <c r="T489" s="75">
        <f t="shared" si="19"/>
        <v>0.22747962840199576</v>
      </c>
      <c r="U489" s="75">
        <f>+R489/'סכום נכסי הקרן'!$C$42*100</f>
        <v>3.5683673576670676E-2</v>
      </c>
      <c r="W489" s="78"/>
    </row>
    <row r="490" spans="2:23">
      <c r="B490" s="86" t="s">
        <v>1790</v>
      </c>
      <c r="C490" t="s">
        <v>1791</v>
      </c>
      <c r="D490" t="s">
        <v>126</v>
      </c>
      <c r="E490" t="s">
        <v>1710</v>
      </c>
      <c r="F490" s="15"/>
      <c r="G490" t="s">
        <v>1727</v>
      </c>
      <c r="H490" t="s">
        <v>1109</v>
      </c>
      <c r="I490" t="s">
        <v>426</v>
      </c>
      <c r="J490" t="s">
        <v>315</v>
      </c>
      <c r="K490" s="75">
        <v>4.0999999999999996</v>
      </c>
      <c r="L490" t="s">
        <v>113</v>
      </c>
      <c r="M490" s="75">
        <v>3.75</v>
      </c>
      <c r="N490" s="75">
        <v>3.75</v>
      </c>
      <c r="O490" s="75">
        <v>2426448.91</v>
      </c>
      <c r="P490" s="75">
        <v>109.61482191780787</v>
      </c>
      <c r="Q490" s="75">
        <v>0</v>
      </c>
      <c r="R490" s="75">
        <v>11056.305013032101</v>
      </c>
      <c r="S490" s="75">
        <v>0.49</v>
      </c>
      <c r="T490" s="75">
        <f t="shared" si="19"/>
        <v>0.27449159687803654</v>
      </c>
      <c r="U490" s="75">
        <f>+R490/'סכום נכסי הקרן'!$C$42*100</f>
        <v>4.3058222889417186E-2</v>
      </c>
      <c r="W490" s="78"/>
    </row>
    <row r="491" spans="2:23">
      <c r="B491" s="86" t="s">
        <v>1792</v>
      </c>
      <c r="C491" t="s">
        <v>1793</v>
      </c>
      <c r="D491" t="s">
        <v>1758</v>
      </c>
      <c r="E491" t="s">
        <v>1710</v>
      </c>
      <c r="F491" s="15"/>
      <c r="G491" t="s">
        <v>1727</v>
      </c>
      <c r="H491" t="s">
        <v>1713</v>
      </c>
      <c r="I491" t="s">
        <v>431</v>
      </c>
      <c r="J491" t="s">
        <v>1738</v>
      </c>
      <c r="K491" s="75">
        <v>4.32</v>
      </c>
      <c r="L491" t="s">
        <v>113</v>
      </c>
      <c r="M491" s="75">
        <v>5.25</v>
      </c>
      <c r="N491" s="75">
        <v>4.26</v>
      </c>
      <c r="O491" s="75">
        <v>2692766.48</v>
      </c>
      <c r="P491" s="75">
        <v>108.00603314917107</v>
      </c>
      <c r="Q491" s="75">
        <v>0</v>
      </c>
      <c r="R491" s="75">
        <v>12089.721183400399</v>
      </c>
      <c r="S491" s="75">
        <v>0.18</v>
      </c>
      <c r="T491" s="75">
        <f t="shared" si="19"/>
        <v>0.30014791284522663</v>
      </c>
      <c r="U491" s="75">
        <f>+R491/'סכום נכסי הקרן'!$C$42*100</f>
        <v>4.708281010447659E-2</v>
      </c>
      <c r="W491" s="78"/>
    </row>
    <row r="492" spans="2:23">
      <c r="B492" s="86" t="s">
        <v>1794</v>
      </c>
      <c r="C492" t="s">
        <v>1795</v>
      </c>
      <c r="D492" t="s">
        <v>1758</v>
      </c>
      <c r="E492" t="s">
        <v>1710</v>
      </c>
      <c r="F492" s="15"/>
      <c r="G492" t="s">
        <v>1727</v>
      </c>
      <c r="H492" t="s">
        <v>1713</v>
      </c>
      <c r="I492" t="s">
        <v>431</v>
      </c>
      <c r="J492" t="s">
        <v>1738</v>
      </c>
      <c r="K492" s="75">
        <v>5.5</v>
      </c>
      <c r="L492" t="s">
        <v>109</v>
      </c>
      <c r="M492" s="75">
        <v>6.38</v>
      </c>
      <c r="N492" s="75">
        <v>5.41</v>
      </c>
      <c r="O492" s="75">
        <v>1183633.6100000001</v>
      </c>
      <c r="P492" s="75">
        <v>106.2537916666667</v>
      </c>
      <c r="Q492" s="75">
        <v>0</v>
      </c>
      <c r="R492" s="75">
        <v>4438.2665773430899</v>
      </c>
      <c r="S492" s="75">
        <v>0.05</v>
      </c>
      <c r="T492" s="75">
        <f t="shared" si="19"/>
        <v>0.11018752456171818</v>
      </c>
      <c r="U492" s="75">
        <f>+R492/'סכום נכסי הקרן'!$C$42*100</f>
        <v>1.7284605598763311E-2</v>
      </c>
      <c r="W492" s="78"/>
    </row>
    <row r="493" spans="2:23">
      <c r="B493" s="86" t="s">
        <v>1796</v>
      </c>
      <c r="C493" t="s">
        <v>1797</v>
      </c>
      <c r="D493" t="s">
        <v>126</v>
      </c>
      <c r="E493" t="s">
        <v>1710</v>
      </c>
      <c r="F493" s="15"/>
      <c r="G493" t="s">
        <v>1727</v>
      </c>
      <c r="H493" t="s">
        <v>1109</v>
      </c>
      <c r="I493" t="s">
        <v>426</v>
      </c>
      <c r="J493" t="s">
        <v>1798</v>
      </c>
      <c r="K493" s="75">
        <v>6.41</v>
      </c>
      <c r="L493" t="s">
        <v>109</v>
      </c>
      <c r="M493" s="75">
        <v>4.88</v>
      </c>
      <c r="N493" s="75">
        <v>3.82</v>
      </c>
      <c r="O493" s="75">
        <v>1479542.02</v>
      </c>
      <c r="P493" s="75">
        <v>107.32750000000026</v>
      </c>
      <c r="Q493" s="75">
        <v>0</v>
      </c>
      <c r="R493" s="75">
        <v>5603.8948236882097</v>
      </c>
      <c r="S493" s="75">
        <v>0.2</v>
      </c>
      <c r="T493" s="75">
        <f t="shared" si="19"/>
        <v>0.13912623042486916</v>
      </c>
      <c r="U493" s="75">
        <f>+R493/'סכום נכסי הקרן'!$C$42*100</f>
        <v>2.18240860832624E-2</v>
      </c>
      <c r="W493" s="78"/>
    </row>
    <row r="494" spans="2:23">
      <c r="B494" s="86" t="s">
        <v>1799</v>
      </c>
      <c r="C494" t="s">
        <v>1800</v>
      </c>
      <c r="D494" t="s">
        <v>126</v>
      </c>
      <c r="E494" t="s">
        <v>1710</v>
      </c>
      <c r="F494" s="15"/>
      <c r="G494" t="s">
        <v>1723</v>
      </c>
      <c r="H494" t="s">
        <v>1109</v>
      </c>
      <c r="I494" t="s">
        <v>426</v>
      </c>
      <c r="J494" t="s">
        <v>482</v>
      </c>
      <c r="K494" s="75">
        <v>14.88</v>
      </c>
      <c r="L494" t="s">
        <v>109</v>
      </c>
      <c r="M494" s="75">
        <v>5.5</v>
      </c>
      <c r="N494" s="75">
        <v>0</v>
      </c>
      <c r="O494" s="75">
        <v>1301996.98</v>
      </c>
      <c r="P494" s="75">
        <v>97.884</v>
      </c>
      <c r="Q494" s="75">
        <v>0</v>
      </c>
      <c r="R494" s="75">
        <v>4497.5224886544001</v>
      </c>
      <c r="S494" s="75">
        <v>0.26</v>
      </c>
      <c r="T494" s="75">
        <f t="shared" si="19"/>
        <v>0.11165865345162607</v>
      </c>
      <c r="U494" s="75">
        <f>+R494/'סכום נכסי הקרן'!$C$42*100</f>
        <v>1.7515374760228242E-2</v>
      </c>
      <c r="W494" s="78"/>
    </row>
    <row r="495" spans="2:23">
      <c r="B495" s="86" t="s">
        <v>1801</v>
      </c>
      <c r="C495" t="s">
        <v>1802</v>
      </c>
      <c r="D495" t="s">
        <v>424</v>
      </c>
      <c r="E495" t="s">
        <v>1710</v>
      </c>
      <c r="F495" t="s">
        <v>1803</v>
      </c>
      <c r="G495" t="s">
        <v>1712</v>
      </c>
      <c r="H495" t="s">
        <v>1713</v>
      </c>
      <c r="I495" t="s">
        <v>431</v>
      </c>
      <c r="J495" t="s">
        <v>1759</v>
      </c>
      <c r="K495" s="75">
        <v>3.22</v>
      </c>
      <c r="L495" t="s">
        <v>109</v>
      </c>
      <c r="M495" s="75">
        <v>5.63</v>
      </c>
      <c r="N495" s="75">
        <v>4.6900000000000004</v>
      </c>
      <c r="O495" s="75">
        <v>1760654.99</v>
      </c>
      <c r="P495" s="75">
        <v>105.347875</v>
      </c>
      <c r="Q495" s="75">
        <v>0</v>
      </c>
      <c r="R495" s="75">
        <v>6545.6337290859701</v>
      </c>
      <c r="S495" s="75">
        <v>0.46</v>
      </c>
      <c r="T495" s="75">
        <f t="shared" si="19"/>
        <v>0.16250650219560187</v>
      </c>
      <c r="U495" s="75">
        <f>+R495/'סכום נכסי הקרן'!$C$42*100</f>
        <v>2.5491640808322589E-2</v>
      </c>
      <c r="W495" s="78"/>
    </row>
    <row r="496" spans="2:23">
      <c r="B496" s="86" t="s">
        <v>1804</v>
      </c>
      <c r="C496" t="s">
        <v>1805</v>
      </c>
      <c r="D496" t="s">
        <v>126</v>
      </c>
      <c r="E496" t="s">
        <v>1710</v>
      </c>
      <c r="F496" s="15"/>
      <c r="G496" t="s">
        <v>1727</v>
      </c>
      <c r="H496" t="s">
        <v>1109</v>
      </c>
      <c r="I496" t="s">
        <v>426</v>
      </c>
      <c r="J496" t="s">
        <v>315</v>
      </c>
      <c r="K496" s="75">
        <v>5.64</v>
      </c>
      <c r="L496" t="s">
        <v>113</v>
      </c>
      <c r="M496" s="75">
        <v>4.63</v>
      </c>
      <c r="N496" s="75">
        <v>3.27</v>
      </c>
      <c r="O496" s="75">
        <v>1242815.31</v>
      </c>
      <c r="P496" s="75">
        <v>115.12912328767084</v>
      </c>
      <c r="Q496" s="75">
        <v>0</v>
      </c>
      <c r="R496" s="75">
        <v>5947.8686498813704</v>
      </c>
      <c r="S496" s="75">
        <v>0.12</v>
      </c>
      <c r="T496" s="75">
        <f t="shared" si="19"/>
        <v>0.14766596632440504</v>
      </c>
      <c r="U496" s="75">
        <f>+R496/'סכום נכסי הקרן'!$C$42*100</f>
        <v>2.3163674820991062E-2</v>
      </c>
      <c r="W496" s="78"/>
    </row>
    <row r="497" spans="2:23">
      <c r="B497" s="86" t="s">
        <v>1806</v>
      </c>
      <c r="C497" t="s">
        <v>1807</v>
      </c>
      <c r="D497" t="s">
        <v>126</v>
      </c>
      <c r="E497" t="s">
        <v>1710</v>
      </c>
      <c r="F497" s="15"/>
      <c r="G497" t="s">
        <v>1771</v>
      </c>
      <c r="H497" t="s">
        <v>1109</v>
      </c>
      <c r="I497" t="s">
        <v>426</v>
      </c>
      <c r="J497" t="s">
        <v>363</v>
      </c>
      <c r="K497" s="75">
        <v>7.76</v>
      </c>
      <c r="L497" t="s">
        <v>109</v>
      </c>
      <c r="M497" s="75">
        <v>4.8499999999999996</v>
      </c>
      <c r="N497" s="75">
        <v>4.24</v>
      </c>
      <c r="O497" s="75">
        <v>3254992.43</v>
      </c>
      <c r="P497" s="75">
        <v>104.52672222222226</v>
      </c>
      <c r="Q497" s="75">
        <v>0</v>
      </c>
      <c r="R497" s="75">
        <v>12006.8469047857</v>
      </c>
      <c r="S497" s="75">
        <v>0.33</v>
      </c>
      <c r="T497" s="75">
        <f t="shared" si="19"/>
        <v>0.29809041777338746</v>
      </c>
      <c r="U497" s="75">
        <f>+R497/'סכום נכסי הקרן'!$C$42*100</f>
        <v>4.6760060401371865E-2</v>
      </c>
      <c r="W497" s="78"/>
    </row>
    <row r="498" spans="2:23">
      <c r="B498" s="86" t="s">
        <v>1808</v>
      </c>
      <c r="C498" t="s">
        <v>1809</v>
      </c>
      <c r="D498" t="s">
        <v>126</v>
      </c>
      <c r="E498" t="s">
        <v>1710</v>
      </c>
      <c r="F498" s="15"/>
      <c r="G498" t="s">
        <v>1771</v>
      </c>
      <c r="H498" t="s">
        <v>1109</v>
      </c>
      <c r="I498" t="s">
        <v>426</v>
      </c>
      <c r="J498" t="s">
        <v>348</v>
      </c>
      <c r="K498" s="75">
        <v>7.16</v>
      </c>
      <c r="L498" t="s">
        <v>113</v>
      </c>
      <c r="M498" s="75">
        <v>5</v>
      </c>
      <c r="N498" s="75">
        <v>3.87</v>
      </c>
      <c r="O498" s="75">
        <v>591816.82999999996</v>
      </c>
      <c r="P498" s="75">
        <v>119.639904109589</v>
      </c>
      <c r="Q498" s="75">
        <v>0</v>
      </c>
      <c r="R498" s="75">
        <v>2943.2892535597098</v>
      </c>
      <c r="S498" s="75">
        <v>0.05</v>
      </c>
      <c r="T498" s="75">
        <f t="shared" si="19"/>
        <v>7.3072167087583517E-2</v>
      </c>
      <c r="U498" s="75">
        <f>+R498/'סכום נכסי הקרן'!$C$42*100</f>
        <v>1.1462491723810078E-2</v>
      </c>
      <c r="W498" s="78"/>
    </row>
    <row r="499" spans="2:23">
      <c r="B499" s="86" t="s">
        <v>1810</v>
      </c>
      <c r="C499" t="s">
        <v>1811</v>
      </c>
      <c r="D499" t="s">
        <v>1749</v>
      </c>
      <c r="E499" t="s">
        <v>1710</v>
      </c>
      <c r="F499" s="15"/>
      <c r="G499" t="s">
        <v>1771</v>
      </c>
      <c r="H499" t="s">
        <v>1109</v>
      </c>
      <c r="I499" t="s">
        <v>426</v>
      </c>
      <c r="J499" t="s">
        <v>1738</v>
      </c>
      <c r="K499" s="75">
        <v>3.81</v>
      </c>
      <c r="L499" t="s">
        <v>116</v>
      </c>
      <c r="M499" s="75">
        <v>5.88</v>
      </c>
      <c r="N499" s="75">
        <v>3.86</v>
      </c>
      <c r="O499" s="75">
        <v>1272406.1200000001</v>
      </c>
      <c r="P499" s="75">
        <v>115.3383424657532</v>
      </c>
      <c r="Q499" s="75">
        <v>0</v>
      </c>
      <c r="R499" s="75">
        <v>6949.9813277099602</v>
      </c>
      <c r="S499" s="75">
        <v>0.2</v>
      </c>
      <c r="T499" s="75">
        <f t="shared" si="19"/>
        <v>0.17254511979065504</v>
      </c>
      <c r="U499" s="75">
        <f>+R499/'סכום נכסי הקרן'!$C$42*100</f>
        <v>2.7066352161331627E-2</v>
      </c>
      <c r="W499" s="78"/>
    </row>
    <row r="500" spans="2:23">
      <c r="B500" s="86" t="s">
        <v>1812</v>
      </c>
      <c r="C500" t="s">
        <v>1813</v>
      </c>
      <c r="D500" t="s">
        <v>126</v>
      </c>
      <c r="E500" t="s">
        <v>1710</v>
      </c>
      <c r="F500" s="15"/>
      <c r="G500" t="s">
        <v>1771</v>
      </c>
      <c r="H500" t="s">
        <v>1109</v>
      </c>
      <c r="I500" t="s">
        <v>426</v>
      </c>
      <c r="J500" t="s">
        <v>348</v>
      </c>
      <c r="K500" s="75">
        <v>5.47</v>
      </c>
      <c r="L500" t="s">
        <v>113</v>
      </c>
      <c r="M500" s="75">
        <v>5.25</v>
      </c>
      <c r="N500" s="75">
        <v>3.56</v>
      </c>
      <c r="O500" s="75">
        <v>887725.18</v>
      </c>
      <c r="P500" s="75">
        <v>119.02436986301397</v>
      </c>
      <c r="Q500" s="75">
        <v>0</v>
      </c>
      <c r="R500" s="75">
        <v>4392.2192058638902</v>
      </c>
      <c r="S500" s="75">
        <v>0.09</v>
      </c>
      <c r="T500" s="75">
        <f t="shared" si="19"/>
        <v>0.10904432016255741</v>
      </c>
      <c r="U500" s="75">
        <f>+R500/'סכום נכסי הקרן'!$C$42*100</f>
        <v>1.7105276430267494E-2</v>
      </c>
      <c r="W500" s="78"/>
    </row>
    <row r="501" spans="2:23">
      <c r="B501" s="86" t="s">
        <v>1814</v>
      </c>
      <c r="C501" t="s">
        <v>1815</v>
      </c>
      <c r="D501" t="s">
        <v>1749</v>
      </c>
      <c r="E501" t="s">
        <v>1710</v>
      </c>
      <c r="F501" s="15"/>
      <c r="G501" t="s">
        <v>1727</v>
      </c>
      <c r="H501" t="s">
        <v>1713</v>
      </c>
      <c r="I501" t="s">
        <v>431</v>
      </c>
      <c r="J501" t="s">
        <v>443</v>
      </c>
      <c r="K501" s="75">
        <v>2.58</v>
      </c>
      <c r="L501" t="s">
        <v>113</v>
      </c>
      <c r="M501" s="75">
        <v>5.5</v>
      </c>
      <c r="N501" s="75">
        <v>4.9800000000000004</v>
      </c>
      <c r="O501" s="75">
        <v>4024354.3</v>
      </c>
      <c r="P501" s="75">
        <v>108.51348633879793</v>
      </c>
      <c r="Q501" s="75">
        <v>0</v>
      </c>
      <c r="R501" s="75">
        <v>18153.045760614299</v>
      </c>
      <c r="S501" s="75">
        <v>0.27</v>
      </c>
      <c r="T501" s="75">
        <f t="shared" si="19"/>
        <v>0.45068026914577519</v>
      </c>
      <c r="U501" s="75">
        <f>+R501/'סכום נכסי הקרן'!$C$42*100</f>
        <v>7.0696122218137189E-2</v>
      </c>
      <c r="W501" s="78"/>
    </row>
    <row r="502" spans="2:23">
      <c r="B502" s="86" t="s">
        <v>1816</v>
      </c>
      <c r="C502" t="s">
        <v>1817</v>
      </c>
      <c r="D502" t="s">
        <v>1758</v>
      </c>
      <c r="E502" t="s">
        <v>1710</v>
      </c>
      <c r="F502" s="15"/>
      <c r="G502" t="s">
        <v>1727</v>
      </c>
      <c r="H502" t="s">
        <v>1713</v>
      </c>
      <c r="I502" t="s">
        <v>431</v>
      </c>
      <c r="J502" t="s">
        <v>354</v>
      </c>
      <c r="K502" s="75">
        <v>4.12</v>
      </c>
      <c r="L502" t="s">
        <v>109</v>
      </c>
      <c r="M502" s="75">
        <v>5.63</v>
      </c>
      <c r="N502" s="75">
        <v>5.15</v>
      </c>
      <c r="O502" s="75">
        <v>2248903.88</v>
      </c>
      <c r="P502" s="75">
        <v>105.731375</v>
      </c>
      <c r="Q502" s="75">
        <v>0</v>
      </c>
      <c r="R502" s="75">
        <v>8391.2455944810499</v>
      </c>
      <c r="S502" s="75">
        <v>0.37</v>
      </c>
      <c r="T502" s="75">
        <f t="shared" si="19"/>
        <v>0.20832695917035166</v>
      </c>
      <c r="U502" s="75">
        <f>+R502/'סכום נכסי הקרן'!$C$42*100</f>
        <v>3.2679283241654908E-2</v>
      </c>
      <c r="W502" s="78"/>
    </row>
    <row r="503" spans="2:23">
      <c r="B503" s="86" t="s">
        <v>1818</v>
      </c>
      <c r="C503" t="s">
        <v>1819</v>
      </c>
      <c r="D503" t="s">
        <v>1734</v>
      </c>
      <c r="E503" t="s">
        <v>1710</v>
      </c>
      <c r="F503" s="15"/>
      <c r="G503" t="s">
        <v>1727</v>
      </c>
      <c r="H503" t="s">
        <v>1109</v>
      </c>
      <c r="I503" t="s">
        <v>426</v>
      </c>
      <c r="J503" t="s">
        <v>407</v>
      </c>
      <c r="K503" s="75">
        <v>1.47</v>
      </c>
      <c r="L503" t="s">
        <v>109</v>
      </c>
      <c r="M503" s="75">
        <v>5.2</v>
      </c>
      <c r="N503" s="75">
        <v>3.82</v>
      </c>
      <c r="O503" s="75">
        <v>591816.82999999996</v>
      </c>
      <c r="P503" s="75">
        <v>108.56255555555589</v>
      </c>
      <c r="Q503" s="75">
        <v>0</v>
      </c>
      <c r="R503" s="75">
        <v>2267.3524147664002</v>
      </c>
      <c r="S503" s="75">
        <v>0.06</v>
      </c>
      <c r="T503" s="75">
        <f t="shared" si="19"/>
        <v>5.629088418607419E-2</v>
      </c>
      <c r="U503" s="75">
        <f>+R503/'סכום נכסי הקרן'!$C$42*100</f>
        <v>8.8300897568215908E-3</v>
      </c>
      <c r="W503" s="78"/>
    </row>
    <row r="504" spans="2:23">
      <c r="B504" s="86" t="s">
        <v>1820</v>
      </c>
      <c r="C504" t="s">
        <v>1821</v>
      </c>
      <c r="D504" t="s">
        <v>1758</v>
      </c>
      <c r="E504" t="s">
        <v>1710</v>
      </c>
      <c r="F504" s="15"/>
      <c r="G504" t="s">
        <v>1727</v>
      </c>
      <c r="H504" t="s">
        <v>1713</v>
      </c>
      <c r="I504" t="s">
        <v>431</v>
      </c>
      <c r="J504" t="s">
        <v>407</v>
      </c>
      <c r="K504" s="75">
        <v>2.29</v>
      </c>
      <c r="L504" t="s">
        <v>109</v>
      </c>
      <c r="M504" s="75">
        <v>5.5</v>
      </c>
      <c r="N504" s="75">
        <v>5.27</v>
      </c>
      <c r="O504" s="75">
        <v>3491719.16</v>
      </c>
      <c r="P504" s="75">
        <v>103.66305555555621</v>
      </c>
      <c r="Q504" s="75">
        <v>0</v>
      </c>
      <c r="R504" s="75">
        <v>12773.648764769199</v>
      </c>
      <c r="S504" s="75">
        <v>0.47</v>
      </c>
      <c r="T504" s="75">
        <f t="shared" si="19"/>
        <v>0.31712757953654663</v>
      </c>
      <c r="U504" s="75">
        <f>+R504/'סכום נכסי הקרן'!$C$42*100</f>
        <v>4.9746331615875432E-2</v>
      </c>
      <c r="W504" s="78"/>
    </row>
    <row r="505" spans="2:23">
      <c r="B505" s="86" t="s">
        <v>1822</v>
      </c>
      <c r="C505" t="s">
        <v>1823</v>
      </c>
      <c r="D505" t="s">
        <v>126</v>
      </c>
      <c r="E505" t="s">
        <v>1710</v>
      </c>
      <c r="F505" s="15"/>
      <c r="G505" t="s">
        <v>1771</v>
      </c>
      <c r="H505" t="s">
        <v>1109</v>
      </c>
      <c r="I505" t="s">
        <v>426</v>
      </c>
      <c r="J505" t="s">
        <v>1824</v>
      </c>
      <c r="K505" s="75">
        <v>5.75</v>
      </c>
      <c r="L505" t="s">
        <v>109</v>
      </c>
      <c r="M505" s="75">
        <v>3.88</v>
      </c>
      <c r="N505" s="75">
        <v>0</v>
      </c>
      <c r="O505" s="75">
        <v>887725.18</v>
      </c>
      <c r="P505" s="75">
        <v>102.34520833333306</v>
      </c>
      <c r="Q505" s="75">
        <v>0</v>
      </c>
      <c r="R505" s="75">
        <v>3206.2524285066502</v>
      </c>
      <c r="S505" s="75">
        <v>0.16</v>
      </c>
      <c r="T505" s="75">
        <f t="shared" si="19"/>
        <v>7.9600675637793022E-2</v>
      </c>
      <c r="U505" s="75">
        <f>+R505/'סכום נכסי הקרן'!$C$42*100</f>
        <v>1.2486588561336543E-2</v>
      </c>
      <c r="W505" s="78"/>
    </row>
    <row r="506" spans="2:23">
      <c r="B506" s="86" t="s">
        <v>1825</v>
      </c>
      <c r="C506" t="s">
        <v>1826</v>
      </c>
      <c r="D506" t="s">
        <v>126</v>
      </c>
      <c r="E506" t="s">
        <v>1710</v>
      </c>
      <c r="F506" s="15"/>
      <c r="G506" t="s">
        <v>1776</v>
      </c>
      <c r="H506" t="s">
        <v>1109</v>
      </c>
      <c r="I506" t="s">
        <v>426</v>
      </c>
      <c r="J506" t="s">
        <v>330</v>
      </c>
      <c r="K506" s="75">
        <v>9.74</v>
      </c>
      <c r="L506" t="s">
        <v>113</v>
      </c>
      <c r="M506" s="75">
        <v>3.5</v>
      </c>
      <c r="N506" s="75">
        <v>4.1399999999999997</v>
      </c>
      <c r="O506" s="75">
        <v>4261081.03</v>
      </c>
      <c r="P506" s="75">
        <v>97.75709589041098</v>
      </c>
      <c r="Q506" s="75">
        <v>0</v>
      </c>
      <c r="R506" s="75">
        <v>17315.604646702901</v>
      </c>
      <c r="S506" s="75">
        <v>0.3</v>
      </c>
      <c r="T506" s="75">
        <f t="shared" si="19"/>
        <v>0.4298893676304939</v>
      </c>
      <c r="U506" s="75">
        <f>+R506/'סכום נכסי הקרן'!$C$42*100</f>
        <v>6.7434749987807407E-2</v>
      </c>
      <c r="W506" s="78"/>
    </row>
    <row r="507" spans="2:23">
      <c r="B507" s="86" t="s">
        <v>1827</v>
      </c>
      <c r="C507" t="s">
        <v>1828</v>
      </c>
      <c r="D507" t="s">
        <v>126</v>
      </c>
      <c r="E507" t="s">
        <v>1710</v>
      </c>
      <c r="F507" s="15"/>
      <c r="G507" t="s">
        <v>1727</v>
      </c>
      <c r="H507" t="s">
        <v>1713</v>
      </c>
      <c r="I507" t="s">
        <v>431</v>
      </c>
      <c r="J507" t="s">
        <v>357</v>
      </c>
      <c r="K507" s="75">
        <v>8.33</v>
      </c>
      <c r="L507" t="s">
        <v>113</v>
      </c>
      <c r="M507" s="75">
        <v>3.25</v>
      </c>
      <c r="N507" s="75">
        <v>2.97</v>
      </c>
      <c r="O507" s="75">
        <v>1716268.74</v>
      </c>
      <c r="P507" s="75">
        <v>99.201273972602678</v>
      </c>
      <c r="Q507" s="75">
        <v>0</v>
      </c>
      <c r="R507" s="75">
        <v>7077.3735548637896</v>
      </c>
      <c r="S507" s="75">
        <v>0.34</v>
      </c>
      <c r="T507" s="75">
        <f t="shared" si="19"/>
        <v>0.17570784873310799</v>
      </c>
      <c r="U507" s="75">
        <f>+R507/'סכום נכסי הקרן'!$C$42*100</f>
        <v>2.7562474772339852E-2</v>
      </c>
      <c r="W507" s="78"/>
    </row>
    <row r="508" spans="2:23">
      <c r="B508" s="86" t="s">
        <v>1829</v>
      </c>
      <c r="C508" t="s">
        <v>1830</v>
      </c>
      <c r="D508" t="s">
        <v>1749</v>
      </c>
      <c r="E508" t="s">
        <v>1710</v>
      </c>
      <c r="F508" s="15"/>
      <c r="G508" t="s">
        <v>1727</v>
      </c>
      <c r="H508" t="s">
        <v>1831</v>
      </c>
      <c r="I508" t="s">
        <v>426</v>
      </c>
      <c r="J508" t="s">
        <v>443</v>
      </c>
      <c r="K508" s="75">
        <v>1.96</v>
      </c>
      <c r="L508" t="s">
        <v>109</v>
      </c>
      <c r="M508" s="75">
        <v>6.63</v>
      </c>
      <c r="N508" s="75">
        <v>6.3</v>
      </c>
      <c r="O508" s="75">
        <v>2515221.44</v>
      </c>
      <c r="P508" s="75">
        <v>103.55001388888893</v>
      </c>
      <c r="Q508" s="75">
        <v>0</v>
      </c>
      <c r="R508" s="75">
        <v>9191.32337896032</v>
      </c>
      <c r="S508" s="75">
        <v>0.2</v>
      </c>
      <c r="T508" s="75">
        <f t="shared" si="19"/>
        <v>0.22819025241610563</v>
      </c>
      <c r="U508" s="75">
        <f>+R508/'סכום נכסי הקרן'!$C$42*100</f>
        <v>3.5795145867764923E-2</v>
      </c>
      <c r="W508" s="78"/>
    </row>
    <row r="509" spans="2:23">
      <c r="B509" s="86" t="s">
        <v>1832</v>
      </c>
      <c r="C509" t="s">
        <v>1833</v>
      </c>
      <c r="D509" t="s">
        <v>126</v>
      </c>
      <c r="E509" t="s">
        <v>1710</v>
      </c>
      <c r="F509" s="15"/>
      <c r="G509" t="s">
        <v>1727</v>
      </c>
      <c r="H509" t="s">
        <v>1831</v>
      </c>
      <c r="I509" t="s">
        <v>426</v>
      </c>
      <c r="J509" t="s">
        <v>339</v>
      </c>
      <c r="K509" s="75">
        <v>13.68</v>
      </c>
      <c r="L509" t="s">
        <v>109</v>
      </c>
      <c r="M509" s="75">
        <v>7.38</v>
      </c>
      <c r="N509" s="75">
        <v>0</v>
      </c>
      <c r="O509" s="75">
        <v>1775450.44</v>
      </c>
      <c r="P509" s="75">
        <v>103.57929166666693</v>
      </c>
      <c r="Q509" s="75">
        <v>0</v>
      </c>
      <c r="R509" s="75">
        <v>6489.8274344562196</v>
      </c>
      <c r="S509" s="75">
        <v>0</v>
      </c>
      <c r="T509" s="75">
        <f t="shared" si="19"/>
        <v>0.16112101591327604</v>
      </c>
      <c r="U509" s="75">
        <f>+R509/'סכום נכסי הקרן'!$C$42*100</f>
        <v>2.5274306005242542E-2</v>
      </c>
      <c r="W509" s="78"/>
    </row>
    <row r="510" spans="2:23">
      <c r="B510" s="86" t="s">
        <v>1834</v>
      </c>
      <c r="C510" t="s">
        <v>1835</v>
      </c>
      <c r="D510" t="s">
        <v>126</v>
      </c>
      <c r="E510" t="s">
        <v>1710</v>
      </c>
      <c r="F510" s="15"/>
      <c r="G510" t="s">
        <v>1727</v>
      </c>
      <c r="H510" t="s">
        <v>1831</v>
      </c>
      <c r="I510" t="s">
        <v>426</v>
      </c>
      <c r="J510" t="s">
        <v>348</v>
      </c>
      <c r="K510" s="75">
        <v>6.21</v>
      </c>
      <c r="L510" t="s">
        <v>109</v>
      </c>
      <c r="M510" s="75">
        <v>8.1300000000000008</v>
      </c>
      <c r="N510" s="75">
        <v>0</v>
      </c>
      <c r="O510" s="75">
        <v>1035679.4</v>
      </c>
      <c r="P510" s="75">
        <v>118.6328472222222</v>
      </c>
      <c r="Q510" s="75">
        <v>0</v>
      </c>
      <c r="R510" s="75">
        <v>4335.9268839482102</v>
      </c>
      <c r="S510" s="75">
        <v>0</v>
      </c>
      <c r="T510" s="75">
        <f t="shared" si="19"/>
        <v>0.10764676742532789</v>
      </c>
      <c r="U510" s="75">
        <f>+R510/'סכום נכסי הקרן'!$C$42*100</f>
        <v>1.688604881840701E-2</v>
      </c>
      <c r="W510" s="78"/>
    </row>
    <row r="511" spans="2:23">
      <c r="B511" s="86" t="s">
        <v>1836</v>
      </c>
      <c r="C511" t="s">
        <v>1837</v>
      </c>
      <c r="D511" t="s">
        <v>126</v>
      </c>
      <c r="E511" t="s">
        <v>1710</v>
      </c>
      <c r="F511" s="15"/>
      <c r="G511" t="s">
        <v>1727</v>
      </c>
      <c r="H511" t="s">
        <v>1831</v>
      </c>
      <c r="I511" t="s">
        <v>426</v>
      </c>
      <c r="J511" t="s">
        <v>342</v>
      </c>
      <c r="K511" s="75">
        <v>4.79</v>
      </c>
      <c r="L511" t="s">
        <v>113</v>
      </c>
      <c r="M511" s="75">
        <v>3.75</v>
      </c>
      <c r="N511" s="75">
        <v>4.28</v>
      </c>
      <c r="O511" s="75">
        <v>2959084.02</v>
      </c>
      <c r="P511" s="75">
        <v>106.26776712328808</v>
      </c>
      <c r="Q511" s="75">
        <v>0</v>
      </c>
      <c r="R511" s="75">
        <v>13071.5903510833</v>
      </c>
      <c r="S511" s="75">
        <v>0.49</v>
      </c>
      <c r="T511" s="75">
        <f t="shared" si="19"/>
        <v>0.32452448670465889</v>
      </c>
      <c r="U511" s="75">
        <f>+R511/'סכום נכסי הקרן'!$C$42*100</f>
        <v>5.0906650114362732E-2</v>
      </c>
      <c r="W511" s="78"/>
    </row>
    <row r="512" spans="2:23">
      <c r="B512" s="86" t="s">
        <v>1838</v>
      </c>
      <c r="C512" t="s">
        <v>1839</v>
      </c>
      <c r="D512" t="s">
        <v>126</v>
      </c>
      <c r="E512" t="s">
        <v>1710</v>
      </c>
      <c r="F512" s="15"/>
      <c r="G512" t="s">
        <v>1727</v>
      </c>
      <c r="H512" t="s">
        <v>1831</v>
      </c>
      <c r="I512" t="s">
        <v>426</v>
      </c>
      <c r="J512" t="s">
        <v>357</v>
      </c>
      <c r="K512" s="75">
        <v>4.88</v>
      </c>
      <c r="L512" t="s">
        <v>109</v>
      </c>
      <c r="M512" s="75">
        <v>5.25</v>
      </c>
      <c r="N512" s="75">
        <v>5.34</v>
      </c>
      <c r="O512" s="75">
        <v>1257610.71</v>
      </c>
      <c r="P512" s="75">
        <v>101.81997260273995</v>
      </c>
      <c r="Q512" s="75">
        <v>0</v>
      </c>
      <c r="R512" s="75">
        <v>4518.8805488297203</v>
      </c>
      <c r="S512" s="75">
        <v>0.25</v>
      </c>
      <c r="T512" s="75">
        <f t="shared" si="19"/>
        <v>0.11218890366060913</v>
      </c>
      <c r="U512" s="75">
        <f>+R512/'סכום נכסי הקרן'!$C$42*100</f>
        <v>1.7598552649625336E-2</v>
      </c>
      <c r="W512" s="78"/>
    </row>
    <row r="513" spans="2:23">
      <c r="B513" s="86" t="s">
        <v>1840</v>
      </c>
      <c r="C513" t="s">
        <v>1841</v>
      </c>
      <c r="D513" t="s">
        <v>126</v>
      </c>
      <c r="E513" t="s">
        <v>1710</v>
      </c>
      <c r="F513" s="15"/>
      <c r="G513" t="s">
        <v>1727</v>
      </c>
      <c r="H513" t="s">
        <v>1642</v>
      </c>
      <c r="I513" t="s">
        <v>431</v>
      </c>
      <c r="J513" t="s">
        <v>348</v>
      </c>
      <c r="K513" s="75">
        <v>3.78</v>
      </c>
      <c r="L513" t="s">
        <v>109</v>
      </c>
      <c r="M513" s="75">
        <v>6.75</v>
      </c>
      <c r="N513" s="75">
        <v>6.16</v>
      </c>
      <c r="O513" s="75">
        <v>3550900.84</v>
      </c>
      <c r="P513" s="75">
        <v>107.3365</v>
      </c>
      <c r="Q513" s="75">
        <v>0</v>
      </c>
      <c r="R513" s="75">
        <v>13450.475348166699</v>
      </c>
      <c r="S513" s="75">
        <v>0.47</v>
      </c>
      <c r="T513" s="75">
        <f t="shared" si="19"/>
        <v>0.33393095186277155</v>
      </c>
      <c r="U513" s="75">
        <f>+R513/'סכום נכסי הקרן'!$C$42*100</f>
        <v>5.2382198648402246E-2</v>
      </c>
      <c r="W513" s="78"/>
    </row>
    <row r="514" spans="2:23">
      <c r="B514" s="86" t="s">
        <v>1842</v>
      </c>
      <c r="C514" t="s">
        <v>1843</v>
      </c>
      <c r="D514" t="s">
        <v>424</v>
      </c>
      <c r="E514" t="s">
        <v>1710</v>
      </c>
      <c r="F514" s="15"/>
      <c r="G514" t="s">
        <v>1723</v>
      </c>
      <c r="H514" t="s">
        <v>1642</v>
      </c>
      <c r="I514" t="s">
        <v>431</v>
      </c>
      <c r="J514" t="s">
        <v>407</v>
      </c>
      <c r="K514" s="75">
        <v>5.28</v>
      </c>
      <c r="L514" t="s">
        <v>109</v>
      </c>
      <c r="M514" s="75">
        <v>6.45</v>
      </c>
      <c r="N514" s="75">
        <v>4.26</v>
      </c>
      <c r="O514" s="75">
        <v>1242815.31</v>
      </c>
      <c r="P514" s="75">
        <v>113.49341666666672</v>
      </c>
      <c r="Q514" s="75">
        <v>0</v>
      </c>
      <c r="R514" s="75">
        <v>4977.7023468010902</v>
      </c>
      <c r="S514" s="75">
        <v>0.17</v>
      </c>
      <c r="T514" s="75">
        <f t="shared" si="19"/>
        <v>0.12357993600452188</v>
      </c>
      <c r="U514" s="75">
        <f>+R514/'סכום נכסי הקרן'!$C$42*100</f>
        <v>1.9385411027744236E-2</v>
      </c>
      <c r="W514" s="78"/>
    </row>
    <row r="515" spans="2:23">
      <c r="B515" s="86" t="s">
        <v>1844</v>
      </c>
      <c r="C515" t="s">
        <v>1845</v>
      </c>
      <c r="D515" t="s">
        <v>1770</v>
      </c>
      <c r="E515" t="s">
        <v>1710</v>
      </c>
      <c r="F515" s="15"/>
      <c r="G515" t="s">
        <v>1723</v>
      </c>
      <c r="H515" t="s">
        <v>1642</v>
      </c>
      <c r="I515" t="s">
        <v>431</v>
      </c>
      <c r="J515" t="s">
        <v>1846</v>
      </c>
      <c r="K515" s="75">
        <v>0.18</v>
      </c>
      <c r="L515" t="s">
        <v>109</v>
      </c>
      <c r="M515" s="75">
        <v>7.38</v>
      </c>
      <c r="N515" s="75">
        <v>7.2</v>
      </c>
      <c r="O515" s="75">
        <v>2988674.88</v>
      </c>
      <c r="P515" s="75">
        <v>103.8008333333329</v>
      </c>
      <c r="Q515" s="75">
        <v>0</v>
      </c>
      <c r="R515" s="75">
        <v>10947.908822224799</v>
      </c>
      <c r="S515" s="75">
        <v>0.43</v>
      </c>
      <c r="T515" s="75">
        <f t="shared" si="19"/>
        <v>0.27180047688133591</v>
      </c>
      <c r="U515" s="75">
        <f>+R515/'סכום נכסי הקרן'!$C$42*100</f>
        <v>4.2636079384996577E-2</v>
      </c>
      <c r="W515" s="78"/>
    </row>
    <row r="516" spans="2:23">
      <c r="B516" s="86" t="s">
        <v>1847</v>
      </c>
      <c r="C516" t="s">
        <v>1848</v>
      </c>
      <c r="D516" t="s">
        <v>126</v>
      </c>
      <c r="E516" t="s">
        <v>1710</v>
      </c>
      <c r="F516" s="15"/>
      <c r="G516" t="s">
        <v>1776</v>
      </c>
      <c r="H516" t="s">
        <v>1642</v>
      </c>
      <c r="I516" t="s">
        <v>431</v>
      </c>
      <c r="J516" t="s">
        <v>1767</v>
      </c>
      <c r="K516" s="75">
        <v>5.62</v>
      </c>
      <c r="L516" t="s">
        <v>109</v>
      </c>
      <c r="M516" s="75">
        <v>4.75</v>
      </c>
      <c r="N516" s="75">
        <v>4.6100000000000003</v>
      </c>
      <c r="O516" s="75">
        <v>1183633.6100000001</v>
      </c>
      <c r="P516" s="75">
        <v>103.3105</v>
      </c>
      <c r="Q516" s="75">
        <v>0</v>
      </c>
      <c r="R516" s="75">
        <v>4315.32401852577</v>
      </c>
      <c r="S516" s="75">
        <v>0.16</v>
      </c>
      <c r="T516" s="75">
        <f t="shared" si="19"/>
        <v>0.10713526621191137</v>
      </c>
      <c r="U516" s="75">
        <f>+R516/'סכום נכסי הקרן'!$C$42*100</f>
        <v>1.6805811996930535E-2</v>
      </c>
      <c r="W516" s="78"/>
    </row>
    <row r="517" spans="2:23">
      <c r="B517" s="86" t="s">
        <v>1849</v>
      </c>
      <c r="C517" t="s">
        <v>1850</v>
      </c>
      <c r="D517" t="s">
        <v>126</v>
      </c>
      <c r="E517" t="s">
        <v>1710</v>
      </c>
      <c r="F517" s="15"/>
      <c r="G517" t="s">
        <v>1766</v>
      </c>
      <c r="H517" t="s">
        <v>1642</v>
      </c>
      <c r="I517" t="s">
        <v>431</v>
      </c>
      <c r="J517" t="s">
        <v>1293</v>
      </c>
      <c r="K517" s="75">
        <v>5.01</v>
      </c>
      <c r="L517" t="s">
        <v>109</v>
      </c>
      <c r="M517" s="75">
        <v>5.7</v>
      </c>
      <c r="N517" s="75">
        <v>3.87</v>
      </c>
      <c r="O517" s="75">
        <v>1361178.63</v>
      </c>
      <c r="P517" s="75">
        <v>110.23786666666733</v>
      </c>
      <c r="Q517" s="75">
        <v>0</v>
      </c>
      <c r="R517" s="75">
        <v>5295.3854855347699</v>
      </c>
      <c r="S517" s="75">
        <v>0.25</v>
      </c>
      <c r="T517" s="75">
        <f t="shared" si="19"/>
        <v>0.13146696082424691</v>
      </c>
      <c r="U517" s="75">
        <f>+R517/'סכום נכסי הקרן'!$C$42*100</f>
        <v>2.0622612007608766E-2</v>
      </c>
      <c r="W517" s="78"/>
    </row>
    <row r="518" spans="2:23">
      <c r="B518" s="86" t="s">
        <v>1851</v>
      </c>
      <c r="C518" t="s">
        <v>1852</v>
      </c>
      <c r="D518" t="s">
        <v>1749</v>
      </c>
      <c r="E518" t="s">
        <v>1710</v>
      </c>
      <c r="F518" s="15"/>
      <c r="G518" t="s">
        <v>1776</v>
      </c>
      <c r="H518" t="s">
        <v>1831</v>
      </c>
      <c r="I518" t="s">
        <v>426</v>
      </c>
      <c r="J518" t="s">
        <v>619</v>
      </c>
      <c r="K518" s="75">
        <v>3.18</v>
      </c>
      <c r="L518" t="s">
        <v>109</v>
      </c>
      <c r="M518" s="75">
        <v>5.95</v>
      </c>
      <c r="N518" s="75">
        <v>3.35</v>
      </c>
      <c r="O518" s="75">
        <v>1657087.06</v>
      </c>
      <c r="P518" s="75">
        <v>110.70161111111109</v>
      </c>
      <c r="Q518" s="75">
        <v>0</v>
      </c>
      <c r="R518" s="75">
        <v>6473.6754953831596</v>
      </c>
      <c r="S518" s="75">
        <v>0.13</v>
      </c>
      <c r="T518" s="75">
        <f t="shared" si="19"/>
        <v>0.16072001652481716</v>
      </c>
      <c r="U518" s="75">
        <f>+R518/'סכום נכסי הקרן'!$C$42*100</f>
        <v>2.5211403092209268E-2</v>
      </c>
      <c r="W518" s="78"/>
    </row>
    <row r="519" spans="2:23">
      <c r="B519" s="86" t="s">
        <v>1853</v>
      </c>
      <c r="C519" t="s">
        <v>1854</v>
      </c>
      <c r="D519" t="s">
        <v>126</v>
      </c>
      <c r="E519" t="s">
        <v>1710</v>
      </c>
      <c r="F519" s="15"/>
      <c r="G519" t="s">
        <v>1727</v>
      </c>
      <c r="H519" t="s">
        <v>1642</v>
      </c>
      <c r="I519" t="s">
        <v>431</v>
      </c>
      <c r="J519" t="s">
        <v>354</v>
      </c>
      <c r="K519" s="75">
        <v>3.86</v>
      </c>
      <c r="L519" t="s">
        <v>109</v>
      </c>
      <c r="M519" s="75">
        <v>6.88</v>
      </c>
      <c r="N519" s="75">
        <v>6.31</v>
      </c>
      <c r="O519" s="75">
        <v>1301996.98</v>
      </c>
      <c r="P519" s="75">
        <v>110.98475000000001</v>
      </c>
      <c r="Q519" s="75">
        <v>0</v>
      </c>
      <c r="R519" s="75">
        <v>5099.4688511164804</v>
      </c>
      <c r="S519" s="75">
        <v>0.13</v>
      </c>
      <c r="T519" s="75">
        <f t="shared" si="19"/>
        <v>0.12660299679891845</v>
      </c>
      <c r="U519" s="75">
        <f>+R519/'סכום נכסי הקרן'!$C$42*100</f>
        <v>1.9859624544565385E-2</v>
      </c>
      <c r="W519" s="78"/>
    </row>
    <row r="520" spans="2:23">
      <c r="B520" s="86" t="s">
        <v>1855</v>
      </c>
      <c r="C520" t="s">
        <v>1856</v>
      </c>
      <c r="D520" t="s">
        <v>1737</v>
      </c>
      <c r="E520" t="s">
        <v>1710</v>
      </c>
      <c r="F520" s="15"/>
      <c r="G520" t="s">
        <v>1727</v>
      </c>
      <c r="H520" t="s">
        <v>1642</v>
      </c>
      <c r="I520" t="s">
        <v>431</v>
      </c>
      <c r="J520" t="s">
        <v>1857</v>
      </c>
      <c r="K520" s="75">
        <v>3.48</v>
      </c>
      <c r="L520" t="s">
        <v>109</v>
      </c>
      <c r="M520" s="75">
        <v>5</v>
      </c>
      <c r="N520" s="75">
        <v>4.6900000000000004</v>
      </c>
      <c r="O520" s="75">
        <v>1346383.26</v>
      </c>
      <c r="P520" s="75">
        <v>102.42766666666705</v>
      </c>
      <c r="Q520" s="75">
        <v>0</v>
      </c>
      <c r="R520" s="75">
        <v>4866.7343514007698</v>
      </c>
      <c r="S520" s="75">
        <v>0.18</v>
      </c>
      <c r="T520" s="75">
        <f t="shared" si="19"/>
        <v>0.12082496657993694</v>
      </c>
      <c r="U520" s="75">
        <f>+R520/'סכום נכסי הקרן'!$C$42*100</f>
        <v>1.8953251759895994E-2</v>
      </c>
      <c r="W520" s="78"/>
    </row>
    <row r="521" spans="2:23">
      <c r="B521" s="86" t="s">
        <v>1858</v>
      </c>
      <c r="C521" t="s">
        <v>1859</v>
      </c>
      <c r="D521" t="s">
        <v>126</v>
      </c>
      <c r="E521" t="s">
        <v>1710</v>
      </c>
      <c r="F521" s="15"/>
      <c r="G521" t="s">
        <v>1727</v>
      </c>
      <c r="H521" t="s">
        <v>1642</v>
      </c>
      <c r="I521" t="s">
        <v>431</v>
      </c>
      <c r="J521" t="s">
        <v>351</v>
      </c>
      <c r="K521" s="75">
        <v>3.56</v>
      </c>
      <c r="L521" t="s">
        <v>109</v>
      </c>
      <c r="M521" s="75">
        <v>5.38</v>
      </c>
      <c r="N521" s="75">
        <v>4.6900000000000004</v>
      </c>
      <c r="O521" s="75">
        <v>1893813.8</v>
      </c>
      <c r="P521" s="75">
        <v>104.28305555555612</v>
      </c>
      <c r="Q521" s="75">
        <v>0</v>
      </c>
      <c r="R521" s="75">
        <v>6969.5170201227702</v>
      </c>
      <c r="S521" s="75">
        <v>0.25</v>
      </c>
      <c r="T521" s="75">
        <f t="shared" si="19"/>
        <v>0.17303012661709385</v>
      </c>
      <c r="U521" s="75">
        <f>+R521/'סכום נכסי הקרן'!$C$42*100</f>
        <v>2.7142432931283107E-2</v>
      </c>
      <c r="W521" s="78"/>
    </row>
    <row r="522" spans="2:23">
      <c r="B522" s="86" t="s">
        <v>1860</v>
      </c>
      <c r="C522" t="s">
        <v>1861</v>
      </c>
      <c r="D522" t="s">
        <v>1734</v>
      </c>
      <c r="E522" t="s">
        <v>1710</v>
      </c>
      <c r="F522" s="15"/>
      <c r="G522" t="s">
        <v>1712</v>
      </c>
      <c r="H522" t="s">
        <v>1642</v>
      </c>
      <c r="I522" t="s">
        <v>431</v>
      </c>
      <c r="J522" t="s">
        <v>348</v>
      </c>
      <c r="K522" s="75">
        <v>2.85</v>
      </c>
      <c r="L522" t="s">
        <v>109</v>
      </c>
      <c r="M522" s="75">
        <v>6.13</v>
      </c>
      <c r="N522" s="75">
        <v>3.08</v>
      </c>
      <c r="O522" s="75">
        <v>680589.34</v>
      </c>
      <c r="P522" s="75">
        <v>111.53193055555599</v>
      </c>
      <c r="Q522" s="75">
        <v>0</v>
      </c>
      <c r="R522" s="75">
        <v>2678.7736636722502</v>
      </c>
      <c r="S522" s="75">
        <v>7.0000000000000007E-2</v>
      </c>
      <c r="T522" s="75">
        <f t="shared" si="19"/>
        <v>6.6505117193268723E-2</v>
      </c>
      <c r="U522" s="75">
        <f>+R522/'סכום נכסי הקרן'!$C$42*100</f>
        <v>1.0432349084503819E-2</v>
      </c>
      <c r="W522" s="78"/>
    </row>
    <row r="523" spans="2:23">
      <c r="B523" s="86" t="s">
        <v>1862</v>
      </c>
      <c r="C523" t="s">
        <v>1861</v>
      </c>
      <c r="D523" t="s">
        <v>1734</v>
      </c>
      <c r="E523" t="s">
        <v>1710</v>
      </c>
      <c r="F523" s="15"/>
      <c r="G523" t="s">
        <v>1712</v>
      </c>
      <c r="H523" t="s">
        <v>1642</v>
      </c>
      <c r="I523" t="s">
        <v>431</v>
      </c>
      <c r="J523" t="s">
        <v>448</v>
      </c>
      <c r="K523" s="75">
        <v>2.99</v>
      </c>
      <c r="L523" t="s">
        <v>109</v>
      </c>
      <c r="M523" s="75">
        <v>6.13</v>
      </c>
      <c r="N523" s="75">
        <v>3.08</v>
      </c>
      <c r="O523" s="75">
        <v>1035679.4</v>
      </c>
      <c r="P523" s="75">
        <v>111.53193055555614</v>
      </c>
      <c r="Q523" s="75">
        <v>0</v>
      </c>
      <c r="R523" s="75">
        <v>4076.3945857980798</v>
      </c>
      <c r="S523" s="75">
        <v>0.1</v>
      </c>
      <c r="T523" s="75">
        <f t="shared" si="19"/>
        <v>0.1012034362331542</v>
      </c>
      <c r="U523" s="75">
        <f>+R523/'סכום נכסי הקרן'!$C$42*100</f>
        <v>1.5875313357728328E-2</v>
      </c>
      <c r="W523" s="78"/>
    </row>
    <row r="524" spans="2:23">
      <c r="B524" s="86" t="s">
        <v>1863</v>
      </c>
      <c r="C524" t="s">
        <v>1864</v>
      </c>
      <c r="D524" t="s">
        <v>1758</v>
      </c>
      <c r="E524" t="s">
        <v>1710</v>
      </c>
      <c r="F524" s="15"/>
      <c r="G524" t="s">
        <v>1727</v>
      </c>
      <c r="H524" t="s">
        <v>1642</v>
      </c>
      <c r="I524" t="s">
        <v>431</v>
      </c>
      <c r="J524" t="s">
        <v>1541</v>
      </c>
      <c r="K524" s="75">
        <v>1.88</v>
      </c>
      <c r="L524" t="s">
        <v>109</v>
      </c>
      <c r="M524" s="75">
        <v>5.5</v>
      </c>
      <c r="N524" s="75">
        <v>5.15</v>
      </c>
      <c r="O524" s="75">
        <v>1479542.02</v>
      </c>
      <c r="P524" s="75">
        <v>103.39738888888904</v>
      </c>
      <c r="Q524" s="75">
        <v>0</v>
      </c>
      <c r="R524" s="75">
        <v>5398.6917833483703</v>
      </c>
      <c r="S524" s="75">
        <v>0.15</v>
      </c>
      <c r="T524" s="75">
        <f t="shared" si="19"/>
        <v>0.13403171556111326</v>
      </c>
      <c r="U524" s="75">
        <f>+R524/'סכום נכסי הקרן'!$C$42*100</f>
        <v>2.1024933180179117E-2</v>
      </c>
      <c r="W524" s="78"/>
    </row>
    <row r="525" spans="2:23">
      <c r="B525" s="86" t="s">
        <v>1865</v>
      </c>
      <c r="C525" t="s">
        <v>1866</v>
      </c>
      <c r="D525" t="s">
        <v>1746</v>
      </c>
      <c r="E525" t="s">
        <v>1710</v>
      </c>
      <c r="F525" s="15"/>
      <c r="G525" t="s">
        <v>1727</v>
      </c>
      <c r="H525" t="s">
        <v>1831</v>
      </c>
      <c r="I525" t="s">
        <v>426</v>
      </c>
      <c r="J525" t="s">
        <v>393</v>
      </c>
      <c r="K525" s="75">
        <v>1.65</v>
      </c>
      <c r="L525" t="s">
        <v>116</v>
      </c>
      <c r="M525" s="75">
        <v>6.88</v>
      </c>
      <c r="N525" s="75">
        <v>5.5</v>
      </c>
      <c r="O525" s="75">
        <v>1691412.44</v>
      </c>
      <c r="P525" s="75">
        <v>105.74141530054597</v>
      </c>
      <c r="Q525" s="75">
        <v>0</v>
      </c>
      <c r="R525" s="75">
        <v>8469.9105145985704</v>
      </c>
      <c r="S525" s="75">
        <v>0.17</v>
      </c>
      <c r="T525" s="75">
        <f t="shared" si="19"/>
        <v>0.21027994975046765</v>
      </c>
      <c r="U525" s="75">
        <f>+R525/'סכום נכסי הקרן'!$C$42*100</f>
        <v>3.2985639810147363E-2</v>
      </c>
      <c r="W525" s="78"/>
    </row>
    <row r="526" spans="2:23">
      <c r="B526" s="86" t="s">
        <v>1867</v>
      </c>
      <c r="C526" t="s">
        <v>1868</v>
      </c>
      <c r="D526" t="s">
        <v>126</v>
      </c>
      <c r="E526" t="s">
        <v>1710</v>
      </c>
      <c r="F526" s="15"/>
      <c r="G526" t="s">
        <v>1771</v>
      </c>
      <c r="H526" t="s">
        <v>1831</v>
      </c>
      <c r="I526" t="s">
        <v>426</v>
      </c>
      <c r="J526" t="s">
        <v>348</v>
      </c>
      <c r="K526" s="75">
        <v>3.9</v>
      </c>
      <c r="L526" t="s">
        <v>113</v>
      </c>
      <c r="M526" s="75">
        <v>4.63</v>
      </c>
      <c r="N526" s="75">
        <v>0</v>
      </c>
      <c r="O526" s="75">
        <v>1035679.4</v>
      </c>
      <c r="P526" s="75">
        <v>110.75056164383574</v>
      </c>
      <c r="Q526" s="75">
        <v>0</v>
      </c>
      <c r="R526" s="75">
        <v>4768.0505653585396</v>
      </c>
      <c r="S526" s="75">
        <v>0.14000000000000001</v>
      </c>
      <c r="T526" s="75">
        <f t="shared" si="19"/>
        <v>0.11837497356827764</v>
      </c>
      <c r="U526" s="75">
        <f>+R526/'סכום נכסי הקרן'!$C$42*100</f>
        <v>1.8568932726550819E-2</v>
      </c>
      <c r="W526" s="78"/>
    </row>
    <row r="527" spans="2:23">
      <c r="B527" s="86" t="s">
        <v>1869</v>
      </c>
      <c r="C527" t="s">
        <v>1870</v>
      </c>
      <c r="D527" t="s">
        <v>126</v>
      </c>
      <c r="E527" t="s">
        <v>1710</v>
      </c>
      <c r="F527" s="15"/>
      <c r="G527" t="s">
        <v>1771</v>
      </c>
      <c r="H527" t="s">
        <v>1831</v>
      </c>
      <c r="I527" t="s">
        <v>426</v>
      </c>
      <c r="J527" t="s">
        <v>345</v>
      </c>
      <c r="K527" s="75">
        <v>5.25</v>
      </c>
      <c r="L527" t="s">
        <v>113</v>
      </c>
      <c r="M527" s="75">
        <v>5.63</v>
      </c>
      <c r="N527" s="75">
        <v>4.83</v>
      </c>
      <c r="O527" s="75">
        <v>2959084.02</v>
      </c>
      <c r="P527" s="75">
        <v>115.71945205479507</v>
      </c>
      <c r="Q527" s="75">
        <v>0</v>
      </c>
      <c r="R527" s="75">
        <v>14234.2058543229</v>
      </c>
      <c r="S527" s="75">
        <v>0.54</v>
      </c>
      <c r="T527" s="75">
        <f t="shared" ref="T527:T581" si="20">+R527/$R$11*100</f>
        <v>0.3533883960905923</v>
      </c>
      <c r="U527" s="75">
        <f>+R527/'סכום נכסי הקרן'!$C$42*100</f>
        <v>5.5434397622610432E-2</v>
      </c>
      <c r="W527" s="78"/>
    </row>
    <row r="528" spans="2:23">
      <c r="B528" s="86" t="s">
        <v>1871</v>
      </c>
      <c r="C528" t="s">
        <v>1872</v>
      </c>
      <c r="D528" t="s">
        <v>126</v>
      </c>
      <c r="E528" t="s">
        <v>1710</v>
      </c>
      <c r="F528" s="15"/>
      <c r="G528" t="s">
        <v>1712</v>
      </c>
      <c r="H528" t="s">
        <v>1642</v>
      </c>
      <c r="I528" t="s">
        <v>431</v>
      </c>
      <c r="J528" t="s">
        <v>348</v>
      </c>
      <c r="K528" s="75">
        <v>5.22</v>
      </c>
      <c r="L528" t="s">
        <v>109</v>
      </c>
      <c r="M528" s="75">
        <v>6</v>
      </c>
      <c r="N528" s="75">
        <v>0</v>
      </c>
      <c r="O528" s="75">
        <v>680589.34</v>
      </c>
      <c r="P528" s="75">
        <v>111.89066666666741</v>
      </c>
      <c r="Q528" s="75">
        <v>0</v>
      </c>
      <c r="R528" s="75">
        <v>2687.3897868027898</v>
      </c>
      <c r="S528" s="75">
        <v>0.05</v>
      </c>
      <c r="T528" s="75">
        <f t="shared" si="20"/>
        <v>6.6719027120157676E-2</v>
      </c>
      <c r="U528" s="75">
        <f>+R528/'סכום נכסי הקרן'!$C$42*100</f>
        <v>1.0465904141980991E-2</v>
      </c>
      <c r="W528" s="78"/>
    </row>
    <row r="529" spans="2:23">
      <c r="B529" s="86" t="s">
        <v>1873</v>
      </c>
      <c r="C529" t="s">
        <v>1874</v>
      </c>
      <c r="D529" t="s">
        <v>126</v>
      </c>
      <c r="E529" t="s">
        <v>1710</v>
      </c>
      <c r="F529" s="15"/>
      <c r="G529" t="s">
        <v>1723</v>
      </c>
      <c r="H529" t="s">
        <v>1831</v>
      </c>
      <c r="I529" t="s">
        <v>426</v>
      </c>
      <c r="J529" t="s">
        <v>448</v>
      </c>
      <c r="K529" s="75">
        <v>5.13</v>
      </c>
      <c r="L529" t="s">
        <v>113</v>
      </c>
      <c r="M529" s="75">
        <v>5.43</v>
      </c>
      <c r="N529" s="75">
        <v>3.51</v>
      </c>
      <c r="O529" s="75">
        <v>1509132.89</v>
      </c>
      <c r="P529" s="75">
        <v>121.63416438356164</v>
      </c>
      <c r="Q529" s="75">
        <v>0</v>
      </c>
      <c r="R529" s="75">
        <v>7630.4936839276497</v>
      </c>
      <c r="S529" s="75">
        <v>0.3</v>
      </c>
      <c r="T529" s="75">
        <f t="shared" si="20"/>
        <v>0.18943999770269285</v>
      </c>
      <c r="U529" s="75">
        <f>+R529/'סכום נכסי הקרן'!$C$42*100</f>
        <v>2.9716573250428369E-2</v>
      </c>
      <c r="W529" s="78"/>
    </row>
    <row r="530" spans="2:23">
      <c r="B530" s="86" t="s">
        <v>1875</v>
      </c>
      <c r="C530" t="s">
        <v>1876</v>
      </c>
      <c r="D530" t="s">
        <v>126</v>
      </c>
      <c r="E530" t="s">
        <v>1710</v>
      </c>
      <c r="F530" s="15"/>
      <c r="G530" t="s">
        <v>1776</v>
      </c>
      <c r="H530" t="s">
        <v>1831</v>
      </c>
      <c r="I530" t="s">
        <v>426</v>
      </c>
      <c r="J530" t="s">
        <v>342</v>
      </c>
      <c r="K530" s="75">
        <v>4.6900000000000004</v>
      </c>
      <c r="L530" t="s">
        <v>109</v>
      </c>
      <c r="M530" s="75">
        <v>5.5</v>
      </c>
      <c r="N530" s="75">
        <v>4.7699999999999996</v>
      </c>
      <c r="O530" s="75">
        <v>2396858.0699999998</v>
      </c>
      <c r="P530" s="75">
        <v>103.66133333333305</v>
      </c>
      <c r="Q530" s="75">
        <v>0</v>
      </c>
      <c r="R530" s="75">
        <v>8768.2064531142005</v>
      </c>
      <c r="S530" s="75">
        <v>0.48</v>
      </c>
      <c r="T530" s="75">
        <f t="shared" si="20"/>
        <v>0.21768565431531786</v>
      </c>
      <c r="U530" s="75">
        <f>+R530/'סכום נכסי הקרן'!$C$42*100</f>
        <v>3.4147338315432312E-2</v>
      </c>
      <c r="W530" s="78"/>
    </row>
    <row r="531" spans="2:23">
      <c r="B531" s="86" t="s">
        <v>1877</v>
      </c>
      <c r="C531" t="s">
        <v>1878</v>
      </c>
      <c r="D531" t="s">
        <v>126</v>
      </c>
      <c r="E531" t="s">
        <v>1710</v>
      </c>
      <c r="F531" s="15"/>
      <c r="G531" t="s">
        <v>1771</v>
      </c>
      <c r="H531" t="s">
        <v>1642</v>
      </c>
      <c r="I531" t="s">
        <v>431</v>
      </c>
      <c r="J531" t="s">
        <v>348</v>
      </c>
      <c r="K531" s="75">
        <v>4.51</v>
      </c>
      <c r="L531" t="s">
        <v>109</v>
      </c>
      <c r="M531" s="75">
        <v>8.3800000000000008</v>
      </c>
      <c r="N531" s="75">
        <v>0</v>
      </c>
      <c r="O531" s="75">
        <v>1657087.06</v>
      </c>
      <c r="P531" s="75">
        <v>124.29343055555617</v>
      </c>
      <c r="Q531" s="75">
        <v>0</v>
      </c>
      <c r="R531" s="75">
        <v>7268.5060998525396</v>
      </c>
      <c r="S531" s="75">
        <v>0.17</v>
      </c>
      <c r="T531" s="75">
        <f t="shared" si="20"/>
        <v>0.18045303959275644</v>
      </c>
      <c r="U531" s="75">
        <f>+R531/'סכום נכסי הקרן'!$C$42*100</f>
        <v>2.8306830840108124E-2</v>
      </c>
      <c r="W531" s="78"/>
    </row>
    <row r="532" spans="2:23">
      <c r="B532" s="86" t="s">
        <v>1879</v>
      </c>
      <c r="C532" t="s">
        <v>1880</v>
      </c>
      <c r="D532" t="s">
        <v>1758</v>
      </c>
      <c r="E532" t="s">
        <v>1710</v>
      </c>
      <c r="F532" s="15"/>
      <c r="G532" t="s">
        <v>1727</v>
      </c>
      <c r="H532" t="s">
        <v>1881</v>
      </c>
      <c r="I532" t="s">
        <v>431</v>
      </c>
      <c r="J532" t="s">
        <v>443</v>
      </c>
      <c r="K532" s="75">
        <v>2.2400000000000002</v>
      </c>
      <c r="L532" t="s">
        <v>113</v>
      </c>
      <c r="M532" s="75">
        <v>6.75</v>
      </c>
      <c r="N532" s="75">
        <v>6.37</v>
      </c>
      <c r="O532" s="75">
        <v>1183633.6100000001</v>
      </c>
      <c r="P532" s="75">
        <v>106.07303804347794</v>
      </c>
      <c r="Q532" s="75">
        <v>0</v>
      </c>
      <c r="R532" s="75">
        <v>5219.0549984304398</v>
      </c>
      <c r="S532" s="75">
        <v>0.08</v>
      </c>
      <c r="T532" s="75">
        <f t="shared" si="20"/>
        <v>0.12957192651838709</v>
      </c>
      <c r="U532" s="75">
        <f>+R532/'סכום נכסי הקרן'!$C$42*100</f>
        <v>2.0325346770884378E-2</v>
      </c>
      <c r="W532" s="78"/>
    </row>
    <row r="533" spans="2:23">
      <c r="B533" s="86" t="s">
        <v>1882</v>
      </c>
      <c r="C533" t="s">
        <v>1883</v>
      </c>
      <c r="D533" t="s">
        <v>126</v>
      </c>
      <c r="E533" t="s">
        <v>1710</v>
      </c>
      <c r="F533" s="15"/>
      <c r="G533" t="s">
        <v>1727</v>
      </c>
      <c r="H533" t="s">
        <v>442</v>
      </c>
      <c r="I533" t="s">
        <v>426</v>
      </c>
      <c r="J533" t="s">
        <v>348</v>
      </c>
      <c r="K533" s="75">
        <v>2</v>
      </c>
      <c r="L533" t="s">
        <v>109</v>
      </c>
      <c r="M533" s="75">
        <v>9.75</v>
      </c>
      <c r="N533" s="75">
        <v>0</v>
      </c>
      <c r="O533" s="75">
        <v>680589.34</v>
      </c>
      <c r="P533" s="75">
        <v>116.92883333333315</v>
      </c>
      <c r="Q533" s="75">
        <v>0</v>
      </c>
      <c r="R533" s="75">
        <v>2808.3964627621199</v>
      </c>
      <c r="S533" s="75">
        <v>0.27</v>
      </c>
      <c r="T533" s="75">
        <f t="shared" si="20"/>
        <v>6.9723223881899374E-2</v>
      </c>
      <c r="U533" s="75">
        <f>+R533/'סכום נכסי הקרן'!$C$42*100</f>
        <v>1.0937158545547361E-2</v>
      </c>
      <c r="W533" s="78"/>
    </row>
    <row r="534" spans="2:23">
      <c r="B534" s="86" t="s">
        <v>1884</v>
      </c>
      <c r="C534" t="s">
        <v>1885</v>
      </c>
      <c r="D534" t="s">
        <v>126</v>
      </c>
      <c r="E534" t="s">
        <v>1710</v>
      </c>
      <c r="F534" s="15"/>
      <c r="G534" t="s">
        <v>1766</v>
      </c>
      <c r="H534" t="s">
        <v>442</v>
      </c>
      <c r="I534" t="s">
        <v>426</v>
      </c>
      <c r="J534" t="s">
        <v>348</v>
      </c>
      <c r="K534" s="75">
        <v>5.38</v>
      </c>
      <c r="L534" t="s">
        <v>109</v>
      </c>
      <c r="M534" s="75">
        <v>6</v>
      </c>
      <c r="N534" s="75">
        <v>0</v>
      </c>
      <c r="O534" s="75">
        <v>2929493.19</v>
      </c>
      <c r="P534" s="75">
        <v>109.15600000000001</v>
      </c>
      <c r="Q534" s="75">
        <v>0</v>
      </c>
      <c r="R534" s="75">
        <v>11284.745362675299</v>
      </c>
      <c r="S534" s="75">
        <v>0.28999999999999998</v>
      </c>
      <c r="T534" s="75">
        <f t="shared" si="20"/>
        <v>0.28016301751006761</v>
      </c>
      <c r="U534" s="75">
        <f>+R534/'סכום נכסי הקרן'!$C$42*100</f>
        <v>4.3947872322955724E-2</v>
      </c>
      <c r="W534" s="78"/>
    </row>
    <row r="535" spans="2:23">
      <c r="B535" s="86" t="s">
        <v>1886</v>
      </c>
      <c r="C535" t="s">
        <v>1887</v>
      </c>
      <c r="D535" t="s">
        <v>126</v>
      </c>
      <c r="E535" t="s">
        <v>1710</v>
      </c>
      <c r="F535" s="15"/>
      <c r="G535" t="s">
        <v>1781</v>
      </c>
      <c r="H535" t="s">
        <v>442</v>
      </c>
      <c r="I535" t="s">
        <v>426</v>
      </c>
      <c r="J535" t="s">
        <v>1738</v>
      </c>
      <c r="K535" s="75">
        <v>4.63</v>
      </c>
      <c r="L535" t="s">
        <v>109</v>
      </c>
      <c r="M535" s="75">
        <v>5.25</v>
      </c>
      <c r="N535" s="75">
        <v>5.29</v>
      </c>
      <c r="O535" s="75">
        <v>3701814.11</v>
      </c>
      <c r="P535" s="75">
        <v>104.65741666666706</v>
      </c>
      <c r="Q535" s="75">
        <v>0</v>
      </c>
      <c r="R535" s="75">
        <v>13672.1330281511</v>
      </c>
      <c r="S535" s="75">
        <v>0.12</v>
      </c>
      <c r="T535" s="75">
        <f t="shared" si="20"/>
        <v>0.33943398117206453</v>
      </c>
      <c r="U535" s="75">
        <f>+R535/'סכום נכסי הקרן'!$C$42*100</f>
        <v>5.3245433316645358E-2</v>
      </c>
      <c r="W535" s="78"/>
    </row>
    <row r="536" spans="2:23">
      <c r="B536" s="86" t="s">
        <v>1888</v>
      </c>
      <c r="C536" t="s">
        <v>1889</v>
      </c>
      <c r="D536" t="s">
        <v>126</v>
      </c>
      <c r="E536" t="s">
        <v>1710</v>
      </c>
      <c r="F536" s="15"/>
      <c r="G536" t="s">
        <v>1776</v>
      </c>
      <c r="H536" t="s">
        <v>442</v>
      </c>
      <c r="I536" t="s">
        <v>426</v>
      </c>
      <c r="J536" t="s">
        <v>348</v>
      </c>
      <c r="K536" s="75">
        <v>1.98</v>
      </c>
      <c r="L536" t="s">
        <v>109</v>
      </c>
      <c r="M536" s="75">
        <v>5.5</v>
      </c>
      <c r="N536" s="75">
        <v>0</v>
      </c>
      <c r="O536" s="75">
        <v>887725.18</v>
      </c>
      <c r="P536" s="75">
        <v>105.32416666666695</v>
      </c>
      <c r="Q536" s="75">
        <v>0</v>
      </c>
      <c r="R536" s="75">
        <v>3299.57670373372</v>
      </c>
      <c r="S536" s="75">
        <v>0.25</v>
      </c>
      <c r="T536" s="75">
        <f t="shared" si="20"/>
        <v>8.1917609668137631E-2</v>
      </c>
      <c r="U536" s="75">
        <f>+R536/'סכום נכסי הקרן'!$C$42*100</f>
        <v>1.2850035249808324E-2</v>
      </c>
      <c r="W536" s="78"/>
    </row>
    <row r="537" spans="2:23">
      <c r="B537" s="86" t="s">
        <v>1890</v>
      </c>
      <c r="C537" t="s">
        <v>1891</v>
      </c>
      <c r="D537" t="s">
        <v>126</v>
      </c>
      <c r="E537" t="s">
        <v>1710</v>
      </c>
      <c r="F537" s="15"/>
      <c r="G537" t="s">
        <v>1776</v>
      </c>
      <c r="H537" t="s">
        <v>1881</v>
      </c>
      <c r="I537" t="s">
        <v>431</v>
      </c>
      <c r="J537" t="s">
        <v>1892</v>
      </c>
      <c r="K537" s="75">
        <v>3.89</v>
      </c>
      <c r="L537" t="s">
        <v>109</v>
      </c>
      <c r="M537" s="75">
        <v>6.25</v>
      </c>
      <c r="N537" s="75">
        <v>3.66</v>
      </c>
      <c r="O537" s="75">
        <v>1242815.31</v>
      </c>
      <c r="P537" s="75">
        <v>111.44352777777799</v>
      </c>
      <c r="Q537" s="75">
        <v>0</v>
      </c>
      <c r="R537" s="75">
        <v>4887.7963678237102</v>
      </c>
      <c r="S537" s="75">
        <v>0.08</v>
      </c>
      <c r="T537" s="75">
        <f t="shared" si="20"/>
        <v>0.12134786699871064</v>
      </c>
      <c r="U537" s="75">
        <f>+R537/'סכום נכסי הקרן'!$C$42*100</f>
        <v>1.9035276721813248E-2</v>
      </c>
      <c r="W537" s="78"/>
    </row>
    <row r="538" spans="2:23">
      <c r="B538" s="86" t="s">
        <v>1890</v>
      </c>
      <c r="C538" t="s">
        <v>1891</v>
      </c>
      <c r="D538" t="s">
        <v>126</v>
      </c>
      <c r="E538" t="s">
        <v>1710</v>
      </c>
      <c r="F538" s="15"/>
      <c r="G538" t="s">
        <v>1776</v>
      </c>
      <c r="H538" t="s">
        <v>1881</v>
      </c>
      <c r="I538" t="s">
        <v>431</v>
      </c>
      <c r="J538" t="s">
        <v>1584</v>
      </c>
      <c r="K538" s="75">
        <v>3.86</v>
      </c>
      <c r="L538" t="s">
        <v>109</v>
      </c>
      <c r="M538" s="75">
        <v>6.25</v>
      </c>
      <c r="N538" s="75">
        <v>3.98</v>
      </c>
      <c r="O538" s="75">
        <v>591816.82999999996</v>
      </c>
      <c r="P538" s="75">
        <v>111.44352800000009</v>
      </c>
      <c r="Q538" s="75">
        <v>0</v>
      </c>
      <c r="R538" s="75">
        <v>2327.5221463590101</v>
      </c>
      <c r="S538" s="75">
        <v>0</v>
      </c>
      <c r="T538" s="75">
        <f t="shared" si="20"/>
        <v>5.7784700220374144E-2</v>
      </c>
      <c r="U538" s="75">
        <f>+R538/'סכום נכסי הקרן'!$C$42*100</f>
        <v>9.0644177453364887E-3</v>
      </c>
      <c r="W538" s="78"/>
    </row>
    <row r="539" spans="2:23">
      <c r="B539" s="86" t="s">
        <v>1893</v>
      </c>
      <c r="C539" t="s">
        <v>1894</v>
      </c>
      <c r="D539" t="s">
        <v>1749</v>
      </c>
      <c r="E539" t="s">
        <v>1710</v>
      </c>
      <c r="F539" s="15"/>
      <c r="G539" t="s">
        <v>1727</v>
      </c>
      <c r="H539" t="s">
        <v>442</v>
      </c>
      <c r="I539" t="s">
        <v>426</v>
      </c>
      <c r="J539" t="s">
        <v>1857</v>
      </c>
      <c r="K539" s="75">
        <v>1.45</v>
      </c>
      <c r="L539" t="s">
        <v>113</v>
      </c>
      <c r="M539" s="75">
        <v>5.63</v>
      </c>
      <c r="N539" s="75">
        <v>4.7300000000000004</v>
      </c>
      <c r="O539" s="75">
        <v>4305467.29</v>
      </c>
      <c r="P539" s="75">
        <v>103.90507967032998</v>
      </c>
      <c r="Q539" s="75">
        <v>0</v>
      </c>
      <c r="R539" s="75">
        <v>18596.3045886994</v>
      </c>
      <c r="S539" s="75">
        <v>0.31</v>
      </c>
      <c r="T539" s="75">
        <f t="shared" si="20"/>
        <v>0.4616849242640948</v>
      </c>
      <c r="U539" s="75">
        <f>+R539/'סכום נכסי הקרן'!$C$42*100</f>
        <v>7.2422371394050264E-2</v>
      </c>
      <c r="W539" s="78"/>
    </row>
    <row r="540" spans="2:23">
      <c r="B540" s="86" t="s">
        <v>1895</v>
      </c>
      <c r="C540" t="s">
        <v>1896</v>
      </c>
      <c r="D540" t="s">
        <v>1749</v>
      </c>
      <c r="E540" t="s">
        <v>1710</v>
      </c>
      <c r="F540" s="15"/>
      <c r="G540" t="s">
        <v>1776</v>
      </c>
      <c r="H540" t="s">
        <v>1881</v>
      </c>
      <c r="I540" t="s">
        <v>431</v>
      </c>
      <c r="J540" t="s">
        <v>619</v>
      </c>
      <c r="K540" s="75">
        <v>6.24</v>
      </c>
      <c r="L540" t="s">
        <v>109</v>
      </c>
      <c r="M540" s="75">
        <v>5</v>
      </c>
      <c r="N540" s="75">
        <v>4.1900000000000004</v>
      </c>
      <c r="O540" s="75">
        <v>2530016.85</v>
      </c>
      <c r="P540" s="75">
        <v>107.85466666666666</v>
      </c>
      <c r="Q540" s="75">
        <v>0</v>
      </c>
      <c r="R540" s="75">
        <v>9629.7278365881793</v>
      </c>
      <c r="S540" s="75">
        <v>0.51</v>
      </c>
      <c r="T540" s="75">
        <f t="shared" si="20"/>
        <v>0.23907438952256907</v>
      </c>
      <c r="U540" s="75">
        <f>+R540/'סכום נכסי הקרן'!$C$42*100</f>
        <v>3.7502489942481038E-2</v>
      </c>
      <c r="W540" s="78"/>
    </row>
    <row r="541" spans="2:23">
      <c r="B541" s="86" t="s">
        <v>1897</v>
      </c>
      <c r="C541" t="s">
        <v>1898</v>
      </c>
      <c r="D541" t="s">
        <v>126</v>
      </c>
      <c r="E541" t="s">
        <v>1710</v>
      </c>
      <c r="F541" s="15"/>
      <c r="G541" t="s">
        <v>1727</v>
      </c>
      <c r="H541" t="s">
        <v>442</v>
      </c>
      <c r="I541" t="s">
        <v>426</v>
      </c>
      <c r="J541" t="s">
        <v>354</v>
      </c>
      <c r="K541" s="75">
        <v>7.05</v>
      </c>
      <c r="L541" t="s">
        <v>109</v>
      </c>
      <c r="M541" s="75">
        <v>6.13</v>
      </c>
      <c r="N541" s="75">
        <v>5.65</v>
      </c>
      <c r="O541" s="75">
        <v>2663175.61</v>
      </c>
      <c r="P541" s="75">
        <v>103.97327777777825</v>
      </c>
      <c r="Q541" s="75">
        <v>0</v>
      </c>
      <c r="R541" s="75">
        <v>9771.7691496998195</v>
      </c>
      <c r="S541" s="75">
        <v>0</v>
      </c>
      <c r="T541" s="75">
        <f t="shared" si="20"/>
        <v>0.24260080696607397</v>
      </c>
      <c r="U541" s="75">
        <f>+R541/'סכום נכסי הקרן'!$C$42*100</f>
        <v>3.8055662680774482E-2</v>
      </c>
      <c r="W541" s="78"/>
    </row>
    <row r="542" spans="2:23">
      <c r="B542" s="86" t="s">
        <v>1899</v>
      </c>
      <c r="C542" t="s">
        <v>1900</v>
      </c>
      <c r="D542" t="s">
        <v>126</v>
      </c>
      <c r="E542" t="s">
        <v>1710</v>
      </c>
      <c r="F542" s="15"/>
      <c r="G542" t="s">
        <v>1781</v>
      </c>
      <c r="H542" t="s">
        <v>442</v>
      </c>
      <c r="I542" t="s">
        <v>426</v>
      </c>
      <c r="J542" t="s">
        <v>448</v>
      </c>
      <c r="K542" s="75">
        <v>1.43</v>
      </c>
      <c r="L542" t="s">
        <v>116</v>
      </c>
      <c r="M542" s="75">
        <v>7</v>
      </c>
      <c r="N542" s="75">
        <v>5.5</v>
      </c>
      <c r="O542" s="75">
        <v>2337676.41</v>
      </c>
      <c r="P542" s="75">
        <v>110.8741917808219</v>
      </c>
      <c r="Q542" s="75">
        <v>0</v>
      </c>
      <c r="R542" s="75">
        <v>12274.3652921704</v>
      </c>
      <c r="S542" s="75">
        <v>0.31</v>
      </c>
      <c r="T542" s="75">
        <f t="shared" si="20"/>
        <v>0.30473201722826043</v>
      </c>
      <c r="U542" s="75">
        <f>+R542/'סכום נכסי הקרן'!$C$42*100</f>
        <v>4.7801897284259098E-2</v>
      </c>
      <c r="W542" s="78"/>
    </row>
    <row r="543" spans="2:23">
      <c r="B543" s="86" t="s">
        <v>1901</v>
      </c>
      <c r="C543" t="s">
        <v>1902</v>
      </c>
      <c r="D543" t="s">
        <v>126</v>
      </c>
      <c r="E543" t="s">
        <v>1710</v>
      </c>
      <c r="F543" s="15"/>
      <c r="G543" t="s">
        <v>1727</v>
      </c>
      <c r="H543" t="s">
        <v>1881</v>
      </c>
      <c r="I543" t="s">
        <v>431</v>
      </c>
      <c r="J543" t="s">
        <v>393</v>
      </c>
      <c r="K543" s="75">
        <v>2.1800000000000002</v>
      </c>
      <c r="L543" t="s">
        <v>109</v>
      </c>
      <c r="M543" s="75">
        <v>6</v>
      </c>
      <c r="N543" s="75">
        <v>5.69</v>
      </c>
      <c r="O543" s="75">
        <v>2041767.98</v>
      </c>
      <c r="P543" s="75">
        <v>101.88766666666706</v>
      </c>
      <c r="Q543" s="75">
        <v>0</v>
      </c>
      <c r="R543" s="75">
        <v>7341.4131203454999</v>
      </c>
      <c r="S543" s="75">
        <v>0.14000000000000001</v>
      </c>
      <c r="T543" s="75">
        <f t="shared" si="20"/>
        <v>0.18226308051105092</v>
      </c>
      <c r="U543" s="75">
        <f>+R543/'סכום נכסי הקרן'!$C$42*100</f>
        <v>2.8590763558578616E-2</v>
      </c>
      <c r="W543" s="78"/>
    </row>
    <row r="544" spans="2:23">
      <c r="B544" s="86" t="s">
        <v>1903</v>
      </c>
      <c r="C544" t="s">
        <v>1904</v>
      </c>
      <c r="D544" t="s">
        <v>126</v>
      </c>
      <c r="E544" t="s">
        <v>1710</v>
      </c>
      <c r="F544" s="15"/>
      <c r="G544" t="s">
        <v>1727</v>
      </c>
      <c r="H544" t="s">
        <v>1881</v>
      </c>
      <c r="I544" t="s">
        <v>431</v>
      </c>
      <c r="J544" t="s">
        <v>464</v>
      </c>
      <c r="K544" s="75">
        <v>3.37</v>
      </c>
      <c r="L544" t="s">
        <v>109</v>
      </c>
      <c r="M544" s="75">
        <v>7.38</v>
      </c>
      <c r="N544" s="75">
        <v>7.16</v>
      </c>
      <c r="O544" s="75">
        <v>1331587.82</v>
      </c>
      <c r="P544" s="75">
        <v>108.36729166666703</v>
      </c>
      <c r="Q544" s="75">
        <v>0</v>
      </c>
      <c r="R544" s="75">
        <v>5092.3669624844597</v>
      </c>
      <c r="S544" s="75">
        <v>0.09</v>
      </c>
      <c r="T544" s="75">
        <f t="shared" si="20"/>
        <v>0.12642668032165455</v>
      </c>
      <c r="U544" s="75">
        <f>+R544/'סכום נכסי הקרן'!$C$42*100</f>
        <v>1.9831966597060054E-2</v>
      </c>
      <c r="W544" s="78"/>
    </row>
    <row r="545" spans="2:23">
      <c r="B545" s="86" t="s">
        <v>1905</v>
      </c>
      <c r="C545" t="s">
        <v>1906</v>
      </c>
      <c r="D545" t="s">
        <v>126</v>
      </c>
      <c r="E545" t="s">
        <v>1710</v>
      </c>
      <c r="F545" s="15"/>
      <c r="G545" t="s">
        <v>1771</v>
      </c>
      <c r="H545" t="s">
        <v>442</v>
      </c>
      <c r="I545" t="s">
        <v>426</v>
      </c>
      <c r="J545" t="s">
        <v>348</v>
      </c>
      <c r="K545" s="75">
        <v>3.19</v>
      </c>
      <c r="L545" t="s">
        <v>113</v>
      </c>
      <c r="M545" s="75">
        <v>3.5</v>
      </c>
      <c r="N545" s="75">
        <v>3.18</v>
      </c>
      <c r="O545" s="75">
        <v>3107038.25</v>
      </c>
      <c r="P545" s="75">
        <v>105.44705479452114</v>
      </c>
      <c r="Q545" s="75">
        <v>0</v>
      </c>
      <c r="R545" s="75">
        <v>13619.1696870007</v>
      </c>
      <c r="S545" s="75">
        <v>0.41</v>
      </c>
      <c r="T545" s="75">
        <f t="shared" si="20"/>
        <v>0.33811907605039565</v>
      </c>
      <c r="U545" s="75">
        <f>+R545/'סכום נכסי הקרן'!$C$42*100</f>
        <v>5.3039170252671082E-2</v>
      </c>
      <c r="W545" s="78"/>
    </row>
    <row r="546" spans="2:23">
      <c r="B546" s="86" t="s">
        <v>1907</v>
      </c>
      <c r="C546" t="s">
        <v>1908</v>
      </c>
      <c r="D546" t="s">
        <v>126</v>
      </c>
      <c r="E546" t="s">
        <v>1710</v>
      </c>
      <c r="F546" s="15"/>
      <c r="G546" t="s">
        <v>1771</v>
      </c>
      <c r="H546" t="s">
        <v>1881</v>
      </c>
      <c r="I546" t="s">
        <v>431</v>
      </c>
      <c r="J546" t="s">
        <v>482</v>
      </c>
      <c r="K546" s="75">
        <v>4.01</v>
      </c>
      <c r="L546" t="s">
        <v>113</v>
      </c>
      <c r="M546" s="75">
        <v>3.75</v>
      </c>
      <c r="N546" s="75">
        <v>0</v>
      </c>
      <c r="O546" s="75">
        <v>2485630.61</v>
      </c>
      <c r="P546" s="75">
        <v>107.52197260274028</v>
      </c>
      <c r="Q546" s="75">
        <v>0</v>
      </c>
      <c r="R546" s="75">
        <v>11109.7270470196</v>
      </c>
      <c r="S546" s="75">
        <v>0.25</v>
      </c>
      <c r="T546" s="75">
        <f t="shared" si="20"/>
        <v>0.27581788983037614</v>
      </c>
      <c r="U546" s="75">
        <f>+R546/'סכום נכסי הקרן'!$C$42*100</f>
        <v>4.3266272309537966E-2</v>
      </c>
      <c r="W546" s="78"/>
    </row>
    <row r="547" spans="2:23">
      <c r="B547" s="86" t="s">
        <v>1909</v>
      </c>
      <c r="C547" t="s">
        <v>1910</v>
      </c>
      <c r="D547" t="s">
        <v>1734</v>
      </c>
      <c r="E547" t="s">
        <v>1710</v>
      </c>
      <c r="F547" s="15"/>
      <c r="G547" t="s">
        <v>1771</v>
      </c>
      <c r="H547" t="s">
        <v>1881</v>
      </c>
      <c r="I547" t="s">
        <v>431</v>
      </c>
      <c r="J547" t="s">
        <v>1738</v>
      </c>
      <c r="K547" s="75">
        <v>2.4700000000000002</v>
      </c>
      <c r="L547" t="s">
        <v>113</v>
      </c>
      <c r="M547" s="75">
        <v>5</v>
      </c>
      <c r="N547" s="75">
        <v>3.84</v>
      </c>
      <c r="O547" s="75">
        <v>887725.18</v>
      </c>
      <c r="P547" s="75">
        <v>110.46945205479506</v>
      </c>
      <c r="Q547" s="75">
        <v>0</v>
      </c>
      <c r="R547" s="75">
        <v>4076.5269291890099</v>
      </c>
      <c r="S547" s="75">
        <v>0.12</v>
      </c>
      <c r="T547" s="75">
        <f t="shared" si="20"/>
        <v>0.10120672188316746</v>
      </c>
      <c r="U547" s="75">
        <f>+R547/'סכום נכסי הקרן'!$C$42*100</f>
        <v>1.5875828762397237E-2</v>
      </c>
      <c r="W547" s="78"/>
    </row>
    <row r="548" spans="2:23">
      <c r="B548" s="86" t="s">
        <v>1911</v>
      </c>
      <c r="C548" t="s">
        <v>1912</v>
      </c>
      <c r="D548" t="s">
        <v>126</v>
      </c>
      <c r="E548" t="s">
        <v>1710</v>
      </c>
      <c r="F548" s="15"/>
      <c r="G548" t="s">
        <v>1771</v>
      </c>
      <c r="H548" t="s">
        <v>442</v>
      </c>
      <c r="I548" t="s">
        <v>426</v>
      </c>
      <c r="J548" t="s">
        <v>351</v>
      </c>
      <c r="K548" s="75">
        <v>7.06</v>
      </c>
      <c r="L548" t="s">
        <v>109</v>
      </c>
      <c r="M548" s="75">
        <v>6.25</v>
      </c>
      <c r="N548" s="75">
        <v>5.54</v>
      </c>
      <c r="O548" s="75">
        <v>2866760.65</v>
      </c>
      <c r="P548" s="75">
        <v>101.07783333333333</v>
      </c>
      <c r="Q548" s="75">
        <v>0</v>
      </c>
      <c r="R548" s="75">
        <v>10225.8405585583</v>
      </c>
      <c r="S548" s="75">
        <v>0.44</v>
      </c>
      <c r="T548" s="75">
        <f t="shared" si="20"/>
        <v>0.25387390281204714</v>
      </c>
      <c r="U548" s="75">
        <f>+R548/'סכום נכסי הקרן'!$C$42*100</f>
        <v>3.9824020907803737E-2</v>
      </c>
      <c r="W548" s="78"/>
    </row>
    <row r="549" spans="2:23">
      <c r="B549" s="86" t="s">
        <v>1913</v>
      </c>
      <c r="C549" t="s">
        <v>1914</v>
      </c>
      <c r="D549" t="s">
        <v>126</v>
      </c>
      <c r="E549" t="s">
        <v>1710</v>
      </c>
      <c r="F549" s="15"/>
      <c r="G549" t="s">
        <v>1766</v>
      </c>
      <c r="H549" t="s">
        <v>1915</v>
      </c>
      <c r="I549" t="s">
        <v>426</v>
      </c>
      <c r="J549" t="s">
        <v>1584</v>
      </c>
      <c r="K549" s="75">
        <v>5.0999999999999996</v>
      </c>
      <c r="L549" t="s">
        <v>109</v>
      </c>
      <c r="M549" s="75">
        <v>7.38</v>
      </c>
      <c r="N549" s="75">
        <v>6.01</v>
      </c>
      <c r="O549" s="75">
        <v>3107038.25</v>
      </c>
      <c r="P549" s="75">
        <v>109.79481944444404</v>
      </c>
      <c r="Q549" s="75">
        <v>0</v>
      </c>
      <c r="R549" s="75">
        <v>12038.714272363601</v>
      </c>
      <c r="S549" s="75">
        <v>0.41</v>
      </c>
      <c r="T549" s="75">
        <f t="shared" si="20"/>
        <v>0.29888157943222798</v>
      </c>
      <c r="U549" s="75">
        <f>+R549/'סכום נכסי הקרן'!$C$42*100</f>
        <v>4.6884166259020588E-2</v>
      </c>
      <c r="W549" s="78"/>
    </row>
    <row r="550" spans="2:23">
      <c r="B550" s="86" t="s">
        <v>1916</v>
      </c>
      <c r="C550" t="s">
        <v>1917</v>
      </c>
      <c r="D550" t="s">
        <v>126</v>
      </c>
      <c r="E550" t="s">
        <v>1710</v>
      </c>
      <c r="F550" s="15"/>
      <c r="G550" t="s">
        <v>1776</v>
      </c>
      <c r="H550" t="s">
        <v>1915</v>
      </c>
      <c r="I550" t="s">
        <v>426</v>
      </c>
      <c r="J550" t="s">
        <v>363</v>
      </c>
      <c r="K550" s="75">
        <v>6.57</v>
      </c>
      <c r="L550" t="s">
        <v>109</v>
      </c>
      <c r="M550" s="75">
        <v>6.5</v>
      </c>
      <c r="N550" s="75">
        <v>6.4</v>
      </c>
      <c r="O550" s="75">
        <v>2603993.9500000002</v>
      </c>
      <c r="P550" s="75">
        <v>101.23144444444409</v>
      </c>
      <c r="Q550" s="75">
        <v>0</v>
      </c>
      <c r="R550" s="75">
        <v>9302.6581708843696</v>
      </c>
      <c r="S550" s="75">
        <v>0.19</v>
      </c>
      <c r="T550" s="75">
        <f t="shared" si="20"/>
        <v>0.23095432818891529</v>
      </c>
      <c r="U550" s="75">
        <f>+R550/'סכום נכסי הקרן'!$C$42*100</f>
        <v>3.622873360619671E-2</v>
      </c>
      <c r="W550" s="78"/>
    </row>
    <row r="551" spans="2:23">
      <c r="B551" s="86" t="s">
        <v>1918</v>
      </c>
      <c r="C551" t="s">
        <v>1919</v>
      </c>
      <c r="D551" t="s">
        <v>126</v>
      </c>
      <c r="E551" t="s">
        <v>1710</v>
      </c>
      <c r="F551" s="15"/>
      <c r="G551" t="s">
        <v>1712</v>
      </c>
      <c r="H551" t="s">
        <v>1915</v>
      </c>
      <c r="I551" t="s">
        <v>426</v>
      </c>
      <c r="J551" t="s">
        <v>363</v>
      </c>
      <c r="K551" s="75">
        <v>7.6</v>
      </c>
      <c r="L551" t="s">
        <v>109</v>
      </c>
      <c r="M551" s="75">
        <v>5.13</v>
      </c>
      <c r="N551" s="75">
        <v>4.72</v>
      </c>
      <c r="O551" s="75">
        <v>2811129.84</v>
      </c>
      <c r="P551" s="75">
        <v>105.40745833333288</v>
      </c>
      <c r="Q551" s="75">
        <v>0</v>
      </c>
      <c r="R551" s="75">
        <v>10456.9228767076</v>
      </c>
      <c r="S551" s="75">
        <v>0.19</v>
      </c>
      <c r="T551" s="75">
        <f t="shared" si="20"/>
        <v>0.25961091481056875</v>
      </c>
      <c r="U551" s="75">
        <f>+R551/'סכום נכסי הקרן'!$C$42*100</f>
        <v>4.0723959354594753E-2</v>
      </c>
      <c r="W551" s="78"/>
    </row>
    <row r="552" spans="2:23">
      <c r="B552" s="86" t="s">
        <v>1920</v>
      </c>
      <c r="C552" t="s">
        <v>1921</v>
      </c>
      <c r="D552" t="s">
        <v>1746</v>
      </c>
      <c r="E552" t="s">
        <v>1710</v>
      </c>
      <c r="F552" s="15"/>
      <c r="G552" t="s">
        <v>1727</v>
      </c>
      <c r="H552" t="s">
        <v>1915</v>
      </c>
      <c r="I552" t="s">
        <v>426</v>
      </c>
      <c r="J552" t="s">
        <v>348</v>
      </c>
      <c r="K552" s="75">
        <v>4.1100000000000003</v>
      </c>
      <c r="L552" t="s">
        <v>109</v>
      </c>
      <c r="M552" s="75">
        <v>7.13</v>
      </c>
      <c r="N552" s="75">
        <v>6.39</v>
      </c>
      <c r="O552" s="75">
        <v>2959084.02</v>
      </c>
      <c r="P552" s="75">
        <v>109.14970833333321</v>
      </c>
      <c r="Q552" s="75">
        <v>0</v>
      </c>
      <c r="R552" s="75">
        <v>11398.075635826801</v>
      </c>
      <c r="S552" s="75">
        <v>0.2</v>
      </c>
      <c r="T552" s="75">
        <f t="shared" si="20"/>
        <v>0.282976634501939</v>
      </c>
      <c r="U552" s="75">
        <f>+R552/'סכום נכסי הקרן'!$C$42*100</f>
        <v>4.4389231362501398E-2</v>
      </c>
      <c r="W552" s="78"/>
    </row>
    <row r="553" spans="2:23">
      <c r="B553" s="86" t="s">
        <v>1922</v>
      </c>
      <c r="C553" t="s">
        <v>1923</v>
      </c>
      <c r="D553" t="s">
        <v>1749</v>
      </c>
      <c r="E553" t="s">
        <v>1710</v>
      </c>
      <c r="F553" s="15"/>
      <c r="G553" t="s">
        <v>1771</v>
      </c>
      <c r="H553" t="s">
        <v>1924</v>
      </c>
      <c r="I553" t="s">
        <v>431</v>
      </c>
      <c r="J553" t="s">
        <v>619</v>
      </c>
      <c r="K553" s="75">
        <v>3.29</v>
      </c>
      <c r="L553" t="s">
        <v>109</v>
      </c>
      <c r="M553" s="75">
        <v>6.45</v>
      </c>
      <c r="N553" s="75">
        <v>4.7699999999999996</v>
      </c>
      <c r="O553" s="75">
        <v>828543.54</v>
      </c>
      <c r="P553" s="75">
        <v>105.9294166666669</v>
      </c>
      <c r="Q553" s="75">
        <v>0</v>
      </c>
      <c r="R553" s="75">
        <v>3097.30215445354</v>
      </c>
      <c r="S553" s="75">
        <v>7.0000000000000007E-2</v>
      </c>
      <c r="T553" s="75">
        <f t="shared" si="20"/>
        <v>7.6895799581109731E-2</v>
      </c>
      <c r="U553" s="75">
        <f>+R553/'סכום נכסי הקרן'!$C$42*100</f>
        <v>1.2062287207628196E-2</v>
      </c>
      <c r="W553" s="78"/>
    </row>
    <row r="554" spans="2:23">
      <c r="B554" s="86" t="s">
        <v>1925</v>
      </c>
      <c r="C554" t="s">
        <v>1926</v>
      </c>
      <c r="D554" t="s">
        <v>424</v>
      </c>
      <c r="E554" t="s">
        <v>1710</v>
      </c>
      <c r="F554" s="15"/>
      <c r="G554" t="s">
        <v>1771</v>
      </c>
      <c r="H554" t="s">
        <v>1924</v>
      </c>
      <c r="I554" t="s">
        <v>431</v>
      </c>
      <c r="J554" t="s">
        <v>333</v>
      </c>
      <c r="K554" s="75">
        <v>9.6300000000000008</v>
      </c>
      <c r="L554" t="s">
        <v>109</v>
      </c>
      <c r="M554" s="75">
        <v>7.6</v>
      </c>
      <c r="N554" s="75">
        <v>8.48</v>
      </c>
      <c r="O554" s="75">
        <v>1864222.96</v>
      </c>
      <c r="P554" s="75">
        <v>90.774444444444356</v>
      </c>
      <c r="Q554" s="75">
        <v>0</v>
      </c>
      <c r="R554" s="75">
        <v>5971.9080260294404</v>
      </c>
      <c r="S554" s="75">
        <v>0.23</v>
      </c>
      <c r="T554" s="75">
        <f t="shared" si="20"/>
        <v>0.14826278476773286</v>
      </c>
      <c r="U554" s="75">
        <f>+R554/'סכום נכסי הקרן'!$C$42*100</f>
        <v>2.325729496036729E-2</v>
      </c>
      <c r="W554" s="78"/>
    </row>
    <row r="555" spans="2:23">
      <c r="B555" s="86" t="s">
        <v>1927</v>
      </c>
      <c r="C555" t="s">
        <v>1928</v>
      </c>
      <c r="D555" t="s">
        <v>1749</v>
      </c>
      <c r="E555" t="s">
        <v>1710</v>
      </c>
      <c r="F555" s="15"/>
      <c r="G555" t="s">
        <v>1776</v>
      </c>
      <c r="H555" t="s">
        <v>1924</v>
      </c>
      <c r="I555" t="s">
        <v>431</v>
      </c>
      <c r="J555" t="s">
        <v>1063</v>
      </c>
      <c r="K555" s="75">
        <v>5.25</v>
      </c>
      <c r="L555" t="s">
        <v>113</v>
      </c>
      <c r="M555" s="75">
        <v>3.63</v>
      </c>
      <c r="N555" s="75">
        <v>2.58</v>
      </c>
      <c r="O555" s="75">
        <v>1479542.02</v>
      </c>
      <c r="P555" s="75">
        <v>106.72815277777802</v>
      </c>
      <c r="Q555" s="75">
        <v>0</v>
      </c>
      <c r="R555" s="75">
        <v>6564.1103564815203</v>
      </c>
      <c r="S555" s="75">
        <v>0.21</v>
      </c>
      <c r="T555" s="75">
        <f t="shared" si="20"/>
        <v>0.16296521592977864</v>
      </c>
      <c r="U555" s="75">
        <f>+R555/'סכום נכסי הקרן'!$C$42*100</f>
        <v>2.5563597102916901E-2</v>
      </c>
      <c r="W555" s="78"/>
    </row>
    <row r="556" spans="2:23">
      <c r="B556" s="86" t="s">
        <v>1929</v>
      </c>
      <c r="C556" t="s">
        <v>1930</v>
      </c>
      <c r="D556" t="s">
        <v>126</v>
      </c>
      <c r="E556" t="s">
        <v>1710</v>
      </c>
      <c r="F556" s="15"/>
      <c r="G556" t="s">
        <v>1776</v>
      </c>
      <c r="H556" t="s">
        <v>1924</v>
      </c>
      <c r="I556" t="s">
        <v>431</v>
      </c>
      <c r="J556" t="s">
        <v>522</v>
      </c>
      <c r="K556" s="75">
        <v>5.22</v>
      </c>
      <c r="L556" t="s">
        <v>109</v>
      </c>
      <c r="M556" s="75">
        <v>5.13</v>
      </c>
      <c r="N556" s="75">
        <v>4.2699999999999996</v>
      </c>
      <c r="O556" s="75">
        <v>4142717.67</v>
      </c>
      <c r="P556" s="75">
        <v>106.41140277777805</v>
      </c>
      <c r="Q556" s="75">
        <v>0</v>
      </c>
      <c r="R556" s="75">
        <v>15556.975345782001</v>
      </c>
      <c r="S556" s="75">
        <v>0.41</v>
      </c>
      <c r="T556" s="75">
        <f t="shared" si="20"/>
        <v>0.38622840091898503</v>
      </c>
      <c r="U556" s="75">
        <f>+R556/'סכום נכסי הקרן'!$C$42*100</f>
        <v>6.0585856769896314E-2</v>
      </c>
      <c r="W556" s="78"/>
    </row>
    <row r="557" spans="2:23">
      <c r="B557" s="86" t="s">
        <v>1931</v>
      </c>
      <c r="C557" t="s">
        <v>1932</v>
      </c>
      <c r="D557" t="s">
        <v>126</v>
      </c>
      <c r="E557" t="s">
        <v>1710</v>
      </c>
      <c r="F557" s="15"/>
      <c r="G557" t="s">
        <v>1776</v>
      </c>
      <c r="H557" t="s">
        <v>1924</v>
      </c>
      <c r="I557" t="s">
        <v>431</v>
      </c>
      <c r="J557" t="s">
        <v>363</v>
      </c>
      <c r="K557" s="75">
        <v>5.93</v>
      </c>
      <c r="L557" t="s">
        <v>109</v>
      </c>
      <c r="M557" s="75">
        <v>4.25</v>
      </c>
      <c r="N557" s="75">
        <v>0</v>
      </c>
      <c r="O557" s="75">
        <v>1555886.41</v>
      </c>
      <c r="P557" s="75">
        <v>102.56874999999964</v>
      </c>
      <c r="Q557" s="75">
        <v>0</v>
      </c>
      <c r="R557" s="75">
        <v>5631.7660915716197</v>
      </c>
      <c r="S557" s="75">
        <v>0</v>
      </c>
      <c r="T557" s="75">
        <f t="shared" si="20"/>
        <v>0.13981818210486666</v>
      </c>
      <c r="U557" s="75">
        <f>+R557/'סכום נכסי הקרן'!$C$42*100</f>
        <v>2.1932629331962574E-2</v>
      </c>
      <c r="W557" s="78"/>
    </row>
    <row r="558" spans="2:23">
      <c r="B558" s="86" t="s">
        <v>1933</v>
      </c>
      <c r="C558" t="s">
        <v>1934</v>
      </c>
      <c r="D558" t="s">
        <v>1734</v>
      </c>
      <c r="E558" t="s">
        <v>1710</v>
      </c>
      <c r="F558" s="15"/>
      <c r="G558" t="s">
        <v>1766</v>
      </c>
      <c r="H558" t="s">
        <v>1924</v>
      </c>
      <c r="I558" t="s">
        <v>431</v>
      </c>
      <c r="J558" t="s">
        <v>1293</v>
      </c>
      <c r="K558" s="75">
        <v>6.16</v>
      </c>
      <c r="L558" t="s">
        <v>116</v>
      </c>
      <c r="M558" s="75">
        <v>5.75</v>
      </c>
      <c r="N558" s="75">
        <v>3.65</v>
      </c>
      <c r="O558" s="75">
        <v>1405564.93</v>
      </c>
      <c r="P558" s="75">
        <v>113.87025000000041</v>
      </c>
      <c r="Q558" s="75">
        <v>0</v>
      </c>
      <c r="R558" s="75">
        <v>7579.5839833050304</v>
      </c>
      <c r="S558" s="75">
        <v>0.56000000000000005</v>
      </c>
      <c r="T558" s="75">
        <f t="shared" si="20"/>
        <v>0.18817607770374073</v>
      </c>
      <c r="U558" s="75">
        <f>+R558/'סכום נכסי הקרן'!$C$42*100</f>
        <v>2.9518307986033217E-2</v>
      </c>
      <c r="W558" s="78"/>
    </row>
    <row r="559" spans="2:23">
      <c r="B559" s="86" t="s">
        <v>1935</v>
      </c>
      <c r="C559" t="s">
        <v>1936</v>
      </c>
      <c r="D559" t="s">
        <v>1758</v>
      </c>
      <c r="E559" t="s">
        <v>1710</v>
      </c>
      <c r="F559" s="15"/>
      <c r="G559" t="s">
        <v>1781</v>
      </c>
      <c r="H559" t="s">
        <v>1915</v>
      </c>
      <c r="I559" t="s">
        <v>426</v>
      </c>
      <c r="J559" t="s">
        <v>522</v>
      </c>
      <c r="K559" s="75">
        <v>2.96</v>
      </c>
      <c r="L559" t="s">
        <v>109</v>
      </c>
      <c r="M559" s="75">
        <v>8.3800000000000008</v>
      </c>
      <c r="N559" s="75">
        <v>7.24</v>
      </c>
      <c r="O559" s="75">
        <v>621407.63</v>
      </c>
      <c r="P559" s="75">
        <v>106.91691666666706</v>
      </c>
      <c r="Q559" s="75">
        <v>0</v>
      </c>
      <c r="R559" s="75">
        <v>2344.6318792058501</v>
      </c>
      <c r="S559" s="75">
        <v>0.14000000000000001</v>
      </c>
      <c r="T559" s="75">
        <f t="shared" si="20"/>
        <v>5.8209478470047066E-2</v>
      </c>
      <c r="U559" s="75">
        <f>+R559/'סכום נכסי הקרן'!$C$42*100</f>
        <v>9.1310507379709412E-3</v>
      </c>
      <c r="W559" s="78"/>
    </row>
    <row r="560" spans="2:23">
      <c r="B560" s="86" t="s">
        <v>1937</v>
      </c>
      <c r="C560" t="s">
        <v>1938</v>
      </c>
      <c r="D560" t="s">
        <v>424</v>
      </c>
      <c r="E560" t="s">
        <v>1710</v>
      </c>
      <c r="F560" s="15"/>
      <c r="G560" t="s">
        <v>1771</v>
      </c>
      <c r="H560" t="s">
        <v>1924</v>
      </c>
      <c r="I560" t="s">
        <v>431</v>
      </c>
      <c r="J560" t="s">
        <v>732</v>
      </c>
      <c r="K560" s="75">
        <v>5.6</v>
      </c>
      <c r="L560" t="s">
        <v>109</v>
      </c>
      <c r="M560" s="75">
        <v>6</v>
      </c>
      <c r="N560" s="75">
        <v>4.62</v>
      </c>
      <c r="O560" s="75">
        <v>1213224.47</v>
      </c>
      <c r="P560" s="75">
        <v>108.33866666666667</v>
      </c>
      <c r="Q560" s="75">
        <v>0</v>
      </c>
      <c r="R560" s="75">
        <v>4638.4865958707796</v>
      </c>
      <c r="S560" s="75">
        <v>0.08</v>
      </c>
      <c r="T560" s="75">
        <f t="shared" si="20"/>
        <v>0.11515832742468513</v>
      </c>
      <c r="U560" s="75">
        <f>+R560/'סכום נכסי הקרן'!$C$42*100</f>
        <v>1.8064352374429032E-2</v>
      </c>
      <c r="W560" s="78"/>
    </row>
    <row r="561" spans="2:23">
      <c r="B561" s="86" t="s">
        <v>1939</v>
      </c>
      <c r="C561" t="s">
        <v>1940</v>
      </c>
      <c r="D561" t="s">
        <v>1941</v>
      </c>
      <c r="E561" t="s">
        <v>1710</v>
      </c>
      <c r="F561" s="15"/>
      <c r="G561" t="s">
        <v>1727</v>
      </c>
      <c r="H561" t="s">
        <v>1915</v>
      </c>
      <c r="I561" t="s">
        <v>426</v>
      </c>
      <c r="J561" t="s">
        <v>501</v>
      </c>
      <c r="K561" s="75">
        <v>2.2799999999999998</v>
      </c>
      <c r="L561" t="s">
        <v>109</v>
      </c>
      <c r="M561" s="75">
        <v>6.5</v>
      </c>
      <c r="N561" s="75">
        <v>6.45</v>
      </c>
      <c r="O561" s="75">
        <v>1375974.07</v>
      </c>
      <c r="P561" s="75">
        <v>105.08877777777793</v>
      </c>
      <c r="Q561" s="75">
        <v>0</v>
      </c>
      <c r="R561" s="75">
        <v>5102.9140001058604</v>
      </c>
      <c r="S561" s="75">
        <v>7.0000000000000007E-2</v>
      </c>
      <c r="T561" s="75">
        <f t="shared" si="20"/>
        <v>0.12668852848843526</v>
      </c>
      <c r="U561" s="75">
        <f>+R561/'סכום נכסי הקרן'!$C$42*100</f>
        <v>1.9873041503748141E-2</v>
      </c>
      <c r="W561" s="78"/>
    </row>
    <row r="562" spans="2:23">
      <c r="B562" s="86" t="s">
        <v>1942</v>
      </c>
      <c r="C562" t="s">
        <v>1943</v>
      </c>
      <c r="D562" t="s">
        <v>424</v>
      </c>
      <c r="E562" t="s">
        <v>1710</v>
      </c>
      <c r="F562" s="15"/>
      <c r="G562" t="s">
        <v>126</v>
      </c>
      <c r="H562" t="s">
        <v>1915</v>
      </c>
      <c r="I562" t="s">
        <v>426</v>
      </c>
      <c r="J562" t="s">
        <v>522</v>
      </c>
      <c r="K562" s="75">
        <v>2.52</v>
      </c>
      <c r="L562" t="s">
        <v>109</v>
      </c>
      <c r="M562" s="75">
        <v>4.75</v>
      </c>
      <c r="N562" s="75">
        <v>3.54</v>
      </c>
      <c r="O562" s="75">
        <v>1035679.4</v>
      </c>
      <c r="P562" s="75">
        <v>105.10675000000001</v>
      </c>
      <c r="Q562" s="75">
        <v>0</v>
      </c>
      <c r="R562" s="75">
        <v>3841.5598519332698</v>
      </c>
      <c r="S562" s="75">
        <v>0.21</v>
      </c>
      <c r="T562" s="75">
        <f t="shared" si="20"/>
        <v>9.5373264125474366E-2</v>
      </c>
      <c r="U562" s="75">
        <f>+R562/'סכום נכסי הקרן'!$C$42*100</f>
        <v>1.4960761316968831E-2</v>
      </c>
      <c r="W562" s="78"/>
    </row>
    <row r="563" spans="2:23">
      <c r="B563" s="86" t="s">
        <v>1944</v>
      </c>
      <c r="C563" t="s">
        <v>1945</v>
      </c>
      <c r="D563" t="s">
        <v>424</v>
      </c>
      <c r="E563" t="s">
        <v>1710</v>
      </c>
      <c r="F563" s="15"/>
      <c r="G563" t="s">
        <v>1776</v>
      </c>
      <c r="H563" t="s">
        <v>1915</v>
      </c>
      <c r="I563" t="s">
        <v>426</v>
      </c>
      <c r="J563" t="s">
        <v>464</v>
      </c>
      <c r="K563" s="75">
        <v>2.73</v>
      </c>
      <c r="L563" t="s">
        <v>109</v>
      </c>
      <c r="M563" s="75">
        <v>6</v>
      </c>
      <c r="N563" s="75">
        <v>3.72</v>
      </c>
      <c r="O563" s="75">
        <v>2515221.44</v>
      </c>
      <c r="P563" s="75">
        <v>109.626</v>
      </c>
      <c r="Q563" s="75">
        <v>0</v>
      </c>
      <c r="R563" s="75">
        <v>9730.6410583690104</v>
      </c>
      <c r="S563" s="75">
        <v>0.14000000000000001</v>
      </c>
      <c r="T563" s="75">
        <f t="shared" si="20"/>
        <v>0.2415797320723701</v>
      </c>
      <c r="U563" s="75">
        <f>+R563/'סכום נכסי הקרן'!$C$42*100</f>
        <v>3.7895491400997836E-2</v>
      </c>
      <c r="W563" s="78"/>
    </row>
    <row r="564" spans="2:23">
      <c r="B564" s="86" t="s">
        <v>1946</v>
      </c>
      <c r="C564" t="s">
        <v>1947</v>
      </c>
      <c r="D564" t="s">
        <v>1737</v>
      </c>
      <c r="E564" t="s">
        <v>1710</v>
      </c>
      <c r="F564" s="15"/>
      <c r="G564" t="s">
        <v>1727</v>
      </c>
      <c r="H564" t="s">
        <v>1948</v>
      </c>
      <c r="I564" t="s">
        <v>426</v>
      </c>
      <c r="J564" t="s">
        <v>1846</v>
      </c>
      <c r="K564" s="75">
        <v>1.94</v>
      </c>
      <c r="L564" t="s">
        <v>109</v>
      </c>
      <c r="M564" s="75">
        <v>6.63</v>
      </c>
      <c r="N564" s="75">
        <v>6.6</v>
      </c>
      <c r="O564" s="75">
        <v>1893813.8</v>
      </c>
      <c r="P564" s="75">
        <v>102.94523611111134</v>
      </c>
      <c r="Q564" s="75">
        <v>0</v>
      </c>
      <c r="R564" s="75">
        <v>6880.1069492513498</v>
      </c>
      <c r="S564" s="75">
        <v>0.16</v>
      </c>
      <c r="T564" s="75">
        <f t="shared" si="20"/>
        <v>0.17081036937436705</v>
      </c>
      <c r="U564" s="75">
        <f>+R564/'סכום נכסי הקרן'!$C$42*100</f>
        <v>2.6794229914488397E-2</v>
      </c>
      <c r="W564" s="78"/>
    </row>
    <row r="565" spans="2:23">
      <c r="B565" s="86" t="s">
        <v>1949</v>
      </c>
      <c r="C565" t="s">
        <v>1950</v>
      </c>
      <c r="D565" t="s">
        <v>424</v>
      </c>
      <c r="E565" t="s">
        <v>1710</v>
      </c>
      <c r="F565" s="15"/>
      <c r="G565" t="s">
        <v>1712</v>
      </c>
      <c r="H565" t="s">
        <v>1951</v>
      </c>
      <c r="I565" t="s">
        <v>431</v>
      </c>
      <c r="J565" t="s">
        <v>464</v>
      </c>
      <c r="K565" s="75">
        <v>4.24</v>
      </c>
      <c r="L565" t="s">
        <v>109</v>
      </c>
      <c r="M565" s="75">
        <v>6.5</v>
      </c>
      <c r="N565" s="75">
        <v>5.98</v>
      </c>
      <c r="O565" s="75">
        <v>1420360.33</v>
      </c>
      <c r="P565" s="75">
        <v>105.11416666666703</v>
      </c>
      <c r="Q565" s="75">
        <v>0</v>
      </c>
      <c r="R565" s="75">
        <v>5268.7967337137497</v>
      </c>
      <c r="S565" s="75">
        <v>0.28000000000000003</v>
      </c>
      <c r="T565" s="75">
        <f t="shared" si="20"/>
        <v>0.13080684978916396</v>
      </c>
      <c r="U565" s="75">
        <f>+R565/'סכום נכסי הקרן'!$C$42*100</f>
        <v>2.0519063453104218E-2</v>
      </c>
      <c r="W565" s="78"/>
    </row>
    <row r="566" spans="2:23">
      <c r="B566" s="86" t="s">
        <v>1952</v>
      </c>
      <c r="C566" t="s">
        <v>1953</v>
      </c>
      <c r="D566" t="s">
        <v>126</v>
      </c>
      <c r="E566" t="s">
        <v>1710</v>
      </c>
      <c r="F566" s="15"/>
      <c r="G566" t="s">
        <v>1766</v>
      </c>
      <c r="H566" t="s">
        <v>1948</v>
      </c>
      <c r="I566" t="s">
        <v>426</v>
      </c>
      <c r="J566" t="s">
        <v>1584</v>
      </c>
      <c r="K566" s="75">
        <v>3.96</v>
      </c>
      <c r="L566" t="s">
        <v>113</v>
      </c>
      <c r="M566" s="75">
        <v>5.25</v>
      </c>
      <c r="N566" s="75">
        <v>4.07</v>
      </c>
      <c r="O566" s="75">
        <v>998690.88</v>
      </c>
      <c r="P566" s="75">
        <v>107.61424999999976</v>
      </c>
      <c r="Q566" s="75">
        <v>0</v>
      </c>
      <c r="R566" s="75">
        <v>4467.5605189034204</v>
      </c>
      <c r="S566" s="75">
        <v>0.19</v>
      </c>
      <c r="T566" s="75">
        <f t="shared" si="20"/>
        <v>0.11091479653804925</v>
      </c>
      <c r="U566" s="75">
        <f>+R566/'סכום נכסי הקרן'!$C$42*100</f>
        <v>1.7398689378428176E-2</v>
      </c>
      <c r="W566" s="78"/>
    </row>
    <row r="567" spans="2:23">
      <c r="B567" s="86" t="s">
        <v>1954</v>
      </c>
      <c r="C567" t="s">
        <v>1955</v>
      </c>
      <c r="D567" t="s">
        <v>126</v>
      </c>
      <c r="E567" t="s">
        <v>1710</v>
      </c>
      <c r="F567" t="s">
        <v>1956</v>
      </c>
      <c r="G567" t="s">
        <v>1784</v>
      </c>
      <c r="H567" t="s">
        <v>1948</v>
      </c>
      <c r="I567" t="s">
        <v>426</v>
      </c>
      <c r="J567" t="s">
        <v>473</v>
      </c>
      <c r="K567" s="75">
        <v>3.58</v>
      </c>
      <c r="L567" t="s">
        <v>109</v>
      </c>
      <c r="M567" s="75">
        <v>1.5</v>
      </c>
      <c r="N567" s="75">
        <v>2.4900000000000002</v>
      </c>
      <c r="O567" s="75">
        <v>1479542.02</v>
      </c>
      <c r="P567" s="75">
        <v>99.453500000000005</v>
      </c>
      <c r="Q567" s="75">
        <v>0</v>
      </c>
      <c r="R567" s="75">
        <v>5192.7693633754297</v>
      </c>
      <c r="S567" s="75">
        <v>0.37</v>
      </c>
      <c r="T567" s="75">
        <f t="shared" si="20"/>
        <v>0.12891934087311965</v>
      </c>
      <c r="U567" s="75">
        <f>+R567/'סכום נכסי הקרן'!$C$42*100</f>
        <v>2.022297868935493E-2</v>
      </c>
      <c r="W567" s="78"/>
    </row>
    <row r="568" spans="2:23">
      <c r="B568" s="86" t="s">
        <v>1957</v>
      </c>
      <c r="C568" t="s">
        <v>1958</v>
      </c>
      <c r="D568" t="s">
        <v>424</v>
      </c>
      <c r="E568" t="s">
        <v>1710</v>
      </c>
      <c r="F568" s="15"/>
      <c r="G568" t="s">
        <v>1776</v>
      </c>
      <c r="H568" t="s">
        <v>1959</v>
      </c>
      <c r="I568" t="s">
        <v>431</v>
      </c>
      <c r="J568" t="s">
        <v>464</v>
      </c>
      <c r="K568" s="75">
        <v>4.46</v>
      </c>
      <c r="L568" t="s">
        <v>109</v>
      </c>
      <c r="M568" s="75">
        <v>6.5</v>
      </c>
      <c r="N568" s="75">
        <v>6.02</v>
      </c>
      <c r="O568" s="75">
        <v>2219313.04</v>
      </c>
      <c r="P568" s="75">
        <v>101.98472222222198</v>
      </c>
      <c r="Q568" s="75">
        <v>0</v>
      </c>
      <c r="R568" s="75">
        <v>7987.3982837329204</v>
      </c>
      <c r="S568" s="75">
        <v>0.32</v>
      </c>
      <c r="T568" s="75">
        <f t="shared" si="20"/>
        <v>0.1983007620736279</v>
      </c>
      <c r="U568" s="75">
        <f>+R568/'סכום נכסי הקרן'!$C$42*100</f>
        <v>3.1106520234575392E-2</v>
      </c>
      <c r="W568" s="78"/>
    </row>
    <row r="569" spans="2:23">
      <c r="B569" s="86" t="s">
        <v>1960</v>
      </c>
      <c r="C569" t="s">
        <v>1961</v>
      </c>
      <c r="D569" t="s">
        <v>126</v>
      </c>
      <c r="E569" t="s">
        <v>1710</v>
      </c>
      <c r="F569" s="15"/>
      <c r="G569" t="s">
        <v>1766</v>
      </c>
      <c r="H569" t="s">
        <v>1130</v>
      </c>
      <c r="I569" t="s">
        <v>426</v>
      </c>
      <c r="J569" t="s">
        <v>703</v>
      </c>
      <c r="K569" s="75">
        <v>4.97</v>
      </c>
      <c r="L569" t="s">
        <v>109</v>
      </c>
      <c r="M569" s="75">
        <v>7.38</v>
      </c>
      <c r="N569" s="75">
        <v>5.7</v>
      </c>
      <c r="O569" s="75">
        <v>1805041.29</v>
      </c>
      <c r="P569" s="75">
        <v>110.98006944444346</v>
      </c>
      <c r="Q569" s="75">
        <v>0</v>
      </c>
      <c r="R569" s="75">
        <v>7069.4201162372401</v>
      </c>
      <c r="S569" s="75">
        <v>0.21</v>
      </c>
      <c r="T569" s="75">
        <f t="shared" si="20"/>
        <v>0.17551039107734506</v>
      </c>
      <c r="U569" s="75">
        <f>+R569/'סכום נכסי הקרן'!$C$42*100</f>
        <v>2.7531500506279394E-2</v>
      </c>
      <c r="W569" s="78"/>
    </row>
    <row r="570" spans="2:23">
      <c r="B570" s="86" t="s">
        <v>1962</v>
      </c>
      <c r="C570" t="s">
        <v>1963</v>
      </c>
      <c r="D570" t="s">
        <v>126</v>
      </c>
      <c r="E570" t="s">
        <v>1710</v>
      </c>
      <c r="F570" s="15"/>
      <c r="G570" t="s">
        <v>1727</v>
      </c>
      <c r="H570" t="s">
        <v>1130</v>
      </c>
      <c r="I570" t="s">
        <v>426</v>
      </c>
      <c r="J570" t="s">
        <v>1759</v>
      </c>
      <c r="K570" s="75">
        <v>2.7</v>
      </c>
      <c r="L570" t="s">
        <v>109</v>
      </c>
      <c r="M570" s="75">
        <v>7.5</v>
      </c>
      <c r="N570" s="75">
        <v>7.09</v>
      </c>
      <c r="O570" s="75">
        <v>1923404.63</v>
      </c>
      <c r="P570" s="75">
        <v>106.93833333333333</v>
      </c>
      <c r="Q570" s="75">
        <v>0</v>
      </c>
      <c r="R570" s="75">
        <v>7258.64783980634</v>
      </c>
      <c r="S570" s="75">
        <v>0.1</v>
      </c>
      <c r="T570" s="75">
        <f t="shared" si="20"/>
        <v>0.18020829150202172</v>
      </c>
      <c r="U570" s="75">
        <f>+R570/'סכום נכסי הקרן'!$C$42*100</f>
        <v>2.8268438342988086E-2</v>
      </c>
      <c r="W570" s="78"/>
    </row>
    <row r="571" spans="2:23">
      <c r="B571" s="86" t="s">
        <v>1964</v>
      </c>
      <c r="C571" t="s">
        <v>1965</v>
      </c>
      <c r="D571" t="s">
        <v>1749</v>
      </c>
      <c r="E571" t="s">
        <v>1710</v>
      </c>
      <c r="F571" s="15"/>
      <c r="G571" t="s">
        <v>1776</v>
      </c>
      <c r="H571" t="s">
        <v>1959</v>
      </c>
      <c r="I571" t="s">
        <v>431</v>
      </c>
      <c r="J571" t="s">
        <v>473</v>
      </c>
      <c r="K571" s="75">
        <v>2.96</v>
      </c>
      <c r="L571" t="s">
        <v>109</v>
      </c>
      <c r="M571" s="75">
        <v>7.88</v>
      </c>
      <c r="N571" s="75">
        <v>5.96</v>
      </c>
      <c r="O571" s="75">
        <v>1242815.31</v>
      </c>
      <c r="P571" s="75">
        <v>105.784375</v>
      </c>
      <c r="Q571" s="75">
        <v>0</v>
      </c>
      <c r="R571" s="75">
        <v>4639.5918561418803</v>
      </c>
      <c r="S571" s="75">
        <v>0.28000000000000003</v>
      </c>
      <c r="T571" s="75">
        <f t="shared" si="20"/>
        <v>0.11518576739277778</v>
      </c>
      <c r="U571" s="75">
        <f>+R571/'סכום נכסי הקרן'!$C$42*100</f>
        <v>1.8068656754875099E-2</v>
      </c>
      <c r="W571" s="78"/>
    </row>
    <row r="572" spans="2:23">
      <c r="B572" s="86" t="s">
        <v>1966</v>
      </c>
      <c r="C572" t="s">
        <v>1967</v>
      </c>
      <c r="D572" t="s">
        <v>126</v>
      </c>
      <c r="E572" t="s">
        <v>1710</v>
      </c>
      <c r="F572" s="15"/>
      <c r="G572" t="s">
        <v>1712</v>
      </c>
      <c r="H572" t="s">
        <v>1968</v>
      </c>
      <c r="I572" t="s">
        <v>431</v>
      </c>
      <c r="J572" t="s">
        <v>330</v>
      </c>
      <c r="K572" s="75">
        <v>5.82</v>
      </c>
      <c r="L572" t="s">
        <v>109</v>
      </c>
      <c r="M572" s="75">
        <v>6.75</v>
      </c>
      <c r="N572" s="75">
        <v>6.58</v>
      </c>
      <c r="O572" s="75">
        <v>1627496.23</v>
      </c>
      <c r="P572" s="75">
        <v>103.34375000000011</v>
      </c>
      <c r="Q572" s="75">
        <v>0</v>
      </c>
      <c r="R572" s="75">
        <v>5935.4802765877103</v>
      </c>
      <c r="S572" s="75">
        <v>0.65</v>
      </c>
      <c r="T572" s="75">
        <f t="shared" si="20"/>
        <v>0.14735840386442497</v>
      </c>
      <c r="U572" s="75">
        <f>+R572/'סכום נכסי הקרן'!$C$42*100</f>
        <v>2.3115428925288388E-2</v>
      </c>
      <c r="W572" s="78"/>
    </row>
    <row r="573" spans="2:23">
      <c r="B573" s="86" t="s">
        <v>1969</v>
      </c>
      <c r="C573" t="s">
        <v>1970</v>
      </c>
      <c r="D573" t="s">
        <v>126</v>
      </c>
      <c r="E573" t="s">
        <v>1710</v>
      </c>
      <c r="F573" s="15"/>
      <c r="G573" t="s">
        <v>1784</v>
      </c>
      <c r="H573" t="s">
        <v>1968</v>
      </c>
      <c r="I573" t="s">
        <v>431</v>
      </c>
      <c r="J573" t="s">
        <v>348</v>
      </c>
      <c r="K573" s="75">
        <v>5.23</v>
      </c>
      <c r="L573" t="s">
        <v>109</v>
      </c>
      <c r="M573" s="75">
        <v>8.6300000000000008</v>
      </c>
      <c r="N573" s="75">
        <v>7.36</v>
      </c>
      <c r="O573" s="75">
        <v>2071358.85</v>
      </c>
      <c r="P573" s="75">
        <v>110.02745833333313</v>
      </c>
      <c r="Q573" s="75">
        <v>0</v>
      </c>
      <c r="R573" s="75">
        <v>8042.8150760343497</v>
      </c>
      <c r="S573" s="75">
        <v>0.17</v>
      </c>
      <c r="T573" s="75">
        <f t="shared" si="20"/>
        <v>0.19967657829747013</v>
      </c>
      <c r="U573" s="75">
        <f>+R573/'סכום נכסי הקרן'!$C$42*100</f>
        <v>3.1322338140459767E-2</v>
      </c>
      <c r="W573" s="78"/>
    </row>
    <row r="574" spans="2:23">
      <c r="B574" s="86" t="s">
        <v>1971</v>
      </c>
      <c r="C574" t="s">
        <v>1972</v>
      </c>
      <c r="D574" t="s">
        <v>126</v>
      </c>
      <c r="E574" t="s">
        <v>1710</v>
      </c>
      <c r="F574" s="15"/>
      <c r="G574" t="s">
        <v>1776</v>
      </c>
      <c r="H574" t="s">
        <v>1973</v>
      </c>
      <c r="I574" t="s">
        <v>426</v>
      </c>
      <c r="J574" t="s">
        <v>333</v>
      </c>
      <c r="K574" s="75">
        <v>4.53</v>
      </c>
      <c r="L574" t="s">
        <v>116</v>
      </c>
      <c r="M574" s="75">
        <v>8.5</v>
      </c>
      <c r="N574" s="75">
        <v>0</v>
      </c>
      <c r="O574" s="75">
        <v>1479542.02</v>
      </c>
      <c r="P574" s="75">
        <v>102.64165000000055</v>
      </c>
      <c r="Q574" s="75">
        <v>0</v>
      </c>
      <c r="R574" s="75">
        <v>7191.7587667265298</v>
      </c>
      <c r="S574" s="75">
        <v>0.56999999999999995</v>
      </c>
      <c r="T574" s="75">
        <f t="shared" si="20"/>
        <v>0.17854765637466882</v>
      </c>
      <c r="U574" s="75">
        <f>+R574/'סכום נכסי הקרן'!$C$42*100</f>
        <v>2.8007942217551766E-2</v>
      </c>
      <c r="W574" s="78"/>
    </row>
    <row r="575" spans="2:23">
      <c r="B575" s="86" t="s">
        <v>1974</v>
      </c>
      <c r="C575" t="s">
        <v>1975</v>
      </c>
      <c r="D575" t="s">
        <v>424</v>
      </c>
      <c r="E575" t="s">
        <v>1710</v>
      </c>
      <c r="F575" s="15"/>
      <c r="G575" t="s">
        <v>1776</v>
      </c>
      <c r="H575" t="s">
        <v>1976</v>
      </c>
      <c r="I575" t="s">
        <v>426</v>
      </c>
      <c r="J575" t="s">
        <v>751</v>
      </c>
      <c r="K575" s="75">
        <v>4.6500000000000004</v>
      </c>
      <c r="L575" t="s">
        <v>109</v>
      </c>
      <c r="M575" s="75">
        <v>6</v>
      </c>
      <c r="N575" s="75">
        <v>9.6300000000000008</v>
      </c>
      <c r="O575" s="75">
        <v>3817218.43</v>
      </c>
      <c r="P575" s="75">
        <v>83.966666666666598</v>
      </c>
      <c r="Q575" s="75">
        <v>0</v>
      </c>
      <c r="R575" s="75">
        <v>11311.119303875001</v>
      </c>
      <c r="S575" s="75">
        <v>0.23</v>
      </c>
      <c r="T575" s="75">
        <f t="shared" si="20"/>
        <v>0.28081779550573072</v>
      </c>
      <c r="U575" s="75">
        <f>+R575/'סכום נכסי הקרן'!$C$42*100</f>
        <v>4.4050584308317063E-2</v>
      </c>
      <c r="W575" s="78"/>
    </row>
    <row r="576" spans="2:23">
      <c r="B576" s="86" t="s">
        <v>1977</v>
      </c>
      <c r="C576" t="s">
        <v>1978</v>
      </c>
      <c r="D576" t="s">
        <v>424</v>
      </c>
      <c r="E576" t="s">
        <v>1710</v>
      </c>
      <c r="F576" s="15"/>
      <c r="G576" t="s">
        <v>1712</v>
      </c>
      <c r="H576" t="s">
        <v>1979</v>
      </c>
      <c r="I576" t="s">
        <v>431</v>
      </c>
      <c r="J576" t="s">
        <v>464</v>
      </c>
      <c r="K576" s="75">
        <v>0.5</v>
      </c>
      <c r="L576" t="s">
        <v>109</v>
      </c>
      <c r="M576" s="75">
        <v>6</v>
      </c>
      <c r="N576" s="75">
        <v>3.4</v>
      </c>
      <c r="O576" s="75">
        <v>251656.03</v>
      </c>
      <c r="P576" s="75">
        <v>102.13866666666686</v>
      </c>
      <c r="Q576" s="75">
        <v>0</v>
      </c>
      <c r="R576" s="75">
        <v>907.08750299415601</v>
      </c>
      <c r="S576" s="75">
        <v>0.08</v>
      </c>
      <c r="T576" s="75">
        <f t="shared" si="20"/>
        <v>2.2519991707129448E-2</v>
      </c>
      <c r="U576" s="75">
        <f>+R576/'סכום נכסי הקרן'!$C$42*100</f>
        <v>3.532606584034175E-3</v>
      </c>
      <c r="W576" s="78"/>
    </row>
    <row r="577" spans="2:23">
      <c r="B577" s="86" t="s">
        <v>1980</v>
      </c>
      <c r="C577" t="s">
        <v>1981</v>
      </c>
      <c r="D577" t="s">
        <v>126</v>
      </c>
      <c r="E577" t="s">
        <v>1710</v>
      </c>
      <c r="F577" s="15"/>
      <c r="G577" t="s">
        <v>1712</v>
      </c>
      <c r="H577" t="s">
        <v>1979</v>
      </c>
      <c r="I577" t="s">
        <v>431</v>
      </c>
      <c r="J577" t="s">
        <v>357</v>
      </c>
      <c r="K577" s="75">
        <v>3.81</v>
      </c>
      <c r="L577" t="s">
        <v>109</v>
      </c>
      <c r="M577" s="75">
        <v>6.25</v>
      </c>
      <c r="N577" s="75">
        <v>7.6</v>
      </c>
      <c r="O577" s="75">
        <v>1760654.99</v>
      </c>
      <c r="P577" s="75">
        <v>100.28586111111116</v>
      </c>
      <c r="Q577" s="75">
        <v>0</v>
      </c>
      <c r="R577" s="75">
        <v>6231.1130152299502</v>
      </c>
      <c r="S577" s="75">
        <v>0.27</v>
      </c>
      <c r="T577" s="75">
        <f t="shared" si="20"/>
        <v>0.15469798995794223</v>
      </c>
      <c r="U577" s="75">
        <f>+R577/'סכום נכסי הקרן'!$C$42*100</f>
        <v>2.4266755732830526E-2</v>
      </c>
      <c r="W577" s="78"/>
    </row>
    <row r="578" spans="2:23">
      <c r="B578" s="86" t="s">
        <v>1982</v>
      </c>
      <c r="C578" t="s">
        <v>1983</v>
      </c>
      <c r="D578" t="s">
        <v>126</v>
      </c>
      <c r="E578" t="s">
        <v>1710</v>
      </c>
      <c r="F578" s="15"/>
      <c r="G578" t="s">
        <v>1712</v>
      </c>
      <c r="H578" t="s">
        <v>1984</v>
      </c>
      <c r="I578" t="s">
        <v>431</v>
      </c>
      <c r="J578" t="s">
        <v>1584</v>
      </c>
      <c r="K578" s="75">
        <v>2.76</v>
      </c>
      <c r="L578" t="s">
        <v>109</v>
      </c>
      <c r="M578" s="75">
        <v>7.38</v>
      </c>
      <c r="N578" s="75">
        <v>10.58</v>
      </c>
      <c r="O578" s="75">
        <v>1442553.48</v>
      </c>
      <c r="P578" s="75">
        <v>94.823069444444343</v>
      </c>
      <c r="Q578" s="75">
        <v>0</v>
      </c>
      <c r="R578" s="75">
        <v>4827.2255395530801</v>
      </c>
      <c r="S578" s="75">
        <v>0.68</v>
      </c>
      <c r="T578" s="75">
        <f t="shared" si="20"/>
        <v>0.11984409305645478</v>
      </c>
      <c r="U578" s="75">
        <f>+R578/'סכום נכסי הקרן'!$C$42*100</f>
        <v>1.8799386682491859E-2</v>
      </c>
      <c r="W578" s="78"/>
    </row>
    <row r="579" spans="2:23">
      <c r="B579" s="86" t="s">
        <v>1982</v>
      </c>
      <c r="C579" t="s">
        <v>1983</v>
      </c>
      <c r="D579" t="s">
        <v>126</v>
      </c>
      <c r="E579" t="s">
        <v>1710</v>
      </c>
      <c r="F579" s="15"/>
      <c r="G579" t="s">
        <v>1712</v>
      </c>
      <c r="H579" t="s">
        <v>1984</v>
      </c>
      <c r="I579" t="s">
        <v>431</v>
      </c>
      <c r="J579" t="s">
        <v>1584</v>
      </c>
      <c r="K579" s="75">
        <v>2.76</v>
      </c>
      <c r="L579" t="s">
        <v>109</v>
      </c>
      <c r="M579" s="75">
        <v>7.38</v>
      </c>
      <c r="N579" s="75">
        <v>10.58</v>
      </c>
      <c r="O579" s="75">
        <v>532635.12</v>
      </c>
      <c r="P579" s="75">
        <v>94.823069444444243</v>
      </c>
      <c r="Q579" s="75">
        <v>0</v>
      </c>
      <c r="R579" s="75">
        <v>1782.3601621528101</v>
      </c>
      <c r="S579" s="75">
        <v>0.25</v>
      </c>
      <c r="T579" s="75">
        <f t="shared" si="20"/>
        <v>4.425012574675255E-2</v>
      </c>
      <c r="U579" s="75">
        <f>+R579/'סכום נכסי הקרן'!$C$42*100</f>
        <v>6.9413118614884079E-3</v>
      </c>
      <c r="W579" s="78"/>
    </row>
    <row r="580" spans="2:23">
      <c r="B580" s="86" t="s">
        <v>1985</v>
      </c>
      <c r="C580" t="s">
        <v>1986</v>
      </c>
      <c r="D580" t="s">
        <v>126</v>
      </c>
      <c r="E580" t="s">
        <v>1710</v>
      </c>
      <c r="F580" s="15"/>
      <c r="G580" t="s">
        <v>1727</v>
      </c>
      <c r="H580" t="s">
        <v>212</v>
      </c>
      <c r="I580" t="s">
        <v>213</v>
      </c>
      <c r="J580" t="s">
        <v>482</v>
      </c>
      <c r="K580" s="75">
        <v>0.2</v>
      </c>
      <c r="L580" t="s">
        <v>206</v>
      </c>
      <c r="M580" s="75">
        <v>7</v>
      </c>
      <c r="N580" s="75">
        <v>0</v>
      </c>
      <c r="O580" s="75">
        <v>10000000</v>
      </c>
      <c r="P580" s="75">
        <v>101</v>
      </c>
      <c r="Q580" s="75">
        <v>0</v>
      </c>
      <c r="R580" s="75">
        <v>4380.37</v>
      </c>
      <c r="S580" s="75">
        <v>1.43</v>
      </c>
      <c r="T580" s="75">
        <f t="shared" si="20"/>
        <v>0.1087501434520305</v>
      </c>
      <c r="U580" s="75">
        <f>+R580/'סכום נכסי הקרן'!$C$42*100</f>
        <v>1.7059130294958404E-2</v>
      </c>
      <c r="W580" s="78"/>
    </row>
    <row r="581" spans="2:23">
      <c r="B581" s="86" t="s">
        <v>1985</v>
      </c>
      <c r="C581" t="s">
        <v>1986</v>
      </c>
      <c r="D581" t="s">
        <v>126</v>
      </c>
      <c r="E581" t="s">
        <v>1710</v>
      </c>
      <c r="F581" s="15"/>
      <c r="G581" t="s">
        <v>1727</v>
      </c>
      <c r="H581" t="s">
        <v>212</v>
      </c>
      <c r="I581" t="s">
        <v>213</v>
      </c>
      <c r="J581" t="s">
        <v>482</v>
      </c>
      <c r="K581" s="75">
        <v>0.2</v>
      </c>
      <c r="L581" t="s">
        <v>206</v>
      </c>
      <c r="M581" s="75">
        <v>7</v>
      </c>
      <c r="N581" s="75">
        <v>0</v>
      </c>
      <c r="O581" s="75">
        <v>66579390.939999998</v>
      </c>
      <c r="P581" s="75">
        <v>101</v>
      </c>
      <c r="Q581" s="75">
        <v>0</v>
      </c>
      <c r="R581" s="75">
        <v>29164.2366691846</v>
      </c>
      <c r="S581" s="75">
        <v>9.51</v>
      </c>
      <c r="T581" s="75">
        <f t="shared" si="20"/>
        <v>0.72405183156737762</v>
      </c>
      <c r="U581" s="75">
        <f>+R581/'סכום נכסי הקרן'!$C$42*100</f>
        <v>0.11357865050044261</v>
      </c>
      <c r="W581" s="78"/>
    </row>
    <row r="582" spans="2:23">
      <c r="B582" s="86" t="s">
        <v>289</v>
      </c>
      <c r="C582" s="15"/>
      <c r="D582" s="15"/>
      <c r="E582" s="15"/>
      <c r="F582" s="15"/>
    </row>
    <row r="583" spans="2:23">
      <c r="B583" s="86" t="s">
        <v>449</v>
      </c>
      <c r="C583" s="15"/>
      <c r="D583" s="15"/>
      <c r="E583" s="15"/>
      <c r="F583" s="15"/>
    </row>
    <row r="584" spans="2:23">
      <c r="B584" s="86" t="s">
        <v>450</v>
      </c>
      <c r="C584" s="15"/>
      <c r="D584" s="15"/>
      <c r="E584" s="15"/>
      <c r="F584" s="15"/>
    </row>
    <row r="585" spans="2:23">
      <c r="B585" s="86" t="s">
        <v>451</v>
      </c>
      <c r="C585" s="15"/>
      <c r="D585" s="15"/>
      <c r="E585" s="15"/>
      <c r="F585" s="15"/>
    </row>
    <row r="586" spans="2:23">
      <c r="B586" s="86" t="s">
        <v>1987</v>
      </c>
      <c r="C586" s="15"/>
      <c r="D586" s="15"/>
      <c r="E586" s="15"/>
      <c r="F586" s="15"/>
    </row>
    <row r="587" spans="2:23">
      <c r="C587" s="15"/>
      <c r="D587" s="15"/>
      <c r="E587" s="15"/>
      <c r="F587" s="15"/>
    </row>
    <row r="588" spans="2:23">
      <c r="C588" s="15"/>
      <c r="D588" s="15"/>
      <c r="E588" s="15"/>
      <c r="F588" s="15"/>
    </row>
    <row r="589" spans="2:23">
      <c r="C589" s="15"/>
      <c r="D589" s="15"/>
      <c r="E589" s="15"/>
      <c r="F589" s="15"/>
    </row>
    <row r="590" spans="2:23">
      <c r="C590" s="15"/>
      <c r="D590" s="15"/>
      <c r="E590" s="15"/>
      <c r="F590" s="15"/>
    </row>
    <row r="591" spans="2:23">
      <c r="C591" s="15"/>
      <c r="D591" s="15"/>
      <c r="E591" s="15"/>
      <c r="F591" s="15"/>
    </row>
    <row r="592" spans="2:23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2:6">
      <c r="C753" s="15"/>
      <c r="D753" s="15"/>
      <c r="E753" s="15"/>
      <c r="F753" s="15"/>
    </row>
    <row r="754" spans="2:6">
      <c r="C754" s="15"/>
      <c r="D754" s="15"/>
      <c r="E754" s="15"/>
      <c r="F754" s="15"/>
    </row>
    <row r="755" spans="2:6">
      <c r="C755" s="15"/>
      <c r="D755" s="15"/>
      <c r="E755" s="15"/>
      <c r="F755" s="15"/>
    </row>
    <row r="756" spans="2:6">
      <c r="C756" s="15"/>
      <c r="D756" s="15"/>
      <c r="E756" s="15"/>
      <c r="F756" s="15"/>
    </row>
    <row r="757" spans="2:6">
      <c r="C757" s="15"/>
      <c r="D757" s="15"/>
      <c r="E757" s="15"/>
      <c r="F757" s="15"/>
    </row>
    <row r="758" spans="2:6">
      <c r="C758" s="15"/>
      <c r="D758" s="15"/>
      <c r="E758" s="15"/>
      <c r="F758" s="15"/>
    </row>
    <row r="759" spans="2:6">
      <c r="C759" s="15"/>
      <c r="D759" s="15"/>
      <c r="E759" s="15"/>
      <c r="F759" s="15"/>
    </row>
    <row r="760" spans="2:6">
      <c r="C760" s="15"/>
      <c r="D760" s="15"/>
      <c r="E760" s="15"/>
      <c r="F760" s="15"/>
    </row>
    <row r="761" spans="2:6">
      <c r="C761" s="15"/>
      <c r="D761" s="15"/>
      <c r="E761" s="15"/>
      <c r="F761" s="15"/>
    </row>
    <row r="762" spans="2:6">
      <c r="C762" s="15"/>
      <c r="D762" s="15"/>
      <c r="E762" s="15"/>
      <c r="F762" s="15"/>
    </row>
    <row r="763" spans="2:6">
      <c r="C763" s="15"/>
      <c r="D763" s="15"/>
      <c r="E763" s="15"/>
      <c r="F763" s="15"/>
    </row>
    <row r="764" spans="2:6">
      <c r="C764" s="15"/>
      <c r="D764" s="15"/>
      <c r="E764" s="15"/>
      <c r="F764" s="15"/>
    </row>
    <row r="765" spans="2:6">
      <c r="C765" s="15"/>
      <c r="D765" s="15"/>
      <c r="E765" s="15"/>
      <c r="F765" s="15"/>
    </row>
    <row r="766" spans="2:6">
      <c r="B766" s="15"/>
      <c r="C766" s="15"/>
      <c r="D766" s="15"/>
      <c r="E766" s="15"/>
      <c r="F766" s="15"/>
    </row>
    <row r="767" spans="2:6">
      <c r="B767" s="15"/>
      <c r="C767" s="15"/>
      <c r="D767" s="15"/>
      <c r="E767" s="15"/>
      <c r="F767" s="15"/>
    </row>
    <row r="768" spans="2:6">
      <c r="B768" s="18"/>
      <c r="C768" s="15"/>
      <c r="D768" s="15"/>
      <c r="E768" s="15"/>
      <c r="F768" s="15"/>
    </row>
    <row r="769" spans="3:6">
      <c r="C769" s="15"/>
      <c r="D769" s="15"/>
      <c r="E769" s="15"/>
      <c r="F769" s="15"/>
    </row>
    <row r="770" spans="3:6">
      <c r="C770" s="15"/>
      <c r="D770" s="15"/>
      <c r="E770" s="15"/>
      <c r="F770" s="15"/>
    </row>
    <row r="771" spans="3:6">
      <c r="C771" s="15"/>
      <c r="D771" s="15"/>
      <c r="E771" s="15"/>
      <c r="F771" s="15"/>
    </row>
    <row r="772" spans="3:6">
      <c r="C772" s="15"/>
      <c r="D772" s="15"/>
      <c r="E772" s="15"/>
      <c r="F772" s="15"/>
    </row>
    <row r="773" spans="3:6">
      <c r="C773" s="15"/>
      <c r="D773" s="15"/>
      <c r="E773" s="15"/>
      <c r="F773" s="15"/>
    </row>
    <row r="774" spans="3:6">
      <c r="C774" s="15"/>
      <c r="D774" s="15"/>
      <c r="E774" s="15"/>
      <c r="F774" s="15"/>
    </row>
    <row r="775" spans="3:6">
      <c r="C775" s="15"/>
      <c r="D775" s="15"/>
      <c r="E775" s="15"/>
      <c r="F775" s="15"/>
    </row>
    <row r="776" spans="3:6">
      <c r="C776" s="15"/>
      <c r="D776" s="15"/>
      <c r="E776" s="15"/>
      <c r="F776" s="15"/>
    </row>
    <row r="777" spans="3:6">
      <c r="C777" s="15"/>
      <c r="D777" s="15"/>
      <c r="E777" s="15"/>
      <c r="F777" s="15"/>
    </row>
    <row r="778" spans="3:6">
      <c r="C778" s="15"/>
      <c r="D778" s="15"/>
      <c r="E778" s="15"/>
      <c r="F778" s="15"/>
    </row>
    <row r="779" spans="3:6">
      <c r="C779" s="15"/>
      <c r="D779" s="15"/>
      <c r="E779" s="15"/>
      <c r="F779" s="15"/>
    </row>
    <row r="780" spans="3:6">
      <c r="C780" s="15"/>
      <c r="D780" s="15"/>
      <c r="E780" s="15"/>
      <c r="F780" s="15"/>
    </row>
    <row r="781" spans="3:6">
      <c r="C781" s="15"/>
      <c r="D781" s="15"/>
      <c r="E781" s="15"/>
      <c r="F781" s="15"/>
    </row>
    <row r="782" spans="3:6">
      <c r="C782" s="15"/>
      <c r="D782" s="15"/>
      <c r="E782" s="15"/>
      <c r="F782" s="15"/>
    </row>
    <row r="783" spans="3:6">
      <c r="C783" s="15"/>
      <c r="D783" s="15"/>
      <c r="E783" s="15"/>
      <c r="F783" s="15"/>
    </row>
    <row r="784" spans="3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</sheetData>
  <autoFilter ref="B13:BN586"/>
  <dataValidations count="5">
    <dataValidation allowBlank="1" showInputMessage="1" showErrorMessage="1" sqref="H2 Q9 C1:C3"/>
    <dataValidation type="list" allowBlank="1" showInputMessage="1" showErrorMessage="1" sqref="L12:L798">
      <formula1>$BN$7:$BN$11</formula1>
    </dataValidation>
    <dataValidation type="list" allowBlank="1" showInputMessage="1" showErrorMessage="1" sqref="E12:E792">
      <formula1>$BI$7:$BI$11</formula1>
    </dataValidation>
    <dataValidation type="list" allowBlank="1" showInputMessage="1" showErrorMessage="1" sqref="I12:I798">
      <formula1>$BM$7:$BM$10</formula1>
    </dataValidation>
    <dataValidation type="list" allowBlank="1" showInputMessage="1" showErrorMessage="1" sqref="G12:G798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434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91" t="s">
        <v>196</v>
      </c>
    </row>
    <row r="2" spans="2:61">
      <c r="B2" s="2" t="s">
        <v>1</v>
      </c>
      <c r="C2" s="91">
        <v>513026484</v>
      </c>
    </row>
    <row r="3" spans="2:61">
      <c r="B3" s="2" t="s">
        <v>2</v>
      </c>
      <c r="C3" s="91" t="s">
        <v>5183</v>
      </c>
    </row>
    <row r="4" spans="2:61">
      <c r="B4" s="2" t="s">
        <v>3</v>
      </c>
    </row>
    <row r="6" spans="2:61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8"/>
      <c r="BI6" s="18"/>
    </row>
    <row r="7" spans="2:61" ht="26.25" customHeight="1">
      <c r="B7" s="146" t="s">
        <v>92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8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4">
        <v>313650871.38</v>
      </c>
      <c r="J11" s="7"/>
      <c r="K11" s="74">
        <v>3776318.9174472685</v>
      </c>
      <c r="L11" s="7"/>
      <c r="M11" s="74">
        <v>100</v>
      </c>
      <c r="N11" s="74">
        <v>14.71</v>
      </c>
      <c r="BE11" s="15"/>
      <c r="BF11" s="18"/>
      <c r="BG11" s="15"/>
      <c r="BI11" s="15"/>
    </row>
    <row r="12" spans="2:61">
      <c r="B12" s="76" t="s">
        <v>207</v>
      </c>
      <c r="E12" s="15"/>
      <c r="F12" s="15"/>
      <c r="G12" s="15"/>
      <c r="I12" s="77">
        <v>284350565.23000002</v>
      </c>
      <c r="K12" s="77">
        <v>2454817.5938974898</v>
      </c>
      <c r="M12" s="77">
        <v>65.010000000000005</v>
      </c>
      <c r="N12" s="77">
        <v>9.57</v>
      </c>
    </row>
    <row r="13" spans="2:61">
      <c r="B13" s="76" t="s">
        <v>1988</v>
      </c>
      <c r="E13" s="15"/>
      <c r="F13" s="15"/>
      <c r="G13" s="15"/>
      <c r="I13" s="77">
        <v>158406645.46000001</v>
      </c>
      <c r="K13" s="77">
        <v>1590278.2348403861</v>
      </c>
      <c r="M13" s="77">
        <v>42.11</v>
      </c>
      <c r="N13" s="77">
        <v>6.2</v>
      </c>
    </row>
    <row r="14" spans="2:61">
      <c r="B14" t="s">
        <v>1989</v>
      </c>
      <c r="C14" t="s">
        <v>1990</v>
      </c>
      <c r="D14" t="s">
        <v>103</v>
      </c>
      <c r="E14" s="15"/>
      <c r="F14" t="s">
        <v>1991</v>
      </c>
      <c r="G14" t="s">
        <v>126</v>
      </c>
      <c r="H14" t="s">
        <v>105</v>
      </c>
      <c r="I14" s="75">
        <v>470139.32</v>
      </c>
      <c r="J14" s="75">
        <v>11060</v>
      </c>
      <c r="K14" s="75">
        <v>51997.408792000002</v>
      </c>
      <c r="L14" s="75">
        <v>0.1</v>
      </c>
      <c r="M14" s="75">
        <v>1.38</v>
      </c>
      <c r="N14" s="75">
        <v>0.2</v>
      </c>
    </row>
    <row r="15" spans="2:61">
      <c r="B15" t="s">
        <v>1992</v>
      </c>
      <c r="C15" t="s">
        <v>1993</v>
      </c>
      <c r="D15" t="s">
        <v>103</v>
      </c>
      <c r="E15" s="15"/>
      <c r="F15" t="s">
        <v>1692</v>
      </c>
      <c r="G15" t="s">
        <v>126</v>
      </c>
      <c r="H15" t="s">
        <v>105</v>
      </c>
      <c r="I15" s="75">
        <v>3326681.76</v>
      </c>
      <c r="J15" s="75">
        <v>1094</v>
      </c>
      <c r="K15" s="75">
        <v>36393.898454399998</v>
      </c>
      <c r="L15" s="75">
        <v>0.28000000000000003</v>
      </c>
      <c r="M15" s="75">
        <v>0.96</v>
      </c>
      <c r="N15" s="75">
        <v>0.14000000000000001</v>
      </c>
    </row>
    <row r="16" spans="2:61">
      <c r="B16" t="s">
        <v>1994</v>
      </c>
      <c r="C16" t="s">
        <v>1995</v>
      </c>
      <c r="D16" t="s">
        <v>103</v>
      </c>
      <c r="E16" s="15"/>
      <c r="F16" t="s">
        <v>907</v>
      </c>
      <c r="G16" t="s">
        <v>126</v>
      </c>
      <c r="H16" t="s">
        <v>105</v>
      </c>
      <c r="I16" s="75">
        <v>63089.69</v>
      </c>
      <c r="J16" s="75">
        <v>70450</v>
      </c>
      <c r="K16" s="75">
        <v>44446.686605000003</v>
      </c>
      <c r="L16" s="75">
        <v>0.82</v>
      </c>
      <c r="M16" s="75">
        <v>1.18</v>
      </c>
      <c r="N16" s="75">
        <v>0.17</v>
      </c>
    </row>
    <row r="17" spans="2:14">
      <c r="B17" t="s">
        <v>1996</v>
      </c>
      <c r="C17" t="s">
        <v>1997</v>
      </c>
      <c r="D17" t="s">
        <v>103</v>
      </c>
      <c r="E17" s="15"/>
      <c r="F17" t="s">
        <v>1683</v>
      </c>
      <c r="G17" t="s">
        <v>126</v>
      </c>
      <c r="H17" t="s">
        <v>105</v>
      </c>
      <c r="I17" s="75">
        <v>100453219.73</v>
      </c>
      <c r="J17" s="75">
        <v>49.1</v>
      </c>
      <c r="K17" s="75">
        <v>49322.530887430003</v>
      </c>
      <c r="L17" s="75">
        <v>0.78</v>
      </c>
      <c r="M17" s="75">
        <v>1.31</v>
      </c>
      <c r="N17" s="75">
        <v>0.19</v>
      </c>
    </row>
    <row r="18" spans="2:14">
      <c r="B18" t="s">
        <v>1998</v>
      </c>
      <c r="C18" t="s">
        <v>1999</v>
      </c>
      <c r="D18" t="s">
        <v>103</v>
      </c>
      <c r="E18" s="15"/>
      <c r="F18" t="s">
        <v>754</v>
      </c>
      <c r="G18" t="s">
        <v>126</v>
      </c>
      <c r="H18" t="s">
        <v>105</v>
      </c>
      <c r="I18" s="75">
        <v>122964.89</v>
      </c>
      <c r="J18" s="75">
        <v>58210</v>
      </c>
      <c r="K18" s="75">
        <v>71577.862469</v>
      </c>
      <c r="L18" s="75">
        <v>1.21</v>
      </c>
      <c r="M18" s="75">
        <v>1.9</v>
      </c>
      <c r="N18" s="75">
        <v>0.28000000000000003</v>
      </c>
    </row>
    <row r="19" spans="2:14">
      <c r="B19" t="s">
        <v>2000</v>
      </c>
      <c r="C19" t="s">
        <v>2001</v>
      </c>
      <c r="D19" t="s">
        <v>103</v>
      </c>
      <c r="E19" s="15"/>
      <c r="F19" t="s">
        <v>1186</v>
      </c>
      <c r="G19" t="s">
        <v>1187</v>
      </c>
      <c r="H19" t="s">
        <v>105</v>
      </c>
      <c r="I19" s="75">
        <v>120689.05</v>
      </c>
      <c r="J19" s="75">
        <v>51930</v>
      </c>
      <c r="K19" s="75">
        <v>62673.823665000004</v>
      </c>
      <c r="L19" s="75">
        <v>0.28000000000000003</v>
      </c>
      <c r="M19" s="75">
        <v>1.66</v>
      </c>
      <c r="N19" s="75">
        <v>0.24</v>
      </c>
    </row>
    <row r="20" spans="2:14">
      <c r="B20" t="s">
        <v>2002</v>
      </c>
      <c r="C20" t="s">
        <v>2003</v>
      </c>
      <c r="D20" t="s">
        <v>103</v>
      </c>
      <c r="E20" s="15"/>
      <c r="F20" t="s">
        <v>2004</v>
      </c>
      <c r="G20" t="s">
        <v>1187</v>
      </c>
      <c r="H20" t="s">
        <v>105</v>
      </c>
      <c r="I20" s="75">
        <v>265985.11</v>
      </c>
      <c r="J20" s="75">
        <v>28180</v>
      </c>
      <c r="K20" s="75">
        <v>74954.603998000006</v>
      </c>
      <c r="L20" s="75">
        <v>0.44</v>
      </c>
      <c r="M20" s="75">
        <v>1.98</v>
      </c>
      <c r="N20" s="75">
        <v>0.28999999999999998</v>
      </c>
    </row>
    <row r="21" spans="2:14">
      <c r="B21" t="s">
        <v>2005</v>
      </c>
      <c r="C21" t="s">
        <v>2006</v>
      </c>
      <c r="D21" t="s">
        <v>103</v>
      </c>
      <c r="E21" s="15"/>
      <c r="F21" t="s">
        <v>635</v>
      </c>
      <c r="G21" t="s">
        <v>615</v>
      </c>
      <c r="H21" t="s">
        <v>105</v>
      </c>
      <c r="I21" s="75">
        <v>904893.51</v>
      </c>
      <c r="J21" s="75">
        <v>2210</v>
      </c>
      <c r="K21" s="75">
        <v>19998.146571000001</v>
      </c>
      <c r="L21" s="75">
        <v>0.42</v>
      </c>
      <c r="M21" s="75">
        <v>0.53</v>
      </c>
      <c r="N21" s="75">
        <v>0.08</v>
      </c>
    </row>
    <row r="22" spans="2:14">
      <c r="B22" t="s">
        <v>2007</v>
      </c>
      <c r="C22" t="s">
        <v>2008</v>
      </c>
      <c r="D22" t="s">
        <v>103</v>
      </c>
      <c r="E22" s="15"/>
      <c r="F22" t="s">
        <v>587</v>
      </c>
      <c r="G22" t="s">
        <v>459</v>
      </c>
      <c r="H22" t="s">
        <v>105</v>
      </c>
      <c r="I22" s="75">
        <v>3382828.73</v>
      </c>
      <c r="J22" s="75">
        <v>891</v>
      </c>
      <c r="K22" s="75">
        <v>30141.003984300001</v>
      </c>
      <c r="L22" s="75">
        <v>0.28999999999999998</v>
      </c>
      <c r="M22" s="75">
        <v>0.8</v>
      </c>
      <c r="N22" s="75">
        <v>0.12</v>
      </c>
    </row>
    <row r="23" spans="2:14">
      <c r="B23" t="s">
        <v>2009</v>
      </c>
      <c r="C23" t="s">
        <v>2010</v>
      </c>
      <c r="D23" t="s">
        <v>103</v>
      </c>
      <c r="E23" s="15"/>
      <c r="F23" t="s">
        <v>500</v>
      </c>
      <c r="G23" t="s">
        <v>459</v>
      </c>
      <c r="H23" t="s">
        <v>105</v>
      </c>
      <c r="I23" s="75">
        <v>371290.92</v>
      </c>
      <c r="J23" s="75">
        <v>6599</v>
      </c>
      <c r="K23" s="75">
        <v>24501.487810800001</v>
      </c>
      <c r="L23" s="75">
        <v>0.37</v>
      </c>
      <c r="M23" s="75">
        <v>0.65</v>
      </c>
      <c r="N23" s="75">
        <v>0.1</v>
      </c>
    </row>
    <row r="24" spans="2:14">
      <c r="B24" t="s">
        <v>2011</v>
      </c>
      <c r="C24" t="s">
        <v>2012</v>
      </c>
      <c r="D24" t="s">
        <v>103</v>
      </c>
      <c r="E24" s="15"/>
      <c r="F24" t="s">
        <v>487</v>
      </c>
      <c r="G24" t="s">
        <v>459</v>
      </c>
      <c r="H24" t="s">
        <v>105</v>
      </c>
      <c r="I24" s="75">
        <v>7950347.25</v>
      </c>
      <c r="J24" s="75">
        <v>2473</v>
      </c>
      <c r="K24" s="75">
        <v>196612.0874925</v>
      </c>
      <c r="L24" s="75">
        <v>0.6</v>
      </c>
      <c r="M24" s="75">
        <v>5.21</v>
      </c>
      <c r="N24" s="75">
        <v>0.77</v>
      </c>
    </row>
    <row r="25" spans="2:14">
      <c r="B25" t="s">
        <v>2013</v>
      </c>
      <c r="C25" t="s">
        <v>2014</v>
      </c>
      <c r="D25" t="s">
        <v>103</v>
      </c>
      <c r="E25" s="15"/>
      <c r="F25" t="s">
        <v>458</v>
      </c>
      <c r="G25" t="s">
        <v>459</v>
      </c>
      <c r="H25" t="s">
        <v>105</v>
      </c>
      <c r="I25" s="75">
        <v>7568975.9299999997</v>
      </c>
      <c r="J25" s="75">
        <v>1875</v>
      </c>
      <c r="K25" s="75">
        <v>141918.29868750001</v>
      </c>
      <c r="L25" s="75">
        <v>0.5</v>
      </c>
      <c r="M25" s="75">
        <v>3.76</v>
      </c>
      <c r="N25" s="75">
        <v>0.55000000000000004</v>
      </c>
    </row>
    <row r="26" spans="2:14">
      <c r="B26" t="s">
        <v>2015</v>
      </c>
      <c r="C26" t="s">
        <v>2016</v>
      </c>
      <c r="D26" t="s">
        <v>103</v>
      </c>
      <c r="E26" s="15"/>
      <c r="F26" t="s">
        <v>463</v>
      </c>
      <c r="G26" t="s">
        <v>459</v>
      </c>
      <c r="H26" t="s">
        <v>105</v>
      </c>
      <c r="I26" s="75">
        <v>1091271.47</v>
      </c>
      <c r="J26" s="75">
        <v>6333</v>
      </c>
      <c r="K26" s="75">
        <v>69110.222195099996</v>
      </c>
      <c r="L26" s="75">
        <v>0.47</v>
      </c>
      <c r="M26" s="75">
        <v>1.83</v>
      </c>
      <c r="N26" s="75">
        <v>0.27</v>
      </c>
    </row>
    <row r="27" spans="2:14">
      <c r="B27" t="s">
        <v>2017</v>
      </c>
      <c r="C27" t="s">
        <v>2018</v>
      </c>
      <c r="D27" t="s">
        <v>103</v>
      </c>
      <c r="E27" s="15"/>
      <c r="F27" t="s">
        <v>2019</v>
      </c>
      <c r="G27" t="s">
        <v>1057</v>
      </c>
      <c r="H27" t="s">
        <v>105</v>
      </c>
      <c r="I27" s="75">
        <v>195211.82</v>
      </c>
      <c r="J27" s="75">
        <v>21560</v>
      </c>
      <c r="K27" s="75">
        <v>42087.668392</v>
      </c>
      <c r="L27" s="75">
        <v>0.39</v>
      </c>
      <c r="M27" s="75">
        <v>1.1100000000000001</v>
      </c>
      <c r="N27" s="75">
        <v>0.16</v>
      </c>
    </row>
    <row r="28" spans="2:14">
      <c r="B28" t="s">
        <v>2020</v>
      </c>
      <c r="C28" t="s">
        <v>2021</v>
      </c>
      <c r="D28" t="s">
        <v>103</v>
      </c>
      <c r="E28" s="15"/>
      <c r="F28" t="s">
        <v>2022</v>
      </c>
      <c r="G28" t="s">
        <v>2023</v>
      </c>
      <c r="H28" t="s">
        <v>105</v>
      </c>
      <c r="I28" s="75">
        <v>437378.63</v>
      </c>
      <c r="J28" s="75">
        <v>2437</v>
      </c>
      <c r="K28" s="75">
        <v>10658.9172131</v>
      </c>
      <c r="L28" s="75">
        <v>0.08</v>
      </c>
      <c r="M28" s="75">
        <v>0.28000000000000003</v>
      </c>
      <c r="N28" s="75">
        <v>0.04</v>
      </c>
    </row>
    <row r="29" spans="2:14">
      <c r="B29" t="s">
        <v>2024</v>
      </c>
      <c r="C29" t="s">
        <v>2025</v>
      </c>
      <c r="D29" t="s">
        <v>103</v>
      </c>
      <c r="E29" s="15"/>
      <c r="F29" t="s">
        <v>850</v>
      </c>
      <c r="G29" t="s">
        <v>115</v>
      </c>
      <c r="H29" t="s">
        <v>105</v>
      </c>
      <c r="I29" s="75">
        <v>4877.03</v>
      </c>
      <c r="J29" s="75">
        <v>66650</v>
      </c>
      <c r="K29" s="75">
        <v>3250.5404950000002</v>
      </c>
      <c r="L29" s="75">
        <v>0.04</v>
      </c>
      <c r="M29" s="75">
        <v>0.09</v>
      </c>
      <c r="N29" s="75">
        <v>0.01</v>
      </c>
    </row>
    <row r="30" spans="2:14">
      <c r="B30" t="s">
        <v>2026</v>
      </c>
      <c r="C30" t="s">
        <v>2027</v>
      </c>
      <c r="D30" t="s">
        <v>103</v>
      </c>
      <c r="E30" s="15"/>
      <c r="F30" t="s">
        <v>997</v>
      </c>
      <c r="G30" t="s">
        <v>647</v>
      </c>
      <c r="H30" t="s">
        <v>105</v>
      </c>
      <c r="I30" s="75">
        <v>8411097.4600000009</v>
      </c>
      <c r="J30" s="75">
        <v>176.9</v>
      </c>
      <c r="K30" s="75">
        <v>14879.23140674</v>
      </c>
      <c r="L30" s="75">
        <v>0.26</v>
      </c>
      <c r="M30" s="75">
        <v>0.39</v>
      </c>
      <c r="N30" s="75">
        <v>0.06</v>
      </c>
    </row>
    <row r="31" spans="2:14">
      <c r="B31" t="s">
        <v>2028</v>
      </c>
      <c r="C31" t="s">
        <v>2029</v>
      </c>
      <c r="D31" t="s">
        <v>103</v>
      </c>
      <c r="E31" s="15"/>
      <c r="F31" t="s">
        <v>2030</v>
      </c>
      <c r="G31" t="s">
        <v>647</v>
      </c>
      <c r="H31" t="s">
        <v>105</v>
      </c>
      <c r="I31" s="75">
        <v>832947.24</v>
      </c>
      <c r="J31" s="75">
        <v>6176</v>
      </c>
      <c r="K31" s="75">
        <v>51442.821542400001</v>
      </c>
      <c r="L31" s="75">
        <v>0.08</v>
      </c>
      <c r="M31" s="75">
        <v>1.36</v>
      </c>
      <c r="N31" s="75">
        <v>0.2</v>
      </c>
    </row>
    <row r="32" spans="2:14">
      <c r="B32" t="s">
        <v>2031</v>
      </c>
      <c r="C32" t="s">
        <v>2032</v>
      </c>
      <c r="D32" t="s">
        <v>103</v>
      </c>
      <c r="E32" s="15"/>
      <c r="F32" t="s">
        <v>1232</v>
      </c>
      <c r="G32" t="s">
        <v>647</v>
      </c>
      <c r="H32" t="s">
        <v>105</v>
      </c>
      <c r="I32" s="75">
        <v>3890111.83</v>
      </c>
      <c r="J32" s="75">
        <v>1568</v>
      </c>
      <c r="K32" s="75">
        <v>60996.953494399997</v>
      </c>
      <c r="L32" s="75">
        <v>0.3</v>
      </c>
      <c r="M32" s="75">
        <v>1.62</v>
      </c>
      <c r="N32" s="75">
        <v>0.24</v>
      </c>
    </row>
    <row r="33" spans="2:14">
      <c r="B33" t="s">
        <v>2033</v>
      </c>
      <c r="C33" t="s">
        <v>2034</v>
      </c>
      <c r="D33" t="s">
        <v>103</v>
      </c>
      <c r="E33" s="15"/>
      <c r="F33" t="s">
        <v>2035</v>
      </c>
      <c r="G33" t="s">
        <v>647</v>
      </c>
      <c r="H33" t="s">
        <v>105</v>
      </c>
      <c r="I33" s="75">
        <v>251801.15</v>
      </c>
      <c r="J33" s="75">
        <v>29660</v>
      </c>
      <c r="K33" s="75">
        <v>74684.221090000006</v>
      </c>
      <c r="L33" s="75">
        <v>0.18</v>
      </c>
      <c r="M33" s="75">
        <v>1.98</v>
      </c>
      <c r="N33" s="75">
        <v>0.28999999999999998</v>
      </c>
    </row>
    <row r="34" spans="2:14">
      <c r="B34" t="s">
        <v>2036</v>
      </c>
      <c r="C34" t="s">
        <v>2037</v>
      </c>
      <c r="D34" t="s">
        <v>103</v>
      </c>
      <c r="E34" s="15"/>
      <c r="F34" t="s">
        <v>1356</v>
      </c>
      <c r="G34" t="s">
        <v>2038</v>
      </c>
      <c r="H34" t="s">
        <v>105</v>
      </c>
      <c r="I34" s="75">
        <v>461056.98</v>
      </c>
      <c r="J34" s="75">
        <v>10860</v>
      </c>
      <c r="K34" s="75">
        <v>50070.788028000003</v>
      </c>
      <c r="L34" s="75">
        <v>0.47</v>
      </c>
      <c r="M34" s="75">
        <v>1.33</v>
      </c>
      <c r="N34" s="75">
        <v>0.2</v>
      </c>
    </row>
    <row r="35" spans="2:14">
      <c r="B35" t="s">
        <v>2039</v>
      </c>
      <c r="C35" t="s">
        <v>2040</v>
      </c>
      <c r="D35" t="s">
        <v>103</v>
      </c>
      <c r="E35" s="15"/>
      <c r="F35" t="s">
        <v>2041</v>
      </c>
      <c r="G35" t="s">
        <v>629</v>
      </c>
      <c r="H35" t="s">
        <v>105</v>
      </c>
      <c r="I35" s="75">
        <v>24716.54</v>
      </c>
      <c r="J35" s="75">
        <v>22590</v>
      </c>
      <c r="K35" s="75">
        <v>5583.4663860000001</v>
      </c>
      <c r="L35" s="75">
        <v>0.11</v>
      </c>
      <c r="M35" s="75">
        <v>0.15</v>
      </c>
      <c r="N35" s="75">
        <v>0.02</v>
      </c>
    </row>
    <row r="36" spans="2:14">
      <c r="B36" t="s">
        <v>2042</v>
      </c>
      <c r="C36" t="s">
        <v>2043</v>
      </c>
      <c r="D36" t="s">
        <v>103</v>
      </c>
      <c r="E36" s="15"/>
      <c r="F36" t="s">
        <v>2044</v>
      </c>
      <c r="G36" t="s">
        <v>629</v>
      </c>
      <c r="H36" t="s">
        <v>105</v>
      </c>
      <c r="I36" s="75">
        <v>152128.29999999999</v>
      </c>
      <c r="J36" s="75">
        <v>27190</v>
      </c>
      <c r="K36" s="75">
        <v>41363.68477</v>
      </c>
      <c r="L36" s="75">
        <v>0.26</v>
      </c>
      <c r="M36" s="75">
        <v>1.1000000000000001</v>
      </c>
      <c r="N36" s="75">
        <v>0.16</v>
      </c>
    </row>
    <row r="37" spans="2:14">
      <c r="B37" t="s">
        <v>2045</v>
      </c>
      <c r="C37" t="s">
        <v>2046</v>
      </c>
      <c r="D37" t="s">
        <v>103</v>
      </c>
      <c r="E37" s="15"/>
      <c r="F37" t="s">
        <v>628</v>
      </c>
      <c r="G37" t="s">
        <v>629</v>
      </c>
      <c r="H37" t="s">
        <v>105</v>
      </c>
      <c r="I37" s="75">
        <v>233496.46</v>
      </c>
      <c r="J37" s="75">
        <v>6521.88</v>
      </c>
      <c r="K37" s="75">
        <v>15228.358925447999</v>
      </c>
      <c r="L37" s="75">
        <v>0.2</v>
      </c>
      <c r="M37" s="75">
        <v>0.4</v>
      </c>
      <c r="N37" s="75">
        <v>0.06</v>
      </c>
    </row>
    <row r="38" spans="2:14">
      <c r="B38" t="s">
        <v>2045</v>
      </c>
      <c r="C38" t="s">
        <v>2047</v>
      </c>
      <c r="D38" t="s">
        <v>103</v>
      </c>
      <c r="E38" s="15"/>
      <c r="F38" t="s">
        <v>628</v>
      </c>
      <c r="G38" t="s">
        <v>629</v>
      </c>
      <c r="H38" t="s">
        <v>105</v>
      </c>
      <c r="I38" s="75">
        <v>189850.61</v>
      </c>
      <c r="J38" s="75">
        <v>6632.48</v>
      </c>
      <c r="K38" s="75">
        <v>12591.803738127999</v>
      </c>
      <c r="L38" s="75">
        <v>0.17</v>
      </c>
      <c r="M38" s="75">
        <v>0.33</v>
      </c>
      <c r="N38" s="75">
        <v>0.05</v>
      </c>
    </row>
    <row r="39" spans="2:14">
      <c r="B39" t="s">
        <v>2048</v>
      </c>
      <c r="C39" t="s">
        <v>2049</v>
      </c>
      <c r="D39" t="s">
        <v>103</v>
      </c>
      <c r="E39" s="15"/>
      <c r="F39" t="s">
        <v>628</v>
      </c>
      <c r="G39" t="s">
        <v>629</v>
      </c>
      <c r="H39" t="s">
        <v>105</v>
      </c>
      <c r="I39" s="75">
        <v>385206.76</v>
      </c>
      <c r="J39" s="75">
        <v>6635</v>
      </c>
      <c r="K39" s="75">
        <v>25558.468526000001</v>
      </c>
      <c r="L39" s="75">
        <v>0.34</v>
      </c>
      <c r="M39" s="75">
        <v>0.68</v>
      </c>
      <c r="N39" s="75">
        <v>0.1</v>
      </c>
    </row>
    <row r="40" spans="2:14">
      <c r="B40" t="s">
        <v>5253</v>
      </c>
      <c r="C40" t="s">
        <v>2050</v>
      </c>
      <c r="D40" t="s">
        <v>103</v>
      </c>
      <c r="E40" s="15"/>
      <c r="F40" t="s">
        <v>547</v>
      </c>
      <c r="G40" t="s">
        <v>515</v>
      </c>
      <c r="H40" t="s">
        <v>105</v>
      </c>
      <c r="I40" s="75">
        <v>664521.89</v>
      </c>
      <c r="J40" s="75">
        <v>4563</v>
      </c>
      <c r="K40" s="75">
        <v>30322.1338407</v>
      </c>
      <c r="L40" s="75">
        <v>0.57999999999999996</v>
      </c>
      <c r="M40" s="75">
        <v>0.8</v>
      </c>
      <c r="N40" s="75">
        <v>0.12</v>
      </c>
    </row>
    <row r="41" spans="2:14">
      <c r="B41" t="s">
        <v>2051</v>
      </c>
      <c r="C41" t="s">
        <v>2052</v>
      </c>
      <c r="D41" t="s">
        <v>103</v>
      </c>
      <c r="E41" s="15"/>
      <c r="F41" t="s">
        <v>651</v>
      </c>
      <c r="G41" t="s">
        <v>515</v>
      </c>
      <c r="H41" t="s">
        <v>105</v>
      </c>
      <c r="I41" s="75">
        <v>654538.19999999995</v>
      </c>
      <c r="J41" s="75">
        <v>3750</v>
      </c>
      <c r="K41" s="75">
        <v>24545.182499999999</v>
      </c>
      <c r="L41" s="75">
        <v>0.4</v>
      </c>
      <c r="M41" s="75">
        <v>0.65</v>
      </c>
      <c r="N41" s="75">
        <v>0.1</v>
      </c>
    </row>
    <row r="42" spans="2:14">
      <c r="B42" t="s">
        <v>2053</v>
      </c>
      <c r="C42" t="s">
        <v>2054</v>
      </c>
      <c r="D42" t="s">
        <v>103</v>
      </c>
      <c r="E42" s="15"/>
      <c r="F42" t="s">
        <v>550</v>
      </c>
      <c r="G42" t="s">
        <v>515</v>
      </c>
      <c r="H42" t="s">
        <v>105</v>
      </c>
      <c r="I42" s="75">
        <v>651089.99</v>
      </c>
      <c r="J42" s="75">
        <v>1964</v>
      </c>
      <c r="K42" s="75">
        <v>12787.4074036</v>
      </c>
      <c r="L42" s="75">
        <v>0.21</v>
      </c>
      <c r="M42" s="75">
        <v>0.34</v>
      </c>
      <c r="N42" s="75">
        <v>0.05</v>
      </c>
    </row>
    <row r="43" spans="2:14">
      <c r="B43" t="s">
        <v>2055</v>
      </c>
      <c r="C43" t="s">
        <v>2056</v>
      </c>
      <c r="D43" t="s">
        <v>103</v>
      </c>
      <c r="E43" s="15"/>
      <c r="F43" t="s">
        <v>769</v>
      </c>
      <c r="G43" t="s">
        <v>515</v>
      </c>
      <c r="H43" t="s">
        <v>105</v>
      </c>
      <c r="I43" s="75">
        <v>86215.22</v>
      </c>
      <c r="J43" s="75">
        <v>25130</v>
      </c>
      <c r="K43" s="75">
        <v>21665.884785999999</v>
      </c>
      <c r="L43" s="75">
        <v>0.63</v>
      </c>
      <c r="M43" s="75">
        <v>0.56999999999999995</v>
      </c>
      <c r="N43" s="75">
        <v>0.08</v>
      </c>
    </row>
    <row r="44" spans="2:14">
      <c r="B44" t="s">
        <v>2057</v>
      </c>
      <c r="C44" t="s">
        <v>2058</v>
      </c>
      <c r="D44" t="s">
        <v>103</v>
      </c>
      <c r="E44" s="15"/>
      <c r="F44" t="s">
        <v>664</v>
      </c>
      <c r="G44" t="s">
        <v>515</v>
      </c>
      <c r="H44" t="s">
        <v>105</v>
      </c>
      <c r="I44" s="75">
        <v>1464238.57</v>
      </c>
      <c r="J44" s="75">
        <v>3401</v>
      </c>
      <c r="K44" s="75">
        <v>49798.753765699999</v>
      </c>
      <c r="L44" s="75">
        <v>0.75</v>
      </c>
      <c r="M44" s="75">
        <v>1.32</v>
      </c>
      <c r="N44" s="75">
        <v>0.19</v>
      </c>
    </row>
    <row r="45" spans="2:14">
      <c r="B45" t="s">
        <v>2059</v>
      </c>
      <c r="C45" t="s">
        <v>2060</v>
      </c>
      <c r="D45" t="s">
        <v>103</v>
      </c>
      <c r="E45" s="15"/>
      <c r="F45" t="s">
        <v>709</v>
      </c>
      <c r="G45" t="s">
        <v>515</v>
      </c>
      <c r="H45" t="s">
        <v>105</v>
      </c>
      <c r="I45" s="75">
        <v>23283.21</v>
      </c>
      <c r="J45" s="75">
        <v>17090</v>
      </c>
      <c r="K45" s="75">
        <v>3979.1005890000001</v>
      </c>
      <c r="L45" s="75">
        <v>0.05</v>
      </c>
      <c r="M45" s="75">
        <v>0.11</v>
      </c>
      <c r="N45" s="75">
        <v>0.02</v>
      </c>
    </row>
    <row r="46" spans="2:14">
      <c r="B46" t="s">
        <v>2061</v>
      </c>
      <c r="C46" t="s">
        <v>2062</v>
      </c>
      <c r="D46" t="s">
        <v>103</v>
      </c>
      <c r="E46" s="15"/>
      <c r="F46" t="s">
        <v>514</v>
      </c>
      <c r="G46" t="s">
        <v>515</v>
      </c>
      <c r="H46" t="s">
        <v>105</v>
      </c>
      <c r="I46" s="75">
        <v>199673.96</v>
      </c>
      <c r="J46" s="75">
        <v>19620</v>
      </c>
      <c r="K46" s="75">
        <v>39176.030952000001</v>
      </c>
      <c r="L46" s="75">
        <v>0.16</v>
      </c>
      <c r="M46" s="75">
        <v>1.04</v>
      </c>
      <c r="N46" s="75">
        <v>0.15</v>
      </c>
    </row>
    <row r="47" spans="2:14">
      <c r="B47" t="s">
        <v>2063</v>
      </c>
      <c r="C47" t="s">
        <v>2064</v>
      </c>
      <c r="D47" t="s">
        <v>103</v>
      </c>
      <c r="E47" s="15"/>
      <c r="F47" t="s">
        <v>568</v>
      </c>
      <c r="G47" t="s">
        <v>135</v>
      </c>
      <c r="H47" t="s">
        <v>105</v>
      </c>
      <c r="I47" s="75">
        <v>9379060.2400000002</v>
      </c>
      <c r="J47" s="75">
        <v>505.1</v>
      </c>
      <c r="K47" s="75">
        <v>47373.633272239997</v>
      </c>
      <c r="L47" s="75">
        <v>0.34</v>
      </c>
      <c r="M47" s="75">
        <v>1.25</v>
      </c>
      <c r="N47" s="75">
        <v>0.18</v>
      </c>
    </row>
    <row r="48" spans="2:14">
      <c r="B48" t="s">
        <v>2065</v>
      </c>
      <c r="C48" t="s">
        <v>2066</v>
      </c>
      <c r="D48" t="s">
        <v>103</v>
      </c>
      <c r="E48" s="15"/>
      <c r="F48" t="s">
        <v>812</v>
      </c>
      <c r="G48" t="s">
        <v>135</v>
      </c>
      <c r="H48" t="s">
        <v>105</v>
      </c>
      <c r="I48" s="75">
        <v>568977.38</v>
      </c>
      <c r="J48" s="75">
        <v>3289</v>
      </c>
      <c r="K48" s="75">
        <v>18713.666028200001</v>
      </c>
      <c r="L48" s="75">
        <v>0.56999999999999995</v>
      </c>
      <c r="M48" s="75">
        <v>0.5</v>
      </c>
      <c r="N48" s="75">
        <v>7.0000000000000007E-2</v>
      </c>
    </row>
    <row r="49" spans="2:14">
      <c r="B49" t="s">
        <v>2067</v>
      </c>
      <c r="C49" t="s">
        <v>2068</v>
      </c>
      <c r="D49" t="s">
        <v>103</v>
      </c>
      <c r="E49" s="15"/>
      <c r="F49" t="s">
        <v>821</v>
      </c>
      <c r="G49" t="s">
        <v>135</v>
      </c>
      <c r="H49" t="s">
        <v>105</v>
      </c>
      <c r="I49" s="75">
        <v>1085000</v>
      </c>
      <c r="J49" s="75">
        <v>1899</v>
      </c>
      <c r="K49" s="75">
        <v>20604.150000000001</v>
      </c>
      <c r="L49" s="75">
        <v>0.64</v>
      </c>
      <c r="M49" s="75">
        <v>0.55000000000000004</v>
      </c>
      <c r="N49" s="75">
        <v>0.08</v>
      </c>
    </row>
    <row r="50" spans="2:14">
      <c r="B50" t="s">
        <v>2067</v>
      </c>
      <c r="C50" t="s">
        <v>2069</v>
      </c>
      <c r="D50" t="s">
        <v>103</v>
      </c>
      <c r="E50" s="15"/>
      <c r="F50" t="s">
        <v>821</v>
      </c>
      <c r="G50" t="s">
        <v>135</v>
      </c>
      <c r="H50" t="s">
        <v>105</v>
      </c>
      <c r="I50" s="75">
        <v>17000</v>
      </c>
      <c r="J50" s="75">
        <v>1899</v>
      </c>
      <c r="K50" s="75">
        <v>322.83</v>
      </c>
      <c r="L50" s="75">
        <v>0.01</v>
      </c>
      <c r="M50" s="75">
        <v>0.01</v>
      </c>
      <c r="N50" s="75">
        <v>0</v>
      </c>
    </row>
    <row r="51" spans="2:14">
      <c r="B51" t="s">
        <v>2070</v>
      </c>
      <c r="C51" t="s">
        <v>2069</v>
      </c>
      <c r="D51" t="s">
        <v>103</v>
      </c>
      <c r="E51" s="15"/>
      <c r="F51" t="s">
        <v>821</v>
      </c>
      <c r="G51" t="s">
        <v>135</v>
      </c>
      <c r="H51" t="s">
        <v>105</v>
      </c>
      <c r="I51" s="75">
        <v>180558.89</v>
      </c>
      <c r="J51" s="75">
        <v>1899</v>
      </c>
      <c r="K51" s="75">
        <v>3428.8133210999999</v>
      </c>
      <c r="L51" s="75">
        <v>0.11</v>
      </c>
      <c r="M51" s="75">
        <v>0.09</v>
      </c>
      <c r="N51" s="75">
        <v>0.01</v>
      </c>
    </row>
    <row r="52" spans="2:14">
      <c r="B52" t="s">
        <v>2071</v>
      </c>
      <c r="C52" t="s">
        <v>2069</v>
      </c>
      <c r="D52" t="s">
        <v>103</v>
      </c>
      <c r="E52" s="15"/>
      <c r="F52" t="s">
        <v>821</v>
      </c>
      <c r="G52" t="s">
        <v>135</v>
      </c>
      <c r="H52" t="s">
        <v>105</v>
      </c>
      <c r="I52" s="75">
        <v>1870229.74</v>
      </c>
      <c r="J52" s="75">
        <v>1899</v>
      </c>
      <c r="K52" s="75">
        <v>35515.662762599997</v>
      </c>
      <c r="L52" s="75">
        <v>1.1000000000000001</v>
      </c>
      <c r="M52" s="75">
        <v>0.94</v>
      </c>
      <c r="N52" s="75">
        <v>0.14000000000000001</v>
      </c>
    </row>
    <row r="53" spans="2:14">
      <c r="B53" s="76" t="s">
        <v>2072</v>
      </c>
      <c r="E53" s="15"/>
      <c r="F53" s="15"/>
      <c r="G53" s="15"/>
      <c r="I53" s="77">
        <v>46277511.759999998</v>
      </c>
      <c r="K53" s="77">
        <v>636678.79330035194</v>
      </c>
      <c r="M53" s="77">
        <v>16.86</v>
      </c>
      <c r="N53" s="77">
        <v>2.48</v>
      </c>
    </row>
    <row r="54" spans="2:14">
      <c r="B54" t="s">
        <v>2073</v>
      </c>
      <c r="C54" t="s">
        <v>2074</v>
      </c>
      <c r="D54" t="s">
        <v>103</v>
      </c>
      <c r="E54" s="15"/>
      <c r="F54" t="s">
        <v>1423</v>
      </c>
      <c r="G54" t="s">
        <v>126</v>
      </c>
      <c r="H54" t="s">
        <v>105</v>
      </c>
      <c r="I54" s="75">
        <v>20633.96</v>
      </c>
      <c r="J54" s="75">
        <v>434.6</v>
      </c>
      <c r="K54" s="75">
        <v>89.67519016</v>
      </c>
      <c r="L54" s="75">
        <v>0.01</v>
      </c>
      <c r="M54" s="75">
        <v>0</v>
      </c>
      <c r="N54" s="75">
        <v>0</v>
      </c>
    </row>
    <row r="55" spans="2:14">
      <c r="B55" t="s">
        <v>2075</v>
      </c>
      <c r="C55" t="s">
        <v>2076</v>
      </c>
      <c r="D55" t="s">
        <v>103</v>
      </c>
      <c r="E55" s="15"/>
      <c r="F55" t="s">
        <v>765</v>
      </c>
      <c r="G55" t="s">
        <v>126</v>
      </c>
      <c r="H55" t="s">
        <v>105</v>
      </c>
      <c r="I55" s="75">
        <v>22433.86</v>
      </c>
      <c r="J55" s="75">
        <v>78990</v>
      </c>
      <c r="K55" s="75">
        <v>17720.506013999999</v>
      </c>
      <c r="L55" s="75">
        <v>0.62</v>
      </c>
      <c r="M55" s="75">
        <v>0.47</v>
      </c>
      <c r="N55" s="75">
        <v>7.0000000000000007E-2</v>
      </c>
    </row>
    <row r="56" spans="2:14">
      <c r="B56" t="s">
        <v>2077</v>
      </c>
      <c r="C56" t="s">
        <v>2078</v>
      </c>
      <c r="D56" t="s">
        <v>103</v>
      </c>
      <c r="E56" s="15"/>
      <c r="F56" t="s">
        <v>2079</v>
      </c>
      <c r="G56" t="s">
        <v>126</v>
      </c>
      <c r="H56" t="s">
        <v>105</v>
      </c>
      <c r="I56" s="75">
        <v>2058907.28</v>
      </c>
      <c r="J56" s="75">
        <v>313</v>
      </c>
      <c r="K56" s="75">
        <v>6444.3797863999998</v>
      </c>
      <c r="L56" s="75">
        <v>0.57999999999999996</v>
      </c>
      <c r="M56" s="75">
        <v>0.17</v>
      </c>
      <c r="N56" s="75">
        <v>0.03</v>
      </c>
    </row>
    <row r="57" spans="2:14">
      <c r="B57" t="s">
        <v>2080</v>
      </c>
      <c r="C57" t="s">
        <v>2081</v>
      </c>
      <c r="D57" t="s">
        <v>103</v>
      </c>
      <c r="E57" s="15"/>
      <c r="F57" t="s">
        <v>2079</v>
      </c>
      <c r="G57" t="s">
        <v>126</v>
      </c>
      <c r="H57" t="s">
        <v>105</v>
      </c>
      <c r="I57" s="75">
        <v>1150056.5900000001</v>
      </c>
      <c r="J57" s="75">
        <v>301.89</v>
      </c>
      <c r="K57" s="75">
        <v>3471.9058395510001</v>
      </c>
      <c r="L57" s="75">
        <v>0</v>
      </c>
      <c r="M57" s="75">
        <v>0.09</v>
      </c>
      <c r="N57" s="75">
        <v>0.01</v>
      </c>
    </row>
    <row r="58" spans="2:14">
      <c r="B58" t="s">
        <v>2082</v>
      </c>
      <c r="C58" t="s">
        <v>2083</v>
      </c>
      <c r="D58" t="s">
        <v>103</v>
      </c>
      <c r="E58" s="15"/>
      <c r="F58" t="s">
        <v>2084</v>
      </c>
      <c r="G58" t="s">
        <v>126</v>
      </c>
      <c r="H58" t="s">
        <v>105</v>
      </c>
      <c r="I58" s="75">
        <v>3679.58</v>
      </c>
      <c r="J58" s="75">
        <v>991.2</v>
      </c>
      <c r="K58" s="75">
        <v>36.471996959999998</v>
      </c>
      <c r="L58" s="75">
        <v>0</v>
      </c>
      <c r="M58" s="75">
        <v>0</v>
      </c>
      <c r="N58" s="75">
        <v>0</v>
      </c>
    </row>
    <row r="59" spans="2:14">
      <c r="B59" t="s">
        <v>2085</v>
      </c>
      <c r="C59" t="s">
        <v>2086</v>
      </c>
      <c r="D59" t="s">
        <v>103</v>
      </c>
      <c r="E59" s="15"/>
      <c r="F59" t="s">
        <v>1559</v>
      </c>
      <c r="G59" t="s">
        <v>126</v>
      </c>
      <c r="H59" t="s">
        <v>105</v>
      </c>
      <c r="I59" s="75">
        <v>198318.9</v>
      </c>
      <c r="J59" s="75">
        <v>5463</v>
      </c>
      <c r="K59" s="75">
        <v>10834.161507000001</v>
      </c>
      <c r="L59" s="75">
        <v>1.25</v>
      </c>
      <c r="M59" s="75">
        <v>0.28999999999999998</v>
      </c>
      <c r="N59" s="75">
        <v>0.04</v>
      </c>
    </row>
    <row r="60" spans="2:14">
      <c r="B60" t="s">
        <v>2087</v>
      </c>
      <c r="C60" t="s">
        <v>2088</v>
      </c>
      <c r="D60" t="s">
        <v>103</v>
      </c>
      <c r="E60" s="15"/>
      <c r="F60" t="s">
        <v>1335</v>
      </c>
      <c r="G60" t="s">
        <v>126</v>
      </c>
      <c r="H60" t="s">
        <v>105</v>
      </c>
      <c r="I60" s="75">
        <v>203247.58</v>
      </c>
      <c r="J60" s="75">
        <v>11150</v>
      </c>
      <c r="K60" s="75">
        <v>22662.105169999999</v>
      </c>
      <c r="L60" s="75">
        <v>0.8</v>
      </c>
      <c r="M60" s="75">
        <v>0.6</v>
      </c>
      <c r="N60" s="75">
        <v>0.09</v>
      </c>
    </row>
    <row r="61" spans="2:14">
      <c r="B61" t="s">
        <v>2089</v>
      </c>
      <c r="C61" t="s">
        <v>2090</v>
      </c>
      <c r="D61" t="s">
        <v>103</v>
      </c>
      <c r="E61" s="15"/>
      <c r="F61" t="s">
        <v>2091</v>
      </c>
      <c r="G61" t="s">
        <v>126</v>
      </c>
      <c r="H61" t="s">
        <v>105</v>
      </c>
      <c r="I61" s="75">
        <v>1606.98</v>
      </c>
      <c r="J61" s="75">
        <v>8430</v>
      </c>
      <c r="K61" s="75">
        <v>135.468414</v>
      </c>
      <c r="L61" s="75">
        <v>0</v>
      </c>
      <c r="M61" s="75">
        <v>0</v>
      </c>
      <c r="N61" s="75">
        <v>0</v>
      </c>
    </row>
    <row r="62" spans="2:14">
      <c r="B62" t="s">
        <v>2092</v>
      </c>
      <c r="C62" t="s">
        <v>2093</v>
      </c>
      <c r="D62" t="s">
        <v>103</v>
      </c>
      <c r="E62" s="15"/>
      <c r="F62" t="s">
        <v>2094</v>
      </c>
      <c r="G62" t="s">
        <v>126</v>
      </c>
      <c r="H62" t="s">
        <v>105</v>
      </c>
      <c r="I62" s="75">
        <v>0.01</v>
      </c>
      <c r="J62" s="75">
        <v>655.9</v>
      </c>
      <c r="K62" s="75">
        <v>6.5590000000000001E-5</v>
      </c>
      <c r="L62" s="75">
        <v>0</v>
      </c>
      <c r="M62" s="75">
        <v>0</v>
      </c>
      <c r="N62" s="75">
        <v>0</v>
      </c>
    </row>
    <row r="63" spans="2:14">
      <c r="B63" t="s">
        <v>2095</v>
      </c>
      <c r="C63" t="s">
        <v>2096</v>
      </c>
      <c r="D63" t="s">
        <v>103</v>
      </c>
      <c r="E63" s="15"/>
      <c r="F63" t="s">
        <v>791</v>
      </c>
      <c r="G63" t="s">
        <v>126</v>
      </c>
      <c r="H63" t="s">
        <v>105</v>
      </c>
      <c r="I63" s="75">
        <v>119.25</v>
      </c>
      <c r="J63" s="75">
        <v>24740</v>
      </c>
      <c r="K63" s="75">
        <v>29.50245</v>
      </c>
      <c r="L63" s="75">
        <v>0</v>
      </c>
      <c r="M63" s="75">
        <v>0</v>
      </c>
      <c r="N63" s="75">
        <v>0</v>
      </c>
    </row>
    <row r="64" spans="2:14">
      <c r="B64" t="s">
        <v>2097</v>
      </c>
      <c r="C64" t="s">
        <v>2098</v>
      </c>
      <c r="D64" t="s">
        <v>103</v>
      </c>
      <c r="E64" s="15"/>
      <c r="F64" t="s">
        <v>1491</v>
      </c>
      <c r="G64" t="s">
        <v>126</v>
      </c>
      <c r="H64" t="s">
        <v>105</v>
      </c>
      <c r="I64" s="75">
        <v>386328.39</v>
      </c>
      <c r="J64" s="75">
        <v>2086</v>
      </c>
      <c r="K64" s="75">
        <v>8058.8102153999998</v>
      </c>
      <c r="L64" s="75">
        <v>0.39</v>
      </c>
      <c r="M64" s="75">
        <v>0.21</v>
      </c>
      <c r="N64" s="75">
        <v>0.03</v>
      </c>
    </row>
    <row r="65" spans="2:14">
      <c r="B65" t="s">
        <v>2099</v>
      </c>
      <c r="C65" t="s">
        <v>2100</v>
      </c>
      <c r="D65" t="s">
        <v>103</v>
      </c>
      <c r="E65" s="15"/>
      <c r="F65" t="s">
        <v>2101</v>
      </c>
      <c r="G65" t="s">
        <v>126</v>
      </c>
      <c r="H65" t="s">
        <v>105</v>
      </c>
      <c r="I65" s="75">
        <v>962.32</v>
      </c>
      <c r="J65" s="75">
        <v>968.7</v>
      </c>
      <c r="K65" s="75">
        <v>9.3219938399999993</v>
      </c>
      <c r="L65" s="75">
        <v>0</v>
      </c>
      <c r="M65" s="75">
        <v>0</v>
      </c>
      <c r="N65" s="75">
        <v>0</v>
      </c>
    </row>
    <row r="66" spans="2:14">
      <c r="B66" t="s">
        <v>2102</v>
      </c>
      <c r="C66" t="s">
        <v>2103</v>
      </c>
      <c r="D66" t="s">
        <v>103</v>
      </c>
      <c r="E66" s="15"/>
      <c r="F66" t="s">
        <v>2104</v>
      </c>
      <c r="G66" t="s">
        <v>126</v>
      </c>
      <c r="H66" t="s">
        <v>105</v>
      </c>
      <c r="I66" s="75">
        <v>133.55000000000001</v>
      </c>
      <c r="J66" s="75">
        <v>13500</v>
      </c>
      <c r="K66" s="75">
        <v>18.029250000000001</v>
      </c>
      <c r="L66" s="75">
        <v>0</v>
      </c>
      <c r="M66" s="75">
        <v>0</v>
      </c>
      <c r="N66" s="75">
        <v>0</v>
      </c>
    </row>
    <row r="67" spans="2:14">
      <c r="B67" t="s">
        <v>2105</v>
      </c>
      <c r="C67" t="s">
        <v>2106</v>
      </c>
      <c r="D67" t="s">
        <v>103</v>
      </c>
      <c r="E67" s="15"/>
      <c r="F67" t="s">
        <v>2107</v>
      </c>
      <c r="G67" t="s">
        <v>126</v>
      </c>
      <c r="H67" t="s">
        <v>105</v>
      </c>
      <c r="I67" s="75">
        <v>7345436.3200000003</v>
      </c>
      <c r="J67" s="75">
        <v>224.8</v>
      </c>
      <c r="K67" s="75">
        <v>16512.54084736</v>
      </c>
      <c r="L67" s="75">
        <v>0.7</v>
      </c>
      <c r="M67" s="75">
        <v>0.44</v>
      </c>
      <c r="N67" s="75">
        <v>0.06</v>
      </c>
    </row>
    <row r="68" spans="2:14">
      <c r="B68" t="s">
        <v>2108</v>
      </c>
      <c r="C68" t="s">
        <v>2109</v>
      </c>
      <c r="D68" t="s">
        <v>103</v>
      </c>
      <c r="E68" s="15"/>
      <c r="F68" t="s">
        <v>2110</v>
      </c>
      <c r="G68" t="s">
        <v>126</v>
      </c>
      <c r="H68" t="s">
        <v>105</v>
      </c>
      <c r="I68" s="75">
        <v>826568.41</v>
      </c>
      <c r="J68" s="75">
        <v>1880</v>
      </c>
      <c r="K68" s="75">
        <v>15539.486107999999</v>
      </c>
      <c r="L68" s="75">
        <v>2.25</v>
      </c>
      <c r="M68" s="75">
        <v>0.41</v>
      </c>
      <c r="N68" s="75">
        <v>0.06</v>
      </c>
    </row>
    <row r="69" spans="2:14">
      <c r="B69" t="s">
        <v>2111</v>
      </c>
      <c r="C69" t="s">
        <v>2112</v>
      </c>
      <c r="D69" t="s">
        <v>103</v>
      </c>
      <c r="E69" s="15"/>
      <c r="F69" t="s">
        <v>2113</v>
      </c>
      <c r="G69" t="s">
        <v>1187</v>
      </c>
      <c r="H69" t="s">
        <v>105</v>
      </c>
      <c r="I69" s="75">
        <v>85.52</v>
      </c>
      <c r="J69" s="75">
        <v>15610</v>
      </c>
      <c r="K69" s="75">
        <v>13.349672</v>
      </c>
      <c r="L69" s="75">
        <v>0</v>
      </c>
      <c r="M69" s="75">
        <v>0</v>
      </c>
      <c r="N69" s="75">
        <v>0</v>
      </c>
    </row>
    <row r="70" spans="2:14">
      <c r="B70" t="s">
        <v>2114</v>
      </c>
      <c r="C70" t="s">
        <v>2115</v>
      </c>
      <c r="D70" t="s">
        <v>103</v>
      </c>
      <c r="E70" s="15"/>
      <c r="F70" t="s">
        <v>2116</v>
      </c>
      <c r="G70" t="s">
        <v>1187</v>
      </c>
      <c r="H70" t="s">
        <v>105</v>
      </c>
      <c r="I70" s="75">
        <v>359.16</v>
      </c>
      <c r="J70" s="75">
        <v>3623</v>
      </c>
      <c r="K70" s="75">
        <v>13.012366800000001</v>
      </c>
      <c r="L70" s="75">
        <v>0</v>
      </c>
      <c r="M70" s="75">
        <v>0</v>
      </c>
      <c r="N70" s="75">
        <v>0</v>
      </c>
    </row>
    <row r="71" spans="2:14">
      <c r="B71" t="s">
        <v>2117</v>
      </c>
      <c r="C71" t="s">
        <v>2118</v>
      </c>
      <c r="D71" t="s">
        <v>103</v>
      </c>
      <c r="E71" s="15"/>
      <c r="F71" t="s">
        <v>2119</v>
      </c>
      <c r="G71" t="s">
        <v>1187</v>
      </c>
      <c r="H71" t="s">
        <v>105</v>
      </c>
      <c r="I71" s="75">
        <v>188616.31</v>
      </c>
      <c r="J71" s="75">
        <v>5924</v>
      </c>
      <c r="K71" s="75">
        <v>11173.6302044</v>
      </c>
      <c r="L71" s="75">
        <v>1.35</v>
      </c>
      <c r="M71" s="75">
        <v>0.3</v>
      </c>
      <c r="N71" s="75">
        <v>0.04</v>
      </c>
    </row>
    <row r="72" spans="2:14">
      <c r="B72" t="s">
        <v>2120</v>
      </c>
      <c r="C72" t="s">
        <v>2121</v>
      </c>
      <c r="D72" t="s">
        <v>103</v>
      </c>
      <c r="E72" s="15"/>
      <c r="F72" t="s">
        <v>2122</v>
      </c>
      <c r="G72" t="s">
        <v>615</v>
      </c>
      <c r="H72" t="s">
        <v>105</v>
      </c>
      <c r="I72" s="75">
        <v>25528.16</v>
      </c>
      <c r="J72" s="75">
        <v>22480</v>
      </c>
      <c r="K72" s="75">
        <v>5738.7303680000005</v>
      </c>
      <c r="L72" s="75">
        <v>0.17</v>
      </c>
      <c r="M72" s="75">
        <v>0.15</v>
      </c>
      <c r="N72" s="75">
        <v>0.02</v>
      </c>
    </row>
    <row r="73" spans="2:14">
      <c r="B73" t="s">
        <v>2123</v>
      </c>
      <c r="C73" t="s">
        <v>2124</v>
      </c>
      <c r="D73" t="s">
        <v>103</v>
      </c>
      <c r="E73" s="15"/>
      <c r="F73" t="s">
        <v>2125</v>
      </c>
      <c r="G73" t="s">
        <v>615</v>
      </c>
      <c r="H73" t="s">
        <v>105</v>
      </c>
      <c r="I73" s="75">
        <v>111226.37</v>
      </c>
      <c r="J73" s="75">
        <v>3884</v>
      </c>
      <c r="K73" s="75">
        <v>4320.0322108</v>
      </c>
      <c r="L73" s="75">
        <v>0.23</v>
      </c>
      <c r="M73" s="75">
        <v>0.11</v>
      </c>
      <c r="N73" s="75">
        <v>0.02</v>
      </c>
    </row>
    <row r="74" spans="2:14">
      <c r="B74" t="s">
        <v>2126</v>
      </c>
      <c r="C74" t="s">
        <v>2127</v>
      </c>
      <c r="D74" t="s">
        <v>103</v>
      </c>
      <c r="E74" s="15"/>
      <c r="F74" t="s">
        <v>614</v>
      </c>
      <c r="G74" t="s">
        <v>615</v>
      </c>
      <c r="H74" t="s">
        <v>105</v>
      </c>
      <c r="I74" s="75">
        <v>210308.42</v>
      </c>
      <c r="J74" s="75">
        <v>5962</v>
      </c>
      <c r="K74" s="75">
        <v>12538.588000399999</v>
      </c>
      <c r="L74" s="75">
        <v>0.38</v>
      </c>
      <c r="M74" s="75">
        <v>0.33</v>
      </c>
      <c r="N74" s="75">
        <v>0.05</v>
      </c>
    </row>
    <row r="75" spans="2:14">
      <c r="B75" t="s">
        <v>2128</v>
      </c>
      <c r="C75" t="s">
        <v>2129</v>
      </c>
      <c r="D75" t="s">
        <v>103</v>
      </c>
      <c r="E75" s="15"/>
      <c r="F75" t="s">
        <v>1237</v>
      </c>
      <c r="G75" t="s">
        <v>615</v>
      </c>
      <c r="H75" t="s">
        <v>105</v>
      </c>
      <c r="I75" s="75">
        <v>6157182.96</v>
      </c>
      <c r="J75" s="75">
        <v>368.4</v>
      </c>
      <c r="K75" s="75">
        <v>22683.062024639999</v>
      </c>
      <c r="L75" s="75">
        <v>0.57999999999999996</v>
      </c>
      <c r="M75" s="75">
        <v>0.6</v>
      </c>
      <c r="N75" s="75">
        <v>0.09</v>
      </c>
    </row>
    <row r="76" spans="2:14">
      <c r="B76" t="s">
        <v>2130</v>
      </c>
      <c r="C76" t="s">
        <v>2131</v>
      </c>
      <c r="D76" t="s">
        <v>103</v>
      </c>
      <c r="E76" s="15"/>
      <c r="F76" t="s">
        <v>738</v>
      </c>
      <c r="G76" t="s">
        <v>615</v>
      </c>
      <c r="H76" t="s">
        <v>105</v>
      </c>
      <c r="I76" s="75">
        <v>234459.83</v>
      </c>
      <c r="J76" s="75">
        <v>4190</v>
      </c>
      <c r="K76" s="75">
        <v>9823.8668770000004</v>
      </c>
      <c r="L76" s="75">
        <v>0.37</v>
      </c>
      <c r="M76" s="75">
        <v>0.26</v>
      </c>
      <c r="N76" s="75">
        <v>0.04</v>
      </c>
    </row>
    <row r="77" spans="2:14">
      <c r="B77" t="s">
        <v>2132</v>
      </c>
      <c r="C77" t="s">
        <v>2133</v>
      </c>
      <c r="D77" t="s">
        <v>103</v>
      </c>
      <c r="E77" s="15"/>
      <c r="F77" t="s">
        <v>757</v>
      </c>
      <c r="G77" t="s">
        <v>615</v>
      </c>
      <c r="H77" t="s">
        <v>105</v>
      </c>
      <c r="I77" s="75">
        <v>2074.27</v>
      </c>
      <c r="J77" s="75">
        <v>1622</v>
      </c>
      <c r="K77" s="75">
        <v>33.644659400000002</v>
      </c>
      <c r="L77" s="75">
        <v>0</v>
      </c>
      <c r="M77" s="75">
        <v>0</v>
      </c>
      <c r="N77" s="75">
        <v>0</v>
      </c>
    </row>
    <row r="78" spans="2:14">
      <c r="B78" t="s">
        <v>2134</v>
      </c>
      <c r="C78" t="s">
        <v>2135</v>
      </c>
      <c r="D78" t="s">
        <v>103</v>
      </c>
      <c r="E78" s="15"/>
      <c r="F78" t="s">
        <v>596</v>
      </c>
      <c r="G78" t="s">
        <v>459</v>
      </c>
      <c r="H78" t="s">
        <v>105</v>
      </c>
      <c r="I78" s="75">
        <v>5908.47</v>
      </c>
      <c r="J78" s="75">
        <v>103600</v>
      </c>
      <c r="K78" s="75">
        <v>6121.1749200000004</v>
      </c>
      <c r="L78" s="75">
        <v>0.67</v>
      </c>
      <c r="M78" s="75">
        <v>0.16</v>
      </c>
      <c r="N78" s="75">
        <v>0.02</v>
      </c>
    </row>
    <row r="79" spans="2:14">
      <c r="B79" t="s">
        <v>2136</v>
      </c>
      <c r="C79" t="s">
        <v>2137</v>
      </c>
      <c r="D79" t="s">
        <v>103</v>
      </c>
      <c r="E79" s="15"/>
      <c r="F79" t="s">
        <v>639</v>
      </c>
      <c r="G79" t="s">
        <v>459</v>
      </c>
      <c r="H79" t="s">
        <v>105</v>
      </c>
      <c r="I79" s="75">
        <v>763.33</v>
      </c>
      <c r="J79" s="75">
        <v>1785</v>
      </c>
      <c r="K79" s="75">
        <v>13.6254405</v>
      </c>
      <c r="L79" s="75">
        <v>0</v>
      </c>
      <c r="M79" s="75">
        <v>0</v>
      </c>
      <c r="N79" s="75">
        <v>0</v>
      </c>
    </row>
    <row r="80" spans="2:14">
      <c r="B80" t="s">
        <v>2138</v>
      </c>
      <c r="C80" t="s">
        <v>2139</v>
      </c>
      <c r="D80" t="s">
        <v>103</v>
      </c>
      <c r="E80" s="15"/>
      <c r="F80" t="s">
        <v>2140</v>
      </c>
      <c r="G80" t="s">
        <v>459</v>
      </c>
      <c r="H80" t="s">
        <v>105</v>
      </c>
      <c r="I80" s="75">
        <v>122791.19</v>
      </c>
      <c r="J80" s="75">
        <v>8079</v>
      </c>
      <c r="K80" s="75">
        <v>9920.3002400999994</v>
      </c>
      <c r="L80" s="75">
        <v>0.35</v>
      </c>
      <c r="M80" s="75">
        <v>0.26</v>
      </c>
      <c r="N80" s="75">
        <v>0.04</v>
      </c>
    </row>
    <row r="81" spans="2:14">
      <c r="B81" t="s">
        <v>2141</v>
      </c>
      <c r="C81" t="s">
        <v>2142</v>
      </c>
      <c r="D81" t="s">
        <v>103</v>
      </c>
      <c r="E81" s="15"/>
      <c r="F81" t="s">
        <v>2143</v>
      </c>
      <c r="G81" t="s">
        <v>1057</v>
      </c>
      <c r="H81" t="s">
        <v>105</v>
      </c>
      <c r="I81" s="75">
        <v>1039.21</v>
      </c>
      <c r="J81" s="75">
        <v>2519</v>
      </c>
      <c r="K81" s="75">
        <v>26.1776999</v>
      </c>
      <c r="L81" s="75">
        <v>0</v>
      </c>
      <c r="M81" s="75">
        <v>0</v>
      </c>
      <c r="N81" s="75">
        <v>0</v>
      </c>
    </row>
    <row r="82" spans="2:14">
      <c r="B82" t="s">
        <v>2144</v>
      </c>
      <c r="C82" t="s">
        <v>2145</v>
      </c>
      <c r="D82" t="s">
        <v>103</v>
      </c>
      <c r="E82" s="15"/>
      <c r="F82" t="s">
        <v>2146</v>
      </c>
      <c r="G82" t="s">
        <v>1057</v>
      </c>
      <c r="H82" t="s">
        <v>105</v>
      </c>
      <c r="I82" s="75">
        <v>449232.06</v>
      </c>
      <c r="J82" s="75">
        <v>2073</v>
      </c>
      <c r="K82" s="75">
        <v>9312.5806037999992</v>
      </c>
      <c r="L82" s="75">
        <v>0.82</v>
      </c>
      <c r="M82" s="75">
        <v>0.25</v>
      </c>
      <c r="N82" s="75">
        <v>0.04</v>
      </c>
    </row>
    <row r="83" spans="2:14">
      <c r="B83" t="s">
        <v>2147</v>
      </c>
      <c r="C83" t="s">
        <v>2148</v>
      </c>
      <c r="D83" t="s">
        <v>103</v>
      </c>
      <c r="E83" s="15"/>
      <c r="F83" t="s">
        <v>2149</v>
      </c>
      <c r="G83" t="s">
        <v>1057</v>
      </c>
      <c r="H83" t="s">
        <v>105</v>
      </c>
      <c r="I83" s="75">
        <v>329705.07</v>
      </c>
      <c r="J83" s="75">
        <v>3063</v>
      </c>
      <c r="K83" s="75">
        <v>10098.8662941</v>
      </c>
      <c r="L83" s="75">
        <v>0.74</v>
      </c>
      <c r="M83" s="75">
        <v>0.27</v>
      </c>
      <c r="N83" s="75">
        <v>0.04</v>
      </c>
    </row>
    <row r="84" spans="2:14">
      <c r="B84" t="s">
        <v>2150</v>
      </c>
      <c r="C84" t="s">
        <v>2151</v>
      </c>
      <c r="D84" t="s">
        <v>103</v>
      </c>
      <c r="E84" s="15"/>
      <c r="F84" t="s">
        <v>2152</v>
      </c>
      <c r="G84" t="s">
        <v>1057</v>
      </c>
      <c r="H84" t="s">
        <v>105</v>
      </c>
      <c r="I84" s="75">
        <v>2587.16</v>
      </c>
      <c r="J84" s="75">
        <v>687.9</v>
      </c>
      <c r="K84" s="75">
        <v>17.797073640000001</v>
      </c>
      <c r="L84" s="75">
        <v>0</v>
      </c>
      <c r="M84" s="75">
        <v>0</v>
      </c>
      <c r="N84" s="75">
        <v>0</v>
      </c>
    </row>
    <row r="85" spans="2:14">
      <c r="B85" t="s">
        <v>2153</v>
      </c>
      <c r="C85" t="s">
        <v>2154</v>
      </c>
      <c r="D85" t="s">
        <v>103</v>
      </c>
      <c r="E85" s="15"/>
      <c r="F85" t="s">
        <v>2155</v>
      </c>
      <c r="G85" t="s">
        <v>2023</v>
      </c>
      <c r="H85" t="s">
        <v>105</v>
      </c>
      <c r="I85" s="75">
        <v>15767.1</v>
      </c>
      <c r="J85" s="75">
        <v>1324</v>
      </c>
      <c r="K85" s="75">
        <v>208.756404</v>
      </c>
      <c r="L85" s="75">
        <v>0.03</v>
      </c>
      <c r="M85" s="75">
        <v>0.01</v>
      </c>
      <c r="N85" s="75">
        <v>0</v>
      </c>
    </row>
    <row r="86" spans="2:14">
      <c r="B86" t="s">
        <v>2156</v>
      </c>
      <c r="C86" t="s">
        <v>2157</v>
      </c>
      <c r="D86" t="s">
        <v>103</v>
      </c>
      <c r="E86" s="15"/>
      <c r="F86" t="s">
        <v>2158</v>
      </c>
      <c r="G86" t="s">
        <v>2023</v>
      </c>
      <c r="H86" t="s">
        <v>105</v>
      </c>
      <c r="I86" s="75">
        <v>252161.37</v>
      </c>
      <c r="J86" s="75">
        <v>1702</v>
      </c>
      <c r="K86" s="75">
        <v>4291.7865173999999</v>
      </c>
      <c r="L86" s="75">
        <v>0.63</v>
      </c>
      <c r="M86" s="75">
        <v>0.11</v>
      </c>
      <c r="N86" s="75">
        <v>0.02</v>
      </c>
    </row>
    <row r="87" spans="2:14">
      <c r="B87" t="s">
        <v>2159</v>
      </c>
      <c r="C87" t="s">
        <v>2160</v>
      </c>
      <c r="D87" t="s">
        <v>103</v>
      </c>
      <c r="E87" s="15"/>
      <c r="F87" t="s">
        <v>1321</v>
      </c>
      <c r="G87" t="s">
        <v>115</v>
      </c>
      <c r="H87" t="s">
        <v>105</v>
      </c>
      <c r="I87" s="75">
        <v>192602.93</v>
      </c>
      <c r="J87" s="75">
        <v>7009</v>
      </c>
      <c r="K87" s="75">
        <v>13499.5393637</v>
      </c>
      <c r="L87" s="75">
        <v>0.7</v>
      </c>
      <c r="M87" s="75">
        <v>0.36</v>
      </c>
      <c r="N87" s="75">
        <v>0.05</v>
      </c>
    </row>
    <row r="88" spans="2:14">
      <c r="B88" t="s">
        <v>2161</v>
      </c>
      <c r="C88" t="s">
        <v>2162</v>
      </c>
      <c r="D88" t="s">
        <v>103</v>
      </c>
      <c r="E88" s="15"/>
      <c r="F88" t="s">
        <v>2163</v>
      </c>
      <c r="G88" t="s">
        <v>115</v>
      </c>
      <c r="H88" t="s">
        <v>105</v>
      </c>
      <c r="I88" s="75">
        <v>17862.57</v>
      </c>
      <c r="J88" s="75">
        <v>8012</v>
      </c>
      <c r="K88" s="75">
        <v>1431.1491083999999</v>
      </c>
      <c r="L88" s="75">
        <v>0.11</v>
      </c>
      <c r="M88" s="75">
        <v>0.04</v>
      </c>
      <c r="N88" s="75">
        <v>0.01</v>
      </c>
    </row>
    <row r="89" spans="2:14">
      <c r="B89" t="s">
        <v>2164</v>
      </c>
      <c r="C89" t="s">
        <v>2165</v>
      </c>
      <c r="D89" t="s">
        <v>103</v>
      </c>
      <c r="E89" s="15"/>
      <c r="F89" t="s">
        <v>1090</v>
      </c>
      <c r="G89" t="s">
        <v>115</v>
      </c>
      <c r="H89" t="s">
        <v>105</v>
      </c>
      <c r="I89" s="75">
        <v>1250.1600000000001</v>
      </c>
      <c r="J89" s="75">
        <v>1370</v>
      </c>
      <c r="K89" s="75">
        <v>17.127192000000001</v>
      </c>
      <c r="L89" s="75">
        <v>0</v>
      </c>
      <c r="M89" s="75">
        <v>0</v>
      </c>
      <c r="N89" s="75">
        <v>0</v>
      </c>
    </row>
    <row r="90" spans="2:14">
      <c r="B90" t="s">
        <v>2166</v>
      </c>
      <c r="C90" t="s">
        <v>2167</v>
      </c>
      <c r="D90" t="s">
        <v>103</v>
      </c>
      <c r="E90" s="15"/>
      <c r="F90" t="s">
        <v>2168</v>
      </c>
      <c r="G90" t="s">
        <v>115</v>
      </c>
      <c r="H90" t="s">
        <v>105</v>
      </c>
      <c r="I90" s="75">
        <v>56981.38</v>
      </c>
      <c r="J90" s="75">
        <v>18900</v>
      </c>
      <c r="K90" s="75">
        <v>10769.480820000001</v>
      </c>
      <c r="L90" s="75">
        <v>0.33</v>
      </c>
      <c r="M90" s="75">
        <v>0.28999999999999998</v>
      </c>
      <c r="N90" s="75">
        <v>0.04</v>
      </c>
    </row>
    <row r="91" spans="2:14">
      <c r="B91" t="s">
        <v>2169</v>
      </c>
      <c r="C91" t="s">
        <v>2170</v>
      </c>
      <c r="D91" t="s">
        <v>103</v>
      </c>
      <c r="E91" s="15"/>
      <c r="F91" t="s">
        <v>2171</v>
      </c>
      <c r="G91" t="s">
        <v>115</v>
      </c>
      <c r="H91" t="s">
        <v>105</v>
      </c>
      <c r="I91" s="75">
        <v>67883.649999999994</v>
      </c>
      <c r="J91" s="75">
        <v>7202</v>
      </c>
      <c r="K91" s="75">
        <v>4888.9804729999996</v>
      </c>
      <c r="L91" s="75">
        <v>0.71</v>
      </c>
      <c r="M91" s="75">
        <v>0.13</v>
      </c>
      <c r="N91" s="75">
        <v>0.02</v>
      </c>
    </row>
    <row r="92" spans="2:14">
      <c r="B92" t="s">
        <v>2172</v>
      </c>
      <c r="C92" t="s">
        <v>2173</v>
      </c>
      <c r="D92" t="s">
        <v>103</v>
      </c>
      <c r="E92" s="15"/>
      <c r="F92" t="s">
        <v>2174</v>
      </c>
      <c r="G92" t="s">
        <v>647</v>
      </c>
      <c r="H92" t="s">
        <v>105</v>
      </c>
      <c r="I92" s="75">
        <v>51551.85</v>
      </c>
      <c r="J92" s="75">
        <v>15910</v>
      </c>
      <c r="K92" s="75">
        <v>8201.8993350000001</v>
      </c>
      <c r="L92" s="75">
        <v>0.54</v>
      </c>
      <c r="M92" s="75">
        <v>0.22</v>
      </c>
      <c r="N92" s="75">
        <v>0.03</v>
      </c>
    </row>
    <row r="93" spans="2:14">
      <c r="B93" t="s">
        <v>2175</v>
      </c>
      <c r="C93" t="s">
        <v>2176</v>
      </c>
      <c r="D93" t="s">
        <v>103</v>
      </c>
      <c r="E93" s="15"/>
      <c r="F93" t="s">
        <v>2177</v>
      </c>
      <c r="G93" t="s">
        <v>647</v>
      </c>
      <c r="H93" t="s">
        <v>105</v>
      </c>
      <c r="I93" s="75">
        <v>159543.04000000001</v>
      </c>
      <c r="J93" s="75">
        <v>2509</v>
      </c>
      <c r="K93" s="75">
        <v>4002.9348736000002</v>
      </c>
      <c r="L93" s="75">
        <v>0.62</v>
      </c>
      <c r="M93" s="75">
        <v>0.11</v>
      </c>
      <c r="N93" s="75">
        <v>0.02</v>
      </c>
    </row>
    <row r="94" spans="2:14">
      <c r="B94" t="s">
        <v>2178</v>
      </c>
      <c r="C94" t="s">
        <v>2179</v>
      </c>
      <c r="D94" t="s">
        <v>103</v>
      </c>
      <c r="E94" s="15"/>
      <c r="F94" t="s">
        <v>2180</v>
      </c>
      <c r="G94" t="s">
        <v>2038</v>
      </c>
      <c r="H94" t="s">
        <v>105</v>
      </c>
      <c r="I94" s="75">
        <v>129227.53</v>
      </c>
      <c r="J94" s="75">
        <v>9444</v>
      </c>
      <c r="K94" s="75">
        <v>12204.2479332</v>
      </c>
      <c r="L94" s="75">
        <v>0.47</v>
      </c>
      <c r="M94" s="75">
        <v>0.32</v>
      </c>
      <c r="N94" s="75">
        <v>0.05</v>
      </c>
    </row>
    <row r="95" spans="2:14">
      <c r="B95" t="s">
        <v>2181</v>
      </c>
      <c r="C95" t="s">
        <v>2182</v>
      </c>
      <c r="D95" t="s">
        <v>103</v>
      </c>
      <c r="E95" s="15"/>
      <c r="F95" t="s">
        <v>2183</v>
      </c>
      <c r="G95" t="s">
        <v>629</v>
      </c>
      <c r="H95" t="s">
        <v>105</v>
      </c>
      <c r="I95" s="75">
        <v>5116.92</v>
      </c>
      <c r="J95" s="75">
        <v>33990</v>
      </c>
      <c r="K95" s="75">
        <v>1739.2411079999999</v>
      </c>
      <c r="L95" s="75">
        <v>0.14000000000000001</v>
      </c>
      <c r="M95" s="75">
        <v>0.05</v>
      </c>
      <c r="N95" s="75">
        <v>0.01</v>
      </c>
    </row>
    <row r="96" spans="2:14">
      <c r="B96" t="s">
        <v>2184</v>
      </c>
      <c r="C96" t="s">
        <v>2185</v>
      </c>
      <c r="D96" t="s">
        <v>103</v>
      </c>
      <c r="E96" s="15"/>
      <c r="F96" t="s">
        <v>2186</v>
      </c>
      <c r="G96" t="s">
        <v>629</v>
      </c>
      <c r="H96" t="s">
        <v>105</v>
      </c>
      <c r="I96" s="75">
        <v>54664.03</v>
      </c>
      <c r="J96" s="75">
        <v>10710</v>
      </c>
      <c r="K96" s="75">
        <v>5854.517613</v>
      </c>
      <c r="L96" s="75">
        <v>0.43</v>
      </c>
      <c r="M96" s="75">
        <v>0.16</v>
      </c>
      <c r="N96" s="75">
        <v>0.02</v>
      </c>
    </row>
    <row r="97" spans="2:14">
      <c r="B97" t="s">
        <v>2187</v>
      </c>
      <c r="C97" t="s">
        <v>2188</v>
      </c>
      <c r="D97" t="s">
        <v>103</v>
      </c>
      <c r="E97" s="15"/>
      <c r="F97" t="s">
        <v>765</v>
      </c>
      <c r="G97" t="s">
        <v>838</v>
      </c>
      <c r="H97" t="s">
        <v>105</v>
      </c>
      <c r="I97" s="75">
        <v>19963.46</v>
      </c>
      <c r="J97" s="75">
        <v>7112</v>
      </c>
      <c r="K97" s="75">
        <v>1419.8012752</v>
      </c>
      <c r="L97" s="75">
        <v>0.09</v>
      </c>
      <c r="M97" s="75">
        <v>0.04</v>
      </c>
      <c r="N97" s="75">
        <v>0.01</v>
      </c>
    </row>
    <row r="98" spans="2:14">
      <c r="B98" t="s">
        <v>2189</v>
      </c>
      <c r="C98" t="s">
        <v>2190</v>
      </c>
      <c r="D98" t="s">
        <v>103</v>
      </c>
      <c r="E98" s="15"/>
      <c r="F98" t="s">
        <v>2191</v>
      </c>
      <c r="G98" t="s">
        <v>838</v>
      </c>
      <c r="H98" t="s">
        <v>105</v>
      </c>
      <c r="I98" s="75">
        <v>302633.02</v>
      </c>
      <c r="J98" s="75">
        <v>2640</v>
      </c>
      <c r="K98" s="75">
        <v>7989.5117280000004</v>
      </c>
      <c r="L98" s="75">
        <v>0.32</v>
      </c>
      <c r="M98" s="75">
        <v>0.21</v>
      </c>
      <c r="N98" s="75">
        <v>0.03</v>
      </c>
    </row>
    <row r="99" spans="2:14">
      <c r="B99" t="s">
        <v>2192</v>
      </c>
      <c r="C99" t="s">
        <v>2193</v>
      </c>
      <c r="D99" t="s">
        <v>103</v>
      </c>
      <c r="E99" s="15"/>
      <c r="F99" t="s">
        <v>2194</v>
      </c>
      <c r="G99" t="s">
        <v>838</v>
      </c>
      <c r="H99" t="s">
        <v>105</v>
      </c>
      <c r="I99" s="75">
        <v>371807.12</v>
      </c>
      <c r="J99" s="75">
        <v>1654</v>
      </c>
      <c r="K99" s="75">
        <v>6149.6897648000004</v>
      </c>
      <c r="L99" s="75">
        <v>0.35</v>
      </c>
      <c r="M99" s="75">
        <v>0.16</v>
      </c>
      <c r="N99" s="75">
        <v>0.02</v>
      </c>
    </row>
    <row r="100" spans="2:14">
      <c r="B100" t="s">
        <v>2195</v>
      </c>
      <c r="C100" t="s">
        <v>2196</v>
      </c>
      <c r="D100" t="s">
        <v>103</v>
      </c>
      <c r="E100" s="15"/>
      <c r="F100" t="s">
        <v>2197</v>
      </c>
      <c r="G100" t="s">
        <v>838</v>
      </c>
      <c r="H100" t="s">
        <v>105</v>
      </c>
      <c r="I100" s="75">
        <v>271.22000000000003</v>
      </c>
      <c r="J100" s="75">
        <v>9297</v>
      </c>
      <c r="K100" s="75">
        <v>25.215323399999999</v>
      </c>
      <c r="L100" s="75">
        <v>0</v>
      </c>
      <c r="M100" s="75">
        <v>0</v>
      </c>
      <c r="N100" s="75">
        <v>0</v>
      </c>
    </row>
    <row r="101" spans="2:14">
      <c r="B101" t="s">
        <v>2198</v>
      </c>
      <c r="C101" t="s">
        <v>2199</v>
      </c>
      <c r="D101" t="s">
        <v>103</v>
      </c>
      <c r="E101" s="15"/>
      <c r="F101" t="s">
        <v>2200</v>
      </c>
      <c r="G101" t="s">
        <v>838</v>
      </c>
      <c r="H101" t="s">
        <v>105</v>
      </c>
      <c r="I101" s="75">
        <v>53058.09</v>
      </c>
      <c r="J101" s="75">
        <v>7101</v>
      </c>
      <c r="K101" s="75">
        <v>3767.6549709000001</v>
      </c>
      <c r="L101" s="75">
        <v>0.39</v>
      </c>
      <c r="M101" s="75">
        <v>0.1</v>
      </c>
      <c r="N101" s="75">
        <v>0.01</v>
      </c>
    </row>
    <row r="102" spans="2:14">
      <c r="B102" t="s">
        <v>2201</v>
      </c>
      <c r="C102" t="s">
        <v>2202</v>
      </c>
      <c r="D102" t="s">
        <v>103</v>
      </c>
      <c r="E102" s="15"/>
      <c r="F102" t="s">
        <v>1314</v>
      </c>
      <c r="G102" t="s">
        <v>838</v>
      </c>
      <c r="H102" t="s">
        <v>105</v>
      </c>
      <c r="I102" s="75">
        <v>64537.03</v>
      </c>
      <c r="J102" s="75">
        <v>2770.17</v>
      </c>
      <c r="K102" s="75">
        <v>1787.7854439509999</v>
      </c>
      <c r="L102" s="75">
        <v>0.08</v>
      </c>
      <c r="M102" s="75">
        <v>0.05</v>
      </c>
      <c r="N102" s="75">
        <v>0.01</v>
      </c>
    </row>
    <row r="103" spans="2:14">
      <c r="B103" t="s">
        <v>2203</v>
      </c>
      <c r="C103" t="s">
        <v>2204</v>
      </c>
      <c r="D103" t="s">
        <v>103</v>
      </c>
      <c r="E103" s="15"/>
      <c r="F103" t="s">
        <v>1314</v>
      </c>
      <c r="G103" t="s">
        <v>838</v>
      </c>
      <c r="H103" t="s">
        <v>105</v>
      </c>
      <c r="I103" s="75">
        <v>166716.79999999999</v>
      </c>
      <c r="J103" s="75">
        <v>2840</v>
      </c>
      <c r="K103" s="75">
        <v>4734.7571200000002</v>
      </c>
      <c r="L103" s="75">
        <v>0.21</v>
      </c>
      <c r="M103" s="75">
        <v>0.13</v>
      </c>
      <c r="N103" s="75">
        <v>0.02</v>
      </c>
    </row>
    <row r="104" spans="2:14">
      <c r="B104" t="s">
        <v>2205</v>
      </c>
      <c r="C104" t="s">
        <v>2206</v>
      </c>
      <c r="D104" t="s">
        <v>103</v>
      </c>
      <c r="E104" s="15"/>
      <c r="F104" t="s">
        <v>2207</v>
      </c>
      <c r="G104" t="s">
        <v>838</v>
      </c>
      <c r="H104" t="s">
        <v>105</v>
      </c>
      <c r="I104" s="75">
        <v>335.58</v>
      </c>
      <c r="J104" s="75">
        <v>18050</v>
      </c>
      <c r="K104" s="75">
        <v>60.572189999999999</v>
      </c>
      <c r="L104" s="75">
        <v>0</v>
      </c>
      <c r="M104" s="75">
        <v>0</v>
      </c>
      <c r="N104" s="75">
        <v>0</v>
      </c>
    </row>
    <row r="105" spans="2:14">
      <c r="B105" t="s">
        <v>2208</v>
      </c>
      <c r="C105" t="s">
        <v>2209</v>
      </c>
      <c r="D105" t="s">
        <v>103</v>
      </c>
      <c r="E105" s="15"/>
      <c r="F105" t="s">
        <v>837</v>
      </c>
      <c r="G105" t="s">
        <v>838</v>
      </c>
      <c r="H105" t="s">
        <v>105</v>
      </c>
      <c r="I105" s="75">
        <v>210457.51</v>
      </c>
      <c r="J105" s="75">
        <v>2076</v>
      </c>
      <c r="K105" s="75">
        <v>4369.0979076000003</v>
      </c>
      <c r="L105" s="75">
        <v>0.09</v>
      </c>
      <c r="M105" s="75">
        <v>0.12</v>
      </c>
      <c r="N105" s="75">
        <v>0.02</v>
      </c>
    </row>
    <row r="106" spans="2:14">
      <c r="B106" t="s">
        <v>2210</v>
      </c>
      <c r="C106" t="s">
        <v>2211</v>
      </c>
      <c r="D106" t="s">
        <v>103</v>
      </c>
      <c r="E106" s="15"/>
      <c r="F106" t="s">
        <v>2212</v>
      </c>
      <c r="G106" t="s">
        <v>838</v>
      </c>
      <c r="H106" t="s">
        <v>105</v>
      </c>
      <c r="I106" s="75">
        <v>43991.18</v>
      </c>
      <c r="J106" s="75">
        <v>9401</v>
      </c>
      <c r="K106" s="75">
        <v>4135.6108317999997</v>
      </c>
      <c r="L106" s="75">
        <v>0.52</v>
      </c>
      <c r="M106" s="75">
        <v>0.11</v>
      </c>
      <c r="N106" s="75">
        <v>0.02</v>
      </c>
    </row>
    <row r="107" spans="2:14">
      <c r="B107" t="s">
        <v>2213</v>
      </c>
      <c r="C107" t="s">
        <v>2214</v>
      </c>
      <c r="D107" t="s">
        <v>103</v>
      </c>
      <c r="E107" s="15"/>
      <c r="F107" t="s">
        <v>2215</v>
      </c>
      <c r="G107" t="s">
        <v>1163</v>
      </c>
      <c r="H107" t="s">
        <v>105</v>
      </c>
      <c r="I107" s="75">
        <v>335883.28</v>
      </c>
      <c r="J107" s="75">
        <v>1532</v>
      </c>
      <c r="K107" s="75">
        <v>5145.7318495999998</v>
      </c>
      <c r="L107" s="75">
        <v>0.31</v>
      </c>
      <c r="M107" s="75">
        <v>0.14000000000000001</v>
      </c>
      <c r="N107" s="75">
        <v>0.02</v>
      </c>
    </row>
    <row r="108" spans="2:14">
      <c r="B108" t="s">
        <v>2216</v>
      </c>
      <c r="C108" t="s">
        <v>2217</v>
      </c>
      <c r="D108" t="s">
        <v>103</v>
      </c>
      <c r="E108" s="15"/>
      <c r="F108" t="s">
        <v>864</v>
      </c>
      <c r="G108" t="s">
        <v>515</v>
      </c>
      <c r="H108" t="s">
        <v>105</v>
      </c>
      <c r="I108" s="75">
        <v>2240338.2599999998</v>
      </c>
      <c r="J108" s="75">
        <v>349.6</v>
      </c>
      <c r="K108" s="75">
        <v>7832.2225569599996</v>
      </c>
      <c r="L108" s="75">
        <v>1.06</v>
      </c>
      <c r="M108" s="75">
        <v>0.21</v>
      </c>
      <c r="N108" s="75">
        <v>0.03</v>
      </c>
    </row>
    <row r="109" spans="2:14">
      <c r="B109" t="s">
        <v>2218</v>
      </c>
      <c r="C109" t="s">
        <v>2219</v>
      </c>
      <c r="D109" t="s">
        <v>103</v>
      </c>
      <c r="E109" s="15"/>
      <c r="F109" t="s">
        <v>868</v>
      </c>
      <c r="G109" t="s">
        <v>515</v>
      </c>
      <c r="H109" t="s">
        <v>105</v>
      </c>
      <c r="I109" s="75">
        <v>90213.35</v>
      </c>
      <c r="J109" s="75">
        <v>7295</v>
      </c>
      <c r="K109" s="75">
        <v>6581.0638824999996</v>
      </c>
      <c r="L109" s="75">
        <v>0.33</v>
      </c>
      <c r="M109" s="75">
        <v>0.17</v>
      </c>
      <c r="N109" s="75">
        <v>0.03</v>
      </c>
    </row>
    <row r="110" spans="2:14">
      <c r="B110" t="s">
        <v>2220</v>
      </c>
      <c r="C110" t="s">
        <v>2221</v>
      </c>
      <c r="D110" t="s">
        <v>103</v>
      </c>
      <c r="E110" s="15"/>
      <c r="F110" t="s">
        <v>874</v>
      </c>
      <c r="G110" t="s">
        <v>515</v>
      </c>
      <c r="H110" t="s">
        <v>105</v>
      </c>
      <c r="I110" s="75">
        <v>43988.160000000003</v>
      </c>
      <c r="J110" s="75">
        <v>11520</v>
      </c>
      <c r="K110" s="75">
        <v>5067.4360319999996</v>
      </c>
      <c r="L110" s="75">
        <v>0.18</v>
      </c>
      <c r="M110" s="75">
        <v>0.13</v>
      </c>
      <c r="N110" s="75">
        <v>0.02</v>
      </c>
    </row>
    <row r="111" spans="2:14">
      <c r="B111" t="s">
        <v>2222</v>
      </c>
      <c r="C111" t="s">
        <v>2223</v>
      </c>
      <c r="D111" t="s">
        <v>103</v>
      </c>
      <c r="E111" s="15"/>
      <c r="F111" t="s">
        <v>884</v>
      </c>
      <c r="G111" t="s">
        <v>515</v>
      </c>
      <c r="H111" t="s">
        <v>105</v>
      </c>
      <c r="I111" s="75">
        <v>22691.81</v>
      </c>
      <c r="J111" s="75">
        <v>6863</v>
      </c>
      <c r="K111" s="75">
        <v>1557.3389202999999</v>
      </c>
      <c r="L111" s="75">
        <v>0.18</v>
      </c>
      <c r="M111" s="75">
        <v>0.04</v>
      </c>
      <c r="N111" s="75">
        <v>0.01</v>
      </c>
    </row>
    <row r="112" spans="2:14">
      <c r="B112" t="s">
        <v>2224</v>
      </c>
      <c r="C112" t="s">
        <v>2225</v>
      </c>
      <c r="D112" t="s">
        <v>103</v>
      </c>
      <c r="E112" s="15"/>
      <c r="F112" t="s">
        <v>982</v>
      </c>
      <c r="G112" t="s">
        <v>515</v>
      </c>
      <c r="H112" t="s">
        <v>105</v>
      </c>
      <c r="I112" s="75">
        <v>189567.15</v>
      </c>
      <c r="J112" s="75">
        <v>7803</v>
      </c>
      <c r="K112" s="75">
        <v>14791.924714500001</v>
      </c>
      <c r="L112" s="75">
        <v>0.67</v>
      </c>
      <c r="M112" s="75">
        <v>0.39</v>
      </c>
      <c r="N112" s="75">
        <v>0.06</v>
      </c>
    </row>
    <row r="113" spans="2:14">
      <c r="B113" t="s">
        <v>2226</v>
      </c>
      <c r="C113" t="s">
        <v>2227</v>
      </c>
      <c r="D113" t="s">
        <v>103</v>
      </c>
      <c r="E113" s="15"/>
      <c r="F113" t="s">
        <v>2228</v>
      </c>
      <c r="G113" t="s">
        <v>515</v>
      </c>
      <c r="H113" t="s">
        <v>105</v>
      </c>
      <c r="I113" s="75">
        <v>14027.61</v>
      </c>
      <c r="J113" s="75">
        <v>151.5</v>
      </c>
      <c r="K113" s="75">
        <v>21.251829149999999</v>
      </c>
      <c r="L113" s="75">
        <v>0</v>
      </c>
      <c r="M113" s="75">
        <v>0</v>
      </c>
      <c r="N113" s="75">
        <v>0</v>
      </c>
    </row>
    <row r="114" spans="2:14">
      <c r="B114" t="s">
        <v>2229</v>
      </c>
      <c r="C114" t="s">
        <v>2230</v>
      </c>
      <c r="D114" t="s">
        <v>103</v>
      </c>
      <c r="E114" s="15"/>
      <c r="F114" t="s">
        <v>887</v>
      </c>
      <c r="G114" t="s">
        <v>515</v>
      </c>
      <c r="H114" t="s">
        <v>105</v>
      </c>
      <c r="I114" s="75">
        <v>961803.15</v>
      </c>
      <c r="J114" s="75">
        <v>1790</v>
      </c>
      <c r="K114" s="75">
        <v>17216.276385000001</v>
      </c>
      <c r="L114" s="75">
        <v>1.1100000000000001</v>
      </c>
      <c r="M114" s="75">
        <v>0.46</v>
      </c>
      <c r="N114" s="75">
        <v>7.0000000000000007E-2</v>
      </c>
    </row>
    <row r="115" spans="2:14">
      <c r="B115" t="s">
        <v>2231</v>
      </c>
      <c r="C115" t="s">
        <v>2232</v>
      </c>
      <c r="D115" t="s">
        <v>103</v>
      </c>
      <c r="E115" s="15"/>
      <c r="F115" t="s">
        <v>1004</v>
      </c>
      <c r="G115" t="s">
        <v>515</v>
      </c>
      <c r="H115" t="s">
        <v>105</v>
      </c>
      <c r="I115" s="75">
        <v>11887.35</v>
      </c>
      <c r="J115" s="75">
        <v>38490</v>
      </c>
      <c r="K115" s="75">
        <v>4575.4410150000003</v>
      </c>
      <c r="L115" s="75">
        <v>0.16</v>
      </c>
      <c r="M115" s="75">
        <v>0.12</v>
      </c>
      <c r="N115" s="75">
        <v>0.02</v>
      </c>
    </row>
    <row r="116" spans="2:14">
      <c r="B116" t="s">
        <v>2233</v>
      </c>
      <c r="C116" t="s">
        <v>2234</v>
      </c>
      <c r="D116" t="s">
        <v>103</v>
      </c>
      <c r="E116" s="15"/>
      <c r="F116" t="s">
        <v>657</v>
      </c>
      <c r="G116" t="s">
        <v>515</v>
      </c>
      <c r="H116" t="s">
        <v>105</v>
      </c>
      <c r="I116" s="75">
        <v>13868.68</v>
      </c>
      <c r="J116" s="75">
        <v>162400</v>
      </c>
      <c r="K116" s="75">
        <v>22522.73632</v>
      </c>
      <c r="L116" s="75">
        <v>0.65</v>
      </c>
      <c r="M116" s="75">
        <v>0.6</v>
      </c>
      <c r="N116" s="75">
        <v>0.09</v>
      </c>
    </row>
    <row r="117" spans="2:14">
      <c r="B117" t="s">
        <v>2235</v>
      </c>
      <c r="C117" t="s">
        <v>2236</v>
      </c>
      <c r="D117" t="s">
        <v>103</v>
      </c>
      <c r="E117" s="15"/>
      <c r="F117" t="s">
        <v>1451</v>
      </c>
      <c r="G117" t="s">
        <v>515</v>
      </c>
      <c r="H117" t="s">
        <v>105</v>
      </c>
      <c r="I117" s="75">
        <v>260.47000000000003</v>
      </c>
      <c r="J117" s="75">
        <v>5664</v>
      </c>
      <c r="K117" s="75">
        <v>14.7530208</v>
      </c>
      <c r="L117" s="75">
        <v>0</v>
      </c>
      <c r="M117" s="75">
        <v>0</v>
      </c>
      <c r="N117" s="75">
        <v>0</v>
      </c>
    </row>
    <row r="118" spans="2:14">
      <c r="B118" t="s">
        <v>2237</v>
      </c>
      <c r="C118" t="s">
        <v>2238</v>
      </c>
      <c r="D118" t="s">
        <v>103</v>
      </c>
      <c r="E118" s="15"/>
      <c r="F118" t="s">
        <v>601</v>
      </c>
      <c r="G118" t="s">
        <v>515</v>
      </c>
      <c r="H118" t="s">
        <v>105</v>
      </c>
      <c r="I118" s="75">
        <v>147.41</v>
      </c>
      <c r="J118" s="75">
        <v>9881</v>
      </c>
      <c r="K118" s="75">
        <v>14.5655821</v>
      </c>
      <c r="L118" s="75">
        <v>0</v>
      </c>
      <c r="M118" s="75">
        <v>0</v>
      </c>
      <c r="N118" s="75">
        <v>0</v>
      </c>
    </row>
    <row r="119" spans="2:14">
      <c r="B119" t="s">
        <v>2239</v>
      </c>
      <c r="C119" t="s">
        <v>2240</v>
      </c>
      <c r="D119" t="s">
        <v>103</v>
      </c>
      <c r="E119" s="15"/>
      <c r="F119" t="s">
        <v>799</v>
      </c>
      <c r="G119" t="s">
        <v>515</v>
      </c>
      <c r="H119" t="s">
        <v>105</v>
      </c>
      <c r="I119" s="75">
        <v>27939.84</v>
      </c>
      <c r="J119" s="75">
        <v>42020</v>
      </c>
      <c r="K119" s="75">
        <v>11740.320768</v>
      </c>
      <c r="L119" s="75">
        <v>0.53</v>
      </c>
      <c r="M119" s="75">
        <v>0.31</v>
      </c>
      <c r="N119" s="75">
        <v>0.05</v>
      </c>
    </row>
    <row r="120" spans="2:14">
      <c r="B120" t="s">
        <v>2241</v>
      </c>
      <c r="C120" t="s">
        <v>2242</v>
      </c>
      <c r="D120" t="s">
        <v>103</v>
      </c>
      <c r="E120" s="15"/>
      <c r="F120" t="s">
        <v>1024</v>
      </c>
      <c r="G120" t="s">
        <v>515</v>
      </c>
      <c r="H120" t="s">
        <v>105</v>
      </c>
      <c r="I120" s="75">
        <v>5660901.3700000001</v>
      </c>
      <c r="J120" s="75">
        <v>873.4</v>
      </c>
      <c r="K120" s="75">
        <v>49442.312565580003</v>
      </c>
      <c r="L120" s="75">
        <v>2.2400000000000002</v>
      </c>
      <c r="M120" s="75">
        <v>1.31</v>
      </c>
      <c r="N120" s="75">
        <v>0.19</v>
      </c>
    </row>
    <row r="121" spans="2:14">
      <c r="B121" t="s">
        <v>2243</v>
      </c>
      <c r="C121" t="s">
        <v>2244</v>
      </c>
      <c r="D121" t="s">
        <v>103</v>
      </c>
      <c r="E121" s="15"/>
      <c r="F121" t="s">
        <v>2245</v>
      </c>
      <c r="G121" t="s">
        <v>515</v>
      </c>
      <c r="H121" t="s">
        <v>105</v>
      </c>
      <c r="I121" s="75">
        <v>140.07</v>
      </c>
      <c r="J121" s="75">
        <v>6710</v>
      </c>
      <c r="K121" s="75">
        <v>9.3986970000000003</v>
      </c>
      <c r="L121" s="75">
        <v>0</v>
      </c>
      <c r="M121" s="75">
        <v>0</v>
      </c>
      <c r="N121" s="75">
        <v>0</v>
      </c>
    </row>
    <row r="122" spans="2:14">
      <c r="B122" t="s">
        <v>1474</v>
      </c>
      <c r="C122" t="s">
        <v>2246</v>
      </c>
      <c r="D122" t="s">
        <v>103</v>
      </c>
      <c r="E122" s="15"/>
      <c r="F122" t="s">
        <v>919</v>
      </c>
      <c r="G122" t="s">
        <v>515</v>
      </c>
      <c r="H122" t="s">
        <v>105</v>
      </c>
      <c r="I122" s="75">
        <v>2746798.68</v>
      </c>
      <c r="J122" s="75">
        <v>510.1</v>
      </c>
      <c r="K122" s="75">
        <v>14011.420066680001</v>
      </c>
      <c r="L122" s="75">
        <v>0.61</v>
      </c>
      <c r="M122" s="75">
        <v>0.37</v>
      </c>
      <c r="N122" s="75">
        <v>0.05</v>
      </c>
    </row>
    <row r="123" spans="2:14">
      <c r="B123" t="s">
        <v>2247</v>
      </c>
      <c r="C123" t="s">
        <v>2248</v>
      </c>
      <c r="D123" t="s">
        <v>103</v>
      </c>
      <c r="E123" s="15"/>
      <c r="F123" t="s">
        <v>1478</v>
      </c>
      <c r="G123" t="s">
        <v>515</v>
      </c>
      <c r="H123" t="s">
        <v>105</v>
      </c>
      <c r="I123" s="75">
        <v>379879.5</v>
      </c>
      <c r="J123" s="75">
        <v>629.9</v>
      </c>
      <c r="K123" s="75">
        <v>2392.8609704999999</v>
      </c>
      <c r="L123" s="75">
        <v>0.27</v>
      </c>
      <c r="M123" s="75">
        <v>0.06</v>
      </c>
      <c r="N123" s="75">
        <v>0.01</v>
      </c>
    </row>
    <row r="124" spans="2:14">
      <c r="B124" t="s">
        <v>2249</v>
      </c>
      <c r="C124" t="s">
        <v>2250</v>
      </c>
      <c r="D124" t="s">
        <v>103</v>
      </c>
      <c r="E124" s="15"/>
      <c r="F124" t="s">
        <v>929</v>
      </c>
      <c r="G124" t="s">
        <v>515</v>
      </c>
      <c r="H124" t="s">
        <v>105</v>
      </c>
      <c r="I124" s="75">
        <v>236742.82</v>
      </c>
      <c r="J124" s="75">
        <v>4107</v>
      </c>
      <c r="K124" s="75">
        <v>9723.0276173999991</v>
      </c>
      <c r="L124" s="75">
        <v>0.83</v>
      </c>
      <c r="M124" s="75">
        <v>0.26</v>
      </c>
      <c r="N124" s="75">
        <v>0.04</v>
      </c>
    </row>
    <row r="125" spans="2:14">
      <c r="B125" t="s">
        <v>2251</v>
      </c>
      <c r="C125" t="s">
        <v>2252</v>
      </c>
      <c r="D125" t="s">
        <v>103</v>
      </c>
      <c r="E125" s="15"/>
      <c r="F125" t="s">
        <v>805</v>
      </c>
      <c r="G125" t="s">
        <v>515</v>
      </c>
      <c r="H125" t="s">
        <v>105</v>
      </c>
      <c r="I125" s="75">
        <v>486.48</v>
      </c>
      <c r="J125" s="75">
        <v>6410</v>
      </c>
      <c r="K125" s="75">
        <v>31.183368000000002</v>
      </c>
      <c r="L125" s="75">
        <v>0</v>
      </c>
      <c r="M125" s="75">
        <v>0</v>
      </c>
      <c r="N125" s="75">
        <v>0</v>
      </c>
    </row>
    <row r="126" spans="2:14">
      <c r="B126" t="s">
        <v>2253</v>
      </c>
      <c r="C126" t="s">
        <v>2254</v>
      </c>
      <c r="D126" t="s">
        <v>103</v>
      </c>
      <c r="E126" s="15"/>
      <c r="F126" t="s">
        <v>811</v>
      </c>
      <c r="G126" t="s">
        <v>515</v>
      </c>
      <c r="H126" t="s">
        <v>105</v>
      </c>
      <c r="I126" s="75">
        <v>224.6</v>
      </c>
      <c r="J126" s="75">
        <v>32740</v>
      </c>
      <c r="K126" s="75">
        <v>73.534040000000005</v>
      </c>
      <c r="L126" s="75">
        <v>0</v>
      </c>
      <c r="M126" s="75">
        <v>0</v>
      </c>
      <c r="N126" s="75">
        <v>0</v>
      </c>
    </row>
    <row r="127" spans="2:14">
      <c r="B127" t="s">
        <v>2255</v>
      </c>
      <c r="C127" t="s">
        <v>2256</v>
      </c>
      <c r="D127" t="s">
        <v>103</v>
      </c>
      <c r="E127" s="15"/>
      <c r="F127" t="s">
        <v>1298</v>
      </c>
      <c r="G127" t="s">
        <v>515</v>
      </c>
      <c r="H127" t="s">
        <v>105</v>
      </c>
      <c r="I127" s="75">
        <v>438921.32</v>
      </c>
      <c r="J127" s="75">
        <v>2523</v>
      </c>
      <c r="K127" s="75">
        <v>11073.9849036</v>
      </c>
      <c r="L127" s="75">
        <v>0.66</v>
      </c>
      <c r="M127" s="75">
        <v>0.28999999999999998</v>
      </c>
      <c r="N127" s="75">
        <v>0.04</v>
      </c>
    </row>
    <row r="128" spans="2:14">
      <c r="B128" t="s">
        <v>2257</v>
      </c>
      <c r="C128" t="s">
        <v>2258</v>
      </c>
      <c r="D128" t="s">
        <v>103</v>
      </c>
      <c r="E128" s="15"/>
      <c r="F128" t="s">
        <v>745</v>
      </c>
      <c r="G128" t="s">
        <v>515</v>
      </c>
      <c r="H128" t="s">
        <v>105</v>
      </c>
      <c r="I128" s="75">
        <v>6959.26</v>
      </c>
      <c r="J128" s="75">
        <v>703.9</v>
      </c>
      <c r="K128" s="75">
        <v>48.986231140000001</v>
      </c>
      <c r="L128" s="75">
        <v>0</v>
      </c>
      <c r="M128" s="75">
        <v>0</v>
      </c>
      <c r="N128" s="75">
        <v>0</v>
      </c>
    </row>
    <row r="129" spans="2:14">
      <c r="B129" t="s">
        <v>2259</v>
      </c>
      <c r="C129" t="s">
        <v>2260</v>
      </c>
      <c r="D129" t="s">
        <v>103</v>
      </c>
      <c r="E129" s="15"/>
      <c r="F129" t="s">
        <v>895</v>
      </c>
      <c r="G129" t="s">
        <v>515</v>
      </c>
      <c r="H129" t="s">
        <v>105</v>
      </c>
      <c r="I129" s="75">
        <v>1035614.85</v>
      </c>
      <c r="J129" s="75">
        <v>1333</v>
      </c>
      <c r="K129" s="75">
        <v>13804.745950500001</v>
      </c>
      <c r="L129" s="75">
        <v>1.25</v>
      </c>
      <c r="M129" s="75">
        <v>0.37</v>
      </c>
      <c r="N129" s="75">
        <v>0.05</v>
      </c>
    </row>
    <row r="130" spans="2:14">
      <c r="B130" t="s">
        <v>2261</v>
      </c>
      <c r="C130" t="s">
        <v>2262</v>
      </c>
      <c r="D130" t="s">
        <v>103</v>
      </c>
      <c r="E130" s="15"/>
      <c r="F130" t="s">
        <v>2263</v>
      </c>
      <c r="G130" t="s">
        <v>515</v>
      </c>
      <c r="H130" t="s">
        <v>105</v>
      </c>
      <c r="I130" s="75">
        <v>44.6</v>
      </c>
      <c r="J130" s="75">
        <v>31400</v>
      </c>
      <c r="K130" s="75">
        <v>14.0044</v>
      </c>
      <c r="L130" s="75">
        <v>0</v>
      </c>
      <c r="M130" s="75">
        <v>0</v>
      </c>
      <c r="N130" s="75">
        <v>0</v>
      </c>
    </row>
    <row r="131" spans="2:14">
      <c r="B131" t="s">
        <v>2264</v>
      </c>
      <c r="C131" t="s">
        <v>2265</v>
      </c>
      <c r="D131" t="s">
        <v>103</v>
      </c>
      <c r="E131" s="15"/>
      <c r="F131" t="s">
        <v>825</v>
      </c>
      <c r="G131" t="s">
        <v>515</v>
      </c>
      <c r="H131" t="s">
        <v>105</v>
      </c>
      <c r="I131" s="75">
        <v>132236.56</v>
      </c>
      <c r="J131" s="75">
        <v>14760</v>
      </c>
      <c r="K131" s="75">
        <v>19518.116256000001</v>
      </c>
      <c r="L131" s="75">
        <v>1.1399999999999999</v>
      </c>
      <c r="M131" s="75">
        <v>0.52</v>
      </c>
      <c r="N131" s="75">
        <v>0.08</v>
      </c>
    </row>
    <row r="132" spans="2:14">
      <c r="B132" t="s">
        <v>2266</v>
      </c>
      <c r="C132" t="s">
        <v>2267</v>
      </c>
      <c r="D132" t="s">
        <v>103</v>
      </c>
      <c r="E132" s="15"/>
      <c r="F132" t="s">
        <v>537</v>
      </c>
      <c r="G132" t="s">
        <v>515</v>
      </c>
      <c r="H132" t="s">
        <v>105</v>
      </c>
      <c r="I132" s="75">
        <v>1397998.36</v>
      </c>
      <c r="J132" s="75">
        <v>1373</v>
      </c>
      <c r="K132" s="75">
        <v>19194.517482800002</v>
      </c>
      <c r="L132" s="75">
        <v>0.82</v>
      </c>
      <c r="M132" s="75">
        <v>0.51</v>
      </c>
      <c r="N132" s="75">
        <v>7.0000000000000007E-2</v>
      </c>
    </row>
    <row r="133" spans="2:14">
      <c r="B133" t="s">
        <v>2268</v>
      </c>
      <c r="C133" t="s">
        <v>2269</v>
      </c>
      <c r="D133" t="s">
        <v>103</v>
      </c>
      <c r="E133" s="15"/>
      <c r="F133" t="s">
        <v>946</v>
      </c>
      <c r="G133" t="s">
        <v>515</v>
      </c>
      <c r="H133" t="s">
        <v>105</v>
      </c>
      <c r="I133" s="75">
        <v>252234.91</v>
      </c>
      <c r="J133" s="75">
        <v>865</v>
      </c>
      <c r="K133" s="75">
        <v>2181.8319714999998</v>
      </c>
      <c r="L133" s="75">
        <v>0.06</v>
      </c>
      <c r="M133" s="75">
        <v>0.06</v>
      </c>
      <c r="N133" s="75">
        <v>0.01</v>
      </c>
    </row>
    <row r="134" spans="2:14">
      <c r="B134" t="s">
        <v>2270</v>
      </c>
      <c r="C134" t="s">
        <v>2271</v>
      </c>
      <c r="D134" t="s">
        <v>103</v>
      </c>
      <c r="E134" s="15"/>
      <c r="F134" t="s">
        <v>1414</v>
      </c>
      <c r="G134" t="s">
        <v>515</v>
      </c>
      <c r="H134" t="s">
        <v>105</v>
      </c>
      <c r="I134" s="75">
        <v>853007.86</v>
      </c>
      <c r="J134" s="75">
        <v>1214</v>
      </c>
      <c r="K134" s="75">
        <v>10355.515420399999</v>
      </c>
      <c r="L134" s="75">
        <v>0.24</v>
      </c>
      <c r="M134" s="75">
        <v>0.27</v>
      </c>
      <c r="N134" s="75">
        <v>0.04</v>
      </c>
    </row>
    <row r="135" spans="2:14">
      <c r="B135" t="s">
        <v>2272</v>
      </c>
      <c r="C135" t="s">
        <v>2273</v>
      </c>
      <c r="D135" t="s">
        <v>103</v>
      </c>
      <c r="E135" s="15"/>
      <c r="F135" t="s">
        <v>2274</v>
      </c>
      <c r="G135" t="s">
        <v>130</v>
      </c>
      <c r="H135" t="s">
        <v>105</v>
      </c>
      <c r="I135" s="75">
        <v>171.37</v>
      </c>
      <c r="J135" s="75">
        <v>7153</v>
      </c>
      <c r="K135" s="75">
        <v>12.258096099999999</v>
      </c>
      <c r="L135" s="75">
        <v>0</v>
      </c>
      <c r="M135" s="75">
        <v>0</v>
      </c>
      <c r="N135" s="75">
        <v>0</v>
      </c>
    </row>
    <row r="136" spans="2:14">
      <c r="B136" t="s">
        <v>2275</v>
      </c>
      <c r="C136" t="s">
        <v>2276</v>
      </c>
      <c r="D136" t="s">
        <v>103</v>
      </c>
      <c r="E136" s="15"/>
      <c r="F136" t="s">
        <v>2277</v>
      </c>
      <c r="G136" t="s">
        <v>130</v>
      </c>
      <c r="H136" t="s">
        <v>105</v>
      </c>
      <c r="I136" s="75">
        <v>5453426.25</v>
      </c>
      <c r="J136" s="75">
        <v>238.1</v>
      </c>
      <c r="K136" s="75">
        <v>12984.607901249999</v>
      </c>
      <c r="L136" s="75">
        <v>1.1000000000000001</v>
      </c>
      <c r="M136" s="75">
        <v>0.34</v>
      </c>
      <c r="N136" s="75">
        <v>0.05</v>
      </c>
    </row>
    <row r="137" spans="2:14">
      <c r="B137" t="s">
        <v>2278</v>
      </c>
      <c r="C137" t="s">
        <v>2279</v>
      </c>
      <c r="D137" t="s">
        <v>103</v>
      </c>
      <c r="E137" s="15"/>
      <c r="F137" t="s">
        <v>2280</v>
      </c>
      <c r="G137" t="s">
        <v>130</v>
      </c>
      <c r="H137" t="s">
        <v>105</v>
      </c>
      <c r="I137" s="75">
        <v>16714.009999999998</v>
      </c>
      <c r="J137" s="75">
        <v>17070</v>
      </c>
      <c r="K137" s="75">
        <v>2853.0815069999999</v>
      </c>
      <c r="L137" s="75">
        <v>0.34</v>
      </c>
      <c r="M137" s="75">
        <v>0.08</v>
      </c>
      <c r="N137" s="75">
        <v>0.01</v>
      </c>
    </row>
    <row r="138" spans="2:14">
      <c r="B138" t="s">
        <v>2281</v>
      </c>
      <c r="C138" t="s">
        <v>2282</v>
      </c>
      <c r="D138" t="s">
        <v>103</v>
      </c>
      <c r="E138" s="15"/>
      <c r="F138" t="s">
        <v>2283</v>
      </c>
      <c r="G138" t="s">
        <v>130</v>
      </c>
      <c r="H138" t="s">
        <v>105</v>
      </c>
      <c r="I138" s="75">
        <v>114309.59</v>
      </c>
      <c r="J138" s="75">
        <v>6871</v>
      </c>
      <c r="K138" s="75">
        <v>7854.2119289000002</v>
      </c>
      <c r="L138" s="75">
        <v>0.51</v>
      </c>
      <c r="M138" s="75">
        <v>0.21</v>
      </c>
      <c r="N138" s="75">
        <v>0.03</v>
      </c>
    </row>
    <row r="139" spans="2:14">
      <c r="B139" t="s">
        <v>2284</v>
      </c>
      <c r="C139" t="s">
        <v>2285</v>
      </c>
      <c r="D139" t="s">
        <v>103</v>
      </c>
      <c r="E139" s="15"/>
      <c r="F139" t="s">
        <v>1488</v>
      </c>
      <c r="G139" t="s">
        <v>131</v>
      </c>
      <c r="H139" t="s">
        <v>105</v>
      </c>
      <c r="I139" s="75">
        <v>213885.82</v>
      </c>
      <c r="J139" s="75">
        <v>1929</v>
      </c>
      <c r="K139" s="75">
        <v>4125.8574678000004</v>
      </c>
      <c r="L139" s="75">
        <v>0.65</v>
      </c>
      <c r="M139" s="75">
        <v>0.11</v>
      </c>
      <c r="N139" s="75">
        <v>0.02</v>
      </c>
    </row>
    <row r="140" spans="2:14">
      <c r="B140" t="s">
        <v>2286</v>
      </c>
      <c r="C140" t="s">
        <v>2287</v>
      </c>
      <c r="D140" t="s">
        <v>103</v>
      </c>
      <c r="E140" s="15"/>
      <c r="F140" t="s">
        <v>804</v>
      </c>
      <c r="G140" t="s">
        <v>131</v>
      </c>
      <c r="H140" t="s">
        <v>105</v>
      </c>
      <c r="I140" s="75">
        <v>464883.27</v>
      </c>
      <c r="J140" s="75">
        <v>1247</v>
      </c>
      <c r="K140" s="75">
        <v>5797.0943768999996</v>
      </c>
      <c r="L140" s="75">
        <v>0.68</v>
      </c>
      <c r="M140" s="75">
        <v>0.15</v>
      </c>
      <c r="N140" s="75">
        <v>0.02</v>
      </c>
    </row>
    <row r="141" spans="2:14">
      <c r="B141" t="s">
        <v>2288</v>
      </c>
      <c r="C141" t="s">
        <v>2289</v>
      </c>
      <c r="D141" t="s">
        <v>103</v>
      </c>
      <c r="E141" s="15"/>
      <c r="F141" t="s">
        <v>1119</v>
      </c>
      <c r="G141" t="s">
        <v>131</v>
      </c>
      <c r="H141" t="s">
        <v>105</v>
      </c>
      <c r="I141" s="75">
        <v>660.93</v>
      </c>
      <c r="J141" s="75">
        <v>1329</v>
      </c>
      <c r="K141" s="75">
        <v>8.7837596999999992</v>
      </c>
      <c r="L141" s="75">
        <v>0</v>
      </c>
      <c r="M141" s="75">
        <v>0</v>
      </c>
      <c r="N141" s="75">
        <v>0</v>
      </c>
    </row>
    <row r="142" spans="2:14">
      <c r="B142" t="s">
        <v>2290</v>
      </c>
      <c r="C142" t="s">
        <v>2291</v>
      </c>
      <c r="D142" t="s">
        <v>103</v>
      </c>
      <c r="E142" s="15"/>
      <c r="F142" t="s">
        <v>2292</v>
      </c>
      <c r="G142" t="s">
        <v>135</v>
      </c>
      <c r="H142" t="s">
        <v>105</v>
      </c>
      <c r="I142" s="75">
        <v>43183.22</v>
      </c>
      <c r="J142" s="75">
        <v>4604</v>
      </c>
      <c r="K142" s="75">
        <v>1988.1554487999999</v>
      </c>
      <c r="L142" s="75">
        <v>0.09</v>
      </c>
      <c r="M142" s="75">
        <v>0.05</v>
      </c>
      <c r="N142" s="75">
        <v>0.01</v>
      </c>
    </row>
    <row r="143" spans="2:14">
      <c r="B143" t="s">
        <v>2293</v>
      </c>
      <c r="C143" t="s">
        <v>2294</v>
      </c>
      <c r="D143" t="s">
        <v>103</v>
      </c>
      <c r="E143" s="15"/>
      <c r="F143" t="s">
        <v>971</v>
      </c>
      <c r="G143" t="s">
        <v>135</v>
      </c>
      <c r="H143" t="s">
        <v>105</v>
      </c>
      <c r="I143" s="75">
        <v>85763.36</v>
      </c>
      <c r="J143" s="75">
        <v>2627</v>
      </c>
      <c r="K143" s="75">
        <v>2253.0034672000002</v>
      </c>
      <c r="L143" s="75">
        <v>0.45</v>
      </c>
      <c r="M143" s="75">
        <v>0.06</v>
      </c>
      <c r="N143" s="75">
        <v>0.01</v>
      </c>
    </row>
    <row r="144" spans="2:14">
      <c r="B144" t="s">
        <v>2295</v>
      </c>
      <c r="C144" t="s">
        <v>2296</v>
      </c>
      <c r="D144" t="s">
        <v>103</v>
      </c>
      <c r="E144" s="15"/>
      <c r="F144" t="s">
        <v>1327</v>
      </c>
      <c r="G144" t="s">
        <v>135</v>
      </c>
      <c r="H144" t="s">
        <v>105</v>
      </c>
      <c r="I144" s="75">
        <v>153884.57999999999</v>
      </c>
      <c r="J144" s="75">
        <v>5043</v>
      </c>
      <c r="K144" s="75">
        <v>7760.3993694000001</v>
      </c>
      <c r="L144" s="75">
        <v>0.51</v>
      </c>
      <c r="M144" s="75">
        <v>0.21</v>
      </c>
      <c r="N144" s="75">
        <v>0.03</v>
      </c>
    </row>
    <row r="145" spans="2:14">
      <c r="B145" t="s">
        <v>2297</v>
      </c>
      <c r="C145" t="s">
        <v>2298</v>
      </c>
      <c r="D145" t="s">
        <v>103</v>
      </c>
      <c r="E145" s="15"/>
      <c r="F145" t="s">
        <v>2299</v>
      </c>
      <c r="G145" t="s">
        <v>135</v>
      </c>
      <c r="H145" t="s">
        <v>105</v>
      </c>
      <c r="I145" s="75">
        <v>126.82</v>
      </c>
      <c r="J145" s="75">
        <v>13870</v>
      </c>
      <c r="K145" s="75">
        <v>17.589934</v>
      </c>
      <c r="L145" s="75">
        <v>0</v>
      </c>
      <c r="M145" s="75">
        <v>0</v>
      </c>
      <c r="N145" s="75">
        <v>0</v>
      </c>
    </row>
    <row r="146" spans="2:14">
      <c r="B146" t="s">
        <v>5254</v>
      </c>
      <c r="C146" t="s">
        <v>2300</v>
      </c>
      <c r="D146" t="s">
        <v>103</v>
      </c>
      <c r="E146" s="15"/>
      <c r="F146" t="s">
        <v>2301</v>
      </c>
      <c r="G146" t="s">
        <v>135</v>
      </c>
      <c r="H146" t="s">
        <v>105</v>
      </c>
      <c r="I146" s="75">
        <v>8042.81</v>
      </c>
      <c r="J146" s="75">
        <v>4712</v>
      </c>
      <c r="K146" s="75">
        <v>378.97720720000001</v>
      </c>
      <c r="L146" s="75">
        <v>0.01</v>
      </c>
      <c r="M146" s="75">
        <v>0.01</v>
      </c>
      <c r="N146" s="75">
        <v>0</v>
      </c>
    </row>
    <row r="147" spans="2:14">
      <c r="B147" t="s">
        <v>2302</v>
      </c>
      <c r="C147" t="s">
        <v>2303</v>
      </c>
      <c r="D147" t="s">
        <v>103</v>
      </c>
      <c r="E147" s="15"/>
      <c r="F147" t="s">
        <v>2304</v>
      </c>
      <c r="G147" t="s">
        <v>135</v>
      </c>
      <c r="H147" t="s">
        <v>105</v>
      </c>
      <c r="I147" s="75">
        <v>2807.67</v>
      </c>
      <c r="J147" s="75">
        <v>3716</v>
      </c>
      <c r="K147" s="75">
        <v>104.3330172</v>
      </c>
      <c r="L147" s="75">
        <v>0</v>
      </c>
      <c r="M147" s="75">
        <v>0</v>
      </c>
      <c r="N147" s="75">
        <v>0</v>
      </c>
    </row>
    <row r="148" spans="2:14">
      <c r="B148" t="s">
        <v>2305</v>
      </c>
      <c r="C148" t="s">
        <v>2306</v>
      </c>
      <c r="D148" t="s">
        <v>103</v>
      </c>
      <c r="E148" s="15"/>
      <c r="F148" t="s">
        <v>2307</v>
      </c>
      <c r="G148" t="s">
        <v>135</v>
      </c>
      <c r="H148" t="s">
        <v>105</v>
      </c>
      <c r="I148" s="75">
        <v>27954.639999999999</v>
      </c>
      <c r="J148" s="75">
        <v>35780</v>
      </c>
      <c r="K148" s="75">
        <v>10002.170192</v>
      </c>
      <c r="L148" s="75">
        <v>1.29</v>
      </c>
      <c r="M148" s="75">
        <v>0.26</v>
      </c>
      <c r="N148" s="75">
        <v>0.04</v>
      </c>
    </row>
    <row r="149" spans="2:14">
      <c r="B149" t="s">
        <v>2308</v>
      </c>
      <c r="C149" t="s">
        <v>2309</v>
      </c>
      <c r="D149" t="s">
        <v>103</v>
      </c>
      <c r="E149" s="15"/>
      <c r="F149" t="s">
        <v>1393</v>
      </c>
      <c r="G149" t="s">
        <v>135</v>
      </c>
      <c r="H149" t="s">
        <v>105</v>
      </c>
      <c r="I149" s="75">
        <v>112215.63</v>
      </c>
      <c r="J149" s="75">
        <v>14200</v>
      </c>
      <c r="K149" s="75">
        <v>15934.61946</v>
      </c>
      <c r="L149" s="75">
        <v>0.76</v>
      </c>
      <c r="M149" s="75">
        <v>0.42</v>
      </c>
      <c r="N149" s="75">
        <v>0.06</v>
      </c>
    </row>
    <row r="150" spans="2:14">
      <c r="B150" t="s">
        <v>2310</v>
      </c>
      <c r="C150" t="s">
        <v>2311</v>
      </c>
      <c r="D150" t="s">
        <v>103</v>
      </c>
      <c r="E150" s="15"/>
      <c r="F150" t="s">
        <v>2312</v>
      </c>
      <c r="G150" t="s">
        <v>135</v>
      </c>
      <c r="H150" t="s">
        <v>105</v>
      </c>
      <c r="I150" s="75">
        <v>185990.02</v>
      </c>
      <c r="J150" s="75">
        <v>5746</v>
      </c>
      <c r="K150" s="75">
        <v>10686.986549200001</v>
      </c>
      <c r="L150" s="75">
        <v>0.35</v>
      </c>
      <c r="M150" s="75">
        <v>0.28000000000000003</v>
      </c>
      <c r="N150" s="75">
        <v>0.04</v>
      </c>
    </row>
    <row r="151" spans="2:14">
      <c r="B151" s="76" t="s">
        <v>2313</v>
      </c>
      <c r="E151" s="15"/>
      <c r="F151" s="15"/>
      <c r="G151" s="15"/>
      <c r="I151" s="77">
        <v>79666408.010000005</v>
      </c>
      <c r="K151" s="77">
        <v>227860.56575675201</v>
      </c>
      <c r="M151" s="77">
        <v>6.03</v>
      </c>
      <c r="N151" s="77">
        <v>0.89</v>
      </c>
    </row>
    <row r="152" spans="2:14">
      <c r="B152" t="s">
        <v>2314</v>
      </c>
      <c r="C152" t="s">
        <v>2315</v>
      </c>
      <c r="D152" t="s">
        <v>103</v>
      </c>
      <c r="E152" s="15"/>
      <c r="F152" t="s">
        <v>2316</v>
      </c>
      <c r="G152" t="s">
        <v>126</v>
      </c>
      <c r="H152" t="s">
        <v>105</v>
      </c>
      <c r="I152" s="75">
        <v>43</v>
      </c>
      <c r="J152" s="75">
        <v>5485</v>
      </c>
      <c r="K152" s="75">
        <v>2.3585500000000001</v>
      </c>
      <c r="L152" s="75">
        <v>0</v>
      </c>
      <c r="M152" s="75">
        <v>0</v>
      </c>
      <c r="N152" s="75">
        <v>0</v>
      </c>
    </row>
    <row r="153" spans="2:14">
      <c r="B153" t="s">
        <v>2317</v>
      </c>
      <c r="C153" t="s">
        <v>2318</v>
      </c>
      <c r="D153" t="s">
        <v>103</v>
      </c>
      <c r="E153" s="15"/>
      <c r="F153" t="s">
        <v>2319</v>
      </c>
      <c r="G153" t="s">
        <v>126</v>
      </c>
      <c r="H153" t="s">
        <v>105</v>
      </c>
      <c r="I153" s="75">
        <v>30604.83</v>
      </c>
      <c r="J153" s="75">
        <v>100</v>
      </c>
      <c r="K153" s="75">
        <v>30.60483</v>
      </c>
      <c r="L153" s="75">
        <v>0</v>
      </c>
      <c r="M153" s="75">
        <v>0</v>
      </c>
      <c r="N153" s="75">
        <v>0</v>
      </c>
    </row>
    <row r="154" spans="2:14">
      <c r="B154" t="s">
        <v>2320</v>
      </c>
      <c r="C154" t="s">
        <v>2321</v>
      </c>
      <c r="D154" t="s">
        <v>103</v>
      </c>
      <c r="E154" s="15"/>
      <c r="F154" t="s">
        <v>2322</v>
      </c>
      <c r="G154" t="s">
        <v>126</v>
      </c>
      <c r="H154" t="s">
        <v>105</v>
      </c>
      <c r="I154" s="75">
        <v>41361.370000000003</v>
      </c>
      <c r="J154" s="75">
        <v>7975</v>
      </c>
      <c r="K154" s="75">
        <v>3298.5692574999998</v>
      </c>
      <c r="L154" s="75">
        <v>0.63</v>
      </c>
      <c r="M154" s="75">
        <v>0.09</v>
      </c>
      <c r="N154" s="75">
        <v>0.01</v>
      </c>
    </row>
    <row r="155" spans="2:14">
      <c r="B155" t="s">
        <v>2323</v>
      </c>
      <c r="C155" t="s">
        <v>2324</v>
      </c>
      <c r="D155" t="s">
        <v>103</v>
      </c>
      <c r="E155" s="15"/>
      <c r="F155" t="s">
        <v>2325</v>
      </c>
      <c r="G155" t="s">
        <v>126</v>
      </c>
      <c r="H155" t="s">
        <v>105</v>
      </c>
      <c r="I155" s="75">
        <v>398</v>
      </c>
      <c r="J155" s="75">
        <v>875</v>
      </c>
      <c r="K155" s="75">
        <v>3.4824999999999999</v>
      </c>
      <c r="L155" s="75">
        <v>0.01</v>
      </c>
      <c r="M155" s="75">
        <v>0</v>
      </c>
      <c r="N155" s="75">
        <v>0</v>
      </c>
    </row>
    <row r="156" spans="2:14">
      <c r="B156" t="s">
        <v>2326</v>
      </c>
      <c r="C156" t="s">
        <v>2327</v>
      </c>
      <c r="D156" t="s">
        <v>103</v>
      </c>
      <c r="E156" s="15"/>
      <c r="F156" t="s">
        <v>2328</v>
      </c>
      <c r="G156" t="s">
        <v>126</v>
      </c>
      <c r="H156" t="s">
        <v>105</v>
      </c>
      <c r="I156" s="75">
        <v>0.59</v>
      </c>
      <c r="J156" s="75">
        <v>5407</v>
      </c>
      <c r="K156" s="75">
        <v>3.19013E-2</v>
      </c>
      <c r="L156" s="75">
        <v>0</v>
      </c>
      <c r="M156" s="75">
        <v>0</v>
      </c>
      <c r="N156" s="75">
        <v>0</v>
      </c>
    </row>
    <row r="157" spans="2:14">
      <c r="B157" t="s">
        <v>2329</v>
      </c>
      <c r="C157" t="s">
        <v>2330</v>
      </c>
      <c r="D157" t="s">
        <v>103</v>
      </c>
      <c r="E157" s="15"/>
      <c r="F157" t="s">
        <v>2331</v>
      </c>
      <c r="G157" t="s">
        <v>126</v>
      </c>
      <c r="H157" t="s">
        <v>105</v>
      </c>
      <c r="I157" s="75">
        <v>258101.01</v>
      </c>
      <c r="J157" s="75">
        <v>24.1</v>
      </c>
      <c r="K157" s="75">
        <v>62.202343409999997</v>
      </c>
      <c r="L157" s="75">
        <v>0.69</v>
      </c>
      <c r="M157" s="75">
        <v>0</v>
      </c>
      <c r="N157" s="75">
        <v>0</v>
      </c>
    </row>
    <row r="158" spans="2:14">
      <c r="B158" t="s">
        <v>2332</v>
      </c>
      <c r="C158" t="s">
        <v>2333</v>
      </c>
      <c r="D158" t="s">
        <v>103</v>
      </c>
      <c r="E158" s="15"/>
      <c r="F158" t="s">
        <v>2334</v>
      </c>
      <c r="G158" t="s">
        <v>1187</v>
      </c>
      <c r="H158" t="s">
        <v>105</v>
      </c>
      <c r="I158" s="75">
        <v>128456.34</v>
      </c>
      <c r="J158" s="75">
        <v>1597</v>
      </c>
      <c r="K158" s="75">
        <v>2051.4477498000001</v>
      </c>
      <c r="L158" s="75">
        <v>0.24</v>
      </c>
      <c r="M158" s="75">
        <v>0.05</v>
      </c>
      <c r="N158" s="75">
        <v>0.01</v>
      </c>
    </row>
    <row r="159" spans="2:14">
      <c r="B159" t="s">
        <v>5255</v>
      </c>
      <c r="C159" t="s">
        <v>2335</v>
      </c>
      <c r="D159" t="s">
        <v>103</v>
      </c>
      <c r="E159" s="15"/>
      <c r="F159" t="s">
        <v>2336</v>
      </c>
      <c r="G159" t="s">
        <v>1187</v>
      </c>
      <c r="H159" t="s">
        <v>105</v>
      </c>
      <c r="I159" s="75">
        <v>115005.66</v>
      </c>
      <c r="J159" s="75">
        <v>369</v>
      </c>
      <c r="K159" s="75">
        <v>424.37088540000002</v>
      </c>
      <c r="L159" s="75">
        <v>0.19</v>
      </c>
      <c r="M159" s="75">
        <v>0.01</v>
      </c>
      <c r="N159" s="75">
        <v>0</v>
      </c>
    </row>
    <row r="160" spans="2:14">
      <c r="B160" t="s">
        <v>5182</v>
      </c>
      <c r="C160" t="s">
        <v>2337</v>
      </c>
      <c r="D160" t="s">
        <v>103</v>
      </c>
      <c r="E160" s="15"/>
      <c r="F160" t="s">
        <v>2336</v>
      </c>
      <c r="G160" t="s">
        <v>1187</v>
      </c>
      <c r="H160" t="s">
        <v>105</v>
      </c>
      <c r="I160" s="75">
        <v>636364.48</v>
      </c>
      <c r="J160" s="75">
        <v>364.44</v>
      </c>
      <c r="K160" s="75">
        <v>2319.1667109119999</v>
      </c>
      <c r="L160" s="75">
        <v>1.03</v>
      </c>
      <c r="M160" s="75">
        <v>0.06</v>
      </c>
      <c r="N160" s="75">
        <v>0.01</v>
      </c>
    </row>
    <row r="161" spans="2:14">
      <c r="B161" t="s">
        <v>2338</v>
      </c>
      <c r="C161" t="s">
        <v>2339</v>
      </c>
      <c r="D161" t="s">
        <v>103</v>
      </c>
      <c r="E161" s="15"/>
      <c r="F161" t="s">
        <v>2340</v>
      </c>
      <c r="G161" t="s">
        <v>1187</v>
      </c>
      <c r="H161" t="s">
        <v>105</v>
      </c>
      <c r="I161" s="75">
        <v>154559.32999999999</v>
      </c>
      <c r="J161" s="75">
        <v>3237</v>
      </c>
      <c r="K161" s="75">
        <v>5003.0855121000004</v>
      </c>
      <c r="L161" s="75">
        <v>2.27</v>
      </c>
      <c r="M161" s="75">
        <v>0.13</v>
      </c>
      <c r="N161" s="75">
        <v>0.02</v>
      </c>
    </row>
    <row r="162" spans="2:14">
      <c r="B162" t="s">
        <v>2341</v>
      </c>
      <c r="C162" t="s">
        <v>2342</v>
      </c>
      <c r="D162" t="s">
        <v>103</v>
      </c>
      <c r="E162" s="15"/>
      <c r="F162" t="s">
        <v>2343</v>
      </c>
      <c r="G162" t="s">
        <v>1187</v>
      </c>
      <c r="H162" t="s">
        <v>105</v>
      </c>
      <c r="I162" s="75">
        <v>49305.94</v>
      </c>
      <c r="J162" s="75">
        <v>3929</v>
      </c>
      <c r="K162" s="75">
        <v>1937.2303826</v>
      </c>
      <c r="L162" s="75">
        <v>0.56000000000000005</v>
      </c>
      <c r="M162" s="75">
        <v>0.05</v>
      </c>
      <c r="N162" s="75">
        <v>0.01</v>
      </c>
    </row>
    <row r="163" spans="2:14">
      <c r="B163" t="s">
        <v>2344</v>
      </c>
      <c r="C163" t="s">
        <v>2345</v>
      </c>
      <c r="D163" t="s">
        <v>103</v>
      </c>
      <c r="E163" s="15"/>
      <c r="F163" t="s">
        <v>2346</v>
      </c>
      <c r="G163" t="s">
        <v>615</v>
      </c>
      <c r="H163" t="s">
        <v>105</v>
      </c>
      <c r="I163" s="75">
        <v>85836.06</v>
      </c>
      <c r="J163" s="75">
        <v>3375</v>
      </c>
      <c r="K163" s="75">
        <v>2896.9670249999999</v>
      </c>
      <c r="L163" s="75">
        <v>0.61</v>
      </c>
      <c r="M163" s="75">
        <v>0.08</v>
      </c>
      <c r="N163" s="75">
        <v>0.01</v>
      </c>
    </row>
    <row r="164" spans="2:14">
      <c r="B164" t="s">
        <v>2347</v>
      </c>
      <c r="C164" t="s">
        <v>2348</v>
      </c>
      <c r="D164" t="s">
        <v>103</v>
      </c>
      <c r="E164" s="15"/>
      <c r="F164" t="s">
        <v>795</v>
      </c>
      <c r="G164" t="s">
        <v>459</v>
      </c>
      <c r="H164" t="s">
        <v>105</v>
      </c>
      <c r="I164" s="75">
        <v>271493.40000000002</v>
      </c>
      <c r="J164" s="75">
        <v>653.1</v>
      </c>
      <c r="K164" s="75">
        <v>1773.1233953999999</v>
      </c>
      <c r="L164" s="75">
        <v>0.39</v>
      </c>
      <c r="M164" s="75">
        <v>0.05</v>
      </c>
      <c r="N164" s="75">
        <v>0.01</v>
      </c>
    </row>
    <row r="165" spans="2:14">
      <c r="B165" t="s">
        <v>2349</v>
      </c>
      <c r="C165" t="s">
        <v>2350</v>
      </c>
      <c r="D165" t="s">
        <v>103</v>
      </c>
      <c r="E165" s="15"/>
      <c r="F165" t="s">
        <v>2351</v>
      </c>
      <c r="G165" t="s">
        <v>1057</v>
      </c>
      <c r="H165" t="s">
        <v>105</v>
      </c>
      <c r="I165" s="75">
        <v>76147.88</v>
      </c>
      <c r="J165" s="75">
        <v>841.1</v>
      </c>
      <c r="K165" s="75">
        <v>640.47981867999999</v>
      </c>
      <c r="L165" s="75">
        <v>0.71</v>
      </c>
      <c r="M165" s="75">
        <v>0.02</v>
      </c>
      <c r="N165" s="75">
        <v>0</v>
      </c>
    </row>
    <row r="166" spans="2:14">
      <c r="B166" t="s">
        <v>2352</v>
      </c>
      <c r="C166" t="s">
        <v>2353</v>
      </c>
      <c r="D166" t="s">
        <v>103</v>
      </c>
      <c r="E166" s="15"/>
      <c r="F166" t="s">
        <v>2354</v>
      </c>
      <c r="G166" t="s">
        <v>1057</v>
      </c>
      <c r="H166" t="s">
        <v>105</v>
      </c>
      <c r="I166" s="75">
        <v>175438.81</v>
      </c>
      <c r="J166" s="75">
        <v>1893</v>
      </c>
      <c r="K166" s="75">
        <v>3321.0566733000001</v>
      </c>
      <c r="L166" s="75">
        <v>0.53</v>
      </c>
      <c r="M166" s="75">
        <v>0.09</v>
      </c>
      <c r="N166" s="75">
        <v>0.01</v>
      </c>
    </row>
    <row r="167" spans="2:14">
      <c r="B167" t="s">
        <v>2355</v>
      </c>
      <c r="C167" t="s">
        <v>2356</v>
      </c>
      <c r="D167" t="s">
        <v>103</v>
      </c>
      <c r="E167" s="15"/>
      <c r="F167" t="s">
        <v>2357</v>
      </c>
      <c r="G167" t="s">
        <v>1057</v>
      </c>
      <c r="H167" t="s">
        <v>105</v>
      </c>
      <c r="I167" s="75">
        <v>206936.34</v>
      </c>
      <c r="J167" s="75">
        <v>167.3</v>
      </c>
      <c r="K167" s="75">
        <v>346.20449681999997</v>
      </c>
      <c r="L167" s="75">
        <v>2.04</v>
      </c>
      <c r="M167" s="75">
        <v>0.01</v>
      </c>
      <c r="N167" s="75">
        <v>0</v>
      </c>
    </row>
    <row r="168" spans="2:14">
      <c r="B168" t="s">
        <v>2358</v>
      </c>
      <c r="C168" t="s">
        <v>2359</v>
      </c>
      <c r="D168" t="s">
        <v>103</v>
      </c>
      <c r="E168" s="15"/>
      <c r="F168" t="s">
        <v>2360</v>
      </c>
      <c r="G168" t="s">
        <v>1057</v>
      </c>
      <c r="H168" t="s">
        <v>105</v>
      </c>
      <c r="I168" s="75">
        <v>194083.55</v>
      </c>
      <c r="J168" s="75">
        <v>1696</v>
      </c>
      <c r="K168" s="75">
        <v>3291.6570080000001</v>
      </c>
      <c r="L168" s="75">
        <v>2.19</v>
      </c>
      <c r="M168" s="75">
        <v>0.09</v>
      </c>
      <c r="N168" s="75">
        <v>0.01</v>
      </c>
    </row>
    <row r="169" spans="2:14">
      <c r="B169" t="s">
        <v>2361</v>
      </c>
      <c r="C169" t="s">
        <v>2362</v>
      </c>
      <c r="D169" t="s">
        <v>103</v>
      </c>
      <c r="E169" s="15"/>
      <c r="F169" t="s">
        <v>1056</v>
      </c>
      <c r="G169" t="s">
        <v>1057</v>
      </c>
      <c r="H169" t="s">
        <v>105</v>
      </c>
      <c r="I169" s="75">
        <v>213394.55</v>
      </c>
      <c r="J169" s="75">
        <v>1989</v>
      </c>
      <c r="K169" s="75">
        <v>4244.4175994999996</v>
      </c>
      <c r="L169" s="75">
        <v>1.04</v>
      </c>
      <c r="M169" s="75">
        <v>0.11</v>
      </c>
      <c r="N169" s="75">
        <v>0.02</v>
      </c>
    </row>
    <row r="170" spans="2:14">
      <c r="B170" t="s">
        <v>2363</v>
      </c>
      <c r="C170" t="s">
        <v>2364</v>
      </c>
      <c r="D170" t="s">
        <v>103</v>
      </c>
      <c r="E170" s="15"/>
      <c r="F170" t="s">
        <v>2365</v>
      </c>
      <c r="G170" t="s">
        <v>1057</v>
      </c>
      <c r="H170" t="s">
        <v>105</v>
      </c>
      <c r="I170" s="75">
        <v>127238.34</v>
      </c>
      <c r="J170" s="75">
        <v>2181</v>
      </c>
      <c r="K170" s="75">
        <v>2775.0681954000001</v>
      </c>
      <c r="L170" s="75">
        <v>1.17</v>
      </c>
      <c r="M170" s="75">
        <v>7.0000000000000007E-2</v>
      </c>
      <c r="N170" s="75">
        <v>0.01</v>
      </c>
    </row>
    <row r="171" spans="2:14">
      <c r="B171" t="s">
        <v>2366</v>
      </c>
      <c r="C171" t="s">
        <v>2367</v>
      </c>
      <c r="D171" t="s">
        <v>103</v>
      </c>
      <c r="E171" s="15"/>
      <c r="F171" t="s">
        <v>2368</v>
      </c>
      <c r="G171" t="s">
        <v>1057</v>
      </c>
      <c r="H171" t="s">
        <v>105</v>
      </c>
      <c r="I171" s="75">
        <v>6580.18</v>
      </c>
      <c r="J171" s="75">
        <v>1804</v>
      </c>
      <c r="K171" s="75">
        <v>118.7064472</v>
      </c>
      <c r="L171" s="75">
        <v>0.02</v>
      </c>
      <c r="M171" s="75">
        <v>0</v>
      </c>
      <c r="N171" s="75">
        <v>0</v>
      </c>
    </row>
    <row r="172" spans="2:14">
      <c r="B172" t="s">
        <v>2369</v>
      </c>
      <c r="C172" t="s">
        <v>2370</v>
      </c>
      <c r="D172" t="s">
        <v>103</v>
      </c>
      <c r="E172" s="15"/>
      <c r="F172" t="s">
        <v>2371</v>
      </c>
      <c r="G172" t="s">
        <v>2023</v>
      </c>
      <c r="H172" t="s">
        <v>105</v>
      </c>
      <c r="I172" s="75">
        <v>247464.29</v>
      </c>
      <c r="J172" s="75">
        <v>1556</v>
      </c>
      <c r="K172" s="75">
        <v>3850.5443524000002</v>
      </c>
      <c r="L172" s="75">
        <v>0.96</v>
      </c>
      <c r="M172" s="75">
        <v>0.1</v>
      </c>
      <c r="N172" s="75">
        <v>0.02</v>
      </c>
    </row>
    <row r="173" spans="2:14">
      <c r="B173" t="s">
        <v>2372</v>
      </c>
      <c r="C173" t="s">
        <v>2373</v>
      </c>
      <c r="D173" t="s">
        <v>103</v>
      </c>
      <c r="E173" s="15"/>
      <c r="F173" t="s">
        <v>2374</v>
      </c>
      <c r="G173" t="s">
        <v>2023</v>
      </c>
      <c r="H173" t="s">
        <v>105</v>
      </c>
      <c r="I173" s="75">
        <v>2123602</v>
      </c>
      <c r="J173" s="75">
        <v>115.6</v>
      </c>
      <c r="K173" s="75">
        <v>2454.8839119999998</v>
      </c>
      <c r="L173" s="75">
        <v>0.8</v>
      </c>
      <c r="M173" s="75">
        <v>7.0000000000000007E-2</v>
      </c>
      <c r="N173" s="75">
        <v>0.01</v>
      </c>
    </row>
    <row r="174" spans="2:14">
      <c r="B174" t="s">
        <v>2375</v>
      </c>
      <c r="C174" t="s">
        <v>2376</v>
      </c>
      <c r="D174" t="s">
        <v>103</v>
      </c>
      <c r="E174" s="15"/>
      <c r="F174" t="s">
        <v>2377</v>
      </c>
      <c r="G174" t="s">
        <v>2023</v>
      </c>
      <c r="H174" t="s">
        <v>105</v>
      </c>
      <c r="I174" s="75">
        <v>137913.76999999999</v>
      </c>
      <c r="J174" s="75">
        <v>1721</v>
      </c>
      <c r="K174" s="75">
        <v>2373.4959816999999</v>
      </c>
      <c r="L174" s="75">
        <v>0.46</v>
      </c>
      <c r="M174" s="75">
        <v>0.06</v>
      </c>
      <c r="N174" s="75">
        <v>0.01</v>
      </c>
    </row>
    <row r="175" spans="2:14">
      <c r="B175" t="s">
        <v>2378</v>
      </c>
      <c r="C175" t="s">
        <v>2379</v>
      </c>
      <c r="D175" t="s">
        <v>103</v>
      </c>
      <c r="E175" s="15"/>
      <c r="F175" t="s">
        <v>2380</v>
      </c>
      <c r="G175" t="s">
        <v>2023</v>
      </c>
      <c r="H175" t="s">
        <v>105</v>
      </c>
      <c r="I175" s="75">
        <v>266071.8</v>
      </c>
      <c r="J175" s="75">
        <v>19.3</v>
      </c>
      <c r="K175" s="75">
        <v>51.3518574</v>
      </c>
      <c r="L175" s="75">
        <v>0.14000000000000001</v>
      </c>
      <c r="M175" s="75">
        <v>0</v>
      </c>
      <c r="N175" s="75">
        <v>0</v>
      </c>
    </row>
    <row r="176" spans="2:14">
      <c r="B176" t="s">
        <v>2381</v>
      </c>
      <c r="C176" t="s">
        <v>2382</v>
      </c>
      <c r="D176" t="s">
        <v>103</v>
      </c>
      <c r="E176" s="15"/>
      <c r="F176" t="s">
        <v>2383</v>
      </c>
      <c r="G176" t="s">
        <v>2023</v>
      </c>
      <c r="H176" t="s">
        <v>105</v>
      </c>
      <c r="I176" s="75">
        <v>78436.52</v>
      </c>
      <c r="J176" s="75">
        <v>1588</v>
      </c>
      <c r="K176" s="75">
        <v>1245.5719376</v>
      </c>
      <c r="L176" s="75">
        <v>2.16</v>
      </c>
      <c r="M176" s="75">
        <v>0.03</v>
      </c>
      <c r="N176" s="75">
        <v>0</v>
      </c>
    </row>
    <row r="177" spans="2:14">
      <c r="B177" t="s">
        <v>2384</v>
      </c>
      <c r="C177" t="s">
        <v>2385</v>
      </c>
      <c r="D177" t="s">
        <v>103</v>
      </c>
      <c r="E177" s="15"/>
      <c r="F177" t="s">
        <v>2386</v>
      </c>
      <c r="G177" t="s">
        <v>2023</v>
      </c>
      <c r="H177" t="s">
        <v>105</v>
      </c>
      <c r="I177" s="75">
        <v>22967.94</v>
      </c>
      <c r="J177" s="75">
        <v>400.7</v>
      </c>
      <c r="K177" s="75">
        <v>92.032535580000001</v>
      </c>
      <c r="L177" s="75">
        <v>0.02</v>
      </c>
      <c r="M177" s="75">
        <v>0</v>
      </c>
      <c r="N177" s="75">
        <v>0</v>
      </c>
    </row>
    <row r="178" spans="2:14">
      <c r="B178" t="s">
        <v>2387</v>
      </c>
      <c r="C178" t="s">
        <v>2388</v>
      </c>
      <c r="D178" t="s">
        <v>103</v>
      </c>
      <c r="E178" s="15"/>
      <c r="F178" t="s">
        <v>2389</v>
      </c>
      <c r="G178" t="s">
        <v>2023</v>
      </c>
      <c r="H178" t="s">
        <v>105</v>
      </c>
      <c r="I178" s="75">
        <v>707812.55</v>
      </c>
      <c r="J178" s="75">
        <v>44.8</v>
      </c>
      <c r="K178" s="75">
        <v>317.1000224</v>
      </c>
      <c r="L178" s="75">
        <v>0.53</v>
      </c>
      <c r="M178" s="75">
        <v>0.01</v>
      </c>
      <c r="N178" s="75">
        <v>0</v>
      </c>
    </row>
    <row r="179" spans="2:14">
      <c r="B179" t="s">
        <v>2390</v>
      </c>
      <c r="C179" t="s">
        <v>2391</v>
      </c>
      <c r="D179" t="s">
        <v>103</v>
      </c>
      <c r="E179" s="15"/>
      <c r="F179" t="s">
        <v>2392</v>
      </c>
      <c r="G179" t="s">
        <v>2023</v>
      </c>
      <c r="H179" t="s">
        <v>105</v>
      </c>
      <c r="I179" s="75">
        <v>3190.79</v>
      </c>
      <c r="J179" s="75">
        <v>389.6</v>
      </c>
      <c r="K179" s="75">
        <v>12.43131784</v>
      </c>
      <c r="L179" s="75">
        <v>0.18</v>
      </c>
      <c r="M179" s="75">
        <v>0</v>
      </c>
      <c r="N179" s="75">
        <v>0</v>
      </c>
    </row>
    <row r="180" spans="2:14">
      <c r="B180" t="s">
        <v>2393</v>
      </c>
      <c r="C180" t="s">
        <v>2394</v>
      </c>
      <c r="D180" t="s">
        <v>103</v>
      </c>
      <c r="E180" s="15"/>
      <c r="F180" t="s">
        <v>2395</v>
      </c>
      <c r="G180" t="s">
        <v>115</v>
      </c>
      <c r="H180" t="s">
        <v>105</v>
      </c>
      <c r="I180" s="75">
        <v>1173058.8600000001</v>
      </c>
      <c r="J180" s="75">
        <v>254.2</v>
      </c>
      <c r="K180" s="75">
        <v>2981.9156221200001</v>
      </c>
      <c r="L180" s="75">
        <v>1.97</v>
      </c>
      <c r="M180" s="75">
        <v>0.08</v>
      </c>
      <c r="N180" s="75">
        <v>0.01</v>
      </c>
    </row>
    <row r="181" spans="2:14">
      <c r="B181" t="s">
        <v>2396</v>
      </c>
      <c r="C181" t="s">
        <v>2397</v>
      </c>
      <c r="D181" t="s">
        <v>103</v>
      </c>
      <c r="E181" s="15"/>
      <c r="F181" t="s">
        <v>2398</v>
      </c>
      <c r="G181" t="s">
        <v>115</v>
      </c>
      <c r="H181" t="s">
        <v>105</v>
      </c>
      <c r="I181" s="75">
        <v>71.55</v>
      </c>
      <c r="J181" s="75">
        <v>17330</v>
      </c>
      <c r="K181" s="75">
        <v>12.399615000000001</v>
      </c>
      <c r="L181" s="75">
        <v>0</v>
      </c>
      <c r="M181" s="75">
        <v>0</v>
      </c>
      <c r="N181" s="75">
        <v>0</v>
      </c>
    </row>
    <row r="182" spans="2:14">
      <c r="B182" t="s">
        <v>2399</v>
      </c>
      <c r="C182" t="s">
        <v>2400</v>
      </c>
      <c r="D182" t="s">
        <v>103</v>
      </c>
      <c r="E182" s="15"/>
      <c r="F182" t="s">
        <v>2401</v>
      </c>
      <c r="G182" t="s">
        <v>115</v>
      </c>
      <c r="H182" t="s">
        <v>105</v>
      </c>
      <c r="I182" s="75">
        <v>237583.28</v>
      </c>
      <c r="J182" s="75">
        <v>190.1</v>
      </c>
      <c r="K182" s="75">
        <v>451.64581528000002</v>
      </c>
      <c r="L182" s="75">
        <v>1.75</v>
      </c>
      <c r="M182" s="75">
        <v>0.01</v>
      </c>
      <c r="N182" s="75">
        <v>0</v>
      </c>
    </row>
    <row r="183" spans="2:14">
      <c r="B183" t="s">
        <v>2402</v>
      </c>
      <c r="C183" t="s">
        <v>2403</v>
      </c>
      <c r="D183" t="s">
        <v>103</v>
      </c>
      <c r="E183" s="15"/>
      <c r="F183" t="s">
        <v>2404</v>
      </c>
      <c r="G183" t="s">
        <v>115</v>
      </c>
      <c r="H183" t="s">
        <v>105</v>
      </c>
      <c r="I183" s="75">
        <v>679708.52</v>
      </c>
      <c r="J183" s="75">
        <v>53.1</v>
      </c>
      <c r="K183" s="75">
        <v>360.92522412</v>
      </c>
      <c r="L183" s="75">
        <v>0.25</v>
      </c>
      <c r="M183" s="75">
        <v>0.01</v>
      </c>
      <c r="N183" s="75">
        <v>0</v>
      </c>
    </row>
    <row r="184" spans="2:14">
      <c r="B184" t="s">
        <v>2405</v>
      </c>
      <c r="C184" t="s">
        <v>2406</v>
      </c>
      <c r="D184" t="s">
        <v>103</v>
      </c>
      <c r="E184" s="15"/>
      <c r="F184" t="s">
        <v>1019</v>
      </c>
      <c r="G184" t="s">
        <v>115</v>
      </c>
      <c r="H184" t="s">
        <v>105</v>
      </c>
      <c r="I184" s="75">
        <v>287407.38</v>
      </c>
      <c r="J184" s="75">
        <v>3415</v>
      </c>
      <c r="K184" s="75">
        <v>9814.9620269999996</v>
      </c>
      <c r="L184" s="75">
        <v>1.02</v>
      </c>
      <c r="M184" s="75">
        <v>0.26</v>
      </c>
      <c r="N184" s="75">
        <v>0.04</v>
      </c>
    </row>
    <row r="185" spans="2:14">
      <c r="B185" t="s">
        <v>2407</v>
      </c>
      <c r="C185" t="s">
        <v>2408</v>
      </c>
      <c r="D185" t="s">
        <v>103</v>
      </c>
      <c r="E185" s="15"/>
      <c r="F185" t="s">
        <v>2409</v>
      </c>
      <c r="G185" t="s">
        <v>115</v>
      </c>
      <c r="H185" t="s">
        <v>105</v>
      </c>
      <c r="I185" s="75">
        <v>16481.03</v>
      </c>
      <c r="J185" s="75">
        <v>17930</v>
      </c>
      <c r="K185" s="75">
        <v>2955.048679</v>
      </c>
      <c r="L185" s="75">
        <v>0.21</v>
      </c>
      <c r="M185" s="75">
        <v>0.08</v>
      </c>
      <c r="N185" s="75">
        <v>0.01</v>
      </c>
    </row>
    <row r="186" spans="2:14">
      <c r="B186" t="s">
        <v>2410</v>
      </c>
      <c r="C186" t="s">
        <v>2411</v>
      </c>
      <c r="D186" t="s">
        <v>103</v>
      </c>
      <c r="E186" s="15"/>
      <c r="F186" t="s">
        <v>2411</v>
      </c>
      <c r="G186" t="s">
        <v>115</v>
      </c>
      <c r="H186" t="s">
        <v>105</v>
      </c>
      <c r="I186" s="75">
        <v>305017.51</v>
      </c>
      <c r="J186" s="75">
        <v>153.6</v>
      </c>
      <c r="K186" s="75">
        <v>468.50689535999999</v>
      </c>
      <c r="L186" s="75">
        <v>0.19</v>
      </c>
      <c r="M186" s="75">
        <v>0.01</v>
      </c>
      <c r="N186" s="75">
        <v>0</v>
      </c>
    </row>
    <row r="187" spans="2:14">
      <c r="B187" t="s">
        <v>5256</v>
      </c>
      <c r="C187" t="s">
        <v>2412</v>
      </c>
      <c r="D187" t="s">
        <v>103</v>
      </c>
      <c r="E187" s="15"/>
      <c r="F187" t="s">
        <v>1129</v>
      </c>
      <c r="G187" t="s">
        <v>115</v>
      </c>
      <c r="H187" t="s">
        <v>105</v>
      </c>
      <c r="I187" s="75">
        <v>432421.25</v>
      </c>
      <c r="J187" s="75">
        <v>86.8</v>
      </c>
      <c r="K187" s="75">
        <v>375.34164500000003</v>
      </c>
      <c r="L187" s="75">
        <v>0.35</v>
      </c>
      <c r="M187" s="75">
        <v>0.01</v>
      </c>
      <c r="N187" s="75">
        <v>0</v>
      </c>
    </row>
    <row r="188" spans="2:14">
      <c r="B188" t="s">
        <v>2413</v>
      </c>
      <c r="C188" t="s">
        <v>2414</v>
      </c>
      <c r="D188" t="s">
        <v>103</v>
      </c>
      <c r="E188" s="15"/>
      <c r="F188" t="s">
        <v>1667</v>
      </c>
      <c r="G188" t="s">
        <v>1227</v>
      </c>
      <c r="H188" t="s">
        <v>105</v>
      </c>
      <c r="I188" s="75">
        <v>6396668.7300000004</v>
      </c>
      <c r="J188" s="75">
        <v>154.5</v>
      </c>
      <c r="K188" s="75">
        <v>9882.8531878499998</v>
      </c>
      <c r="L188" s="75">
        <v>1.32</v>
      </c>
      <c r="M188" s="75">
        <v>0.26</v>
      </c>
      <c r="N188" s="75">
        <v>0.04</v>
      </c>
    </row>
    <row r="189" spans="2:14">
      <c r="B189" t="s">
        <v>2415</v>
      </c>
      <c r="C189" t="s">
        <v>2416</v>
      </c>
      <c r="D189" t="s">
        <v>103</v>
      </c>
      <c r="E189" s="15"/>
      <c r="F189" t="s">
        <v>2417</v>
      </c>
      <c r="G189" t="s">
        <v>647</v>
      </c>
      <c r="H189" t="s">
        <v>105</v>
      </c>
      <c r="I189" s="75">
        <v>399837.42</v>
      </c>
      <c r="J189" s="75">
        <v>637</v>
      </c>
      <c r="K189" s="75">
        <v>2546.9643654000001</v>
      </c>
      <c r="L189" s="75">
        <v>1.96</v>
      </c>
      <c r="M189" s="75">
        <v>7.0000000000000007E-2</v>
      </c>
      <c r="N189" s="75">
        <v>0.01</v>
      </c>
    </row>
    <row r="190" spans="2:14">
      <c r="B190" t="s">
        <v>2418</v>
      </c>
      <c r="C190" t="s">
        <v>2419</v>
      </c>
      <c r="D190" t="s">
        <v>103</v>
      </c>
      <c r="E190" s="15"/>
      <c r="F190" t="s">
        <v>2420</v>
      </c>
      <c r="G190" t="s">
        <v>647</v>
      </c>
      <c r="H190" t="s">
        <v>105</v>
      </c>
      <c r="I190" s="75">
        <v>421761.86</v>
      </c>
      <c r="J190" s="75">
        <v>1629</v>
      </c>
      <c r="K190" s="75">
        <v>6870.5006993999996</v>
      </c>
      <c r="L190" s="75">
        <v>1.78</v>
      </c>
      <c r="M190" s="75">
        <v>0.18</v>
      </c>
      <c r="N190" s="75">
        <v>0.03</v>
      </c>
    </row>
    <row r="191" spans="2:14">
      <c r="B191" t="s">
        <v>2421</v>
      </c>
      <c r="C191" t="s">
        <v>2422</v>
      </c>
      <c r="D191" t="s">
        <v>103</v>
      </c>
      <c r="E191" s="15"/>
      <c r="F191" t="s">
        <v>2423</v>
      </c>
      <c r="G191" t="s">
        <v>647</v>
      </c>
      <c r="H191" t="s">
        <v>105</v>
      </c>
      <c r="I191" s="75">
        <v>200311.07</v>
      </c>
      <c r="J191" s="75">
        <v>332.6</v>
      </c>
      <c r="K191" s="75">
        <v>666.23461882000004</v>
      </c>
      <c r="L191" s="75">
        <v>0.12</v>
      </c>
      <c r="M191" s="75">
        <v>0.02</v>
      </c>
      <c r="N191" s="75">
        <v>0</v>
      </c>
    </row>
    <row r="192" spans="2:14">
      <c r="B192" t="s">
        <v>2424</v>
      </c>
      <c r="C192" t="s">
        <v>2425</v>
      </c>
      <c r="D192" t="s">
        <v>103</v>
      </c>
      <c r="E192" s="15"/>
      <c r="F192" t="s">
        <v>2426</v>
      </c>
      <c r="G192" t="s">
        <v>629</v>
      </c>
      <c r="H192" t="s">
        <v>105</v>
      </c>
      <c r="I192" s="75">
        <v>207228</v>
      </c>
      <c r="J192" s="75">
        <v>3588</v>
      </c>
      <c r="K192" s="75">
        <v>7435.3406400000003</v>
      </c>
      <c r="L192" s="75">
        <v>1.31</v>
      </c>
      <c r="M192" s="75">
        <v>0.2</v>
      </c>
      <c r="N192" s="75">
        <v>0.03</v>
      </c>
    </row>
    <row r="193" spans="2:14">
      <c r="B193" t="s">
        <v>2427</v>
      </c>
      <c r="C193" t="s">
        <v>2428</v>
      </c>
      <c r="D193" t="s">
        <v>103</v>
      </c>
      <c r="E193" s="15"/>
      <c r="F193" t="s">
        <v>1551</v>
      </c>
      <c r="G193" t="s">
        <v>1552</v>
      </c>
      <c r="H193" t="s">
        <v>105</v>
      </c>
      <c r="I193" s="75">
        <v>1537350.77</v>
      </c>
      <c r="J193" s="75">
        <v>302.89999999999998</v>
      </c>
      <c r="K193" s="75">
        <v>4656.6354823299998</v>
      </c>
      <c r="L193" s="75">
        <v>1.27</v>
      </c>
      <c r="M193" s="75">
        <v>0.12</v>
      </c>
      <c r="N193" s="75">
        <v>0.02</v>
      </c>
    </row>
    <row r="194" spans="2:14">
      <c r="B194" t="s">
        <v>2429</v>
      </c>
      <c r="C194" t="s">
        <v>2430</v>
      </c>
      <c r="D194" t="s">
        <v>103</v>
      </c>
      <c r="E194" s="15"/>
      <c r="F194" t="s">
        <v>2431</v>
      </c>
      <c r="G194" t="s">
        <v>838</v>
      </c>
      <c r="H194" t="s">
        <v>105</v>
      </c>
      <c r="I194" s="75">
        <v>28603.73</v>
      </c>
      <c r="J194" s="75">
        <v>4735</v>
      </c>
      <c r="K194" s="75">
        <v>1354.3866155000001</v>
      </c>
      <c r="L194" s="75">
        <v>0.28999999999999998</v>
      </c>
      <c r="M194" s="75">
        <v>0.04</v>
      </c>
      <c r="N194" s="75">
        <v>0.01</v>
      </c>
    </row>
    <row r="195" spans="2:14">
      <c r="B195" t="s">
        <v>2432</v>
      </c>
      <c r="C195" t="s">
        <v>2433</v>
      </c>
      <c r="D195" t="s">
        <v>103</v>
      </c>
      <c r="E195" s="15"/>
      <c r="F195" t="s">
        <v>2434</v>
      </c>
      <c r="G195" t="s">
        <v>838</v>
      </c>
      <c r="H195" t="s">
        <v>105</v>
      </c>
      <c r="I195" s="75">
        <v>123295.96</v>
      </c>
      <c r="J195" s="75">
        <v>1535</v>
      </c>
      <c r="K195" s="75">
        <v>1892.5929860000001</v>
      </c>
      <c r="L195" s="75">
        <v>1.19</v>
      </c>
      <c r="M195" s="75">
        <v>0.05</v>
      </c>
      <c r="N195" s="75">
        <v>0.01</v>
      </c>
    </row>
    <row r="196" spans="2:14">
      <c r="B196" t="s">
        <v>2435</v>
      </c>
      <c r="C196" t="s">
        <v>2436</v>
      </c>
      <c r="D196" t="s">
        <v>103</v>
      </c>
      <c r="E196" s="15"/>
      <c r="F196" t="s">
        <v>2437</v>
      </c>
      <c r="G196" t="s">
        <v>838</v>
      </c>
      <c r="H196" t="s">
        <v>105</v>
      </c>
      <c r="I196" s="75">
        <v>232710.75</v>
      </c>
      <c r="J196" s="75">
        <v>367</v>
      </c>
      <c r="K196" s="75">
        <v>854.04845250000005</v>
      </c>
      <c r="L196" s="75">
        <v>1.64</v>
      </c>
      <c r="M196" s="75">
        <v>0.02</v>
      </c>
      <c r="N196" s="75">
        <v>0</v>
      </c>
    </row>
    <row r="197" spans="2:14">
      <c r="B197" t="s">
        <v>2438</v>
      </c>
      <c r="C197" t="s">
        <v>2439</v>
      </c>
      <c r="D197" t="s">
        <v>103</v>
      </c>
      <c r="E197" s="15"/>
      <c r="F197" t="s">
        <v>2440</v>
      </c>
      <c r="G197" t="s">
        <v>838</v>
      </c>
      <c r="H197" t="s">
        <v>105</v>
      </c>
      <c r="I197" s="75">
        <v>1440872.53</v>
      </c>
      <c r="J197" s="75">
        <v>294.60000000000002</v>
      </c>
      <c r="K197" s="75">
        <v>4244.8104733800001</v>
      </c>
      <c r="L197" s="75">
        <v>1.38</v>
      </c>
      <c r="M197" s="75">
        <v>0.11</v>
      </c>
      <c r="N197" s="75">
        <v>0.02</v>
      </c>
    </row>
    <row r="198" spans="2:14">
      <c r="B198" t="s">
        <v>2441</v>
      </c>
      <c r="C198" t="s">
        <v>2442</v>
      </c>
      <c r="D198" t="s">
        <v>103</v>
      </c>
      <c r="E198" s="15"/>
      <c r="F198" t="s">
        <v>2443</v>
      </c>
      <c r="G198" t="s">
        <v>838</v>
      </c>
      <c r="H198" t="s">
        <v>105</v>
      </c>
      <c r="I198" s="75">
        <v>244465.46</v>
      </c>
      <c r="J198" s="75">
        <v>1721</v>
      </c>
      <c r="K198" s="75">
        <v>4207.2505665999997</v>
      </c>
      <c r="L198" s="75">
        <v>1.7</v>
      </c>
      <c r="M198" s="75">
        <v>0.11</v>
      </c>
      <c r="N198" s="75">
        <v>0.02</v>
      </c>
    </row>
    <row r="199" spans="2:14">
      <c r="B199" t="s">
        <v>2444</v>
      </c>
      <c r="C199" t="s">
        <v>2445</v>
      </c>
      <c r="D199" t="s">
        <v>103</v>
      </c>
      <c r="E199" s="15"/>
      <c r="F199" t="s">
        <v>2446</v>
      </c>
      <c r="G199" t="s">
        <v>838</v>
      </c>
      <c r="H199" t="s">
        <v>105</v>
      </c>
      <c r="I199" s="75">
        <v>500777.72</v>
      </c>
      <c r="J199" s="75">
        <v>1020</v>
      </c>
      <c r="K199" s="75">
        <v>5107.9327439999997</v>
      </c>
      <c r="L199" s="75">
        <v>1.26</v>
      </c>
      <c r="M199" s="75">
        <v>0.14000000000000001</v>
      </c>
      <c r="N199" s="75">
        <v>0.02</v>
      </c>
    </row>
    <row r="200" spans="2:14">
      <c r="B200" t="s">
        <v>2447</v>
      </c>
      <c r="C200" t="s">
        <v>2448</v>
      </c>
      <c r="D200" t="s">
        <v>103</v>
      </c>
      <c r="E200" s="15"/>
      <c r="F200" t="s">
        <v>1126</v>
      </c>
      <c r="G200" t="s">
        <v>838</v>
      </c>
      <c r="H200" t="s">
        <v>105</v>
      </c>
      <c r="I200" s="75">
        <v>2202541.4500000002</v>
      </c>
      <c r="J200" s="75">
        <v>171.4</v>
      </c>
      <c r="K200" s="75">
        <v>3775.1560453000002</v>
      </c>
      <c r="L200" s="75">
        <v>1.46</v>
      </c>
      <c r="M200" s="75">
        <v>0.1</v>
      </c>
      <c r="N200" s="75">
        <v>0.01</v>
      </c>
    </row>
    <row r="201" spans="2:14">
      <c r="B201" t="s">
        <v>2449</v>
      </c>
      <c r="C201" t="s">
        <v>2450</v>
      </c>
      <c r="D201" t="s">
        <v>103</v>
      </c>
      <c r="E201" s="15"/>
      <c r="F201" t="s">
        <v>2451</v>
      </c>
      <c r="G201" t="s">
        <v>838</v>
      </c>
      <c r="H201" t="s">
        <v>105</v>
      </c>
      <c r="I201" s="75">
        <v>24611.23</v>
      </c>
      <c r="J201" s="75">
        <v>4857</v>
      </c>
      <c r="K201" s="75">
        <v>1195.3674411</v>
      </c>
      <c r="L201" s="75">
        <v>0.12</v>
      </c>
      <c r="M201" s="75">
        <v>0.03</v>
      </c>
      <c r="N201" s="75">
        <v>0</v>
      </c>
    </row>
    <row r="202" spans="2:14">
      <c r="B202" t="s">
        <v>2452</v>
      </c>
      <c r="C202" t="s">
        <v>2453</v>
      </c>
      <c r="D202" t="s">
        <v>103</v>
      </c>
      <c r="E202" s="15"/>
      <c r="F202" t="s">
        <v>2454</v>
      </c>
      <c r="G202" t="s">
        <v>838</v>
      </c>
      <c r="H202" t="s">
        <v>105</v>
      </c>
      <c r="I202" s="75">
        <v>23477.55</v>
      </c>
      <c r="J202" s="75">
        <v>100</v>
      </c>
      <c r="K202" s="75">
        <v>23.477550000000001</v>
      </c>
      <c r="L202" s="75">
        <v>0</v>
      </c>
      <c r="M202" s="75">
        <v>0</v>
      </c>
      <c r="N202" s="75">
        <v>0</v>
      </c>
    </row>
    <row r="203" spans="2:14">
      <c r="B203" t="s">
        <v>2455</v>
      </c>
      <c r="C203" t="s">
        <v>2456</v>
      </c>
      <c r="D203" t="s">
        <v>103</v>
      </c>
      <c r="E203" s="15"/>
      <c r="F203" t="s">
        <v>2457</v>
      </c>
      <c r="G203" t="s">
        <v>838</v>
      </c>
      <c r="H203" t="s">
        <v>105</v>
      </c>
      <c r="I203" s="75">
        <v>175708.16</v>
      </c>
      <c r="J203" s="75">
        <v>2165</v>
      </c>
      <c r="K203" s="75">
        <v>3804.0816639999998</v>
      </c>
      <c r="L203" s="75">
        <v>2.16</v>
      </c>
      <c r="M203" s="75">
        <v>0.1</v>
      </c>
      <c r="N203" s="75">
        <v>0.01</v>
      </c>
    </row>
    <row r="204" spans="2:14">
      <c r="B204" t="s">
        <v>2458</v>
      </c>
      <c r="C204" t="s">
        <v>2459</v>
      </c>
      <c r="D204" t="s">
        <v>103</v>
      </c>
      <c r="E204" s="15"/>
      <c r="F204" t="s">
        <v>2460</v>
      </c>
      <c r="G204" t="s">
        <v>838</v>
      </c>
      <c r="H204" t="s">
        <v>105</v>
      </c>
      <c r="I204" s="75">
        <v>25125.74</v>
      </c>
      <c r="J204" s="75">
        <v>12280</v>
      </c>
      <c r="K204" s="75">
        <v>3085.4408720000001</v>
      </c>
      <c r="L204" s="75">
        <v>0.47</v>
      </c>
      <c r="M204" s="75">
        <v>0.08</v>
      </c>
      <c r="N204" s="75">
        <v>0.01</v>
      </c>
    </row>
    <row r="205" spans="2:14">
      <c r="B205" t="s">
        <v>2461</v>
      </c>
      <c r="C205" t="s">
        <v>2462</v>
      </c>
      <c r="D205" t="s">
        <v>103</v>
      </c>
      <c r="E205" s="15"/>
      <c r="F205" t="s">
        <v>2463</v>
      </c>
      <c r="G205" t="s">
        <v>1163</v>
      </c>
      <c r="H205" t="s">
        <v>105</v>
      </c>
      <c r="I205" s="75">
        <v>148751.76999999999</v>
      </c>
      <c r="J205" s="75">
        <v>825</v>
      </c>
      <c r="K205" s="75">
        <v>1227.2021024999999</v>
      </c>
      <c r="L205" s="75">
        <v>0.98</v>
      </c>
      <c r="M205" s="75">
        <v>0.03</v>
      </c>
      <c r="N205" s="75">
        <v>0</v>
      </c>
    </row>
    <row r="206" spans="2:14">
      <c r="B206" t="s">
        <v>2464</v>
      </c>
      <c r="C206" t="s">
        <v>2465</v>
      </c>
      <c r="D206" t="s">
        <v>103</v>
      </c>
      <c r="E206" s="15"/>
      <c r="F206" t="s">
        <v>2466</v>
      </c>
      <c r="G206" t="s">
        <v>1163</v>
      </c>
      <c r="H206" t="s">
        <v>105</v>
      </c>
      <c r="I206" s="75">
        <v>4176035.55</v>
      </c>
      <c r="J206" s="75">
        <v>34.799999999999997</v>
      </c>
      <c r="K206" s="75">
        <v>1453.2603713999999</v>
      </c>
      <c r="L206" s="75">
        <v>1.32</v>
      </c>
      <c r="M206" s="75">
        <v>0.04</v>
      </c>
      <c r="N206" s="75">
        <v>0.01</v>
      </c>
    </row>
    <row r="207" spans="2:14">
      <c r="B207" t="s">
        <v>2467</v>
      </c>
      <c r="C207" t="s">
        <v>2468</v>
      </c>
      <c r="D207" t="s">
        <v>103</v>
      </c>
      <c r="E207" s="15"/>
      <c r="F207" t="s">
        <v>2469</v>
      </c>
      <c r="G207" t="s">
        <v>515</v>
      </c>
      <c r="H207" t="s">
        <v>105</v>
      </c>
      <c r="I207" s="75">
        <v>920045.25</v>
      </c>
      <c r="J207" s="75">
        <v>246.86</v>
      </c>
      <c r="K207" s="75">
        <v>2271.2237041499998</v>
      </c>
      <c r="L207" s="75">
        <v>0</v>
      </c>
      <c r="M207" s="75">
        <v>0.06</v>
      </c>
      <c r="N207" s="75">
        <v>0.01</v>
      </c>
    </row>
    <row r="208" spans="2:14">
      <c r="B208" t="s">
        <v>2470</v>
      </c>
      <c r="C208" t="s">
        <v>2471</v>
      </c>
      <c r="D208" t="s">
        <v>103</v>
      </c>
      <c r="E208" s="15"/>
      <c r="F208" t="s">
        <v>2469</v>
      </c>
      <c r="G208" t="s">
        <v>515</v>
      </c>
      <c r="H208" t="s">
        <v>105</v>
      </c>
      <c r="I208" s="75">
        <v>437939.69</v>
      </c>
      <c r="J208" s="75">
        <v>298.7</v>
      </c>
      <c r="K208" s="75">
        <v>1308.12585403</v>
      </c>
      <c r="L208" s="75">
        <v>0.3</v>
      </c>
      <c r="M208" s="75">
        <v>0.03</v>
      </c>
      <c r="N208" s="75">
        <v>0.01</v>
      </c>
    </row>
    <row r="209" spans="2:14">
      <c r="B209" t="s">
        <v>2472</v>
      </c>
      <c r="C209" t="s">
        <v>2473</v>
      </c>
      <c r="D209" t="s">
        <v>103</v>
      </c>
      <c r="E209" s="15"/>
      <c r="F209" t="s">
        <v>958</v>
      </c>
      <c r="G209" t="s">
        <v>515</v>
      </c>
      <c r="H209" t="s">
        <v>105</v>
      </c>
      <c r="I209" s="75">
        <v>193867.89</v>
      </c>
      <c r="J209" s="75">
        <v>651.79999999999995</v>
      </c>
      <c r="K209" s="75">
        <v>1263.63090702</v>
      </c>
      <c r="L209" s="75">
        <v>0.17</v>
      </c>
      <c r="M209" s="75">
        <v>0.03</v>
      </c>
      <c r="N209" s="75">
        <v>0</v>
      </c>
    </row>
    <row r="210" spans="2:14">
      <c r="B210" t="s">
        <v>2474</v>
      </c>
      <c r="C210" t="s">
        <v>2475</v>
      </c>
      <c r="D210" t="s">
        <v>103</v>
      </c>
      <c r="E210" s="15"/>
      <c r="F210" t="s">
        <v>1086</v>
      </c>
      <c r="G210" t="s">
        <v>515</v>
      </c>
      <c r="H210" t="s">
        <v>105</v>
      </c>
      <c r="I210" s="75">
        <v>904</v>
      </c>
      <c r="J210" s="75">
        <v>658.5</v>
      </c>
      <c r="K210" s="75">
        <v>5.9528400000000001</v>
      </c>
      <c r="L210" s="75">
        <v>0</v>
      </c>
      <c r="M210" s="75">
        <v>0</v>
      </c>
      <c r="N210" s="75">
        <v>0</v>
      </c>
    </row>
    <row r="211" spans="2:14">
      <c r="B211" t="s">
        <v>2476</v>
      </c>
      <c r="C211" t="s">
        <v>2477</v>
      </c>
      <c r="D211" t="s">
        <v>103</v>
      </c>
      <c r="E211" s="15"/>
      <c r="F211" t="s">
        <v>1652</v>
      </c>
      <c r="G211" t="s">
        <v>515</v>
      </c>
      <c r="H211" t="s">
        <v>105</v>
      </c>
      <c r="I211" s="75">
        <v>2405</v>
      </c>
      <c r="J211" s="75">
        <v>1646</v>
      </c>
      <c r="K211" s="75">
        <v>39.586300000000001</v>
      </c>
      <c r="L211" s="75">
        <v>0.04</v>
      </c>
      <c r="M211" s="75">
        <v>0</v>
      </c>
      <c r="N211" s="75">
        <v>0</v>
      </c>
    </row>
    <row r="212" spans="2:14">
      <c r="B212" t="s">
        <v>2478</v>
      </c>
      <c r="C212" t="s">
        <v>2479</v>
      </c>
      <c r="D212" t="s">
        <v>103</v>
      </c>
      <c r="E212" s="15"/>
      <c r="F212" t="s">
        <v>1144</v>
      </c>
      <c r="G212" t="s">
        <v>515</v>
      </c>
      <c r="H212" t="s">
        <v>105</v>
      </c>
      <c r="I212" s="75">
        <v>0.01</v>
      </c>
      <c r="J212" s="75">
        <v>32.5</v>
      </c>
      <c r="K212" s="75">
        <v>3.2499999999999998E-6</v>
      </c>
      <c r="L212" s="75">
        <v>0</v>
      </c>
      <c r="M212" s="75">
        <v>0</v>
      </c>
      <c r="N212" s="75">
        <v>0</v>
      </c>
    </row>
    <row r="213" spans="2:14">
      <c r="B213" t="s">
        <v>2480</v>
      </c>
      <c r="C213" t="s">
        <v>2481</v>
      </c>
      <c r="D213" t="s">
        <v>103</v>
      </c>
      <c r="E213" s="15"/>
      <c r="F213" t="s">
        <v>991</v>
      </c>
      <c r="G213" t="s">
        <v>515</v>
      </c>
      <c r="H213" t="s">
        <v>105</v>
      </c>
      <c r="I213" s="75">
        <v>50065.17</v>
      </c>
      <c r="J213" s="75">
        <v>213.6</v>
      </c>
      <c r="K213" s="75">
        <v>106.93920312</v>
      </c>
      <c r="L213" s="75">
        <v>0.02</v>
      </c>
      <c r="M213" s="75">
        <v>0</v>
      </c>
      <c r="N213" s="75">
        <v>0</v>
      </c>
    </row>
    <row r="214" spans="2:14">
      <c r="B214" t="s">
        <v>2482</v>
      </c>
      <c r="C214" t="s">
        <v>2483</v>
      </c>
      <c r="D214" t="s">
        <v>103</v>
      </c>
      <c r="E214" s="15"/>
      <c r="F214" t="s">
        <v>2484</v>
      </c>
      <c r="G214" t="s">
        <v>515</v>
      </c>
      <c r="H214" t="s">
        <v>105</v>
      </c>
      <c r="I214" s="75">
        <v>414020.37</v>
      </c>
      <c r="J214" s="75">
        <v>109.3</v>
      </c>
      <c r="K214" s="75">
        <v>452.52426441</v>
      </c>
      <c r="L214" s="75">
        <v>1.88</v>
      </c>
      <c r="M214" s="75">
        <v>0.01</v>
      </c>
      <c r="N214" s="75">
        <v>0</v>
      </c>
    </row>
    <row r="215" spans="2:14">
      <c r="B215" t="s">
        <v>2485</v>
      </c>
      <c r="C215" t="s">
        <v>2486</v>
      </c>
      <c r="D215" t="s">
        <v>103</v>
      </c>
      <c r="E215" s="15"/>
      <c r="F215" t="s">
        <v>1458</v>
      </c>
      <c r="G215" t="s">
        <v>515</v>
      </c>
      <c r="H215" t="s">
        <v>105</v>
      </c>
      <c r="I215" s="75">
        <v>524138.98</v>
      </c>
      <c r="J215" s="75">
        <v>1174</v>
      </c>
      <c r="K215" s="75">
        <v>6153.3916251999999</v>
      </c>
      <c r="L215" s="75">
        <v>1.1299999999999999</v>
      </c>
      <c r="M215" s="75">
        <v>0.16</v>
      </c>
      <c r="N215" s="75">
        <v>0.02</v>
      </c>
    </row>
    <row r="216" spans="2:14">
      <c r="B216" t="s">
        <v>2487</v>
      </c>
      <c r="C216" t="s">
        <v>2488</v>
      </c>
      <c r="D216" t="s">
        <v>103</v>
      </c>
      <c r="E216" s="15"/>
      <c r="F216" t="s">
        <v>1166</v>
      </c>
      <c r="G216" t="s">
        <v>515</v>
      </c>
      <c r="H216" t="s">
        <v>105</v>
      </c>
      <c r="I216" s="75">
        <v>100.02</v>
      </c>
      <c r="J216" s="75">
        <v>9968006.4000000004</v>
      </c>
      <c r="K216" s="75">
        <v>9970.0000012799992</v>
      </c>
      <c r="L216" s="75">
        <v>0</v>
      </c>
      <c r="M216" s="75">
        <v>0.26</v>
      </c>
      <c r="N216" s="75">
        <v>0.04</v>
      </c>
    </row>
    <row r="217" spans="2:14">
      <c r="B217" t="s">
        <v>2489</v>
      </c>
      <c r="C217" t="s">
        <v>2490</v>
      </c>
      <c r="D217" t="s">
        <v>103</v>
      </c>
      <c r="E217" s="15"/>
      <c r="F217" t="s">
        <v>1166</v>
      </c>
      <c r="G217" t="s">
        <v>515</v>
      </c>
      <c r="H217" t="s">
        <v>105</v>
      </c>
      <c r="I217" s="75">
        <v>40000000</v>
      </c>
      <c r="J217" s="75">
        <v>80.099999999999994</v>
      </c>
      <c r="K217" s="75">
        <v>32040</v>
      </c>
      <c r="L217" s="75">
        <v>17.46</v>
      </c>
      <c r="M217" s="75">
        <v>0.85</v>
      </c>
      <c r="N217" s="75">
        <v>0.12</v>
      </c>
    </row>
    <row r="218" spans="2:14">
      <c r="B218" t="s">
        <v>2491</v>
      </c>
      <c r="C218" t="s">
        <v>2492</v>
      </c>
      <c r="D218" t="s">
        <v>103</v>
      </c>
      <c r="E218" s="15"/>
      <c r="F218" t="s">
        <v>1626</v>
      </c>
      <c r="G218" t="s">
        <v>515</v>
      </c>
      <c r="H218" t="s">
        <v>105</v>
      </c>
      <c r="I218" s="75">
        <v>2164788.87</v>
      </c>
      <c r="J218" s="75">
        <v>244.2</v>
      </c>
      <c r="K218" s="75">
        <v>5286.4144205399998</v>
      </c>
      <c r="L218" s="75">
        <v>2.29</v>
      </c>
      <c r="M218" s="75">
        <v>0.14000000000000001</v>
      </c>
      <c r="N218" s="75">
        <v>0.02</v>
      </c>
    </row>
    <row r="219" spans="2:14">
      <c r="B219" t="s">
        <v>2493</v>
      </c>
      <c r="C219" t="s">
        <v>2494</v>
      </c>
      <c r="D219" t="s">
        <v>103</v>
      </c>
      <c r="E219" s="15"/>
      <c r="F219" t="s">
        <v>1484</v>
      </c>
      <c r="G219" t="s">
        <v>515</v>
      </c>
      <c r="H219" t="s">
        <v>105</v>
      </c>
      <c r="I219" s="75">
        <v>5804.78</v>
      </c>
      <c r="J219" s="75">
        <v>49170</v>
      </c>
      <c r="K219" s="75">
        <v>2854.2103259999999</v>
      </c>
      <c r="L219" s="75">
        <v>0.62</v>
      </c>
      <c r="M219" s="75">
        <v>0.08</v>
      </c>
      <c r="N219" s="75">
        <v>0.01</v>
      </c>
    </row>
    <row r="220" spans="2:14">
      <c r="B220" t="s">
        <v>2495</v>
      </c>
      <c r="C220" t="s">
        <v>2496</v>
      </c>
      <c r="D220" t="s">
        <v>103</v>
      </c>
      <c r="E220" s="15"/>
      <c r="F220" t="s">
        <v>2497</v>
      </c>
      <c r="G220" t="s">
        <v>515</v>
      </c>
      <c r="H220" t="s">
        <v>105</v>
      </c>
      <c r="I220" s="75">
        <v>815154.81</v>
      </c>
      <c r="J220" s="75">
        <v>466.7</v>
      </c>
      <c r="K220" s="75">
        <v>3804.32749827</v>
      </c>
      <c r="L220" s="75">
        <v>0.97</v>
      </c>
      <c r="M220" s="75">
        <v>0.1</v>
      </c>
      <c r="N220" s="75">
        <v>0.01</v>
      </c>
    </row>
    <row r="221" spans="2:14">
      <c r="B221" t="s">
        <v>2498</v>
      </c>
      <c r="C221" t="s">
        <v>2499</v>
      </c>
      <c r="D221" t="s">
        <v>103</v>
      </c>
      <c r="E221" s="15"/>
      <c r="F221" t="s">
        <v>1641</v>
      </c>
      <c r="G221" t="s">
        <v>515</v>
      </c>
      <c r="H221" t="s">
        <v>105</v>
      </c>
      <c r="I221" s="75">
        <v>30921.11</v>
      </c>
      <c r="J221" s="75">
        <v>435.4</v>
      </c>
      <c r="K221" s="75">
        <v>134.63051293999999</v>
      </c>
      <c r="L221" s="75">
        <v>0.16</v>
      </c>
      <c r="M221" s="75">
        <v>0</v>
      </c>
      <c r="N221" s="75">
        <v>0</v>
      </c>
    </row>
    <row r="222" spans="2:14">
      <c r="B222" t="s">
        <v>2500</v>
      </c>
      <c r="C222" t="s">
        <v>2501</v>
      </c>
      <c r="D222" t="s">
        <v>103</v>
      </c>
      <c r="E222" s="15"/>
      <c r="F222" t="s">
        <v>1611</v>
      </c>
      <c r="G222" t="s">
        <v>515</v>
      </c>
      <c r="H222" t="s">
        <v>105</v>
      </c>
      <c r="I222" s="75">
        <v>413812.19</v>
      </c>
      <c r="J222" s="75">
        <v>1205</v>
      </c>
      <c r="K222" s="75">
        <v>4986.4368894999998</v>
      </c>
      <c r="L222" s="75">
        <v>2.29</v>
      </c>
      <c r="M222" s="75">
        <v>0.13</v>
      </c>
      <c r="N222" s="75">
        <v>0.02</v>
      </c>
    </row>
    <row r="223" spans="2:14">
      <c r="B223" t="s">
        <v>2502</v>
      </c>
      <c r="C223" t="s">
        <v>2503</v>
      </c>
      <c r="D223" t="s">
        <v>103</v>
      </c>
      <c r="E223" s="15"/>
      <c r="F223" t="s">
        <v>1575</v>
      </c>
      <c r="G223" t="s">
        <v>515</v>
      </c>
      <c r="H223" t="s">
        <v>105</v>
      </c>
      <c r="I223" s="75">
        <v>3622724.09</v>
      </c>
      <c r="J223" s="75">
        <v>200.5</v>
      </c>
      <c r="K223" s="75">
        <v>7263.5618004500002</v>
      </c>
      <c r="L223" s="75">
        <v>1.98</v>
      </c>
      <c r="M223" s="75">
        <v>0.19</v>
      </c>
      <c r="N223" s="75">
        <v>0.03</v>
      </c>
    </row>
    <row r="224" spans="2:14">
      <c r="B224" t="s">
        <v>2504</v>
      </c>
      <c r="C224" t="s">
        <v>2505</v>
      </c>
      <c r="D224" t="s">
        <v>103</v>
      </c>
      <c r="E224" s="15"/>
      <c r="F224" t="s">
        <v>1569</v>
      </c>
      <c r="G224" t="s">
        <v>130</v>
      </c>
      <c r="H224" t="s">
        <v>105</v>
      </c>
      <c r="I224" s="75">
        <v>147413.56</v>
      </c>
      <c r="J224" s="75">
        <v>2698</v>
      </c>
      <c r="K224" s="75">
        <v>3977.2178488</v>
      </c>
      <c r="L224" s="75">
        <v>0.92</v>
      </c>
      <c r="M224" s="75">
        <v>0.11</v>
      </c>
      <c r="N224" s="75">
        <v>0.02</v>
      </c>
    </row>
    <row r="225" spans="2:14">
      <c r="B225" t="s">
        <v>2506</v>
      </c>
      <c r="C225" t="s">
        <v>2507</v>
      </c>
      <c r="D225" t="s">
        <v>103</v>
      </c>
      <c r="E225" s="15"/>
      <c r="F225" t="s">
        <v>2508</v>
      </c>
      <c r="G225" t="s">
        <v>130</v>
      </c>
      <c r="H225" t="s">
        <v>105</v>
      </c>
      <c r="I225" s="75">
        <v>138877.15</v>
      </c>
      <c r="J225" s="75">
        <v>5962</v>
      </c>
      <c r="K225" s="75">
        <v>8279.8556829999998</v>
      </c>
      <c r="L225" s="75">
        <v>1.72</v>
      </c>
      <c r="M225" s="75">
        <v>0.22</v>
      </c>
      <c r="N225" s="75">
        <v>0.03</v>
      </c>
    </row>
    <row r="226" spans="2:14">
      <c r="B226" t="s">
        <v>2509</v>
      </c>
      <c r="C226" t="s">
        <v>2510</v>
      </c>
      <c r="D226" t="s">
        <v>103</v>
      </c>
      <c r="E226" s="15"/>
      <c r="F226" t="s">
        <v>2511</v>
      </c>
      <c r="G226" t="s">
        <v>131</v>
      </c>
      <c r="H226" t="s">
        <v>105</v>
      </c>
      <c r="I226" s="75">
        <v>366.57</v>
      </c>
      <c r="J226" s="75">
        <v>4926</v>
      </c>
      <c r="K226" s="75">
        <v>18.0572382</v>
      </c>
      <c r="L226" s="75">
        <v>0</v>
      </c>
      <c r="M226" s="75">
        <v>0</v>
      </c>
      <c r="N226" s="75">
        <v>0</v>
      </c>
    </row>
    <row r="227" spans="2:14">
      <c r="B227" t="s">
        <v>2512</v>
      </c>
      <c r="C227" t="s">
        <v>2513</v>
      </c>
      <c r="D227" t="s">
        <v>103</v>
      </c>
      <c r="E227" s="15"/>
      <c r="F227" t="s">
        <v>2514</v>
      </c>
      <c r="G227" t="s">
        <v>131</v>
      </c>
      <c r="H227" t="s">
        <v>105</v>
      </c>
      <c r="I227" s="75">
        <v>65936.649999999994</v>
      </c>
      <c r="J227" s="75">
        <v>2373</v>
      </c>
      <c r="K227" s="75">
        <v>1564.6767044999999</v>
      </c>
      <c r="L227" s="75">
        <v>0.6</v>
      </c>
      <c r="M227" s="75">
        <v>0.04</v>
      </c>
      <c r="N227" s="75">
        <v>0.01</v>
      </c>
    </row>
    <row r="228" spans="2:14">
      <c r="B228" t="s">
        <v>2515</v>
      </c>
      <c r="C228" t="s">
        <v>2516</v>
      </c>
      <c r="D228" t="s">
        <v>103</v>
      </c>
      <c r="E228" s="15"/>
      <c r="F228" t="s">
        <v>2517</v>
      </c>
      <c r="G228" t="s">
        <v>132</v>
      </c>
      <c r="H228" t="s">
        <v>105</v>
      </c>
      <c r="I228" s="75">
        <v>104127.28</v>
      </c>
      <c r="J228" s="75">
        <v>453.3</v>
      </c>
      <c r="K228" s="75">
        <v>472.00896024000002</v>
      </c>
      <c r="L228" s="75">
        <v>0.11</v>
      </c>
      <c r="M228" s="75">
        <v>0.01</v>
      </c>
      <c r="N228" s="75">
        <v>0</v>
      </c>
    </row>
    <row r="229" spans="2:14">
      <c r="B229" t="s">
        <v>2518</v>
      </c>
      <c r="C229" t="s">
        <v>2519</v>
      </c>
      <c r="D229" t="s">
        <v>103</v>
      </c>
      <c r="E229" s="15"/>
      <c r="F229" t="s">
        <v>2520</v>
      </c>
      <c r="G229" t="s">
        <v>135</v>
      </c>
      <c r="H229" t="s">
        <v>105</v>
      </c>
      <c r="I229" s="75">
        <v>101280.67</v>
      </c>
      <c r="J229" s="75">
        <v>162.4</v>
      </c>
      <c r="K229" s="75">
        <v>164.47980808</v>
      </c>
      <c r="L229" s="75">
        <v>0.2</v>
      </c>
      <c r="M229" s="75">
        <v>0</v>
      </c>
      <c r="N229" s="75">
        <v>0</v>
      </c>
    </row>
    <row r="230" spans="2:14">
      <c r="B230" t="s">
        <v>2521</v>
      </c>
      <c r="C230" t="s">
        <v>2522</v>
      </c>
      <c r="D230" t="s">
        <v>103</v>
      </c>
      <c r="E230" s="15"/>
      <c r="F230" t="s">
        <v>2523</v>
      </c>
      <c r="G230" t="s">
        <v>135</v>
      </c>
      <c r="H230" t="s">
        <v>105</v>
      </c>
      <c r="I230" s="75">
        <v>113497.23</v>
      </c>
      <c r="J230" s="75">
        <v>2492</v>
      </c>
      <c r="K230" s="75">
        <v>2828.3509715999999</v>
      </c>
      <c r="L230" s="75">
        <v>1.03</v>
      </c>
      <c r="M230" s="75">
        <v>7.0000000000000007E-2</v>
      </c>
      <c r="N230" s="75">
        <v>0.01</v>
      </c>
    </row>
    <row r="231" spans="2:14">
      <c r="B231" t="s">
        <v>2524</v>
      </c>
      <c r="C231" t="s">
        <v>2525</v>
      </c>
      <c r="D231" t="s">
        <v>103</v>
      </c>
      <c r="E231" s="15"/>
      <c r="F231" t="s">
        <v>2526</v>
      </c>
      <c r="G231" t="s">
        <v>135</v>
      </c>
      <c r="H231" t="s">
        <v>105</v>
      </c>
      <c r="I231" s="75">
        <v>787190.73</v>
      </c>
      <c r="J231" s="75">
        <v>638.1</v>
      </c>
      <c r="K231" s="75">
        <v>5023.0640481299997</v>
      </c>
      <c r="L231" s="75">
        <v>1.52</v>
      </c>
      <c r="M231" s="75">
        <v>0.13</v>
      </c>
      <c r="N231" s="75">
        <v>0.02</v>
      </c>
    </row>
    <row r="232" spans="2:14">
      <c r="B232" t="s">
        <v>2527</v>
      </c>
      <c r="C232" t="s">
        <v>2528</v>
      </c>
      <c r="D232" t="s">
        <v>103</v>
      </c>
      <c r="E232" s="15"/>
      <c r="F232" t="s">
        <v>2529</v>
      </c>
      <c r="G232" t="s">
        <v>135</v>
      </c>
      <c r="H232" t="s">
        <v>105</v>
      </c>
      <c r="I232" s="75">
        <v>239279.62</v>
      </c>
      <c r="J232" s="75">
        <v>213.1</v>
      </c>
      <c r="K232" s="75">
        <v>509.90487022000002</v>
      </c>
      <c r="L232" s="75">
        <v>0.98</v>
      </c>
      <c r="M232" s="75">
        <v>0.01</v>
      </c>
      <c r="N232" s="75">
        <v>0</v>
      </c>
    </row>
    <row r="233" spans="2:14">
      <c r="B233" t="s">
        <v>2530</v>
      </c>
      <c r="C233" t="s">
        <v>2531</v>
      </c>
      <c r="D233" t="s">
        <v>103</v>
      </c>
      <c r="E233" s="15"/>
      <c r="F233" t="s">
        <v>2532</v>
      </c>
      <c r="G233" t="s">
        <v>135</v>
      </c>
      <c r="H233" t="s">
        <v>105</v>
      </c>
      <c r="I233" s="75">
        <v>371052.17</v>
      </c>
      <c r="J233" s="75">
        <v>118.6</v>
      </c>
      <c r="K233" s="75">
        <v>440.06787362</v>
      </c>
      <c r="L233" s="75">
        <v>0.93</v>
      </c>
      <c r="M233" s="75">
        <v>0.01</v>
      </c>
      <c r="N233" s="75">
        <v>0</v>
      </c>
    </row>
    <row r="234" spans="2:14">
      <c r="B234" s="76" t="s">
        <v>2533</v>
      </c>
      <c r="E234" s="15"/>
      <c r="F234" s="15"/>
      <c r="G234" s="15"/>
      <c r="I234" s="77">
        <v>0</v>
      </c>
      <c r="K234" s="77">
        <v>0</v>
      </c>
      <c r="M234" s="77">
        <v>0</v>
      </c>
      <c r="N234" s="77">
        <v>0</v>
      </c>
    </row>
    <row r="235" spans="2:14">
      <c r="B235" t="s">
        <v>212</v>
      </c>
      <c r="C235" t="s">
        <v>212</v>
      </c>
      <c r="E235" s="15"/>
      <c r="F235" s="15"/>
      <c r="G235" t="s">
        <v>212</v>
      </c>
      <c r="H235" t="s">
        <v>212</v>
      </c>
      <c r="I235" s="75">
        <v>0</v>
      </c>
      <c r="J235" s="75">
        <v>0</v>
      </c>
      <c r="K235" s="75">
        <v>0</v>
      </c>
      <c r="L235" s="75">
        <v>0</v>
      </c>
      <c r="M235" s="75">
        <v>0</v>
      </c>
      <c r="N235" s="75">
        <v>0</v>
      </c>
    </row>
    <row r="236" spans="2:14">
      <c r="B236" s="76" t="s">
        <v>287</v>
      </c>
      <c r="E236" s="15"/>
      <c r="F236" s="15"/>
      <c r="G236" s="15"/>
      <c r="I236" s="77">
        <v>29300306.149999999</v>
      </c>
      <c r="K236" s="77">
        <v>1321501.3235497784</v>
      </c>
      <c r="M236" s="77">
        <v>34.99</v>
      </c>
      <c r="N236" s="77">
        <v>5.15</v>
      </c>
    </row>
    <row r="237" spans="2:14">
      <c r="B237" s="76" t="s">
        <v>454</v>
      </c>
      <c r="E237" s="15"/>
      <c r="F237" s="15"/>
      <c r="G237" s="15"/>
      <c r="I237" s="77">
        <v>11797194.5</v>
      </c>
      <c r="K237" s="77">
        <v>383277.60377413302</v>
      </c>
      <c r="M237" s="77">
        <v>10.15</v>
      </c>
      <c r="N237" s="77">
        <v>1.49</v>
      </c>
    </row>
    <row r="238" spans="2:14">
      <c r="B238" t="s">
        <v>2534</v>
      </c>
      <c r="C238" t="s">
        <v>2535</v>
      </c>
      <c r="D238" t="s">
        <v>1734</v>
      </c>
      <c r="E238" t="s">
        <v>1710</v>
      </c>
      <c r="F238" s="15"/>
      <c r="G238" t="s">
        <v>1727</v>
      </c>
      <c r="H238" t="s">
        <v>113</v>
      </c>
      <c r="I238" s="75">
        <v>1882728.86</v>
      </c>
      <c r="J238" s="75">
        <v>110</v>
      </c>
      <c r="K238" s="75">
        <v>8608.9471579473993</v>
      </c>
      <c r="L238" s="75">
        <v>0.4</v>
      </c>
      <c r="M238" s="75">
        <v>0.23</v>
      </c>
      <c r="N238" s="75">
        <v>0.03</v>
      </c>
    </row>
    <row r="239" spans="2:14">
      <c r="B239" t="s">
        <v>2536</v>
      </c>
      <c r="C239" t="s">
        <v>2537</v>
      </c>
      <c r="D239" t="s">
        <v>424</v>
      </c>
      <c r="E239" t="s">
        <v>1710</v>
      </c>
      <c r="F239" t="s">
        <v>2538</v>
      </c>
      <c r="G239" t="s">
        <v>1712</v>
      </c>
      <c r="H239" t="s">
        <v>109</v>
      </c>
      <c r="I239" s="75">
        <v>14939.24</v>
      </c>
      <c r="J239" s="75">
        <v>836.26</v>
      </c>
      <c r="K239" s="75">
        <v>440.88110524829602</v>
      </c>
      <c r="L239" s="75">
        <v>0.14000000000000001</v>
      </c>
      <c r="M239" s="75">
        <v>0.01</v>
      </c>
      <c r="N239" s="75">
        <v>0</v>
      </c>
    </row>
    <row r="240" spans="2:14">
      <c r="B240" t="s">
        <v>2539</v>
      </c>
      <c r="C240" t="s">
        <v>2540</v>
      </c>
      <c r="D240" t="s">
        <v>424</v>
      </c>
      <c r="E240" t="s">
        <v>1710</v>
      </c>
      <c r="F240" t="s">
        <v>2019</v>
      </c>
      <c r="G240" t="s">
        <v>1712</v>
      </c>
      <c r="H240" t="s">
        <v>109</v>
      </c>
      <c r="I240" s="75">
        <v>105237.99</v>
      </c>
      <c r="J240" s="75">
        <v>6341</v>
      </c>
      <c r="K240" s="75">
        <v>23549.514398081101</v>
      </c>
      <c r="L240" s="75">
        <v>0.21</v>
      </c>
      <c r="M240" s="75">
        <v>0.62</v>
      </c>
      <c r="N240" s="75">
        <v>0.09</v>
      </c>
    </row>
    <row r="241" spans="2:14">
      <c r="B241" t="s">
        <v>2541</v>
      </c>
      <c r="C241" t="s">
        <v>2542</v>
      </c>
      <c r="D241" t="s">
        <v>126</v>
      </c>
      <c r="E241" t="s">
        <v>1710</v>
      </c>
      <c r="F241" t="s">
        <v>2543</v>
      </c>
      <c r="G241" t="s">
        <v>1776</v>
      </c>
      <c r="H241" t="s">
        <v>109</v>
      </c>
      <c r="I241" s="75">
        <v>46560.51</v>
      </c>
      <c r="J241" s="75">
        <v>435</v>
      </c>
      <c r="K241" s="75">
        <v>714.75737308650002</v>
      </c>
      <c r="L241" s="75">
        <v>0.18</v>
      </c>
      <c r="M241" s="75">
        <v>0.02</v>
      </c>
      <c r="N241" s="75">
        <v>0</v>
      </c>
    </row>
    <row r="242" spans="2:14">
      <c r="B242" t="s">
        <v>2544</v>
      </c>
      <c r="C242" t="s">
        <v>2545</v>
      </c>
      <c r="D242" t="s">
        <v>424</v>
      </c>
      <c r="E242" t="s">
        <v>1710</v>
      </c>
      <c r="F242" s="15"/>
      <c r="G242" t="s">
        <v>1723</v>
      </c>
      <c r="H242" t="s">
        <v>109</v>
      </c>
      <c r="I242" s="75">
        <v>100830.29</v>
      </c>
      <c r="J242" s="75">
        <v>2130</v>
      </c>
      <c r="K242" s="75">
        <v>7579.1809896329996</v>
      </c>
      <c r="L242" s="75">
        <v>0.03</v>
      </c>
      <c r="M242" s="75">
        <v>0.2</v>
      </c>
      <c r="N242" s="75">
        <v>0.03</v>
      </c>
    </row>
    <row r="243" spans="2:14">
      <c r="B243" t="s">
        <v>2544</v>
      </c>
      <c r="C243" t="s">
        <v>2545</v>
      </c>
      <c r="D243" t="s">
        <v>424</v>
      </c>
      <c r="E243" t="s">
        <v>1710</v>
      </c>
      <c r="F243" s="15"/>
      <c r="G243" t="s">
        <v>1723</v>
      </c>
      <c r="H243" t="s">
        <v>109</v>
      </c>
      <c r="I243" s="75">
        <v>9890.4699999999993</v>
      </c>
      <c r="J243" s="75">
        <v>2130</v>
      </c>
      <c r="K243" s="75">
        <v>743.44388181900001</v>
      </c>
      <c r="L243" s="75">
        <v>0</v>
      </c>
      <c r="M243" s="75">
        <v>0.02</v>
      </c>
      <c r="N243" s="75">
        <v>0</v>
      </c>
    </row>
    <row r="244" spans="2:14">
      <c r="B244" t="s">
        <v>2546</v>
      </c>
      <c r="C244" t="s">
        <v>2547</v>
      </c>
      <c r="D244" t="s">
        <v>424</v>
      </c>
      <c r="E244" t="s">
        <v>1710</v>
      </c>
      <c r="F244" t="s">
        <v>2548</v>
      </c>
      <c r="G244" t="s">
        <v>1723</v>
      </c>
      <c r="H244" t="s">
        <v>109</v>
      </c>
      <c r="I244" s="75">
        <v>53413.47</v>
      </c>
      <c r="J244" s="75">
        <v>1938</v>
      </c>
      <c r="K244" s="75">
        <v>3653.0551085093998</v>
      </c>
      <c r="L244" s="75">
        <v>0.01</v>
      </c>
      <c r="M244" s="75">
        <v>0.1</v>
      </c>
      <c r="N244" s="75">
        <v>0.01</v>
      </c>
    </row>
    <row r="245" spans="2:14">
      <c r="B245" t="s">
        <v>2546</v>
      </c>
      <c r="C245" t="s">
        <v>2547</v>
      </c>
      <c r="D245" t="s">
        <v>424</v>
      </c>
      <c r="E245" t="s">
        <v>1710</v>
      </c>
      <c r="F245" t="s">
        <v>2548</v>
      </c>
      <c r="G245" t="s">
        <v>1723</v>
      </c>
      <c r="H245" t="s">
        <v>109</v>
      </c>
      <c r="I245" s="75">
        <v>168771.26</v>
      </c>
      <c r="J245" s="75">
        <v>1938</v>
      </c>
      <c r="K245" s="75">
        <v>11542.607389345199</v>
      </c>
      <c r="L245" s="75">
        <v>0.02</v>
      </c>
      <c r="M245" s="75">
        <v>0.31</v>
      </c>
      <c r="N245" s="75">
        <v>0.04</v>
      </c>
    </row>
    <row r="246" spans="2:14">
      <c r="B246" t="s">
        <v>2549</v>
      </c>
      <c r="C246" t="s">
        <v>2550</v>
      </c>
      <c r="D246" t="s">
        <v>424</v>
      </c>
      <c r="E246" t="s">
        <v>1710</v>
      </c>
      <c r="F246" t="s">
        <v>1232</v>
      </c>
      <c r="G246" t="s">
        <v>1723</v>
      </c>
      <c r="H246" t="s">
        <v>109</v>
      </c>
      <c r="I246" s="75">
        <v>35457.4</v>
      </c>
      <c r="J246" s="75">
        <v>444</v>
      </c>
      <c r="K246" s="75">
        <v>555.57349082400003</v>
      </c>
      <c r="L246" s="75">
        <v>0</v>
      </c>
      <c r="M246" s="75">
        <v>0.01</v>
      </c>
      <c r="N246" s="75">
        <v>0</v>
      </c>
    </row>
    <row r="247" spans="2:14">
      <c r="B247" t="s">
        <v>2551</v>
      </c>
      <c r="C247" t="s">
        <v>2552</v>
      </c>
      <c r="D247" t="s">
        <v>126</v>
      </c>
      <c r="E247" t="s">
        <v>1710</v>
      </c>
      <c r="F247" s="15"/>
      <c r="G247" t="s">
        <v>2553</v>
      </c>
      <c r="H247" t="s">
        <v>113</v>
      </c>
      <c r="I247" s="75">
        <v>-34914.26</v>
      </c>
      <c r="J247" s="75">
        <v>4105</v>
      </c>
      <c r="K247" s="75">
        <v>-5957.7953375237003</v>
      </c>
      <c r="L247" s="75">
        <v>-0.08</v>
      </c>
      <c r="M247" s="75">
        <v>-0.16</v>
      </c>
      <c r="N247" s="75">
        <v>-0.02</v>
      </c>
    </row>
    <row r="248" spans="2:14">
      <c r="B248" t="s">
        <v>2554</v>
      </c>
      <c r="C248" t="s">
        <v>2555</v>
      </c>
      <c r="D248" t="s">
        <v>1734</v>
      </c>
      <c r="E248" t="s">
        <v>1710</v>
      </c>
      <c r="F248" t="s">
        <v>2556</v>
      </c>
      <c r="G248" t="s">
        <v>2553</v>
      </c>
      <c r="H248" t="s">
        <v>109</v>
      </c>
      <c r="I248" s="75">
        <v>3173875.32</v>
      </c>
      <c r="J248" s="75">
        <v>20.75</v>
      </c>
      <c r="K248" s="75">
        <v>2324.1257458881</v>
      </c>
      <c r="L248" s="75">
        <v>0.61</v>
      </c>
      <c r="M248" s="75">
        <v>0.06</v>
      </c>
      <c r="N248" s="75">
        <v>0.01</v>
      </c>
    </row>
    <row r="249" spans="2:14">
      <c r="B249" t="s">
        <v>2557</v>
      </c>
      <c r="C249" t="s">
        <v>2558</v>
      </c>
      <c r="D249" t="s">
        <v>126</v>
      </c>
      <c r="E249" t="s">
        <v>1710</v>
      </c>
      <c r="F249" t="s">
        <v>2559</v>
      </c>
      <c r="G249" t="s">
        <v>2553</v>
      </c>
      <c r="H249" t="s">
        <v>113</v>
      </c>
      <c r="I249" s="75">
        <v>1616038.8</v>
      </c>
      <c r="J249" s="75">
        <v>393.5</v>
      </c>
      <c r="K249" s="75">
        <v>26434.195491178001</v>
      </c>
      <c r="L249" s="75">
        <v>0.43</v>
      </c>
      <c r="M249" s="75">
        <v>0.7</v>
      </c>
      <c r="N249" s="75">
        <v>0.1</v>
      </c>
    </row>
    <row r="250" spans="2:14">
      <c r="B250" t="s">
        <v>2560</v>
      </c>
      <c r="C250" t="s">
        <v>2561</v>
      </c>
      <c r="D250" t="s">
        <v>126</v>
      </c>
      <c r="E250" t="s">
        <v>1710</v>
      </c>
      <c r="F250" t="s">
        <v>1155</v>
      </c>
      <c r="G250" t="s">
        <v>1784</v>
      </c>
      <c r="H250" t="s">
        <v>109</v>
      </c>
      <c r="I250" s="75">
        <v>22205.29</v>
      </c>
      <c r="J250" s="75">
        <v>320</v>
      </c>
      <c r="K250" s="75">
        <v>250.75989891200001</v>
      </c>
      <c r="L250" s="75">
        <v>0.24</v>
      </c>
      <c r="M250" s="75">
        <v>0.01</v>
      </c>
      <c r="N250" s="75">
        <v>0</v>
      </c>
    </row>
    <row r="251" spans="2:14">
      <c r="B251" t="s">
        <v>2562</v>
      </c>
      <c r="C251" t="s">
        <v>2563</v>
      </c>
      <c r="D251" t="s">
        <v>2564</v>
      </c>
      <c r="E251" t="s">
        <v>1710</v>
      </c>
      <c r="F251" s="15"/>
      <c r="G251" t="s">
        <v>1784</v>
      </c>
      <c r="H251" t="s">
        <v>109</v>
      </c>
      <c r="I251" s="75">
        <v>117804.9</v>
      </c>
      <c r="J251" s="75">
        <v>1340</v>
      </c>
      <c r="K251" s="75">
        <v>5570.8287941400004</v>
      </c>
      <c r="L251" s="75">
        <v>0.2</v>
      </c>
      <c r="M251" s="75">
        <v>0.15</v>
      </c>
      <c r="N251" s="75">
        <v>0.02</v>
      </c>
    </row>
    <row r="252" spans="2:14">
      <c r="B252" t="s">
        <v>2565</v>
      </c>
      <c r="C252" t="s">
        <v>2566</v>
      </c>
      <c r="D252" t="s">
        <v>2564</v>
      </c>
      <c r="E252" t="s">
        <v>1710</v>
      </c>
      <c r="F252" t="s">
        <v>2292</v>
      </c>
      <c r="G252" t="s">
        <v>1784</v>
      </c>
      <c r="H252" t="s">
        <v>109</v>
      </c>
      <c r="I252" s="75">
        <v>55853.68</v>
      </c>
      <c r="J252" s="75">
        <v>1308</v>
      </c>
      <c r="K252" s="75">
        <v>2578.1678882975998</v>
      </c>
      <c r="L252" s="75">
        <v>0.11</v>
      </c>
      <c r="M252" s="75">
        <v>7.0000000000000007E-2</v>
      </c>
      <c r="N252" s="75">
        <v>0.01</v>
      </c>
    </row>
    <row r="253" spans="2:14">
      <c r="B253" t="s">
        <v>2567</v>
      </c>
      <c r="C253" t="s">
        <v>2568</v>
      </c>
      <c r="D253" t="s">
        <v>2564</v>
      </c>
      <c r="E253" t="s">
        <v>1710</v>
      </c>
      <c r="F253" t="s">
        <v>1956</v>
      </c>
      <c r="G253" t="s">
        <v>1784</v>
      </c>
      <c r="H253" t="s">
        <v>109</v>
      </c>
      <c r="I253" s="75">
        <v>95300.58</v>
      </c>
      <c r="J253" s="75">
        <v>4225</v>
      </c>
      <c r="K253" s="75">
        <v>14209.340303145</v>
      </c>
      <c r="L253" s="75">
        <v>0.15</v>
      </c>
      <c r="M253" s="75">
        <v>0.38</v>
      </c>
      <c r="N253" s="75">
        <v>0.06</v>
      </c>
    </row>
    <row r="254" spans="2:14">
      <c r="B254" t="s">
        <v>2569</v>
      </c>
      <c r="C254" t="s">
        <v>2570</v>
      </c>
      <c r="D254" t="s">
        <v>2564</v>
      </c>
      <c r="E254" t="s">
        <v>1710</v>
      </c>
      <c r="F254" t="s">
        <v>2571</v>
      </c>
      <c r="G254" t="s">
        <v>1784</v>
      </c>
      <c r="H254" t="s">
        <v>109</v>
      </c>
      <c r="I254" s="75">
        <v>11797.96</v>
      </c>
      <c r="J254" s="75">
        <v>3535</v>
      </c>
      <c r="K254" s="75">
        <v>1471.7972796940001</v>
      </c>
      <c r="L254" s="75">
        <v>0.05</v>
      </c>
      <c r="M254" s="75">
        <v>0.04</v>
      </c>
      <c r="N254" s="75">
        <v>0.01</v>
      </c>
    </row>
    <row r="255" spans="2:14">
      <c r="B255" t="s">
        <v>2572</v>
      </c>
      <c r="C255" t="s">
        <v>2573</v>
      </c>
      <c r="D255" t="s">
        <v>126</v>
      </c>
      <c r="E255" t="s">
        <v>1710</v>
      </c>
      <c r="F255" t="s">
        <v>2354</v>
      </c>
      <c r="G255" t="s">
        <v>1784</v>
      </c>
      <c r="H255" t="s">
        <v>109</v>
      </c>
      <c r="I255" s="75">
        <v>315158.03000000003</v>
      </c>
      <c r="J255" s="75">
        <v>534</v>
      </c>
      <c r="K255" s="75">
        <v>5939.1089532258002</v>
      </c>
      <c r="L255" s="75">
        <v>0.95</v>
      </c>
      <c r="M255" s="75">
        <v>0.16</v>
      </c>
      <c r="N255" s="75">
        <v>0.02</v>
      </c>
    </row>
    <row r="256" spans="2:14">
      <c r="B256" t="s">
        <v>2574</v>
      </c>
      <c r="C256" t="s">
        <v>2575</v>
      </c>
      <c r="D256" t="s">
        <v>2564</v>
      </c>
      <c r="E256" t="s">
        <v>1710</v>
      </c>
      <c r="F256" t="s">
        <v>2149</v>
      </c>
      <c r="G256" t="s">
        <v>1784</v>
      </c>
      <c r="H256" t="s">
        <v>109</v>
      </c>
      <c r="I256" s="75">
        <v>133509.15</v>
      </c>
      <c r="J256" s="75">
        <v>895</v>
      </c>
      <c r="K256" s="75">
        <v>4216.8264236325003</v>
      </c>
      <c r="L256" s="75">
        <v>0.3</v>
      </c>
      <c r="M256" s="75">
        <v>0.11</v>
      </c>
      <c r="N256" s="75">
        <v>0.02</v>
      </c>
    </row>
    <row r="257" spans="2:14">
      <c r="B257" t="s">
        <v>2576</v>
      </c>
      <c r="C257" t="s">
        <v>2577</v>
      </c>
      <c r="D257" t="s">
        <v>2564</v>
      </c>
      <c r="E257" t="s">
        <v>1710</v>
      </c>
      <c r="F257" t="s">
        <v>2578</v>
      </c>
      <c r="G257" t="s">
        <v>1784</v>
      </c>
      <c r="H257" t="s">
        <v>109</v>
      </c>
      <c r="I257" s="75">
        <v>123626.96</v>
      </c>
      <c r="J257" s="75">
        <v>4770</v>
      </c>
      <c r="K257" s="75">
        <v>20810.534145768001</v>
      </c>
      <c r="L257" s="75">
        <v>0.25</v>
      </c>
      <c r="M257" s="75">
        <v>0.55000000000000004</v>
      </c>
      <c r="N257" s="75">
        <v>0.08</v>
      </c>
    </row>
    <row r="258" spans="2:14">
      <c r="B258" t="s">
        <v>2579</v>
      </c>
      <c r="C258" t="s">
        <v>2563</v>
      </c>
      <c r="D258" t="s">
        <v>2564</v>
      </c>
      <c r="E258" t="s">
        <v>1710</v>
      </c>
      <c r="F258" t="s">
        <v>2180</v>
      </c>
      <c r="G258" t="s">
        <v>1784</v>
      </c>
      <c r="H258" t="s">
        <v>109</v>
      </c>
      <c r="I258" s="75">
        <v>25284.01</v>
      </c>
      <c r="J258" s="75">
        <v>2734</v>
      </c>
      <c r="K258" s="75">
        <v>2439.4735970686002</v>
      </c>
      <c r="L258" s="75">
        <v>0.09</v>
      </c>
      <c r="M258" s="75">
        <v>0.06</v>
      </c>
      <c r="N258" s="75">
        <v>0.01</v>
      </c>
    </row>
    <row r="259" spans="2:14">
      <c r="B259" t="s">
        <v>2580</v>
      </c>
      <c r="C259" t="s">
        <v>2581</v>
      </c>
      <c r="D259" t="s">
        <v>2564</v>
      </c>
      <c r="E259" t="s">
        <v>1710</v>
      </c>
      <c r="F259" t="s">
        <v>2004</v>
      </c>
      <c r="G259" t="s">
        <v>1784</v>
      </c>
      <c r="H259" t="s">
        <v>109</v>
      </c>
      <c r="I259" s="75">
        <v>24598.32</v>
      </c>
      <c r="J259" s="75">
        <v>8011</v>
      </c>
      <c r="K259" s="75">
        <v>6954.1465242408003</v>
      </c>
      <c r="L259" s="75">
        <v>0.04</v>
      </c>
      <c r="M259" s="75">
        <v>0.18</v>
      </c>
      <c r="N259" s="75">
        <v>0.03</v>
      </c>
    </row>
    <row r="260" spans="2:14">
      <c r="B260" t="s">
        <v>2582</v>
      </c>
      <c r="C260" t="s">
        <v>2583</v>
      </c>
      <c r="D260" t="s">
        <v>126</v>
      </c>
      <c r="E260" t="s">
        <v>1710</v>
      </c>
      <c r="F260" t="s">
        <v>2584</v>
      </c>
      <c r="G260" t="s">
        <v>1784</v>
      </c>
      <c r="H260" t="s">
        <v>109</v>
      </c>
      <c r="I260" s="75">
        <v>248242.02</v>
      </c>
      <c r="J260" s="75">
        <v>1661</v>
      </c>
      <c r="K260" s="75">
        <v>14551.125531313801</v>
      </c>
      <c r="L260" s="75">
        <v>0.56999999999999995</v>
      </c>
      <c r="M260" s="75">
        <v>0.39</v>
      </c>
      <c r="N260" s="75">
        <v>0.06</v>
      </c>
    </row>
    <row r="261" spans="2:14">
      <c r="B261" t="s">
        <v>2585</v>
      </c>
      <c r="C261" t="s">
        <v>2586</v>
      </c>
      <c r="D261" t="s">
        <v>2564</v>
      </c>
      <c r="E261" t="s">
        <v>1710</v>
      </c>
      <c r="F261" s="15"/>
      <c r="G261" t="s">
        <v>1766</v>
      </c>
      <c r="H261" t="s">
        <v>109</v>
      </c>
      <c r="I261" s="75">
        <v>88683.64</v>
      </c>
      <c r="J261" s="75">
        <v>1505</v>
      </c>
      <c r="K261" s="75">
        <v>4710.1167116779998</v>
      </c>
      <c r="L261" s="75">
        <v>0.26</v>
      </c>
      <c r="M261" s="75">
        <v>0.12</v>
      </c>
      <c r="N261" s="75">
        <v>0.02</v>
      </c>
    </row>
    <row r="262" spans="2:14">
      <c r="B262" t="s">
        <v>2587</v>
      </c>
      <c r="C262" t="s">
        <v>2588</v>
      </c>
      <c r="D262" t="s">
        <v>2564</v>
      </c>
      <c r="E262" t="s">
        <v>1710</v>
      </c>
      <c r="F262" s="15"/>
      <c r="G262" t="s">
        <v>1766</v>
      </c>
      <c r="H262" t="s">
        <v>109</v>
      </c>
      <c r="I262" s="75">
        <v>381139.81</v>
      </c>
      <c r="J262" s="75">
        <v>319</v>
      </c>
      <c r="K262" s="75">
        <v>4290.6852224731001</v>
      </c>
      <c r="L262" s="75">
        <v>1.37</v>
      </c>
      <c r="M262" s="75">
        <v>0.11</v>
      </c>
      <c r="N262" s="75">
        <v>0.02</v>
      </c>
    </row>
    <row r="263" spans="2:14">
      <c r="B263" t="s">
        <v>2589</v>
      </c>
      <c r="C263" t="s">
        <v>2590</v>
      </c>
      <c r="D263" t="s">
        <v>2564</v>
      </c>
      <c r="E263" t="s">
        <v>1710</v>
      </c>
      <c r="F263" t="s">
        <v>1186</v>
      </c>
      <c r="G263" t="s">
        <v>1766</v>
      </c>
      <c r="H263" t="s">
        <v>109</v>
      </c>
      <c r="I263" s="75">
        <v>5872.41</v>
      </c>
      <c r="J263" s="75">
        <v>14665</v>
      </c>
      <c r="K263" s="75">
        <v>3039.1357216185002</v>
      </c>
      <c r="L263" s="75">
        <v>0.01</v>
      </c>
      <c r="M263" s="75">
        <v>0.08</v>
      </c>
      <c r="N263" s="75">
        <v>0.01</v>
      </c>
    </row>
    <row r="264" spans="2:14">
      <c r="B264" t="s">
        <v>2591</v>
      </c>
      <c r="C264" t="s">
        <v>2592</v>
      </c>
      <c r="D264" t="s">
        <v>2564</v>
      </c>
      <c r="E264" t="s">
        <v>1710</v>
      </c>
      <c r="F264" t="s">
        <v>2146</v>
      </c>
      <c r="G264" t="s">
        <v>1766</v>
      </c>
      <c r="H264" t="s">
        <v>109</v>
      </c>
      <c r="I264" s="75">
        <v>382089.5</v>
      </c>
      <c r="J264" s="75">
        <v>599</v>
      </c>
      <c r="K264" s="75">
        <v>8076.8791345449999</v>
      </c>
      <c r="L264" s="75">
        <v>0.7</v>
      </c>
      <c r="M264" s="75">
        <v>0.21</v>
      </c>
      <c r="N264" s="75">
        <v>0.03</v>
      </c>
    </row>
    <row r="265" spans="2:14">
      <c r="B265" t="s">
        <v>2593</v>
      </c>
      <c r="C265" t="s">
        <v>2594</v>
      </c>
      <c r="D265" t="s">
        <v>126</v>
      </c>
      <c r="E265" t="s">
        <v>1710</v>
      </c>
      <c r="F265" t="s">
        <v>2595</v>
      </c>
      <c r="G265" t="s">
        <v>1766</v>
      </c>
      <c r="H265" t="s">
        <v>116</v>
      </c>
      <c r="I265" s="75">
        <v>34943.300000000003</v>
      </c>
      <c r="J265" s="75">
        <v>17.5</v>
      </c>
      <c r="K265" s="75">
        <v>28.959172516750002</v>
      </c>
      <c r="L265" s="75">
        <v>7.0000000000000007E-2</v>
      </c>
      <c r="M265" s="75">
        <v>0</v>
      </c>
      <c r="N265" s="75">
        <v>0</v>
      </c>
    </row>
    <row r="266" spans="2:14">
      <c r="B266" t="s">
        <v>2596</v>
      </c>
      <c r="C266" t="s">
        <v>2597</v>
      </c>
      <c r="D266" t="s">
        <v>2564</v>
      </c>
      <c r="E266" t="s">
        <v>1710</v>
      </c>
      <c r="F266" t="s">
        <v>971</v>
      </c>
      <c r="G266" t="s">
        <v>1771</v>
      </c>
      <c r="H266" t="s">
        <v>109</v>
      </c>
      <c r="I266" s="75">
        <v>26382.28</v>
      </c>
      <c r="J266" s="75">
        <v>734</v>
      </c>
      <c r="K266" s="75">
        <v>683.37650532079999</v>
      </c>
      <c r="L266" s="75">
        <v>0.14000000000000001</v>
      </c>
      <c r="M266" s="75">
        <v>0.02</v>
      </c>
      <c r="N266" s="75">
        <v>0</v>
      </c>
    </row>
    <row r="267" spans="2:14">
      <c r="B267" t="s">
        <v>2598</v>
      </c>
      <c r="C267" t="s">
        <v>2599</v>
      </c>
      <c r="D267" t="s">
        <v>424</v>
      </c>
      <c r="E267" t="s">
        <v>1710</v>
      </c>
      <c r="F267" t="s">
        <v>812</v>
      </c>
      <c r="G267" t="s">
        <v>1771</v>
      </c>
      <c r="H267" t="s">
        <v>109</v>
      </c>
      <c r="I267" s="75">
        <v>153914.13</v>
      </c>
      <c r="J267" s="75">
        <v>923.01</v>
      </c>
      <c r="K267" s="75">
        <v>5013.4484811235698</v>
      </c>
      <c r="L267" s="75">
        <v>0.15</v>
      </c>
      <c r="M267" s="75">
        <v>0.13</v>
      </c>
      <c r="N267" s="75">
        <v>0.02</v>
      </c>
    </row>
    <row r="268" spans="2:14">
      <c r="B268" t="s">
        <v>2600</v>
      </c>
      <c r="C268" t="s">
        <v>2601</v>
      </c>
      <c r="D268" t="s">
        <v>126</v>
      </c>
      <c r="E268" t="s">
        <v>1710</v>
      </c>
      <c r="F268" t="s">
        <v>821</v>
      </c>
      <c r="G268" t="s">
        <v>1771</v>
      </c>
      <c r="H268" t="s">
        <v>109</v>
      </c>
      <c r="I268" s="75">
        <v>122695.87</v>
      </c>
      <c r="J268" s="75">
        <v>521</v>
      </c>
      <c r="K268" s="75">
        <v>2255.8973084483</v>
      </c>
      <c r="L268" s="75">
        <v>7.0000000000000007E-2</v>
      </c>
      <c r="M268" s="75">
        <v>0.06</v>
      </c>
      <c r="N268" s="75">
        <v>0.01</v>
      </c>
    </row>
    <row r="269" spans="2:14">
      <c r="B269" t="s">
        <v>2602</v>
      </c>
      <c r="C269" t="s">
        <v>2603</v>
      </c>
      <c r="D269" t="s">
        <v>424</v>
      </c>
      <c r="E269" t="s">
        <v>1710</v>
      </c>
      <c r="F269" t="s">
        <v>2312</v>
      </c>
      <c r="G269" t="s">
        <v>1781</v>
      </c>
      <c r="H269" t="s">
        <v>109</v>
      </c>
      <c r="I269" s="75">
        <v>667.06</v>
      </c>
      <c r="J269" s="75">
        <v>1646</v>
      </c>
      <c r="K269" s="75">
        <v>38.747741020399999</v>
      </c>
      <c r="L269" s="75">
        <v>0</v>
      </c>
      <c r="M269" s="75">
        <v>0</v>
      </c>
      <c r="N269" s="75">
        <v>0</v>
      </c>
    </row>
    <row r="270" spans="2:14">
      <c r="B270" t="s">
        <v>2604</v>
      </c>
      <c r="C270" t="s">
        <v>2605</v>
      </c>
      <c r="D270" t="s">
        <v>2564</v>
      </c>
      <c r="E270" t="s">
        <v>1710</v>
      </c>
      <c r="F270" s="15"/>
      <c r="G270" t="s">
        <v>126</v>
      </c>
      <c r="H270" t="s">
        <v>109</v>
      </c>
      <c r="I270" s="75">
        <v>46370.29</v>
      </c>
      <c r="J270" s="75">
        <v>1150</v>
      </c>
      <c r="K270" s="75">
        <v>1881.8686642150001</v>
      </c>
      <c r="L270" s="75">
        <v>0.2</v>
      </c>
      <c r="M270" s="75">
        <v>0.05</v>
      </c>
      <c r="N270" s="75">
        <v>0.01</v>
      </c>
    </row>
    <row r="271" spans="2:14">
      <c r="B271" t="s">
        <v>2604</v>
      </c>
      <c r="C271" t="s">
        <v>2605</v>
      </c>
      <c r="D271" t="s">
        <v>2564</v>
      </c>
      <c r="E271" t="s">
        <v>1710</v>
      </c>
      <c r="F271" s="15"/>
      <c r="G271" t="s">
        <v>126</v>
      </c>
      <c r="H271" t="s">
        <v>109</v>
      </c>
      <c r="I271" s="75">
        <v>402844.57</v>
      </c>
      <c r="J271" s="75">
        <v>1150</v>
      </c>
      <c r="K271" s="75">
        <v>16348.842606595001</v>
      </c>
      <c r="L271" s="75">
        <v>1.76</v>
      </c>
      <c r="M271" s="75">
        <v>0.43</v>
      </c>
      <c r="N271" s="75">
        <v>0.06</v>
      </c>
    </row>
    <row r="272" spans="2:14">
      <c r="B272" t="s">
        <v>2606</v>
      </c>
      <c r="C272" t="s">
        <v>2607</v>
      </c>
      <c r="D272" t="s">
        <v>2564</v>
      </c>
      <c r="E272" t="s">
        <v>1710</v>
      </c>
      <c r="F272" t="s">
        <v>1991</v>
      </c>
      <c r="G272" t="s">
        <v>126</v>
      </c>
      <c r="H272" t="s">
        <v>109</v>
      </c>
      <c r="I272" s="75">
        <v>423971.35</v>
      </c>
      <c r="J272" s="75">
        <v>3086</v>
      </c>
      <c r="K272" s="75">
        <v>46172.574433469003</v>
      </c>
      <c r="L272" s="75">
        <v>0.08</v>
      </c>
      <c r="M272" s="75">
        <v>1.22</v>
      </c>
      <c r="N272" s="75">
        <v>0.18</v>
      </c>
    </row>
    <row r="273" spans="2:14">
      <c r="B273" t="s">
        <v>2608</v>
      </c>
      <c r="C273" t="s">
        <v>2609</v>
      </c>
      <c r="D273" t="s">
        <v>2564</v>
      </c>
      <c r="E273" t="s">
        <v>1710</v>
      </c>
      <c r="F273" t="s">
        <v>2610</v>
      </c>
      <c r="G273" t="s">
        <v>126</v>
      </c>
      <c r="H273" t="s">
        <v>109</v>
      </c>
      <c r="I273" s="75">
        <v>230011.33</v>
      </c>
      <c r="J273" s="75">
        <v>2985</v>
      </c>
      <c r="K273" s="75">
        <v>24229.543009564499</v>
      </c>
      <c r="L273" s="75">
        <v>0.67</v>
      </c>
      <c r="M273" s="75">
        <v>0.64</v>
      </c>
      <c r="N273" s="75">
        <v>0.09</v>
      </c>
    </row>
    <row r="274" spans="2:14">
      <c r="B274" t="s">
        <v>2611</v>
      </c>
      <c r="C274" t="s">
        <v>2612</v>
      </c>
      <c r="D274" t="s">
        <v>2564</v>
      </c>
      <c r="E274" t="s">
        <v>1710</v>
      </c>
      <c r="F274" t="s">
        <v>2613</v>
      </c>
      <c r="G274" t="s">
        <v>126</v>
      </c>
      <c r="H274" t="s">
        <v>109</v>
      </c>
      <c r="I274" s="75">
        <v>214444.85</v>
      </c>
      <c r="J274" s="75">
        <v>4204</v>
      </c>
      <c r="K274" s="75">
        <v>31814.857812326001</v>
      </c>
      <c r="L274" s="75">
        <v>0.45</v>
      </c>
      <c r="M274" s="75">
        <v>0.84</v>
      </c>
      <c r="N274" s="75">
        <v>0.12</v>
      </c>
    </row>
    <row r="275" spans="2:14">
      <c r="B275" t="s">
        <v>2614</v>
      </c>
      <c r="C275" t="s">
        <v>2615</v>
      </c>
      <c r="D275" t="s">
        <v>2564</v>
      </c>
      <c r="E275" t="s">
        <v>1710</v>
      </c>
      <c r="F275" t="s">
        <v>1356</v>
      </c>
      <c r="G275" t="s">
        <v>126</v>
      </c>
      <c r="H275" t="s">
        <v>109</v>
      </c>
      <c r="I275" s="75">
        <v>327112.19</v>
      </c>
      <c r="J275" s="75">
        <v>3077</v>
      </c>
      <c r="K275" s="75">
        <v>35520.239322552698</v>
      </c>
      <c r="L275" s="75">
        <v>0.33</v>
      </c>
      <c r="M275" s="75">
        <v>0.94</v>
      </c>
      <c r="N275" s="75">
        <v>0.14000000000000001</v>
      </c>
    </row>
    <row r="276" spans="2:14">
      <c r="B276" t="s">
        <v>2616</v>
      </c>
      <c r="C276" t="s">
        <v>2617</v>
      </c>
      <c r="D276" t="s">
        <v>424</v>
      </c>
      <c r="E276" t="s">
        <v>1710</v>
      </c>
      <c r="F276" t="s">
        <v>2030</v>
      </c>
      <c r="G276" t="s">
        <v>126</v>
      </c>
      <c r="H276" t="s">
        <v>109</v>
      </c>
      <c r="I276" s="75">
        <v>7682.37</v>
      </c>
      <c r="J276" s="75">
        <v>34000</v>
      </c>
      <c r="K276" s="75">
        <v>9217.7684681999999</v>
      </c>
      <c r="L276" s="75">
        <v>0.21</v>
      </c>
      <c r="M276" s="75">
        <v>0.24</v>
      </c>
      <c r="N276" s="75">
        <v>0.04</v>
      </c>
    </row>
    <row r="277" spans="2:14">
      <c r="B277" t="s">
        <v>2618</v>
      </c>
      <c r="C277" t="s">
        <v>2619</v>
      </c>
      <c r="D277" t="s">
        <v>424</v>
      </c>
      <c r="E277" t="s">
        <v>1710</v>
      </c>
      <c r="F277" t="s">
        <v>2030</v>
      </c>
      <c r="G277" t="s">
        <v>126</v>
      </c>
      <c r="H277" t="s">
        <v>109</v>
      </c>
      <c r="I277" s="75">
        <v>396237.95</v>
      </c>
      <c r="J277" s="75">
        <v>1716</v>
      </c>
      <c r="K277" s="75">
        <v>23995.235130437999</v>
      </c>
      <c r="L277" s="75">
        <v>0.04</v>
      </c>
      <c r="M277" s="75">
        <v>0.64</v>
      </c>
      <c r="N277" s="75">
        <v>0.09</v>
      </c>
    </row>
    <row r="278" spans="2:14">
      <c r="B278" t="s">
        <v>2620</v>
      </c>
      <c r="C278" t="s">
        <v>2621</v>
      </c>
      <c r="D278" t="s">
        <v>2564</v>
      </c>
      <c r="E278" t="s">
        <v>1710</v>
      </c>
      <c r="F278" t="s">
        <v>2508</v>
      </c>
      <c r="G278" t="s">
        <v>126</v>
      </c>
      <c r="H278" t="s">
        <v>109</v>
      </c>
      <c r="I278" s="75">
        <v>11849.26</v>
      </c>
      <c r="J278" s="75">
        <v>1650</v>
      </c>
      <c r="K278" s="75">
        <v>689.96463590999997</v>
      </c>
      <c r="L278" s="75">
        <v>0.15</v>
      </c>
      <c r="M278" s="75">
        <v>0.02</v>
      </c>
      <c r="N278" s="75">
        <v>0</v>
      </c>
    </row>
    <row r="279" spans="2:14">
      <c r="B279" t="s">
        <v>2622</v>
      </c>
      <c r="C279" t="s">
        <v>2623</v>
      </c>
      <c r="D279" t="s">
        <v>424</v>
      </c>
      <c r="E279" t="s">
        <v>1710</v>
      </c>
      <c r="F279" t="s">
        <v>2035</v>
      </c>
      <c r="G279" t="s">
        <v>126</v>
      </c>
      <c r="H279" t="s">
        <v>109</v>
      </c>
      <c r="I279" s="75">
        <v>9799.17</v>
      </c>
      <c r="J279" s="75">
        <v>8320</v>
      </c>
      <c r="K279" s="75">
        <v>2877.161741376</v>
      </c>
      <c r="L279" s="75">
        <v>0.01</v>
      </c>
      <c r="M279" s="75">
        <v>0.08</v>
      </c>
      <c r="N279" s="75">
        <v>0.01</v>
      </c>
    </row>
    <row r="280" spans="2:14">
      <c r="B280" t="s">
        <v>2624</v>
      </c>
      <c r="C280" t="s">
        <v>2625</v>
      </c>
      <c r="D280" t="s">
        <v>2564</v>
      </c>
      <c r="E280" t="s">
        <v>1710</v>
      </c>
      <c r="F280" t="s">
        <v>2158</v>
      </c>
      <c r="G280" t="s">
        <v>126</v>
      </c>
      <c r="H280" t="s">
        <v>109</v>
      </c>
      <c r="I280" s="75">
        <v>120324.23</v>
      </c>
      <c r="J280" s="75">
        <v>480</v>
      </c>
      <c r="K280" s="75">
        <v>2038.1961968160001</v>
      </c>
      <c r="L280" s="75">
        <v>0.3</v>
      </c>
      <c r="M280" s="75">
        <v>0.05</v>
      </c>
      <c r="N280" s="75">
        <v>0.01</v>
      </c>
    </row>
    <row r="281" spans="2:14">
      <c r="B281" t="s">
        <v>2626</v>
      </c>
      <c r="C281" t="s">
        <v>2627</v>
      </c>
      <c r="D281" t="s">
        <v>2564</v>
      </c>
      <c r="E281" t="s">
        <v>1710</v>
      </c>
      <c r="F281" t="s">
        <v>2368</v>
      </c>
      <c r="G281" t="s">
        <v>126</v>
      </c>
      <c r="H281" t="s">
        <v>109</v>
      </c>
      <c r="I281" s="75">
        <v>63948.69</v>
      </c>
      <c r="J281" s="75">
        <v>520</v>
      </c>
      <c r="K281" s="75">
        <v>1173.509620452</v>
      </c>
      <c r="L281" s="75">
        <v>0.18</v>
      </c>
      <c r="M281" s="75">
        <v>0.03</v>
      </c>
      <c r="N281" s="75">
        <v>0</v>
      </c>
    </row>
    <row r="282" spans="2:14">
      <c r="B282" s="76" t="s">
        <v>455</v>
      </c>
      <c r="E282" s="15"/>
      <c r="F282" s="15"/>
      <c r="G282" s="15"/>
      <c r="I282" s="77">
        <v>17503111.649999999</v>
      </c>
      <c r="K282" s="77">
        <v>938223.7197756453</v>
      </c>
      <c r="M282" s="77">
        <v>24.84</v>
      </c>
      <c r="N282" s="77">
        <v>3.66</v>
      </c>
    </row>
    <row r="283" spans="2:14">
      <c r="B283" t="s">
        <v>2628</v>
      </c>
      <c r="C283" t="s">
        <v>2552</v>
      </c>
      <c r="D283" t="s">
        <v>126</v>
      </c>
      <c r="E283" t="s">
        <v>1710</v>
      </c>
      <c r="F283" s="15"/>
      <c r="G283" t="s">
        <v>1727</v>
      </c>
      <c r="H283" t="s">
        <v>113</v>
      </c>
      <c r="I283" s="75">
        <v>19345.98</v>
      </c>
      <c r="J283" s="75">
        <v>4105</v>
      </c>
      <c r="K283" s="75">
        <v>3301.2124399550999</v>
      </c>
      <c r="L283" s="75">
        <v>0.04</v>
      </c>
      <c r="M283" s="75">
        <v>0.09</v>
      </c>
      <c r="N283" s="75">
        <v>0.01</v>
      </c>
    </row>
    <row r="284" spans="2:14">
      <c r="B284" t="s">
        <v>2629</v>
      </c>
      <c r="C284" t="s">
        <v>2630</v>
      </c>
      <c r="D284" t="s">
        <v>126</v>
      </c>
      <c r="E284" t="s">
        <v>1710</v>
      </c>
      <c r="F284" s="15"/>
      <c r="G284" t="s">
        <v>1727</v>
      </c>
      <c r="H284" t="s">
        <v>113</v>
      </c>
      <c r="I284" s="75">
        <v>67053.86</v>
      </c>
      <c r="J284" s="75">
        <v>3940.5</v>
      </c>
      <c r="K284" s="75">
        <v>10983.5995919327</v>
      </c>
      <c r="L284" s="75">
        <v>0.03</v>
      </c>
      <c r="M284" s="75">
        <v>0.28999999999999998</v>
      </c>
      <c r="N284" s="75">
        <v>0.04</v>
      </c>
    </row>
    <row r="285" spans="2:14">
      <c r="B285" t="s">
        <v>2631</v>
      </c>
      <c r="C285" t="s">
        <v>2632</v>
      </c>
      <c r="D285" t="s">
        <v>2564</v>
      </c>
      <c r="E285" t="s">
        <v>1710</v>
      </c>
      <c r="F285" s="15"/>
      <c r="G285" t="s">
        <v>1727</v>
      </c>
      <c r="H285" t="s">
        <v>109</v>
      </c>
      <c r="I285" s="75">
        <v>82085.95</v>
      </c>
      <c r="J285" s="75">
        <v>1737</v>
      </c>
      <c r="K285" s="75">
        <v>5031.7644858434996</v>
      </c>
      <c r="L285" s="75">
        <v>0.18</v>
      </c>
      <c r="M285" s="75">
        <v>0.13</v>
      </c>
      <c r="N285" s="75">
        <v>0.02</v>
      </c>
    </row>
    <row r="286" spans="2:14">
      <c r="B286" t="s">
        <v>2633</v>
      </c>
      <c r="C286" t="s">
        <v>2634</v>
      </c>
      <c r="D286" t="s">
        <v>126</v>
      </c>
      <c r="E286" t="s">
        <v>1710</v>
      </c>
      <c r="F286" s="15"/>
      <c r="G286" t="s">
        <v>1727</v>
      </c>
      <c r="H286" t="s">
        <v>109</v>
      </c>
      <c r="I286" s="75">
        <v>23.14</v>
      </c>
      <c r="J286" s="75">
        <v>5.5</v>
      </c>
      <c r="K286" s="75">
        <v>4.4913582999999997E-3</v>
      </c>
      <c r="L286" s="75">
        <v>0</v>
      </c>
      <c r="M286" s="75">
        <v>0</v>
      </c>
      <c r="N286" s="75">
        <v>0</v>
      </c>
    </row>
    <row r="287" spans="2:14">
      <c r="B287" t="s">
        <v>2635</v>
      </c>
      <c r="C287" t="s">
        <v>2636</v>
      </c>
      <c r="D287" t="s">
        <v>126</v>
      </c>
      <c r="E287" t="s">
        <v>1710</v>
      </c>
      <c r="F287" s="15"/>
      <c r="G287" t="s">
        <v>1727</v>
      </c>
      <c r="H287" t="s">
        <v>113</v>
      </c>
      <c r="I287" s="75">
        <v>286849.51</v>
      </c>
      <c r="J287" s="75">
        <v>666</v>
      </c>
      <c r="K287" s="75">
        <v>7941.4154892725401</v>
      </c>
      <c r="L287" s="75">
        <v>0.09</v>
      </c>
      <c r="M287" s="75">
        <v>0.21</v>
      </c>
      <c r="N287" s="75">
        <v>0.03</v>
      </c>
    </row>
    <row r="288" spans="2:14">
      <c r="B288" t="s">
        <v>2637</v>
      </c>
      <c r="C288" t="s">
        <v>2638</v>
      </c>
      <c r="D288" t="s">
        <v>424</v>
      </c>
      <c r="E288" t="s">
        <v>1710</v>
      </c>
      <c r="F288" s="15"/>
      <c r="G288" t="s">
        <v>1727</v>
      </c>
      <c r="H288" t="s">
        <v>109</v>
      </c>
      <c r="I288" s="75">
        <v>46244.04</v>
      </c>
      <c r="J288" s="75">
        <v>3039</v>
      </c>
      <c r="K288" s="75">
        <v>4959.5026494924005</v>
      </c>
      <c r="L288" s="75">
        <v>0.02</v>
      </c>
      <c r="M288" s="75">
        <v>0.13</v>
      </c>
      <c r="N288" s="75">
        <v>0.02</v>
      </c>
    </row>
    <row r="289" spans="2:14">
      <c r="B289" t="s">
        <v>2639</v>
      </c>
      <c r="C289" t="s">
        <v>2640</v>
      </c>
      <c r="D289" t="s">
        <v>424</v>
      </c>
      <c r="E289" t="s">
        <v>1710</v>
      </c>
      <c r="F289" s="15"/>
      <c r="G289" t="s">
        <v>1727</v>
      </c>
      <c r="H289" t="s">
        <v>109</v>
      </c>
      <c r="I289" s="75">
        <v>69366.09</v>
      </c>
      <c r="J289" s="75">
        <v>2545</v>
      </c>
      <c r="K289" s="75">
        <v>6229.9801094744998</v>
      </c>
      <c r="L289" s="75">
        <v>0</v>
      </c>
      <c r="M289" s="75">
        <v>0.16</v>
      </c>
      <c r="N289" s="75">
        <v>0.02</v>
      </c>
    </row>
    <row r="290" spans="2:14">
      <c r="B290" t="s">
        <v>2641</v>
      </c>
      <c r="C290" t="s">
        <v>2642</v>
      </c>
      <c r="D290" t="s">
        <v>1758</v>
      </c>
      <c r="E290" t="s">
        <v>1710</v>
      </c>
      <c r="F290" s="15"/>
      <c r="G290" t="s">
        <v>1727</v>
      </c>
      <c r="H290" t="s">
        <v>113</v>
      </c>
      <c r="I290" s="75">
        <v>337966.77</v>
      </c>
      <c r="J290" s="75">
        <v>685</v>
      </c>
      <c r="K290" s="75">
        <v>9623.5243535590507</v>
      </c>
      <c r="L290" s="75">
        <v>0.03</v>
      </c>
      <c r="M290" s="75">
        <v>0.25</v>
      </c>
      <c r="N290" s="75">
        <v>0.04</v>
      </c>
    </row>
    <row r="291" spans="2:14">
      <c r="B291" t="s">
        <v>2643</v>
      </c>
      <c r="C291" t="s">
        <v>2644</v>
      </c>
      <c r="D291" t="s">
        <v>126</v>
      </c>
      <c r="E291" t="s">
        <v>1710</v>
      </c>
      <c r="F291" s="15"/>
      <c r="G291" t="s">
        <v>1727</v>
      </c>
      <c r="H291" t="s">
        <v>113</v>
      </c>
      <c r="I291" s="75">
        <v>331777.23</v>
      </c>
      <c r="J291" s="75">
        <v>421.9</v>
      </c>
      <c r="K291" s="75">
        <v>5818.6961536057497</v>
      </c>
      <c r="L291" s="75">
        <v>0.01</v>
      </c>
      <c r="M291" s="75">
        <v>0.15</v>
      </c>
      <c r="N291" s="75">
        <v>0.02</v>
      </c>
    </row>
    <row r="292" spans="2:14">
      <c r="B292" t="s">
        <v>2645</v>
      </c>
      <c r="C292" t="s">
        <v>2646</v>
      </c>
      <c r="D292" t="s">
        <v>2564</v>
      </c>
      <c r="E292" t="s">
        <v>1710</v>
      </c>
      <c r="F292" s="15"/>
      <c r="G292" t="s">
        <v>1727</v>
      </c>
      <c r="H292" t="s">
        <v>109</v>
      </c>
      <c r="I292" s="75">
        <v>92488.09</v>
      </c>
      <c r="J292" s="75">
        <v>2340</v>
      </c>
      <c r="K292" s="75">
        <v>7637.5369888739997</v>
      </c>
      <c r="L292" s="75">
        <v>0.1</v>
      </c>
      <c r="M292" s="75">
        <v>0.2</v>
      </c>
      <c r="N292" s="75">
        <v>0.03</v>
      </c>
    </row>
    <row r="293" spans="2:14">
      <c r="B293" t="s">
        <v>2647</v>
      </c>
      <c r="C293" t="s">
        <v>2648</v>
      </c>
      <c r="D293" t="s">
        <v>424</v>
      </c>
      <c r="E293" t="s">
        <v>1710</v>
      </c>
      <c r="F293" s="15"/>
      <c r="G293" t="s">
        <v>1727</v>
      </c>
      <c r="H293" t="s">
        <v>109</v>
      </c>
      <c r="I293" s="75">
        <v>50521.62</v>
      </c>
      <c r="J293" s="75">
        <v>7265</v>
      </c>
      <c r="K293" s="75">
        <v>12952.826400597</v>
      </c>
      <c r="L293" s="75">
        <v>0</v>
      </c>
      <c r="M293" s="75">
        <v>0.34</v>
      </c>
      <c r="N293" s="75">
        <v>0.05</v>
      </c>
    </row>
    <row r="294" spans="2:14">
      <c r="B294" t="s">
        <v>2649</v>
      </c>
      <c r="C294" t="s">
        <v>2650</v>
      </c>
      <c r="D294" t="s">
        <v>126</v>
      </c>
      <c r="E294" t="s">
        <v>1710</v>
      </c>
      <c r="F294" s="15"/>
      <c r="G294" t="s">
        <v>1727</v>
      </c>
      <c r="H294" t="s">
        <v>113</v>
      </c>
      <c r="I294" s="75">
        <v>-42242.55</v>
      </c>
      <c r="J294" s="75">
        <v>1969.5</v>
      </c>
      <c r="K294" s="75">
        <v>-3458.4037147910199</v>
      </c>
      <c r="L294" s="75">
        <v>-0.01</v>
      </c>
      <c r="M294" s="75">
        <v>-0.09</v>
      </c>
      <c r="N294" s="75">
        <v>-0.01</v>
      </c>
    </row>
    <row r="295" spans="2:14">
      <c r="B295" t="s">
        <v>2651</v>
      </c>
      <c r="C295" t="s">
        <v>2652</v>
      </c>
      <c r="D295" t="s">
        <v>126</v>
      </c>
      <c r="E295" t="s">
        <v>1710</v>
      </c>
      <c r="F295" s="15"/>
      <c r="G295" t="s">
        <v>1727</v>
      </c>
      <c r="H295" t="s">
        <v>113</v>
      </c>
      <c r="I295" s="75">
        <v>162009.51999999999</v>
      </c>
      <c r="J295" s="75">
        <v>926</v>
      </c>
      <c r="K295" s="75">
        <v>6236.2152803508798</v>
      </c>
      <c r="L295" s="75">
        <v>0.1</v>
      </c>
      <c r="M295" s="75">
        <v>0.17</v>
      </c>
      <c r="N295" s="75">
        <v>0.02</v>
      </c>
    </row>
    <row r="296" spans="2:14">
      <c r="B296" t="s">
        <v>2653</v>
      </c>
      <c r="C296" t="s">
        <v>2654</v>
      </c>
      <c r="D296" t="s">
        <v>1734</v>
      </c>
      <c r="E296" t="s">
        <v>1710</v>
      </c>
      <c r="F296" s="15"/>
      <c r="G296" t="s">
        <v>1727</v>
      </c>
      <c r="H296" t="s">
        <v>116</v>
      </c>
      <c r="I296" s="75">
        <v>443431.36</v>
      </c>
      <c r="J296" s="75">
        <v>108</v>
      </c>
      <c r="K296" s="75">
        <v>2267.9545228761599</v>
      </c>
      <c r="L296" s="75">
        <v>0.19</v>
      </c>
      <c r="M296" s="75">
        <v>0.06</v>
      </c>
      <c r="N296" s="75">
        <v>0.01</v>
      </c>
    </row>
    <row r="297" spans="2:14">
      <c r="B297" t="s">
        <v>2655</v>
      </c>
      <c r="C297" t="s">
        <v>2656</v>
      </c>
      <c r="D297" t="s">
        <v>1746</v>
      </c>
      <c r="E297" t="s">
        <v>1710</v>
      </c>
      <c r="F297" s="15"/>
      <c r="G297" t="s">
        <v>1727</v>
      </c>
      <c r="H297" t="s">
        <v>198</v>
      </c>
      <c r="I297" s="75">
        <v>180892.59</v>
      </c>
      <c r="J297" s="75">
        <v>1525</v>
      </c>
      <c r="K297" s="75">
        <v>10006.313298531801</v>
      </c>
      <c r="L297" s="75">
        <v>0.01</v>
      </c>
      <c r="M297" s="75">
        <v>0.26</v>
      </c>
      <c r="N297" s="75">
        <v>0.04</v>
      </c>
    </row>
    <row r="298" spans="2:14">
      <c r="B298" t="s">
        <v>2657</v>
      </c>
      <c r="C298" t="s">
        <v>2658</v>
      </c>
      <c r="D298" t="s">
        <v>424</v>
      </c>
      <c r="E298" t="s">
        <v>1710</v>
      </c>
      <c r="F298" s="15"/>
      <c r="G298" t="s">
        <v>1727</v>
      </c>
      <c r="H298" t="s">
        <v>109</v>
      </c>
      <c r="I298" s="75">
        <v>22197.15</v>
      </c>
      <c r="J298" s="75">
        <v>6436</v>
      </c>
      <c r="K298" s="75">
        <v>5041.5596576460002</v>
      </c>
      <c r="L298" s="75">
        <v>0.01</v>
      </c>
      <c r="M298" s="75">
        <v>0.13</v>
      </c>
      <c r="N298" s="75">
        <v>0.02</v>
      </c>
    </row>
    <row r="299" spans="2:14">
      <c r="B299" t="s">
        <v>2659</v>
      </c>
      <c r="C299" t="s">
        <v>2660</v>
      </c>
      <c r="D299" t="s">
        <v>124</v>
      </c>
      <c r="E299" t="s">
        <v>1710</v>
      </c>
      <c r="F299" s="15"/>
      <c r="G299" t="s">
        <v>1727</v>
      </c>
      <c r="H299" t="s">
        <v>119</v>
      </c>
      <c r="I299" s="75">
        <v>4342.33</v>
      </c>
      <c r="J299" s="75">
        <v>63318</v>
      </c>
      <c r="K299" s="75">
        <v>7777.4442021397799</v>
      </c>
      <c r="L299" s="75">
        <v>0.02</v>
      </c>
      <c r="M299" s="75">
        <v>0.21</v>
      </c>
      <c r="N299" s="75">
        <v>0.03</v>
      </c>
    </row>
    <row r="300" spans="2:14">
      <c r="B300" t="s">
        <v>2661</v>
      </c>
      <c r="C300" t="s">
        <v>2662</v>
      </c>
      <c r="D300" t="s">
        <v>126</v>
      </c>
      <c r="E300" t="s">
        <v>1710</v>
      </c>
      <c r="F300" s="15"/>
      <c r="G300" t="s">
        <v>1727</v>
      </c>
      <c r="H300" t="s">
        <v>113</v>
      </c>
      <c r="I300" s="75">
        <v>126220.59</v>
      </c>
      <c r="J300" s="75">
        <v>2248</v>
      </c>
      <c r="K300" s="75">
        <v>11794.949610436101</v>
      </c>
      <c r="L300" s="75">
        <v>0.27</v>
      </c>
      <c r="M300" s="75">
        <v>0.31</v>
      </c>
      <c r="N300" s="75">
        <v>0.05</v>
      </c>
    </row>
    <row r="301" spans="2:14">
      <c r="B301" t="s">
        <v>2663</v>
      </c>
      <c r="C301" t="s">
        <v>2664</v>
      </c>
      <c r="D301" t="s">
        <v>424</v>
      </c>
      <c r="E301" t="s">
        <v>1710</v>
      </c>
      <c r="F301" s="15"/>
      <c r="G301" t="s">
        <v>1727</v>
      </c>
      <c r="H301" t="s">
        <v>109</v>
      </c>
      <c r="I301" s="75">
        <v>11561.02</v>
      </c>
      <c r="J301" s="75">
        <v>9538</v>
      </c>
      <c r="K301" s="75">
        <v>3891.3933191403999</v>
      </c>
      <c r="L301" s="75">
        <v>0</v>
      </c>
      <c r="M301" s="75">
        <v>0.1</v>
      </c>
      <c r="N301" s="75">
        <v>0.02</v>
      </c>
    </row>
    <row r="302" spans="2:14">
      <c r="B302" t="s">
        <v>2665</v>
      </c>
      <c r="C302" t="s">
        <v>2666</v>
      </c>
      <c r="D302" t="s">
        <v>424</v>
      </c>
      <c r="E302" t="s">
        <v>1710</v>
      </c>
      <c r="F302" s="15"/>
      <c r="G302" t="s">
        <v>1727</v>
      </c>
      <c r="H302" t="s">
        <v>109</v>
      </c>
      <c r="I302" s="75">
        <v>69366.09</v>
      </c>
      <c r="J302" s="75">
        <v>1999</v>
      </c>
      <c r="K302" s="75">
        <v>4893.4107028838998</v>
      </c>
      <c r="L302" s="75">
        <v>0.01</v>
      </c>
      <c r="M302" s="75">
        <v>0.13</v>
      </c>
      <c r="N302" s="75">
        <v>0.02</v>
      </c>
    </row>
    <row r="303" spans="2:14">
      <c r="B303" t="s">
        <v>2667</v>
      </c>
      <c r="C303" t="s">
        <v>2668</v>
      </c>
      <c r="D303" t="s">
        <v>126</v>
      </c>
      <c r="E303" t="s">
        <v>1710</v>
      </c>
      <c r="F303" s="15"/>
      <c r="G303" t="s">
        <v>1727</v>
      </c>
      <c r="H303" t="s">
        <v>109</v>
      </c>
      <c r="I303" s="75">
        <v>14125.25</v>
      </c>
      <c r="J303" s="75">
        <v>14020</v>
      </c>
      <c r="K303" s="75">
        <v>6988.6906164499997</v>
      </c>
      <c r="L303" s="75">
        <v>0</v>
      </c>
      <c r="M303" s="75">
        <v>0.19</v>
      </c>
      <c r="N303" s="75">
        <v>0.03</v>
      </c>
    </row>
    <row r="304" spans="2:14">
      <c r="B304" t="s">
        <v>2669</v>
      </c>
      <c r="C304" t="s">
        <v>2670</v>
      </c>
      <c r="D304" t="s">
        <v>424</v>
      </c>
      <c r="E304" t="s">
        <v>1710</v>
      </c>
      <c r="F304" s="15"/>
      <c r="G304" t="s">
        <v>1727</v>
      </c>
      <c r="H304" t="s">
        <v>109</v>
      </c>
      <c r="I304" s="75">
        <v>147056.07</v>
      </c>
      <c r="J304" s="75">
        <v>887</v>
      </c>
      <c r="K304" s="75">
        <v>4603.1829260361001</v>
      </c>
      <c r="L304" s="75">
        <v>0.12</v>
      </c>
      <c r="M304" s="75">
        <v>0.12</v>
      </c>
      <c r="N304" s="75">
        <v>0.02</v>
      </c>
    </row>
    <row r="305" spans="2:14">
      <c r="B305" t="s">
        <v>2671</v>
      </c>
      <c r="C305" t="s">
        <v>2672</v>
      </c>
      <c r="D305" t="s">
        <v>424</v>
      </c>
      <c r="E305" t="s">
        <v>1710</v>
      </c>
      <c r="F305" s="15"/>
      <c r="G305" t="s">
        <v>1727</v>
      </c>
      <c r="H305" t="s">
        <v>109</v>
      </c>
      <c r="I305" s="75">
        <v>106361.31</v>
      </c>
      <c r="J305" s="75">
        <v>1287</v>
      </c>
      <c r="K305" s="75">
        <v>4830.7424406812997</v>
      </c>
      <c r="L305" s="75">
        <v>0.02</v>
      </c>
      <c r="M305" s="75">
        <v>0.13</v>
      </c>
      <c r="N305" s="75">
        <v>0.02</v>
      </c>
    </row>
    <row r="306" spans="2:14">
      <c r="B306" t="s">
        <v>2673</v>
      </c>
      <c r="C306" t="s">
        <v>2674</v>
      </c>
      <c r="D306" t="s">
        <v>424</v>
      </c>
      <c r="E306" t="s">
        <v>1710</v>
      </c>
      <c r="F306" s="15"/>
      <c r="G306" t="s">
        <v>1727</v>
      </c>
      <c r="H306" t="s">
        <v>109</v>
      </c>
      <c r="I306" s="75">
        <v>91693.16</v>
      </c>
      <c r="J306" s="75">
        <v>1565</v>
      </c>
      <c r="K306" s="75">
        <v>5064.1077796660002</v>
      </c>
      <c r="L306" s="75">
        <v>0.09</v>
      </c>
      <c r="M306" s="75">
        <v>0.13</v>
      </c>
      <c r="N306" s="75">
        <v>0.02</v>
      </c>
    </row>
    <row r="307" spans="2:14">
      <c r="B307" t="s">
        <v>2675</v>
      </c>
      <c r="C307" t="s">
        <v>2676</v>
      </c>
      <c r="D307" t="s">
        <v>1746</v>
      </c>
      <c r="E307" t="s">
        <v>1710</v>
      </c>
      <c r="F307" s="15"/>
      <c r="G307" t="s">
        <v>1727</v>
      </c>
      <c r="H307" t="s">
        <v>198</v>
      </c>
      <c r="I307" s="75">
        <v>90175.88</v>
      </c>
      <c r="J307" s="75">
        <v>1645</v>
      </c>
      <c r="K307" s="75">
        <v>5380.7122486697999</v>
      </c>
      <c r="L307" s="75">
        <v>0</v>
      </c>
      <c r="M307" s="75">
        <v>0.14000000000000001</v>
      </c>
      <c r="N307" s="75">
        <v>0.02</v>
      </c>
    </row>
    <row r="308" spans="2:14">
      <c r="B308" t="s">
        <v>2677</v>
      </c>
      <c r="C308" t="s">
        <v>2678</v>
      </c>
      <c r="D308" t="s">
        <v>126</v>
      </c>
      <c r="E308" t="s">
        <v>1710</v>
      </c>
      <c r="F308" s="15"/>
      <c r="G308" t="s">
        <v>1727</v>
      </c>
      <c r="H308" t="s">
        <v>113</v>
      </c>
      <c r="I308" s="75">
        <v>354229.4</v>
      </c>
      <c r="J308" s="75">
        <v>1801</v>
      </c>
      <c r="K308" s="75">
        <v>26519.656433408702</v>
      </c>
      <c r="L308" s="75">
        <v>0.02</v>
      </c>
      <c r="M308" s="75">
        <v>0.7</v>
      </c>
      <c r="N308" s="75">
        <v>0.1</v>
      </c>
    </row>
    <row r="309" spans="2:14">
      <c r="B309" t="s">
        <v>2679</v>
      </c>
      <c r="C309" t="s">
        <v>2680</v>
      </c>
      <c r="D309" t="s">
        <v>1734</v>
      </c>
      <c r="E309" t="s">
        <v>1710</v>
      </c>
      <c r="F309" s="15"/>
      <c r="G309" t="s">
        <v>1727</v>
      </c>
      <c r="H309" t="s">
        <v>116</v>
      </c>
      <c r="I309" s="75">
        <v>1980.16</v>
      </c>
      <c r="J309" s="75">
        <v>284</v>
      </c>
      <c r="K309" s="75">
        <v>26.631940142080001</v>
      </c>
      <c r="L309" s="75">
        <v>0</v>
      </c>
      <c r="M309" s="75">
        <v>0</v>
      </c>
      <c r="N309" s="75">
        <v>0</v>
      </c>
    </row>
    <row r="310" spans="2:14">
      <c r="B310" t="s">
        <v>2681</v>
      </c>
      <c r="C310" t="s">
        <v>2682</v>
      </c>
      <c r="D310" t="s">
        <v>2564</v>
      </c>
      <c r="E310" t="s">
        <v>1710</v>
      </c>
      <c r="F310" s="15"/>
      <c r="G310" t="s">
        <v>1727</v>
      </c>
      <c r="H310" t="s">
        <v>109</v>
      </c>
      <c r="I310" s="75">
        <v>131205.88</v>
      </c>
      <c r="J310" s="75">
        <v>1615</v>
      </c>
      <c r="K310" s="75">
        <v>7477.8626408979999</v>
      </c>
      <c r="L310" s="75">
        <v>0.15</v>
      </c>
      <c r="M310" s="75">
        <v>0.2</v>
      </c>
      <c r="N310" s="75">
        <v>0.03</v>
      </c>
    </row>
    <row r="311" spans="2:14">
      <c r="B311" t="s">
        <v>2683</v>
      </c>
      <c r="C311" t="s">
        <v>2684</v>
      </c>
      <c r="D311" t="s">
        <v>126</v>
      </c>
      <c r="E311" t="s">
        <v>1710</v>
      </c>
      <c r="F311" s="15"/>
      <c r="G311" t="s">
        <v>1727</v>
      </c>
      <c r="H311" t="s">
        <v>109</v>
      </c>
      <c r="I311" s="75">
        <v>21482.7</v>
      </c>
      <c r="J311" s="75">
        <v>10458</v>
      </c>
      <c r="K311" s="75">
        <v>7928.4658432140004</v>
      </c>
      <c r="L311" s="75">
        <v>0</v>
      </c>
      <c r="M311" s="75">
        <v>0.21</v>
      </c>
      <c r="N311" s="75">
        <v>0.03</v>
      </c>
    </row>
    <row r="312" spans="2:14">
      <c r="B312" t="s">
        <v>2685</v>
      </c>
      <c r="C312" t="s">
        <v>2686</v>
      </c>
      <c r="D312" t="s">
        <v>424</v>
      </c>
      <c r="E312" t="s">
        <v>1710</v>
      </c>
      <c r="F312" s="15"/>
      <c r="G312" t="s">
        <v>1712</v>
      </c>
      <c r="H312" t="s">
        <v>109</v>
      </c>
      <c r="I312" s="75">
        <v>23949.08</v>
      </c>
      <c r="J312" s="75">
        <v>1162</v>
      </c>
      <c r="K312" s="75">
        <v>982.07944457839994</v>
      </c>
      <c r="L312" s="75">
        <v>0.04</v>
      </c>
      <c r="M312" s="75">
        <v>0.03</v>
      </c>
      <c r="N312" s="75">
        <v>0</v>
      </c>
    </row>
    <row r="313" spans="2:14">
      <c r="B313" t="s">
        <v>2687</v>
      </c>
      <c r="C313" t="s">
        <v>2688</v>
      </c>
      <c r="D313" t="s">
        <v>126</v>
      </c>
      <c r="E313" t="s">
        <v>1710</v>
      </c>
      <c r="F313" s="15"/>
      <c r="G313" t="s">
        <v>1712</v>
      </c>
      <c r="H313" t="s">
        <v>109</v>
      </c>
      <c r="I313" s="75">
        <v>67285.11</v>
      </c>
      <c r="J313" s="75">
        <v>4888</v>
      </c>
      <c r="K313" s="75">
        <v>11606.5146079272</v>
      </c>
      <c r="L313" s="75">
        <v>0.01</v>
      </c>
      <c r="M313" s="75">
        <v>0.31</v>
      </c>
      <c r="N313" s="75">
        <v>0.05</v>
      </c>
    </row>
    <row r="314" spans="2:14">
      <c r="B314" t="s">
        <v>2689</v>
      </c>
      <c r="C314" t="s">
        <v>2690</v>
      </c>
      <c r="D314" t="s">
        <v>424</v>
      </c>
      <c r="E314" t="s">
        <v>1710</v>
      </c>
      <c r="F314" s="15"/>
      <c r="G314" t="s">
        <v>1712</v>
      </c>
      <c r="H314" t="s">
        <v>109</v>
      </c>
      <c r="I314" s="75">
        <v>139035.95000000001</v>
      </c>
      <c r="J314" s="75">
        <v>3842</v>
      </c>
      <c r="K314" s="75">
        <v>18851.075271270998</v>
      </c>
      <c r="L314" s="75">
        <v>0</v>
      </c>
      <c r="M314" s="75">
        <v>0.5</v>
      </c>
      <c r="N314" s="75">
        <v>7.0000000000000007E-2</v>
      </c>
    </row>
    <row r="315" spans="2:14">
      <c r="B315" t="s">
        <v>2691</v>
      </c>
      <c r="C315" t="s">
        <v>2690</v>
      </c>
      <c r="D315" t="s">
        <v>424</v>
      </c>
      <c r="E315" t="s">
        <v>1710</v>
      </c>
      <c r="F315" s="15"/>
      <c r="G315" t="s">
        <v>1712</v>
      </c>
      <c r="H315" t="s">
        <v>109</v>
      </c>
      <c r="I315" s="75">
        <v>81325.89</v>
      </c>
      <c r="J315" s="75">
        <v>100</v>
      </c>
      <c r="K315" s="75">
        <v>286.99906580999999</v>
      </c>
      <c r="L315" s="75">
        <v>0</v>
      </c>
      <c r="M315" s="75">
        <v>0.01</v>
      </c>
      <c r="N315" s="75">
        <v>0</v>
      </c>
    </row>
    <row r="316" spans="2:14">
      <c r="B316" t="s">
        <v>2692</v>
      </c>
      <c r="C316" t="s">
        <v>2693</v>
      </c>
      <c r="D316" t="s">
        <v>126</v>
      </c>
      <c r="E316" t="s">
        <v>1710</v>
      </c>
      <c r="F316" s="15"/>
      <c r="G316" t="s">
        <v>1712</v>
      </c>
      <c r="H316" t="s">
        <v>109</v>
      </c>
      <c r="I316" s="75">
        <v>70.75</v>
      </c>
      <c r="J316" s="75">
        <v>1061</v>
      </c>
      <c r="K316" s="75">
        <v>2.6490703175000001</v>
      </c>
      <c r="L316" s="75">
        <v>0</v>
      </c>
      <c r="M316" s="75">
        <v>0</v>
      </c>
      <c r="N316" s="75">
        <v>0</v>
      </c>
    </row>
    <row r="317" spans="2:14">
      <c r="B317" t="s">
        <v>2694</v>
      </c>
      <c r="C317" t="s">
        <v>2695</v>
      </c>
      <c r="D317" t="s">
        <v>424</v>
      </c>
      <c r="E317" t="s">
        <v>1710</v>
      </c>
      <c r="F317" t="s">
        <v>2696</v>
      </c>
      <c r="G317" t="s">
        <v>1712</v>
      </c>
      <c r="H317" t="s">
        <v>109</v>
      </c>
      <c r="I317" s="75">
        <v>48750.01</v>
      </c>
      <c r="J317" s="75">
        <v>2645</v>
      </c>
      <c r="K317" s="75">
        <v>4550.4258709204996</v>
      </c>
      <c r="L317" s="75">
        <v>0.06</v>
      </c>
      <c r="M317" s="75">
        <v>0.12</v>
      </c>
      <c r="N317" s="75">
        <v>0.02</v>
      </c>
    </row>
    <row r="318" spans="2:14">
      <c r="B318" t="s">
        <v>2697</v>
      </c>
      <c r="C318" t="s">
        <v>2698</v>
      </c>
      <c r="D318" t="s">
        <v>126</v>
      </c>
      <c r="E318" t="s">
        <v>1710</v>
      </c>
      <c r="F318" s="15"/>
      <c r="G318" t="s">
        <v>1712</v>
      </c>
      <c r="H318" t="s">
        <v>113</v>
      </c>
      <c r="I318" s="75">
        <v>292031.13</v>
      </c>
      <c r="J318" s="75">
        <v>1395</v>
      </c>
      <c r="K318" s="75">
        <v>16934.521649942999</v>
      </c>
      <c r="L318" s="75">
        <v>0.01</v>
      </c>
      <c r="M318" s="75">
        <v>0.45</v>
      </c>
      <c r="N318" s="75">
        <v>7.0000000000000007E-2</v>
      </c>
    </row>
    <row r="319" spans="2:14">
      <c r="B319" t="s">
        <v>2699</v>
      </c>
      <c r="C319" t="s">
        <v>2700</v>
      </c>
      <c r="D319" t="s">
        <v>424</v>
      </c>
      <c r="E319" t="s">
        <v>1710</v>
      </c>
      <c r="F319" s="15"/>
      <c r="G319" t="s">
        <v>1712</v>
      </c>
      <c r="H319" t="s">
        <v>109</v>
      </c>
      <c r="I319" s="75">
        <v>39885.480000000003</v>
      </c>
      <c r="J319" s="75">
        <v>4583</v>
      </c>
      <c r="K319" s="75">
        <v>6450.8410143035999</v>
      </c>
      <c r="L319" s="75">
        <v>0</v>
      </c>
      <c r="M319" s="75">
        <v>0.17</v>
      </c>
      <c r="N319" s="75">
        <v>0.03</v>
      </c>
    </row>
    <row r="320" spans="2:14">
      <c r="B320" t="s">
        <v>2701</v>
      </c>
      <c r="C320" t="s">
        <v>2702</v>
      </c>
      <c r="D320" t="s">
        <v>1734</v>
      </c>
      <c r="E320" t="s">
        <v>1710</v>
      </c>
      <c r="F320" s="15"/>
      <c r="G320" t="s">
        <v>1712</v>
      </c>
      <c r="H320" t="s">
        <v>109</v>
      </c>
      <c r="I320" s="75">
        <v>42454.09</v>
      </c>
      <c r="J320" s="75">
        <v>5290</v>
      </c>
      <c r="K320" s="75">
        <v>7925.5035829689996</v>
      </c>
      <c r="L320" s="75">
        <v>0</v>
      </c>
      <c r="M320" s="75">
        <v>0.21</v>
      </c>
      <c r="N320" s="75">
        <v>0.03</v>
      </c>
    </row>
    <row r="321" spans="2:14">
      <c r="B321" t="s">
        <v>2703</v>
      </c>
      <c r="C321" t="s">
        <v>2704</v>
      </c>
      <c r="D321" t="s">
        <v>424</v>
      </c>
      <c r="E321" t="s">
        <v>1710</v>
      </c>
      <c r="F321" t="s">
        <v>1803</v>
      </c>
      <c r="G321" t="s">
        <v>1712</v>
      </c>
      <c r="H321" t="s">
        <v>109</v>
      </c>
      <c r="I321" s="75">
        <v>193625.2</v>
      </c>
      <c r="J321" s="75">
        <v>2831</v>
      </c>
      <c r="K321" s="75">
        <v>19344.317294947999</v>
      </c>
      <c r="L321" s="75">
        <v>0.04</v>
      </c>
      <c r="M321" s="75">
        <v>0.51</v>
      </c>
      <c r="N321" s="75">
        <v>0.08</v>
      </c>
    </row>
    <row r="322" spans="2:14">
      <c r="B322" t="s">
        <v>2705</v>
      </c>
      <c r="C322" t="s">
        <v>2706</v>
      </c>
      <c r="D322" t="s">
        <v>126</v>
      </c>
      <c r="E322" t="s">
        <v>1710</v>
      </c>
      <c r="F322" s="15"/>
      <c r="G322" t="s">
        <v>1712</v>
      </c>
      <c r="H322" t="s">
        <v>126</v>
      </c>
      <c r="I322" s="75">
        <v>17110.28</v>
      </c>
      <c r="J322" s="75">
        <v>1955</v>
      </c>
      <c r="K322" s="75">
        <v>148.42030066379999</v>
      </c>
      <c r="L322" s="75">
        <v>0.01</v>
      </c>
      <c r="M322" s="75">
        <v>0</v>
      </c>
      <c r="N322" s="75">
        <v>0</v>
      </c>
    </row>
    <row r="323" spans="2:14">
      <c r="B323" t="s">
        <v>2707</v>
      </c>
      <c r="C323" t="s">
        <v>2708</v>
      </c>
      <c r="D323" t="s">
        <v>424</v>
      </c>
      <c r="E323" t="s">
        <v>1710</v>
      </c>
      <c r="F323" s="15"/>
      <c r="G323" t="s">
        <v>1712</v>
      </c>
      <c r="H323" t="s">
        <v>109</v>
      </c>
      <c r="I323" s="75">
        <v>2196.5700000000002</v>
      </c>
      <c r="J323" s="75">
        <v>14755</v>
      </c>
      <c r="K323" s="75">
        <v>1143.7626754514999</v>
      </c>
      <c r="L323" s="75">
        <v>0</v>
      </c>
      <c r="M323" s="75">
        <v>0.03</v>
      </c>
      <c r="N323" s="75">
        <v>0</v>
      </c>
    </row>
    <row r="324" spans="2:14">
      <c r="B324" t="s">
        <v>2709</v>
      </c>
      <c r="C324" t="s">
        <v>2710</v>
      </c>
      <c r="D324" t="s">
        <v>424</v>
      </c>
      <c r="E324" t="s">
        <v>1710</v>
      </c>
      <c r="F324" s="15"/>
      <c r="G324" t="s">
        <v>1712</v>
      </c>
      <c r="H324" t="s">
        <v>109</v>
      </c>
      <c r="I324" s="75">
        <v>753.53</v>
      </c>
      <c r="J324" s="75">
        <v>6037</v>
      </c>
      <c r="K324" s="75">
        <v>160.53634892689999</v>
      </c>
      <c r="L324" s="75">
        <v>0</v>
      </c>
      <c r="M324" s="75">
        <v>0</v>
      </c>
      <c r="N324" s="75">
        <v>0</v>
      </c>
    </row>
    <row r="325" spans="2:14">
      <c r="B325" t="s">
        <v>2711</v>
      </c>
      <c r="C325" t="s">
        <v>2712</v>
      </c>
      <c r="D325" t="s">
        <v>424</v>
      </c>
      <c r="E325" t="s">
        <v>1710</v>
      </c>
      <c r="F325" s="15"/>
      <c r="G325" t="s">
        <v>1712</v>
      </c>
      <c r="H325" t="s">
        <v>109</v>
      </c>
      <c r="I325" s="75">
        <v>21965.93</v>
      </c>
      <c r="J325" s="75">
        <v>6246</v>
      </c>
      <c r="K325" s="75">
        <v>4841.7597249461996</v>
      </c>
      <c r="L325" s="75">
        <v>0</v>
      </c>
      <c r="M325" s="75">
        <v>0.13</v>
      </c>
      <c r="N325" s="75">
        <v>0.02</v>
      </c>
    </row>
    <row r="326" spans="2:14">
      <c r="B326" t="s">
        <v>2713</v>
      </c>
      <c r="C326" t="s">
        <v>2714</v>
      </c>
      <c r="D326" t="s">
        <v>1734</v>
      </c>
      <c r="E326" t="s">
        <v>1710</v>
      </c>
      <c r="F326" s="15"/>
      <c r="G326" t="s">
        <v>1712</v>
      </c>
      <c r="H326" t="s">
        <v>116</v>
      </c>
      <c r="I326" s="75">
        <v>13184.18</v>
      </c>
      <c r="J326" s="75">
        <v>2242</v>
      </c>
      <c r="K326" s="75">
        <v>1399.82232188692</v>
      </c>
      <c r="L326" s="75">
        <v>0</v>
      </c>
      <c r="M326" s="75">
        <v>0.04</v>
      </c>
      <c r="N326" s="75">
        <v>0.01</v>
      </c>
    </row>
    <row r="327" spans="2:14">
      <c r="B327" t="s">
        <v>2715</v>
      </c>
      <c r="C327" t="s">
        <v>2716</v>
      </c>
      <c r="D327" t="s">
        <v>1734</v>
      </c>
      <c r="E327" t="s">
        <v>1710</v>
      </c>
      <c r="F327" s="15"/>
      <c r="G327" t="s">
        <v>1712</v>
      </c>
      <c r="H327" t="s">
        <v>116</v>
      </c>
      <c r="I327" s="75">
        <v>149182.15</v>
      </c>
      <c r="J327" s="75">
        <v>2286</v>
      </c>
      <c r="K327" s="75">
        <v>16150.176411279301</v>
      </c>
      <c r="L327" s="75">
        <v>0</v>
      </c>
      <c r="M327" s="75">
        <v>0.43</v>
      </c>
      <c r="N327" s="75">
        <v>0.06</v>
      </c>
    </row>
    <row r="328" spans="2:14">
      <c r="B328" t="s">
        <v>2717</v>
      </c>
      <c r="C328" t="s">
        <v>2718</v>
      </c>
      <c r="D328" t="s">
        <v>126</v>
      </c>
      <c r="E328" t="s">
        <v>1710</v>
      </c>
      <c r="F328" s="15"/>
      <c r="G328" t="s">
        <v>1712</v>
      </c>
      <c r="H328" t="s">
        <v>113</v>
      </c>
      <c r="I328" s="75">
        <v>-3091.17</v>
      </c>
      <c r="J328" s="75">
        <v>1201</v>
      </c>
      <c r="K328" s="75">
        <v>-154.32471172173001</v>
      </c>
      <c r="L328" s="75">
        <v>0</v>
      </c>
      <c r="M328" s="75">
        <v>0</v>
      </c>
      <c r="N328" s="75">
        <v>0</v>
      </c>
    </row>
    <row r="329" spans="2:14">
      <c r="B329" t="s">
        <v>2719</v>
      </c>
      <c r="C329" t="s">
        <v>2720</v>
      </c>
      <c r="D329" t="s">
        <v>126</v>
      </c>
      <c r="E329" t="s">
        <v>1710</v>
      </c>
      <c r="F329" s="15"/>
      <c r="G329" t="s">
        <v>1712</v>
      </c>
      <c r="H329" t="s">
        <v>113</v>
      </c>
      <c r="I329" s="75">
        <v>50929.04</v>
      </c>
      <c r="J329" s="75">
        <v>4521.5</v>
      </c>
      <c r="K329" s="75">
        <v>9572.3286760908704</v>
      </c>
      <c r="L329" s="75">
        <v>0</v>
      </c>
      <c r="M329" s="75">
        <v>0.25</v>
      </c>
      <c r="N329" s="75">
        <v>0.04</v>
      </c>
    </row>
    <row r="330" spans="2:14">
      <c r="B330" t="s">
        <v>2721</v>
      </c>
      <c r="C330" t="s">
        <v>2722</v>
      </c>
      <c r="D330" t="s">
        <v>126</v>
      </c>
      <c r="E330" t="s">
        <v>1710</v>
      </c>
      <c r="F330" s="15"/>
      <c r="G330" t="s">
        <v>1776</v>
      </c>
      <c r="H330" t="s">
        <v>109</v>
      </c>
      <c r="I330" s="75">
        <v>63839.45</v>
      </c>
      <c r="J330" s="75">
        <v>3395</v>
      </c>
      <c r="K330" s="75">
        <v>7648.5757767474997</v>
      </c>
      <c r="L330" s="75">
        <v>0.02</v>
      </c>
      <c r="M330" s="75">
        <v>0.2</v>
      </c>
      <c r="N330" s="75">
        <v>0.03</v>
      </c>
    </row>
    <row r="331" spans="2:14">
      <c r="B331" t="s">
        <v>2723</v>
      </c>
      <c r="C331" t="s">
        <v>2724</v>
      </c>
      <c r="D331" t="s">
        <v>126</v>
      </c>
      <c r="E331" t="s">
        <v>1710</v>
      </c>
      <c r="F331" s="15"/>
      <c r="G331" t="s">
        <v>1776</v>
      </c>
      <c r="H331" t="s">
        <v>113</v>
      </c>
      <c r="I331" s="75">
        <v>34269.85</v>
      </c>
      <c r="J331" s="75">
        <v>6580</v>
      </c>
      <c r="K331" s="75">
        <v>9373.6271367970003</v>
      </c>
      <c r="L331" s="75">
        <v>0.01</v>
      </c>
      <c r="M331" s="75">
        <v>0.25</v>
      </c>
      <c r="N331" s="75">
        <v>0.04</v>
      </c>
    </row>
    <row r="332" spans="2:14">
      <c r="B332" t="s">
        <v>2725</v>
      </c>
      <c r="C332" t="s">
        <v>2726</v>
      </c>
      <c r="D332" t="s">
        <v>424</v>
      </c>
      <c r="E332" t="s">
        <v>1710</v>
      </c>
      <c r="F332" s="15"/>
      <c r="G332" t="s">
        <v>1776</v>
      </c>
      <c r="H332" t="s">
        <v>109</v>
      </c>
      <c r="I332" s="75">
        <v>27915.919999999998</v>
      </c>
      <c r="J332" s="75">
        <v>4071</v>
      </c>
      <c r="K332" s="75">
        <v>4010.5571171928</v>
      </c>
      <c r="L332" s="75">
        <v>0.03</v>
      </c>
      <c r="M332" s="75">
        <v>0.11</v>
      </c>
      <c r="N332" s="75">
        <v>0.02</v>
      </c>
    </row>
    <row r="333" spans="2:14">
      <c r="B333" t="s">
        <v>2727</v>
      </c>
      <c r="C333" t="s">
        <v>2728</v>
      </c>
      <c r="D333" t="s">
        <v>126</v>
      </c>
      <c r="E333" t="s">
        <v>1710</v>
      </c>
      <c r="F333" s="15"/>
      <c r="G333" t="s">
        <v>1776</v>
      </c>
      <c r="H333" t="s">
        <v>113</v>
      </c>
      <c r="I333" s="75">
        <v>19480.32</v>
      </c>
      <c r="J333" s="75">
        <v>11437.4</v>
      </c>
      <c r="K333" s="75">
        <v>9261.7482872977907</v>
      </c>
      <c r="L333" s="75">
        <v>0.01</v>
      </c>
      <c r="M333" s="75">
        <v>0.25</v>
      </c>
      <c r="N333" s="75">
        <v>0.04</v>
      </c>
    </row>
    <row r="334" spans="2:14">
      <c r="B334" t="s">
        <v>2729</v>
      </c>
      <c r="C334" t="s">
        <v>2730</v>
      </c>
      <c r="D334" t="s">
        <v>126</v>
      </c>
      <c r="E334" t="s">
        <v>1710</v>
      </c>
      <c r="F334" s="15"/>
      <c r="G334" t="s">
        <v>1776</v>
      </c>
      <c r="H334" t="s">
        <v>116</v>
      </c>
      <c r="I334" s="75">
        <v>53354.75</v>
      </c>
      <c r="J334" s="75">
        <v>3172</v>
      </c>
      <c r="K334" s="75">
        <v>8014.7586813190001</v>
      </c>
      <c r="L334" s="75">
        <v>0.01</v>
      </c>
      <c r="M334" s="75">
        <v>0.21</v>
      </c>
      <c r="N334" s="75">
        <v>0.03</v>
      </c>
    </row>
    <row r="335" spans="2:14">
      <c r="B335" t="s">
        <v>2731</v>
      </c>
      <c r="C335" t="s">
        <v>2732</v>
      </c>
      <c r="D335" t="s">
        <v>126</v>
      </c>
      <c r="E335" t="s">
        <v>1710</v>
      </c>
      <c r="F335" s="15"/>
      <c r="G335" t="s">
        <v>1776</v>
      </c>
      <c r="H335" t="s">
        <v>113</v>
      </c>
      <c r="I335" s="75">
        <v>125205.77</v>
      </c>
      <c r="J335" s="75">
        <v>1571.5</v>
      </c>
      <c r="K335" s="75">
        <v>8179.1525033938096</v>
      </c>
      <c r="L335" s="75">
        <v>0.01</v>
      </c>
      <c r="M335" s="75">
        <v>0.22</v>
      </c>
      <c r="N335" s="75">
        <v>0.03</v>
      </c>
    </row>
    <row r="336" spans="2:14">
      <c r="B336" t="s">
        <v>2733</v>
      </c>
      <c r="C336" t="s">
        <v>2734</v>
      </c>
      <c r="D336" t="s">
        <v>424</v>
      </c>
      <c r="E336" t="s">
        <v>1710</v>
      </c>
      <c r="F336" s="15"/>
      <c r="G336" t="s">
        <v>1776</v>
      </c>
      <c r="H336" t="s">
        <v>109</v>
      </c>
      <c r="I336" s="75">
        <v>76919.350000000006</v>
      </c>
      <c r="J336" s="75">
        <v>2026</v>
      </c>
      <c r="K336" s="75">
        <v>5499.5443033989995</v>
      </c>
      <c r="L336" s="75">
        <v>0.01</v>
      </c>
      <c r="M336" s="75">
        <v>0.15</v>
      </c>
      <c r="N336" s="75">
        <v>0.02</v>
      </c>
    </row>
    <row r="337" spans="2:14">
      <c r="B337" t="s">
        <v>2735</v>
      </c>
      <c r="C337" t="s">
        <v>2736</v>
      </c>
      <c r="D337" t="s">
        <v>424</v>
      </c>
      <c r="E337" t="s">
        <v>1710</v>
      </c>
      <c r="F337" s="15"/>
      <c r="G337" t="s">
        <v>1776</v>
      </c>
      <c r="H337" t="s">
        <v>109</v>
      </c>
      <c r="I337" s="75">
        <v>3145.52</v>
      </c>
      <c r="J337" s="75">
        <v>4658</v>
      </c>
      <c r="K337" s="75">
        <v>517.06315692639998</v>
      </c>
      <c r="L337" s="75">
        <v>0</v>
      </c>
      <c r="M337" s="75">
        <v>0.01</v>
      </c>
      <c r="N337" s="75">
        <v>0</v>
      </c>
    </row>
    <row r="338" spans="2:14">
      <c r="B338" t="s">
        <v>2735</v>
      </c>
      <c r="C338" t="s">
        <v>2736</v>
      </c>
      <c r="D338" t="s">
        <v>424</v>
      </c>
      <c r="E338" t="s">
        <v>1710</v>
      </c>
      <c r="F338" s="15"/>
      <c r="G338" t="s">
        <v>1776</v>
      </c>
      <c r="H338" t="s">
        <v>109</v>
      </c>
      <c r="I338" s="75">
        <v>17943.39</v>
      </c>
      <c r="J338" s="75">
        <v>4658</v>
      </c>
      <c r="K338" s="75">
        <v>2949.5491617798002</v>
      </c>
      <c r="L338" s="75">
        <v>0.01</v>
      </c>
      <c r="M338" s="75">
        <v>0.08</v>
      </c>
      <c r="N338" s="75">
        <v>0.01</v>
      </c>
    </row>
    <row r="339" spans="2:14">
      <c r="B339" t="s">
        <v>2737</v>
      </c>
      <c r="C339" t="s">
        <v>2738</v>
      </c>
      <c r="D339" t="s">
        <v>424</v>
      </c>
      <c r="E339" t="s">
        <v>1710</v>
      </c>
      <c r="F339" s="15"/>
      <c r="G339" t="s">
        <v>1776</v>
      </c>
      <c r="H339" t="s">
        <v>109</v>
      </c>
      <c r="I339" s="75">
        <v>27931.39</v>
      </c>
      <c r="J339" s="75">
        <v>8135</v>
      </c>
      <c r="K339" s="75">
        <v>8018.6593564684999</v>
      </c>
      <c r="L339" s="75">
        <v>0.01</v>
      </c>
      <c r="M339" s="75">
        <v>0.21</v>
      </c>
      <c r="N339" s="75">
        <v>0.03</v>
      </c>
    </row>
    <row r="340" spans="2:14">
      <c r="B340" t="s">
        <v>2739</v>
      </c>
      <c r="C340" t="s">
        <v>2740</v>
      </c>
      <c r="D340" t="s">
        <v>424</v>
      </c>
      <c r="E340" t="s">
        <v>1710</v>
      </c>
      <c r="G340" t="s">
        <v>1723</v>
      </c>
      <c r="H340" t="s">
        <v>109</v>
      </c>
      <c r="I340" s="75">
        <v>39018.410000000003</v>
      </c>
      <c r="J340" s="75">
        <v>7218</v>
      </c>
      <c r="K340" s="75">
        <v>9938.8950344801997</v>
      </c>
      <c r="L340" s="75">
        <v>0.16</v>
      </c>
      <c r="M340" s="75">
        <v>0.26</v>
      </c>
      <c r="N340" s="75">
        <v>0.04</v>
      </c>
    </row>
    <row r="341" spans="2:14">
      <c r="B341" t="s">
        <v>2741</v>
      </c>
      <c r="C341" t="s">
        <v>2742</v>
      </c>
      <c r="D341" t="s">
        <v>424</v>
      </c>
      <c r="E341" t="s">
        <v>1710</v>
      </c>
      <c r="G341" t="s">
        <v>1723</v>
      </c>
      <c r="H341" t="s">
        <v>109</v>
      </c>
      <c r="I341" s="75">
        <v>48306.53</v>
      </c>
      <c r="J341" s="75">
        <v>4049</v>
      </c>
      <c r="K341" s="75">
        <v>6902.4819095413004</v>
      </c>
      <c r="L341" s="75">
        <v>0</v>
      </c>
      <c r="M341" s="75">
        <v>0.18</v>
      </c>
      <c r="N341" s="75">
        <v>0.03</v>
      </c>
    </row>
    <row r="342" spans="2:14">
      <c r="B342" t="s">
        <v>2743</v>
      </c>
      <c r="C342" t="s">
        <v>2744</v>
      </c>
      <c r="D342" t="s">
        <v>1734</v>
      </c>
      <c r="E342" t="s">
        <v>1710</v>
      </c>
      <c r="G342" t="s">
        <v>1723</v>
      </c>
      <c r="H342" t="s">
        <v>116</v>
      </c>
      <c r="I342" s="75">
        <v>450879.45</v>
      </c>
      <c r="J342" s="75">
        <v>338.9</v>
      </c>
      <c r="K342" s="75">
        <v>7236.2938307159802</v>
      </c>
      <c r="L342" s="75">
        <v>0</v>
      </c>
      <c r="M342" s="75">
        <v>0.19</v>
      </c>
      <c r="N342" s="75">
        <v>0.03</v>
      </c>
    </row>
    <row r="343" spans="2:14">
      <c r="B343" t="s">
        <v>2745</v>
      </c>
      <c r="C343" t="s">
        <v>2746</v>
      </c>
      <c r="D343" t="s">
        <v>424</v>
      </c>
      <c r="E343" t="s">
        <v>1710</v>
      </c>
      <c r="G343" t="s">
        <v>1723</v>
      </c>
      <c r="H343" t="s">
        <v>109</v>
      </c>
      <c r="I343" s="75">
        <v>8092.72</v>
      </c>
      <c r="J343" s="75">
        <v>11966</v>
      </c>
      <c r="K343" s="75">
        <v>3417.3949345808001</v>
      </c>
      <c r="L343" s="75">
        <v>0</v>
      </c>
      <c r="M343" s="75">
        <v>0.09</v>
      </c>
      <c r="N343" s="75">
        <v>0.01</v>
      </c>
    </row>
    <row r="344" spans="2:14">
      <c r="B344" t="s">
        <v>2747</v>
      </c>
      <c r="C344" t="s">
        <v>2748</v>
      </c>
      <c r="D344" t="s">
        <v>424</v>
      </c>
      <c r="E344" t="s">
        <v>1710</v>
      </c>
      <c r="G344" t="s">
        <v>1723</v>
      </c>
      <c r="H344" t="s">
        <v>109</v>
      </c>
      <c r="I344" s="75">
        <v>73343.070000000007</v>
      </c>
      <c r="J344" s="75">
        <v>2330</v>
      </c>
      <c r="K344" s="75">
        <v>6030.685270899</v>
      </c>
      <c r="L344" s="75">
        <v>0.14000000000000001</v>
      </c>
      <c r="M344" s="75">
        <v>0.16</v>
      </c>
      <c r="N344" s="75">
        <v>0.02</v>
      </c>
    </row>
    <row r="345" spans="2:14">
      <c r="B345" t="s">
        <v>2749</v>
      </c>
      <c r="C345" t="s">
        <v>2750</v>
      </c>
      <c r="D345" t="s">
        <v>126</v>
      </c>
      <c r="E345" t="s">
        <v>1710</v>
      </c>
      <c r="G345" t="s">
        <v>2553</v>
      </c>
      <c r="H345" t="s">
        <v>203</v>
      </c>
      <c r="I345" s="75">
        <v>154281.47</v>
      </c>
      <c r="J345" s="75">
        <v>1835</v>
      </c>
      <c r="K345" s="75">
        <v>3126.0619448429002</v>
      </c>
      <c r="L345" s="75">
        <v>0.08</v>
      </c>
      <c r="M345" s="75">
        <v>0.08</v>
      </c>
      <c r="N345" s="75">
        <v>0.01</v>
      </c>
    </row>
    <row r="346" spans="2:14">
      <c r="B346" t="s">
        <v>2751</v>
      </c>
      <c r="C346" t="s">
        <v>2752</v>
      </c>
      <c r="D346" t="s">
        <v>126</v>
      </c>
      <c r="E346" t="s">
        <v>1710</v>
      </c>
      <c r="G346" t="s">
        <v>2553</v>
      </c>
      <c r="H346" t="s">
        <v>113</v>
      </c>
      <c r="I346" s="75">
        <v>807937.13</v>
      </c>
      <c r="J346" s="75">
        <v>596</v>
      </c>
      <c r="K346" s="75">
        <v>20016.7425799542</v>
      </c>
      <c r="L346" s="75">
        <v>0</v>
      </c>
      <c r="M346" s="75">
        <v>0.53</v>
      </c>
      <c r="N346" s="75">
        <v>0.08</v>
      </c>
    </row>
    <row r="347" spans="2:14">
      <c r="B347" t="s">
        <v>2753</v>
      </c>
      <c r="C347" t="s">
        <v>2754</v>
      </c>
      <c r="D347" t="s">
        <v>126</v>
      </c>
      <c r="E347" t="s">
        <v>1710</v>
      </c>
      <c r="G347" t="s">
        <v>2553</v>
      </c>
      <c r="H347" t="s">
        <v>113</v>
      </c>
      <c r="I347" s="75">
        <v>46244.04</v>
      </c>
      <c r="J347" s="75">
        <v>784.5</v>
      </c>
      <c r="K347" s="75">
        <v>1508.0588622772</v>
      </c>
      <c r="L347" s="75">
        <v>0.13</v>
      </c>
      <c r="M347" s="75">
        <v>0.04</v>
      </c>
      <c r="N347" s="75">
        <v>0.01</v>
      </c>
    </row>
    <row r="348" spans="2:14">
      <c r="B348" t="s">
        <v>2755</v>
      </c>
      <c r="C348" t="s">
        <v>2756</v>
      </c>
      <c r="D348" t="s">
        <v>126</v>
      </c>
      <c r="E348" t="s">
        <v>1710</v>
      </c>
      <c r="G348" t="s">
        <v>2553</v>
      </c>
      <c r="H348" t="s">
        <v>113</v>
      </c>
      <c r="I348" s="75">
        <v>195045.81</v>
      </c>
      <c r="J348" s="75">
        <v>1776.5</v>
      </c>
      <c r="K348" s="75">
        <v>14403.6120036186</v>
      </c>
      <c r="L348" s="75">
        <v>0.12</v>
      </c>
      <c r="M348" s="75">
        <v>0.38</v>
      </c>
      <c r="N348" s="75">
        <v>0.06</v>
      </c>
    </row>
    <row r="349" spans="2:14">
      <c r="B349" t="s">
        <v>2757</v>
      </c>
      <c r="C349" t="s">
        <v>2758</v>
      </c>
      <c r="D349" t="s">
        <v>126</v>
      </c>
      <c r="E349" t="s">
        <v>1710</v>
      </c>
      <c r="G349" t="s">
        <v>2553</v>
      </c>
      <c r="H349" t="s">
        <v>113</v>
      </c>
      <c r="I349" s="75">
        <v>581250.43000000005</v>
      </c>
      <c r="J349" s="75">
        <v>87.35</v>
      </c>
      <c r="K349" s="75">
        <v>2110.5506235399198</v>
      </c>
      <c r="L349" s="75">
        <v>7.0000000000000007E-2</v>
      </c>
      <c r="M349" s="75">
        <v>0.06</v>
      </c>
      <c r="N349" s="75">
        <v>0.01</v>
      </c>
    </row>
    <row r="350" spans="2:14">
      <c r="B350" t="s">
        <v>2759</v>
      </c>
      <c r="C350" t="s">
        <v>2760</v>
      </c>
      <c r="D350" t="s">
        <v>126</v>
      </c>
      <c r="E350" t="s">
        <v>1710</v>
      </c>
      <c r="G350" t="s">
        <v>2553</v>
      </c>
      <c r="H350" t="s">
        <v>113</v>
      </c>
      <c r="I350" s="75">
        <v>-9179.44</v>
      </c>
      <c r="J350" s="75">
        <v>5106</v>
      </c>
      <c r="K350" s="75">
        <v>-1948.34820178416</v>
      </c>
      <c r="L350" s="75">
        <v>-0.02</v>
      </c>
      <c r="M350" s="75">
        <v>-0.05</v>
      </c>
      <c r="N350" s="75">
        <v>-0.01</v>
      </c>
    </row>
    <row r="351" spans="2:14">
      <c r="B351" t="s">
        <v>2761</v>
      </c>
      <c r="C351" t="s">
        <v>2762</v>
      </c>
      <c r="D351" t="s">
        <v>126</v>
      </c>
      <c r="E351" t="s">
        <v>1710</v>
      </c>
      <c r="G351" t="s">
        <v>2553</v>
      </c>
      <c r="H351" t="s">
        <v>113</v>
      </c>
      <c r="I351" s="75">
        <v>196346.91</v>
      </c>
      <c r="J351" s="75">
        <v>3310</v>
      </c>
      <c r="K351" s="75">
        <v>27016.0369629249</v>
      </c>
      <c r="L351" s="75">
        <v>1.07</v>
      </c>
      <c r="M351" s="75">
        <v>0.72</v>
      </c>
      <c r="N351" s="75">
        <v>0.11</v>
      </c>
    </row>
    <row r="352" spans="2:14">
      <c r="B352" t="s">
        <v>2763</v>
      </c>
      <c r="C352" t="s">
        <v>2764</v>
      </c>
      <c r="D352" t="s">
        <v>126</v>
      </c>
      <c r="E352" t="s">
        <v>1710</v>
      </c>
      <c r="G352" t="s">
        <v>2553</v>
      </c>
      <c r="H352" t="s">
        <v>113</v>
      </c>
      <c r="I352" s="75">
        <v>166155.32</v>
      </c>
      <c r="J352" s="75">
        <v>394</v>
      </c>
      <c r="K352" s="75">
        <v>2721.3227358495201</v>
      </c>
      <c r="L352" s="75">
        <v>0.1</v>
      </c>
      <c r="M352" s="75">
        <v>7.0000000000000007E-2</v>
      </c>
      <c r="N352" s="75">
        <v>0.01</v>
      </c>
    </row>
    <row r="353" spans="2:14">
      <c r="B353" t="s">
        <v>2765</v>
      </c>
      <c r="C353" t="s">
        <v>2766</v>
      </c>
      <c r="D353" t="s">
        <v>2564</v>
      </c>
      <c r="E353" t="s">
        <v>1710</v>
      </c>
      <c r="G353" t="s">
        <v>1784</v>
      </c>
      <c r="H353" t="s">
        <v>109</v>
      </c>
      <c r="I353" s="75">
        <v>1065.94</v>
      </c>
      <c r="J353" s="75">
        <v>94950</v>
      </c>
      <c r="K353" s="75">
        <v>3571.73629587</v>
      </c>
      <c r="L353" s="75">
        <v>0</v>
      </c>
      <c r="M353" s="75">
        <v>0.09</v>
      </c>
      <c r="N353" s="75">
        <v>0.01</v>
      </c>
    </row>
    <row r="354" spans="2:14">
      <c r="B354" t="s">
        <v>2765</v>
      </c>
      <c r="C354" t="s">
        <v>2766</v>
      </c>
      <c r="D354" t="s">
        <v>2564</v>
      </c>
      <c r="E354" t="s">
        <v>1710</v>
      </c>
      <c r="G354" t="s">
        <v>1784</v>
      </c>
      <c r="H354" t="s">
        <v>109</v>
      </c>
      <c r="I354" s="75">
        <v>4031.1</v>
      </c>
      <c r="J354" s="75">
        <v>94950</v>
      </c>
      <c r="K354" s="75">
        <v>13507.351429050001</v>
      </c>
      <c r="L354" s="75">
        <v>0</v>
      </c>
      <c r="M354" s="75">
        <v>0.36</v>
      </c>
      <c r="N354" s="75">
        <v>0.05</v>
      </c>
    </row>
    <row r="355" spans="2:14">
      <c r="B355" t="s">
        <v>2767</v>
      </c>
      <c r="C355" t="s">
        <v>2768</v>
      </c>
      <c r="D355" t="s">
        <v>2564</v>
      </c>
      <c r="E355" t="s">
        <v>1710</v>
      </c>
      <c r="G355" t="s">
        <v>1784</v>
      </c>
      <c r="H355" t="s">
        <v>109</v>
      </c>
      <c r="I355" s="75">
        <v>855.5</v>
      </c>
      <c r="J355" s="75">
        <v>96481</v>
      </c>
      <c r="K355" s="75">
        <v>2912.8187961949998</v>
      </c>
      <c r="L355" s="75">
        <v>0</v>
      </c>
      <c r="M355" s="75">
        <v>0.08</v>
      </c>
      <c r="N355" s="75">
        <v>0.01</v>
      </c>
    </row>
    <row r="356" spans="2:14">
      <c r="B356" t="s">
        <v>2769</v>
      </c>
      <c r="C356" t="s">
        <v>2770</v>
      </c>
      <c r="D356" t="s">
        <v>2564</v>
      </c>
      <c r="E356" t="s">
        <v>1710</v>
      </c>
      <c r="G356" t="s">
        <v>1784</v>
      </c>
      <c r="H356" t="s">
        <v>109</v>
      </c>
      <c r="I356" s="75">
        <v>34359.32</v>
      </c>
      <c r="J356" s="75">
        <v>3335</v>
      </c>
      <c r="K356" s="75">
        <v>4043.8222433380001</v>
      </c>
      <c r="L356" s="75">
        <v>0</v>
      </c>
      <c r="M356" s="75">
        <v>0.11</v>
      </c>
      <c r="N356" s="75">
        <v>0.02</v>
      </c>
    </row>
    <row r="357" spans="2:14">
      <c r="B357" t="s">
        <v>2771</v>
      </c>
      <c r="C357" t="s">
        <v>2772</v>
      </c>
      <c r="D357" t="s">
        <v>2564</v>
      </c>
      <c r="E357" t="s">
        <v>1710</v>
      </c>
      <c r="G357" t="s">
        <v>1784</v>
      </c>
      <c r="H357" t="s">
        <v>109</v>
      </c>
      <c r="I357" s="75">
        <v>34589.620000000003</v>
      </c>
      <c r="J357" s="75">
        <v>4150</v>
      </c>
      <c r="K357" s="75">
        <v>5065.7709126700001</v>
      </c>
      <c r="L357" s="75">
        <v>0.05</v>
      </c>
      <c r="M357" s="75">
        <v>0.13</v>
      </c>
      <c r="N357" s="75">
        <v>0.02</v>
      </c>
    </row>
    <row r="358" spans="2:14">
      <c r="B358" t="s">
        <v>2773</v>
      </c>
      <c r="C358" t="s">
        <v>2774</v>
      </c>
      <c r="D358" t="s">
        <v>126</v>
      </c>
      <c r="E358" t="s">
        <v>1710</v>
      </c>
      <c r="G358" t="s">
        <v>1784</v>
      </c>
      <c r="H358" t="s">
        <v>116</v>
      </c>
      <c r="I358" s="75">
        <v>59700</v>
      </c>
      <c r="J358" s="75">
        <v>7.25</v>
      </c>
      <c r="K358" s="75">
        <v>20.497293525</v>
      </c>
      <c r="L358" s="75">
        <v>0.01</v>
      </c>
      <c r="M358" s="75">
        <v>0</v>
      </c>
      <c r="N358" s="75">
        <v>0</v>
      </c>
    </row>
    <row r="359" spans="2:14">
      <c r="B359" t="s">
        <v>2775</v>
      </c>
      <c r="C359" t="s">
        <v>2776</v>
      </c>
      <c r="D359" t="s">
        <v>126</v>
      </c>
      <c r="E359" t="s">
        <v>1710</v>
      </c>
      <c r="G359" t="s">
        <v>1784</v>
      </c>
      <c r="H359" t="s">
        <v>109</v>
      </c>
      <c r="I359" s="75">
        <v>16710.3</v>
      </c>
      <c r="J359" s="75">
        <v>16873</v>
      </c>
      <c r="K359" s="75">
        <v>9950.1175551510005</v>
      </c>
      <c r="L359" s="75">
        <v>0</v>
      </c>
      <c r="M359" s="75">
        <v>0.26</v>
      </c>
      <c r="N359" s="75">
        <v>0.04</v>
      </c>
    </row>
    <row r="360" spans="2:14">
      <c r="B360" t="s">
        <v>2775</v>
      </c>
      <c r="C360" t="s">
        <v>2776</v>
      </c>
      <c r="D360" t="s">
        <v>126</v>
      </c>
      <c r="E360" t="s">
        <v>1710</v>
      </c>
      <c r="G360" t="s">
        <v>1784</v>
      </c>
      <c r="H360" t="s">
        <v>109</v>
      </c>
      <c r="I360" s="75">
        <v>10404.91</v>
      </c>
      <c r="J360" s="75">
        <v>16873</v>
      </c>
      <c r="K360" s="75">
        <v>6195.5846185147002</v>
      </c>
      <c r="L360" s="75">
        <v>0</v>
      </c>
      <c r="M360" s="75">
        <v>0.16</v>
      </c>
      <c r="N360" s="75">
        <v>0.02</v>
      </c>
    </row>
    <row r="361" spans="2:14">
      <c r="B361" t="s">
        <v>2777</v>
      </c>
      <c r="C361" t="s">
        <v>2778</v>
      </c>
      <c r="D361" t="s">
        <v>2564</v>
      </c>
      <c r="E361" t="s">
        <v>1710</v>
      </c>
      <c r="G361" t="s">
        <v>1784</v>
      </c>
      <c r="H361" t="s">
        <v>109</v>
      </c>
      <c r="I361" s="75">
        <v>22543.98</v>
      </c>
      <c r="J361" s="75">
        <v>3591</v>
      </c>
      <c r="K361" s="75">
        <v>2856.9172016322</v>
      </c>
      <c r="L361" s="75">
        <v>0.01</v>
      </c>
      <c r="M361" s="75">
        <v>0.08</v>
      </c>
      <c r="N361" s="75">
        <v>0.01</v>
      </c>
    </row>
    <row r="362" spans="2:14">
      <c r="B362" t="s">
        <v>2779</v>
      </c>
      <c r="C362" t="s">
        <v>2780</v>
      </c>
      <c r="D362" t="s">
        <v>1734</v>
      </c>
      <c r="E362" t="s">
        <v>1710</v>
      </c>
      <c r="G362" t="s">
        <v>1784</v>
      </c>
      <c r="H362" t="s">
        <v>116</v>
      </c>
      <c r="I362" s="75">
        <v>922977.06</v>
      </c>
      <c r="J362" s="75">
        <v>255</v>
      </c>
      <c r="K362" s="75">
        <v>11145.903280757</v>
      </c>
      <c r="L362" s="75">
        <v>0.26</v>
      </c>
      <c r="M362" s="75">
        <v>0.3</v>
      </c>
      <c r="N362" s="75">
        <v>0.04</v>
      </c>
    </row>
    <row r="363" spans="2:14">
      <c r="B363" t="s">
        <v>2781</v>
      </c>
      <c r="C363" t="s">
        <v>2782</v>
      </c>
      <c r="D363" t="s">
        <v>2564</v>
      </c>
      <c r="E363" t="s">
        <v>1710</v>
      </c>
      <c r="G363" t="s">
        <v>1784</v>
      </c>
      <c r="H363" t="s">
        <v>109</v>
      </c>
      <c r="I363" s="75">
        <v>-527.41</v>
      </c>
      <c r="J363" s="75">
        <v>26199</v>
      </c>
      <c r="K363" s="75">
        <v>-487.62361888110001</v>
      </c>
      <c r="L363" s="75">
        <v>0</v>
      </c>
      <c r="M363" s="75">
        <v>-0.01</v>
      </c>
      <c r="N363" s="75">
        <v>0</v>
      </c>
    </row>
    <row r="364" spans="2:14">
      <c r="B364" t="s">
        <v>2783</v>
      </c>
      <c r="C364" t="s">
        <v>2784</v>
      </c>
      <c r="D364" t="s">
        <v>2564</v>
      </c>
      <c r="E364" t="s">
        <v>1710</v>
      </c>
      <c r="G364" t="s">
        <v>1784</v>
      </c>
      <c r="H364" t="s">
        <v>109</v>
      </c>
      <c r="I364" s="75">
        <v>89300.96</v>
      </c>
      <c r="J364" s="75">
        <v>3796</v>
      </c>
      <c r="K364" s="75">
        <v>11962.831614406399</v>
      </c>
      <c r="L364" s="75">
        <v>0.01</v>
      </c>
      <c r="M364" s="75">
        <v>0.32</v>
      </c>
      <c r="N364" s="75">
        <v>0.05</v>
      </c>
    </row>
    <row r="365" spans="2:14">
      <c r="B365" t="s">
        <v>2785</v>
      </c>
      <c r="C365" t="s">
        <v>2786</v>
      </c>
      <c r="D365" t="s">
        <v>424</v>
      </c>
      <c r="E365" t="s">
        <v>1710</v>
      </c>
      <c r="G365" t="s">
        <v>1784</v>
      </c>
      <c r="H365" t="s">
        <v>109</v>
      </c>
      <c r="I365" s="75">
        <v>367491.27</v>
      </c>
      <c r="J365" s="75">
        <v>475</v>
      </c>
      <c r="K365" s="75">
        <v>6160.1642861925002</v>
      </c>
      <c r="L365" s="75">
        <v>0.5</v>
      </c>
      <c r="M365" s="75">
        <v>0.16</v>
      </c>
      <c r="N365" s="75">
        <v>0.02</v>
      </c>
    </row>
    <row r="366" spans="2:14">
      <c r="B366" t="s">
        <v>2787</v>
      </c>
      <c r="C366" t="s">
        <v>2788</v>
      </c>
      <c r="D366" t="s">
        <v>424</v>
      </c>
      <c r="E366" t="s">
        <v>1710</v>
      </c>
      <c r="G366" t="s">
        <v>1784</v>
      </c>
      <c r="H366" t="s">
        <v>109</v>
      </c>
      <c r="I366" s="75">
        <v>4624.3999999999996</v>
      </c>
      <c r="J366" s="75">
        <v>4808</v>
      </c>
      <c r="K366" s="75">
        <v>784.64192540800002</v>
      </c>
      <c r="L366" s="75">
        <v>0</v>
      </c>
      <c r="M366" s="75">
        <v>0.02</v>
      </c>
      <c r="N366" s="75">
        <v>0</v>
      </c>
    </row>
    <row r="367" spans="2:14">
      <c r="B367" t="s">
        <v>2789</v>
      </c>
      <c r="C367" t="s">
        <v>2790</v>
      </c>
      <c r="D367" t="s">
        <v>1734</v>
      </c>
      <c r="E367" t="s">
        <v>1710</v>
      </c>
      <c r="G367" t="s">
        <v>1784</v>
      </c>
      <c r="H367" t="s">
        <v>116</v>
      </c>
      <c r="I367" s="75">
        <v>576705.57999999996</v>
      </c>
      <c r="J367" s="75">
        <v>179.75</v>
      </c>
      <c r="K367" s="75">
        <v>4909.1605458327804</v>
      </c>
      <c r="L367" s="75">
        <v>0.44</v>
      </c>
      <c r="M367" s="75">
        <v>0.13</v>
      </c>
      <c r="N367" s="75">
        <v>0.02</v>
      </c>
    </row>
    <row r="368" spans="2:14">
      <c r="B368" t="s">
        <v>2791</v>
      </c>
      <c r="C368" t="s">
        <v>2790</v>
      </c>
      <c r="D368" t="s">
        <v>1734</v>
      </c>
      <c r="E368" t="s">
        <v>1710</v>
      </c>
      <c r="G368" t="s">
        <v>1784</v>
      </c>
      <c r="H368" t="s">
        <v>116</v>
      </c>
      <c r="I368" s="75">
        <v>57805.06</v>
      </c>
      <c r="J368" s="75">
        <v>179.75</v>
      </c>
      <c r="K368" s="75">
        <v>492.06099219899397</v>
      </c>
      <c r="L368" s="75">
        <v>0.04</v>
      </c>
      <c r="M368" s="75">
        <v>0.01</v>
      </c>
      <c r="N368" s="75">
        <v>0</v>
      </c>
    </row>
    <row r="369" spans="2:14">
      <c r="B369" t="s">
        <v>2792</v>
      </c>
      <c r="C369" t="s">
        <v>2793</v>
      </c>
      <c r="D369" t="s">
        <v>2564</v>
      </c>
      <c r="E369" t="s">
        <v>1710</v>
      </c>
      <c r="F369" t="s">
        <v>2794</v>
      </c>
      <c r="G369" t="s">
        <v>1784</v>
      </c>
      <c r="H369" t="s">
        <v>109</v>
      </c>
      <c r="I369" s="75">
        <v>12853.07</v>
      </c>
      <c r="J369" s="75">
        <v>11237</v>
      </c>
      <c r="K369" s="75">
        <v>5096.9328504511004</v>
      </c>
      <c r="L369" s="75">
        <v>0.01</v>
      </c>
      <c r="M369" s="75">
        <v>0.13</v>
      </c>
      <c r="N369" s="75">
        <v>0.02</v>
      </c>
    </row>
    <row r="370" spans="2:14">
      <c r="B370" t="s">
        <v>2792</v>
      </c>
      <c r="C370" t="s">
        <v>2793</v>
      </c>
      <c r="D370" t="s">
        <v>2564</v>
      </c>
      <c r="E370" t="s">
        <v>1710</v>
      </c>
      <c r="F370" t="s">
        <v>2794</v>
      </c>
      <c r="G370" t="s">
        <v>1784</v>
      </c>
      <c r="H370" t="s">
        <v>109</v>
      </c>
      <c r="I370" s="75">
        <v>17688.330000000002</v>
      </c>
      <c r="J370" s="75">
        <v>11237</v>
      </c>
      <c r="K370" s="75">
        <v>7014.3732389709003</v>
      </c>
      <c r="L370" s="75">
        <v>0.01</v>
      </c>
      <c r="M370" s="75">
        <v>0.19</v>
      </c>
      <c r="N370" s="75">
        <v>0.03</v>
      </c>
    </row>
    <row r="371" spans="2:14">
      <c r="B371" t="s">
        <v>2795</v>
      </c>
      <c r="C371" t="s">
        <v>2796</v>
      </c>
      <c r="D371" t="s">
        <v>126</v>
      </c>
      <c r="E371" t="s">
        <v>1710</v>
      </c>
      <c r="G371" t="s">
        <v>1766</v>
      </c>
      <c r="H371" t="s">
        <v>113</v>
      </c>
      <c r="I371" s="75">
        <v>83831.44</v>
      </c>
      <c r="J371" s="75">
        <v>2166</v>
      </c>
      <c r="K371" s="75">
        <v>7548.05325419376</v>
      </c>
      <c r="L371" s="75">
        <v>0.02</v>
      </c>
      <c r="M371" s="75">
        <v>0.2</v>
      </c>
      <c r="N371" s="75">
        <v>0.03</v>
      </c>
    </row>
    <row r="372" spans="2:14">
      <c r="B372" t="s">
        <v>2797</v>
      </c>
      <c r="C372" t="s">
        <v>2798</v>
      </c>
      <c r="D372" t="s">
        <v>126</v>
      </c>
      <c r="E372" t="s">
        <v>1710</v>
      </c>
      <c r="G372" t="s">
        <v>1766</v>
      </c>
      <c r="H372" t="s">
        <v>113</v>
      </c>
      <c r="I372" s="75">
        <v>1012.49</v>
      </c>
      <c r="J372" s="75">
        <v>136885</v>
      </c>
      <c r="K372" s="75">
        <v>5761.2428203368499</v>
      </c>
      <c r="L372" s="75">
        <v>0.01</v>
      </c>
      <c r="M372" s="75">
        <v>0.15</v>
      </c>
      <c r="N372" s="75">
        <v>0.02</v>
      </c>
    </row>
    <row r="373" spans="2:14">
      <c r="B373" t="s">
        <v>2799</v>
      </c>
      <c r="C373" t="s">
        <v>2800</v>
      </c>
      <c r="D373" t="s">
        <v>126</v>
      </c>
      <c r="E373" t="s">
        <v>1710</v>
      </c>
      <c r="G373" t="s">
        <v>1766</v>
      </c>
      <c r="H373" t="s">
        <v>109</v>
      </c>
      <c r="I373" s="75">
        <v>71019.3</v>
      </c>
      <c r="J373" s="75">
        <v>4831</v>
      </c>
      <c r="K373" s="75">
        <v>12107.795669607</v>
      </c>
      <c r="L373" s="75">
        <v>0.01</v>
      </c>
      <c r="M373" s="75">
        <v>0.32</v>
      </c>
      <c r="N373" s="75">
        <v>0.05</v>
      </c>
    </row>
    <row r="374" spans="2:14">
      <c r="B374" t="s">
        <v>2801</v>
      </c>
      <c r="C374" t="s">
        <v>2802</v>
      </c>
      <c r="D374" t="s">
        <v>126</v>
      </c>
      <c r="E374" t="s">
        <v>1710</v>
      </c>
      <c r="G374" t="s">
        <v>1766</v>
      </c>
      <c r="H374" t="s">
        <v>113</v>
      </c>
      <c r="I374" s="75">
        <v>32379.65</v>
      </c>
      <c r="J374" s="75">
        <v>2232.5</v>
      </c>
      <c r="K374" s="75">
        <v>3004.92194017263</v>
      </c>
      <c r="L374" s="75">
        <v>0.02</v>
      </c>
      <c r="M374" s="75">
        <v>0.08</v>
      </c>
      <c r="N374" s="75">
        <v>0.01</v>
      </c>
    </row>
    <row r="375" spans="2:14">
      <c r="B375" t="s">
        <v>2803</v>
      </c>
      <c r="C375" t="s">
        <v>2802</v>
      </c>
      <c r="D375" t="s">
        <v>126</v>
      </c>
      <c r="E375" t="s">
        <v>1710</v>
      </c>
      <c r="G375" t="s">
        <v>1766</v>
      </c>
      <c r="H375" t="s">
        <v>113</v>
      </c>
      <c r="I375" s="75">
        <v>80879.179999999993</v>
      </c>
      <c r="J375" s="75">
        <v>2233.5</v>
      </c>
      <c r="K375" s="75">
        <v>7509.1758257435804</v>
      </c>
      <c r="L375" s="75">
        <v>0.04</v>
      </c>
      <c r="M375" s="75">
        <v>0.2</v>
      </c>
      <c r="N375" s="75">
        <v>0.03</v>
      </c>
    </row>
    <row r="376" spans="2:14">
      <c r="B376" t="s">
        <v>2804</v>
      </c>
      <c r="C376" t="s">
        <v>2805</v>
      </c>
      <c r="D376" t="s">
        <v>424</v>
      </c>
      <c r="E376" t="s">
        <v>1710</v>
      </c>
      <c r="G376" t="s">
        <v>1766</v>
      </c>
      <c r="H376" t="s">
        <v>109</v>
      </c>
      <c r="I376" s="75">
        <v>10525.16</v>
      </c>
      <c r="J376" s="75">
        <v>22426</v>
      </c>
      <c r="K376" s="75">
        <v>8329.7541346664002</v>
      </c>
      <c r="L376" s="75">
        <v>0</v>
      </c>
      <c r="M376" s="75">
        <v>0.22</v>
      </c>
      <c r="N376" s="75">
        <v>0.03</v>
      </c>
    </row>
    <row r="377" spans="2:14">
      <c r="B377" t="s">
        <v>2806</v>
      </c>
      <c r="C377" t="s">
        <v>2807</v>
      </c>
      <c r="D377" t="s">
        <v>424</v>
      </c>
      <c r="E377" t="s">
        <v>1710</v>
      </c>
      <c r="G377" t="s">
        <v>1766</v>
      </c>
      <c r="H377" t="s">
        <v>109</v>
      </c>
      <c r="I377" s="75">
        <v>99811.98</v>
      </c>
      <c r="J377" s="75">
        <v>2424</v>
      </c>
      <c r="K377" s="75">
        <v>8538.2122126607992</v>
      </c>
      <c r="L377" s="75">
        <v>0</v>
      </c>
      <c r="M377" s="75">
        <v>0.23</v>
      </c>
      <c r="N377" s="75">
        <v>0.03</v>
      </c>
    </row>
    <row r="378" spans="2:14">
      <c r="B378" t="s">
        <v>2808</v>
      </c>
      <c r="C378" t="s">
        <v>2809</v>
      </c>
      <c r="D378" t="s">
        <v>424</v>
      </c>
      <c r="E378" t="s">
        <v>1710</v>
      </c>
      <c r="G378" t="s">
        <v>1766</v>
      </c>
      <c r="H378" t="s">
        <v>109</v>
      </c>
      <c r="I378" s="75">
        <v>29966.13</v>
      </c>
      <c r="J378" s="75">
        <v>2359</v>
      </c>
      <c r="K378" s="75">
        <v>2494.6536526443001</v>
      </c>
      <c r="L378" s="75">
        <v>0.04</v>
      </c>
      <c r="M378" s="75">
        <v>7.0000000000000007E-2</v>
      </c>
      <c r="N378" s="75">
        <v>0.01</v>
      </c>
    </row>
    <row r="379" spans="2:14">
      <c r="B379" t="s">
        <v>2808</v>
      </c>
      <c r="C379" t="s">
        <v>2809</v>
      </c>
      <c r="D379" t="s">
        <v>424</v>
      </c>
      <c r="E379" t="s">
        <v>1710</v>
      </c>
      <c r="G379" t="s">
        <v>1766</v>
      </c>
      <c r="H379" t="s">
        <v>109</v>
      </c>
      <c r="I379" s="75">
        <v>11561.02</v>
      </c>
      <c r="J379" s="75">
        <v>2359</v>
      </c>
      <c r="K379" s="75">
        <v>962.44462569220002</v>
      </c>
      <c r="L379" s="75">
        <v>0.01</v>
      </c>
      <c r="M379" s="75">
        <v>0.03</v>
      </c>
      <c r="N379" s="75">
        <v>0</v>
      </c>
    </row>
    <row r="380" spans="2:14">
      <c r="B380" t="s">
        <v>2810</v>
      </c>
      <c r="C380" t="s">
        <v>2811</v>
      </c>
      <c r="D380" t="s">
        <v>126</v>
      </c>
      <c r="E380" t="s">
        <v>1710</v>
      </c>
      <c r="G380" t="s">
        <v>1766</v>
      </c>
      <c r="H380" t="s">
        <v>109</v>
      </c>
      <c r="I380" s="75">
        <v>8786.3799999999992</v>
      </c>
      <c r="J380" s="75">
        <v>14058</v>
      </c>
      <c r="K380" s="75">
        <v>4358.9830411116</v>
      </c>
      <c r="L380" s="75">
        <v>0</v>
      </c>
      <c r="M380" s="75">
        <v>0.12</v>
      </c>
      <c r="N380" s="75">
        <v>0.02</v>
      </c>
    </row>
    <row r="381" spans="2:14">
      <c r="B381" t="s">
        <v>2812</v>
      </c>
      <c r="C381" t="s">
        <v>2813</v>
      </c>
      <c r="D381" t="s">
        <v>2564</v>
      </c>
      <c r="E381" t="s">
        <v>1710</v>
      </c>
      <c r="G381" t="s">
        <v>1766</v>
      </c>
      <c r="H381" t="s">
        <v>109</v>
      </c>
      <c r="I381" s="75">
        <v>104497.42</v>
      </c>
      <c r="J381" s="75">
        <v>1851</v>
      </c>
      <c r="K381" s="75">
        <v>6825.9585247818004</v>
      </c>
      <c r="L381" s="75">
        <v>0.03</v>
      </c>
      <c r="M381" s="75">
        <v>0.18</v>
      </c>
      <c r="N381" s="75">
        <v>0.03</v>
      </c>
    </row>
    <row r="382" spans="2:14">
      <c r="B382" t="s">
        <v>2814</v>
      </c>
      <c r="C382" t="s">
        <v>2815</v>
      </c>
      <c r="D382" t="s">
        <v>2564</v>
      </c>
      <c r="E382" t="s">
        <v>1710</v>
      </c>
      <c r="G382" t="s">
        <v>1766</v>
      </c>
      <c r="H382" t="s">
        <v>109</v>
      </c>
      <c r="I382" s="75">
        <v>39648.49</v>
      </c>
      <c r="J382" s="75">
        <v>3353</v>
      </c>
      <c r="K382" s="75">
        <v>4691.5015461713001</v>
      </c>
      <c r="L382" s="75">
        <v>0.06</v>
      </c>
      <c r="M382" s="75">
        <v>0.12</v>
      </c>
      <c r="N382" s="75">
        <v>0.02</v>
      </c>
    </row>
    <row r="383" spans="2:14">
      <c r="B383" t="s">
        <v>2816</v>
      </c>
      <c r="C383" t="s">
        <v>2817</v>
      </c>
      <c r="D383" t="s">
        <v>424</v>
      </c>
      <c r="E383" t="s">
        <v>1710</v>
      </c>
      <c r="G383" t="s">
        <v>1766</v>
      </c>
      <c r="H383" t="s">
        <v>109</v>
      </c>
      <c r="I383" s="75">
        <v>81054.27</v>
      </c>
      <c r="J383" s="75">
        <v>2459</v>
      </c>
      <c r="K383" s="75">
        <v>7033.7363580296997</v>
      </c>
      <c r="L383" s="75">
        <v>0.09</v>
      </c>
      <c r="M383" s="75">
        <v>0.19</v>
      </c>
      <c r="N383" s="75">
        <v>0.03</v>
      </c>
    </row>
    <row r="384" spans="2:14">
      <c r="B384" t="s">
        <v>2818</v>
      </c>
      <c r="C384" t="s">
        <v>2819</v>
      </c>
      <c r="D384" t="s">
        <v>424</v>
      </c>
      <c r="E384" t="s">
        <v>1710</v>
      </c>
      <c r="G384" t="s">
        <v>1766</v>
      </c>
      <c r="H384" t="s">
        <v>109</v>
      </c>
      <c r="I384" s="75">
        <v>229258.79</v>
      </c>
      <c r="J384" s="75">
        <v>349</v>
      </c>
      <c r="K384" s="75">
        <v>2823.5994019858999</v>
      </c>
      <c r="L384" s="75">
        <v>0.1</v>
      </c>
      <c r="M384" s="75">
        <v>7.0000000000000007E-2</v>
      </c>
      <c r="N384" s="75">
        <v>0.01</v>
      </c>
    </row>
    <row r="385" spans="2:14">
      <c r="B385" t="s">
        <v>2820</v>
      </c>
      <c r="C385" t="s">
        <v>2821</v>
      </c>
      <c r="D385" t="s">
        <v>424</v>
      </c>
      <c r="E385" t="s">
        <v>1710</v>
      </c>
      <c r="G385" t="s">
        <v>1766</v>
      </c>
      <c r="H385" t="s">
        <v>109</v>
      </c>
      <c r="I385" s="75">
        <v>37921.730000000003</v>
      </c>
      <c r="J385" s="75">
        <v>6116</v>
      </c>
      <c r="K385" s="75">
        <v>8184.7850209972003</v>
      </c>
      <c r="L385" s="75">
        <v>0.01</v>
      </c>
      <c r="M385" s="75">
        <v>0.22</v>
      </c>
      <c r="N385" s="75">
        <v>0.03</v>
      </c>
    </row>
    <row r="386" spans="2:14">
      <c r="B386" t="s">
        <v>2822</v>
      </c>
      <c r="C386" t="s">
        <v>2823</v>
      </c>
      <c r="D386" t="s">
        <v>126</v>
      </c>
      <c r="E386" t="s">
        <v>1710</v>
      </c>
      <c r="G386" t="s">
        <v>1771</v>
      </c>
      <c r="H386" t="s">
        <v>113</v>
      </c>
      <c r="I386" s="75">
        <v>37573.26</v>
      </c>
      <c r="J386" s="75">
        <v>4019.5</v>
      </c>
      <c r="K386" s="75">
        <v>6277.9880952363401</v>
      </c>
      <c r="L386" s="75">
        <v>0.01</v>
      </c>
      <c r="M386" s="75">
        <v>0.17</v>
      </c>
      <c r="N386" s="75">
        <v>0.02</v>
      </c>
    </row>
    <row r="387" spans="2:14">
      <c r="B387" t="s">
        <v>2824</v>
      </c>
      <c r="C387" t="s">
        <v>2825</v>
      </c>
      <c r="D387" t="s">
        <v>126</v>
      </c>
      <c r="E387" t="s">
        <v>1710</v>
      </c>
      <c r="G387" t="s">
        <v>1771</v>
      </c>
      <c r="H387" t="s">
        <v>113</v>
      </c>
      <c r="I387" s="75">
        <v>57805.06</v>
      </c>
      <c r="J387" s="75">
        <v>1567.7</v>
      </c>
      <c r="K387" s="75">
        <v>3767.0240398097799</v>
      </c>
      <c r="L387" s="75">
        <v>0</v>
      </c>
      <c r="M387" s="75">
        <v>0.1</v>
      </c>
      <c r="N387" s="75">
        <v>0.01</v>
      </c>
    </row>
    <row r="388" spans="2:14">
      <c r="B388" t="s">
        <v>2826</v>
      </c>
      <c r="C388" t="s">
        <v>2827</v>
      </c>
      <c r="D388" t="s">
        <v>1734</v>
      </c>
      <c r="E388" t="s">
        <v>1710</v>
      </c>
      <c r="G388" t="s">
        <v>1771</v>
      </c>
      <c r="H388" t="s">
        <v>116</v>
      </c>
      <c r="I388" s="75">
        <v>1908.48</v>
      </c>
      <c r="J388" s="75">
        <v>638</v>
      </c>
      <c r="K388" s="75">
        <v>57.662368135679998</v>
      </c>
      <c r="L388" s="75">
        <v>0</v>
      </c>
      <c r="M388" s="75">
        <v>0</v>
      </c>
      <c r="N388" s="75">
        <v>0</v>
      </c>
    </row>
    <row r="389" spans="2:14">
      <c r="B389" t="s">
        <v>2828</v>
      </c>
      <c r="C389" t="s">
        <v>2829</v>
      </c>
      <c r="D389" t="s">
        <v>126</v>
      </c>
      <c r="E389" t="s">
        <v>1710</v>
      </c>
      <c r="G389" t="s">
        <v>1771</v>
      </c>
      <c r="H389" t="s">
        <v>113</v>
      </c>
      <c r="I389" s="75">
        <v>148674.6</v>
      </c>
      <c r="J389" s="75">
        <v>1382</v>
      </c>
      <c r="K389" s="75">
        <v>8541.1116463067992</v>
      </c>
      <c r="L389" s="75">
        <v>0.01</v>
      </c>
      <c r="M389" s="75">
        <v>0.23</v>
      </c>
      <c r="N389" s="75">
        <v>0.03</v>
      </c>
    </row>
    <row r="390" spans="2:14">
      <c r="B390" t="s">
        <v>2830</v>
      </c>
      <c r="C390" t="s">
        <v>2831</v>
      </c>
      <c r="D390" t="s">
        <v>126</v>
      </c>
      <c r="E390" t="s">
        <v>1710</v>
      </c>
      <c r="G390" t="s">
        <v>1771</v>
      </c>
      <c r="H390" t="s">
        <v>113</v>
      </c>
      <c r="I390" s="75">
        <v>2754989.05</v>
      </c>
      <c r="J390" s="75">
        <v>79.8</v>
      </c>
      <c r="K390" s="75">
        <v>9138.8667575920899</v>
      </c>
      <c r="L390" s="75">
        <v>0.02</v>
      </c>
      <c r="M390" s="75">
        <v>0.24</v>
      </c>
      <c r="N390" s="75">
        <v>0.04</v>
      </c>
    </row>
    <row r="391" spans="2:14">
      <c r="B391" t="s">
        <v>2832</v>
      </c>
      <c r="C391" t="s">
        <v>2833</v>
      </c>
      <c r="D391" t="s">
        <v>126</v>
      </c>
      <c r="E391" t="s">
        <v>1710</v>
      </c>
      <c r="G391" t="s">
        <v>1771</v>
      </c>
      <c r="H391" t="s">
        <v>113</v>
      </c>
      <c r="I391" s="75">
        <v>1298068.78</v>
      </c>
      <c r="J391" s="75">
        <v>64.2</v>
      </c>
      <c r="K391" s="75">
        <v>3464.1948356356402</v>
      </c>
      <c r="L391" s="75">
        <v>0.02</v>
      </c>
      <c r="M391" s="75">
        <v>0.09</v>
      </c>
      <c r="N391" s="75">
        <v>0.01</v>
      </c>
    </row>
    <row r="392" spans="2:14">
      <c r="B392" t="s">
        <v>2834</v>
      </c>
      <c r="C392" t="s">
        <v>2835</v>
      </c>
      <c r="D392" t="s">
        <v>1734</v>
      </c>
      <c r="E392" t="s">
        <v>1710</v>
      </c>
      <c r="G392" t="s">
        <v>1771</v>
      </c>
      <c r="H392" t="s">
        <v>116</v>
      </c>
      <c r="I392" s="75">
        <v>608130.48</v>
      </c>
      <c r="J392" s="75">
        <v>205.2500000000006</v>
      </c>
      <c r="K392" s="75">
        <v>5911.0430127641303</v>
      </c>
      <c r="L392" s="75">
        <v>0</v>
      </c>
      <c r="M392" s="75">
        <v>0.16</v>
      </c>
      <c r="N392" s="75">
        <v>0.02</v>
      </c>
    </row>
    <row r="393" spans="2:14">
      <c r="B393" t="s">
        <v>2836</v>
      </c>
      <c r="C393" t="s">
        <v>2837</v>
      </c>
      <c r="D393" t="s">
        <v>2564</v>
      </c>
      <c r="E393" t="s">
        <v>1710</v>
      </c>
      <c r="G393" t="s">
        <v>1771</v>
      </c>
      <c r="H393" t="s">
        <v>109</v>
      </c>
      <c r="I393" s="75">
        <v>27977.62</v>
      </c>
      <c r="J393" s="75">
        <v>2806</v>
      </c>
      <c r="K393" s="75">
        <v>2770.4485686988</v>
      </c>
      <c r="L393" s="75">
        <v>0</v>
      </c>
      <c r="M393" s="75">
        <v>7.0000000000000007E-2</v>
      </c>
      <c r="N393" s="75">
        <v>0.01</v>
      </c>
    </row>
    <row r="394" spans="2:14">
      <c r="B394" t="s">
        <v>2838</v>
      </c>
      <c r="C394" t="s">
        <v>2839</v>
      </c>
      <c r="D394" t="s">
        <v>126</v>
      </c>
      <c r="E394" t="s">
        <v>1710</v>
      </c>
      <c r="G394" t="s">
        <v>1781</v>
      </c>
      <c r="H394" t="s">
        <v>113</v>
      </c>
      <c r="I394" s="75">
        <v>34104.97</v>
      </c>
      <c r="J394" s="75">
        <v>2662</v>
      </c>
      <c r="K394" s="75">
        <v>3773.9426834896599</v>
      </c>
      <c r="L394" s="75">
        <v>0</v>
      </c>
      <c r="M394" s="75">
        <v>0.1</v>
      </c>
      <c r="N394" s="75">
        <v>0.01</v>
      </c>
    </row>
    <row r="395" spans="2:14">
      <c r="B395" t="s">
        <v>2840</v>
      </c>
      <c r="C395" t="s">
        <v>2841</v>
      </c>
      <c r="D395" t="s">
        <v>126</v>
      </c>
      <c r="E395" t="s">
        <v>1710</v>
      </c>
      <c r="G395" t="s">
        <v>1781</v>
      </c>
      <c r="H395" t="s">
        <v>113</v>
      </c>
      <c r="I395" s="75">
        <v>469030.24</v>
      </c>
      <c r="J395" s="75">
        <v>504</v>
      </c>
      <c r="K395" s="75">
        <v>9826.5474954662404</v>
      </c>
      <c r="L395" s="75">
        <v>0</v>
      </c>
      <c r="M395" s="75">
        <v>0.26</v>
      </c>
      <c r="N395" s="75">
        <v>0.04</v>
      </c>
    </row>
    <row r="396" spans="2:14">
      <c r="B396" t="s">
        <v>2842</v>
      </c>
      <c r="C396" t="s">
        <v>2843</v>
      </c>
      <c r="D396" t="s">
        <v>126</v>
      </c>
      <c r="E396" t="s">
        <v>1710</v>
      </c>
      <c r="G396" t="s">
        <v>1781</v>
      </c>
      <c r="H396" t="s">
        <v>113</v>
      </c>
      <c r="I396" s="75">
        <v>143356.51999999999</v>
      </c>
      <c r="J396" s="75">
        <v>1021.5</v>
      </c>
      <c r="K396" s="75">
        <v>6087.3097042474201</v>
      </c>
      <c r="L396" s="75">
        <v>0.03</v>
      </c>
      <c r="M396" s="75">
        <v>0.16</v>
      </c>
      <c r="N396" s="75">
        <v>0.02</v>
      </c>
    </row>
    <row r="397" spans="2:14">
      <c r="B397" t="s">
        <v>2844</v>
      </c>
      <c r="C397" t="s">
        <v>2845</v>
      </c>
      <c r="D397" t="s">
        <v>2564</v>
      </c>
      <c r="E397" t="s">
        <v>1710</v>
      </c>
      <c r="G397" t="s">
        <v>1781</v>
      </c>
      <c r="H397" t="s">
        <v>109</v>
      </c>
      <c r="I397" s="75">
        <v>189483.11</v>
      </c>
      <c r="J397" s="75">
        <v>2880</v>
      </c>
      <c r="K397" s="75">
        <v>19258.153781472</v>
      </c>
      <c r="L397" s="75">
        <v>0.45</v>
      </c>
      <c r="M397" s="75">
        <v>0.51</v>
      </c>
      <c r="N397" s="75">
        <v>0.08</v>
      </c>
    </row>
    <row r="398" spans="2:14">
      <c r="B398" t="s">
        <v>2846</v>
      </c>
      <c r="C398" t="s">
        <v>2847</v>
      </c>
      <c r="D398" t="s">
        <v>126</v>
      </c>
      <c r="E398" t="s">
        <v>1710</v>
      </c>
      <c r="G398" t="s">
        <v>126</v>
      </c>
      <c r="H398" t="s">
        <v>109</v>
      </c>
      <c r="I398" s="75">
        <v>6936.57</v>
      </c>
      <c r="J398" s="75">
        <v>15730</v>
      </c>
      <c r="K398" s="75">
        <v>3850.5711648689999</v>
      </c>
      <c r="L398" s="75">
        <v>0</v>
      </c>
      <c r="M398" s="75">
        <v>0.1</v>
      </c>
      <c r="N398" s="75">
        <v>0.02</v>
      </c>
    </row>
    <row r="399" spans="2:14">
      <c r="B399" t="s">
        <v>2848</v>
      </c>
      <c r="C399" t="s">
        <v>2849</v>
      </c>
      <c r="D399" t="s">
        <v>2564</v>
      </c>
      <c r="E399" t="s">
        <v>1710</v>
      </c>
      <c r="G399" t="s">
        <v>126</v>
      </c>
      <c r="H399" t="s">
        <v>109</v>
      </c>
      <c r="I399" s="75">
        <v>12561.75</v>
      </c>
      <c r="J399" s="75">
        <v>13834</v>
      </c>
      <c r="K399" s="75">
        <v>6132.6697148550002</v>
      </c>
      <c r="L399" s="75">
        <v>0.01</v>
      </c>
      <c r="M399" s="75">
        <v>0.16</v>
      </c>
      <c r="N399" s="75">
        <v>0.02</v>
      </c>
    </row>
    <row r="400" spans="2:14">
      <c r="B400" t="s">
        <v>2850</v>
      </c>
      <c r="C400" t="s">
        <v>2851</v>
      </c>
      <c r="D400" t="s">
        <v>424</v>
      </c>
      <c r="E400" t="s">
        <v>1710</v>
      </c>
      <c r="G400" t="s">
        <v>126</v>
      </c>
      <c r="H400" t="s">
        <v>109</v>
      </c>
      <c r="I400" s="75">
        <v>14075.99</v>
      </c>
      <c r="J400" s="75">
        <v>20408</v>
      </c>
      <c r="K400" s="75">
        <v>10137.5043503368</v>
      </c>
      <c r="L400" s="75">
        <v>0</v>
      </c>
      <c r="M400" s="75">
        <v>0.27</v>
      </c>
      <c r="N400" s="75">
        <v>0.04</v>
      </c>
    </row>
    <row r="401" spans="2:14">
      <c r="B401" t="s">
        <v>2852</v>
      </c>
      <c r="C401" t="s">
        <v>2853</v>
      </c>
      <c r="D401" t="s">
        <v>2564</v>
      </c>
      <c r="E401" t="s">
        <v>1710</v>
      </c>
      <c r="G401" t="s">
        <v>126</v>
      </c>
      <c r="H401" t="s">
        <v>109</v>
      </c>
      <c r="I401" s="75">
        <v>8931.1299999999992</v>
      </c>
      <c r="J401" s="75">
        <v>31000</v>
      </c>
      <c r="K401" s="75">
        <v>9770.5669087000006</v>
      </c>
      <c r="L401" s="75">
        <v>0</v>
      </c>
      <c r="M401" s="75">
        <v>0.26</v>
      </c>
      <c r="N401" s="75">
        <v>0.04</v>
      </c>
    </row>
    <row r="402" spans="2:14">
      <c r="B402" t="s">
        <v>2854</v>
      </c>
      <c r="C402" t="s">
        <v>2855</v>
      </c>
      <c r="D402" t="s">
        <v>126</v>
      </c>
      <c r="E402" t="s">
        <v>1710</v>
      </c>
      <c r="G402" t="s">
        <v>126</v>
      </c>
      <c r="H402" t="s">
        <v>113</v>
      </c>
      <c r="I402" s="75">
        <v>15738.46</v>
      </c>
      <c r="J402" s="75">
        <v>8441.7999999999993</v>
      </c>
      <c r="K402" s="75">
        <v>5522.8960668443297</v>
      </c>
      <c r="L402" s="75">
        <v>0</v>
      </c>
      <c r="M402" s="75">
        <v>0.15</v>
      </c>
      <c r="N402" s="75">
        <v>0.02</v>
      </c>
    </row>
    <row r="403" spans="2:14">
      <c r="B403" t="s">
        <v>2856</v>
      </c>
      <c r="C403" t="s">
        <v>2857</v>
      </c>
      <c r="D403" t="s">
        <v>424</v>
      </c>
      <c r="E403" t="s">
        <v>1710</v>
      </c>
      <c r="G403" t="s">
        <v>126</v>
      </c>
      <c r="H403" t="s">
        <v>109</v>
      </c>
      <c r="I403" s="75">
        <v>17258.25</v>
      </c>
      <c r="J403" s="75">
        <v>6301</v>
      </c>
      <c r="K403" s="75">
        <v>3837.5839913925001</v>
      </c>
      <c r="L403" s="75">
        <v>0</v>
      </c>
      <c r="M403" s="75">
        <v>0.1</v>
      </c>
      <c r="N403" s="75">
        <v>0.01</v>
      </c>
    </row>
    <row r="404" spans="2:14">
      <c r="B404" t="s">
        <v>2858</v>
      </c>
      <c r="C404" t="s">
        <v>2859</v>
      </c>
      <c r="D404" t="s">
        <v>424</v>
      </c>
      <c r="E404" t="s">
        <v>1710</v>
      </c>
      <c r="G404" t="s">
        <v>126</v>
      </c>
      <c r="H404" t="s">
        <v>109</v>
      </c>
      <c r="I404" s="75">
        <v>55557.38</v>
      </c>
      <c r="J404" s="75">
        <v>3621</v>
      </c>
      <c r="K404" s="75">
        <v>7099.4048034642001</v>
      </c>
      <c r="L404" s="75">
        <v>0.05</v>
      </c>
      <c r="M404" s="75">
        <v>0.19</v>
      </c>
      <c r="N404" s="75">
        <v>0.03</v>
      </c>
    </row>
    <row r="405" spans="2:14">
      <c r="B405" t="s">
        <v>2860</v>
      </c>
      <c r="C405" t="s">
        <v>2861</v>
      </c>
      <c r="D405" t="s">
        <v>424</v>
      </c>
      <c r="E405" t="s">
        <v>1710</v>
      </c>
      <c r="G405" t="s">
        <v>126</v>
      </c>
      <c r="H405" t="s">
        <v>109</v>
      </c>
      <c r="I405" s="75">
        <v>21211.66</v>
      </c>
      <c r="J405" s="75">
        <v>9813</v>
      </c>
      <c r="K405" s="75">
        <v>7345.6141909782</v>
      </c>
      <c r="L405" s="75">
        <v>0.04</v>
      </c>
      <c r="M405" s="75">
        <v>0.19</v>
      </c>
      <c r="N405" s="75">
        <v>0.03</v>
      </c>
    </row>
    <row r="406" spans="2:14">
      <c r="B406" t="s">
        <v>2862</v>
      </c>
      <c r="C406" t="s">
        <v>2863</v>
      </c>
      <c r="D406" t="s">
        <v>126</v>
      </c>
      <c r="E406" t="s">
        <v>1710</v>
      </c>
      <c r="G406" t="s">
        <v>126</v>
      </c>
      <c r="H406" t="s">
        <v>109</v>
      </c>
      <c r="I406" s="75">
        <v>17478.18</v>
      </c>
      <c r="J406" s="75">
        <v>14276</v>
      </c>
      <c r="K406" s="75">
        <v>8805.5077831271992</v>
      </c>
      <c r="L406" s="75">
        <v>0</v>
      </c>
      <c r="M406" s="75">
        <v>0.23</v>
      </c>
      <c r="N406" s="75">
        <v>0.03</v>
      </c>
    </row>
    <row r="407" spans="2:14">
      <c r="B407" t="s">
        <v>2864</v>
      </c>
      <c r="C407" t="s">
        <v>2865</v>
      </c>
      <c r="D407" t="s">
        <v>2564</v>
      </c>
      <c r="E407" t="s">
        <v>1710</v>
      </c>
      <c r="G407" t="s">
        <v>126</v>
      </c>
      <c r="H407" t="s">
        <v>109</v>
      </c>
      <c r="I407" s="75">
        <v>7029.09</v>
      </c>
      <c r="J407" s="75">
        <v>8011</v>
      </c>
      <c r="K407" s="75">
        <v>1987.1813112471</v>
      </c>
      <c r="L407" s="75">
        <v>0.01</v>
      </c>
      <c r="M407" s="75">
        <v>0.05</v>
      </c>
      <c r="N407" s="75">
        <v>0.01</v>
      </c>
    </row>
    <row r="408" spans="2:14">
      <c r="B408" t="s">
        <v>2866</v>
      </c>
      <c r="C408" t="s">
        <v>2867</v>
      </c>
      <c r="D408" t="s">
        <v>126</v>
      </c>
      <c r="E408" t="s">
        <v>1710</v>
      </c>
      <c r="G408" t="s">
        <v>126</v>
      </c>
      <c r="H408" t="s">
        <v>113</v>
      </c>
      <c r="I408" s="75">
        <v>4173.5</v>
      </c>
      <c r="J408" s="75">
        <v>21370</v>
      </c>
      <c r="K408" s="75">
        <v>3707.443293455</v>
      </c>
      <c r="L408" s="75">
        <v>0</v>
      </c>
      <c r="M408" s="75">
        <v>0.1</v>
      </c>
      <c r="N408" s="75">
        <v>0.01</v>
      </c>
    </row>
    <row r="409" spans="2:14">
      <c r="B409" t="s">
        <v>2868</v>
      </c>
      <c r="C409" t="s">
        <v>2869</v>
      </c>
      <c r="D409" t="s">
        <v>424</v>
      </c>
      <c r="E409" t="s">
        <v>1710</v>
      </c>
      <c r="G409" t="s">
        <v>126</v>
      </c>
      <c r="H409" t="s">
        <v>109</v>
      </c>
      <c r="I409" s="75">
        <v>29709</v>
      </c>
      <c r="J409" s="75">
        <v>8002</v>
      </c>
      <c r="K409" s="75">
        <v>8389.5417412200004</v>
      </c>
      <c r="L409" s="75">
        <v>0.01</v>
      </c>
      <c r="M409" s="75">
        <v>0.22</v>
      </c>
      <c r="N409" s="75">
        <v>0.03</v>
      </c>
    </row>
    <row r="410" spans="2:14">
      <c r="B410" t="s">
        <v>2870</v>
      </c>
      <c r="C410" t="s">
        <v>2871</v>
      </c>
      <c r="D410" t="s">
        <v>126</v>
      </c>
      <c r="E410" t="s">
        <v>1710</v>
      </c>
      <c r="G410" t="s">
        <v>126</v>
      </c>
      <c r="H410" t="s">
        <v>113</v>
      </c>
      <c r="I410" s="75">
        <v>12380.68</v>
      </c>
      <c r="J410" s="75">
        <v>2309</v>
      </c>
      <c r="K410" s="75">
        <v>1188.3325922982799</v>
      </c>
      <c r="L410" s="75">
        <v>0.11</v>
      </c>
      <c r="M410" s="75">
        <v>0.03</v>
      </c>
      <c r="N410" s="75">
        <v>0</v>
      </c>
    </row>
    <row r="411" spans="2:14">
      <c r="B411" t="s">
        <v>2872</v>
      </c>
      <c r="C411" t="s">
        <v>2873</v>
      </c>
      <c r="D411" t="s">
        <v>424</v>
      </c>
      <c r="E411" t="s">
        <v>1710</v>
      </c>
      <c r="G411" t="s">
        <v>126</v>
      </c>
      <c r="H411" t="s">
        <v>109</v>
      </c>
      <c r="I411" s="75">
        <v>67885.8</v>
      </c>
      <c r="J411" s="75">
        <v>3486</v>
      </c>
      <c r="K411" s="75">
        <v>8351.3749286519997</v>
      </c>
      <c r="L411" s="75">
        <v>0.05</v>
      </c>
      <c r="M411" s="75">
        <v>0.22</v>
      </c>
      <c r="N411" s="75">
        <v>0.03</v>
      </c>
    </row>
    <row r="412" spans="2:14">
      <c r="B412" t="s">
        <v>2874</v>
      </c>
      <c r="C412" t="s">
        <v>2875</v>
      </c>
      <c r="D412" t="s">
        <v>424</v>
      </c>
      <c r="E412" t="s">
        <v>1710</v>
      </c>
      <c r="G412" t="s">
        <v>126</v>
      </c>
      <c r="H412" t="s">
        <v>109</v>
      </c>
      <c r="I412" s="75">
        <v>81736.350000000006</v>
      </c>
      <c r="J412" s="75">
        <v>4058</v>
      </c>
      <c r="K412" s="75">
        <v>11705.202761907</v>
      </c>
      <c r="L412" s="75">
        <v>0.01</v>
      </c>
      <c r="M412" s="75">
        <v>0.31</v>
      </c>
      <c r="N412" s="75">
        <v>0.05</v>
      </c>
    </row>
    <row r="413" spans="2:14">
      <c r="B413" t="s">
        <v>2876</v>
      </c>
      <c r="C413" t="s">
        <v>2877</v>
      </c>
      <c r="D413" t="s">
        <v>2564</v>
      </c>
      <c r="E413" t="s">
        <v>1710</v>
      </c>
      <c r="G413" t="s">
        <v>126</v>
      </c>
      <c r="H413" t="s">
        <v>109</v>
      </c>
      <c r="I413" s="75">
        <v>26705.91</v>
      </c>
      <c r="J413" s="75">
        <v>8091</v>
      </c>
      <c r="K413" s="75">
        <v>7625.3756035148999</v>
      </c>
      <c r="L413" s="75">
        <v>0</v>
      </c>
      <c r="M413" s="75">
        <v>0.2</v>
      </c>
      <c r="N413" s="75">
        <v>0.03</v>
      </c>
    </row>
    <row r="414" spans="2:14">
      <c r="B414" t="s">
        <v>2878</v>
      </c>
      <c r="C414" t="s">
        <v>2879</v>
      </c>
      <c r="D414" t="s">
        <v>2564</v>
      </c>
      <c r="E414" t="s">
        <v>1710</v>
      </c>
      <c r="G414" t="s">
        <v>126</v>
      </c>
      <c r="H414" t="s">
        <v>109</v>
      </c>
      <c r="I414" s="75">
        <v>22922</v>
      </c>
      <c r="J414" s="75">
        <v>6027</v>
      </c>
      <c r="K414" s="75">
        <v>4875.3450492600005</v>
      </c>
      <c r="L414" s="75">
        <v>0.02</v>
      </c>
      <c r="M414" s="75">
        <v>0.13</v>
      </c>
      <c r="N414" s="75">
        <v>0.02</v>
      </c>
    </row>
    <row r="415" spans="2:14">
      <c r="B415" t="s">
        <v>2880</v>
      </c>
      <c r="C415" t="s">
        <v>2881</v>
      </c>
      <c r="D415" t="s">
        <v>424</v>
      </c>
      <c r="E415" t="s">
        <v>1710</v>
      </c>
      <c r="G415" t="s">
        <v>126</v>
      </c>
      <c r="H415" t="s">
        <v>109</v>
      </c>
      <c r="I415" s="75">
        <v>63850.080000000002</v>
      </c>
      <c r="J415" s="75">
        <v>2202</v>
      </c>
      <c r="K415" s="75">
        <v>4961.6990496864</v>
      </c>
      <c r="L415" s="75">
        <v>0.02</v>
      </c>
      <c r="M415" s="75">
        <v>0.13</v>
      </c>
      <c r="N415" s="75">
        <v>0.02</v>
      </c>
    </row>
    <row r="416" spans="2:14">
      <c r="B416" t="s">
        <v>2882</v>
      </c>
      <c r="C416" t="s">
        <v>2883</v>
      </c>
      <c r="D416" t="s">
        <v>424</v>
      </c>
      <c r="E416" t="s">
        <v>1710</v>
      </c>
      <c r="G416" t="s">
        <v>126</v>
      </c>
      <c r="H416" t="s">
        <v>109</v>
      </c>
      <c r="I416" s="75">
        <v>23471.86</v>
      </c>
      <c r="J416" s="75">
        <v>7771</v>
      </c>
      <c r="K416" s="75">
        <v>6436.8897910774003</v>
      </c>
      <c r="L416" s="75">
        <v>0</v>
      </c>
      <c r="M416" s="75">
        <v>0.17</v>
      </c>
      <c r="N416" s="75">
        <v>0.03</v>
      </c>
    </row>
    <row r="417" spans="2:14">
      <c r="B417" t="s">
        <v>2884</v>
      </c>
      <c r="C417" t="s">
        <v>2885</v>
      </c>
      <c r="D417" t="s">
        <v>424</v>
      </c>
      <c r="E417" t="s">
        <v>1710</v>
      </c>
      <c r="G417" t="s">
        <v>126</v>
      </c>
      <c r="H417" t="s">
        <v>109</v>
      </c>
      <c r="I417" s="75">
        <v>30810.09</v>
      </c>
      <c r="J417" s="75">
        <v>6429</v>
      </c>
      <c r="K417" s="75">
        <v>6990.1750412469</v>
      </c>
      <c r="L417" s="75">
        <v>0</v>
      </c>
      <c r="M417" s="75">
        <v>0.19</v>
      </c>
      <c r="N417" s="75">
        <v>0.03</v>
      </c>
    </row>
    <row r="418" spans="2:14">
      <c r="B418" t="s">
        <v>2886</v>
      </c>
      <c r="C418" t="s">
        <v>2887</v>
      </c>
      <c r="D418" t="s">
        <v>424</v>
      </c>
      <c r="E418" t="s">
        <v>1710</v>
      </c>
      <c r="G418" t="s">
        <v>126</v>
      </c>
      <c r="H418" t="s">
        <v>109</v>
      </c>
      <c r="I418" s="75">
        <v>46706.48</v>
      </c>
      <c r="J418" s="75">
        <v>4771</v>
      </c>
      <c r="K418" s="75">
        <v>7863.9041814632001</v>
      </c>
      <c r="L418" s="75">
        <v>0.03</v>
      </c>
      <c r="M418" s="75">
        <v>0.21</v>
      </c>
      <c r="N418" s="75">
        <v>0.03</v>
      </c>
    </row>
    <row r="419" spans="2:14">
      <c r="B419" t="s">
        <v>2888</v>
      </c>
      <c r="C419" t="s">
        <v>2889</v>
      </c>
      <c r="D419" t="s">
        <v>126</v>
      </c>
      <c r="E419" t="s">
        <v>1710</v>
      </c>
      <c r="G419" t="s">
        <v>126</v>
      </c>
      <c r="H419" t="s">
        <v>198</v>
      </c>
      <c r="I419" s="75">
        <v>16185.42</v>
      </c>
      <c r="J419" s="75">
        <v>8255</v>
      </c>
      <c r="K419" s="75">
        <v>4846.4588208933001</v>
      </c>
      <c r="L419" s="75">
        <v>0</v>
      </c>
      <c r="M419" s="75">
        <v>0.13</v>
      </c>
      <c r="N419" s="75">
        <v>0.02</v>
      </c>
    </row>
    <row r="420" spans="2:14">
      <c r="B420" t="s">
        <v>2890</v>
      </c>
      <c r="C420" t="s">
        <v>2891</v>
      </c>
      <c r="D420" t="s">
        <v>126</v>
      </c>
      <c r="E420" t="s">
        <v>1710</v>
      </c>
      <c r="G420" t="s">
        <v>126</v>
      </c>
      <c r="H420" t="s">
        <v>109</v>
      </c>
      <c r="I420" s="75">
        <v>14023.5</v>
      </c>
      <c r="J420" s="75">
        <v>8475</v>
      </c>
      <c r="K420" s="75">
        <v>4194.1869446250003</v>
      </c>
      <c r="L420" s="75">
        <v>0</v>
      </c>
      <c r="M420" s="75">
        <v>0.11</v>
      </c>
      <c r="N420" s="75">
        <v>0.02</v>
      </c>
    </row>
    <row r="421" spans="2:14">
      <c r="B421" t="s">
        <v>2892</v>
      </c>
      <c r="C421" t="s">
        <v>2893</v>
      </c>
      <c r="D421" t="s">
        <v>126</v>
      </c>
      <c r="E421" t="s">
        <v>1710</v>
      </c>
      <c r="G421" t="s">
        <v>126</v>
      </c>
      <c r="H421" t="s">
        <v>113</v>
      </c>
      <c r="I421" s="75">
        <v>3035.22</v>
      </c>
      <c r="J421" s="75">
        <v>5387.5</v>
      </c>
      <c r="K421" s="75">
        <v>679.74658671974998</v>
      </c>
      <c r="L421" s="75">
        <v>0</v>
      </c>
      <c r="M421" s="75">
        <v>0.02</v>
      </c>
      <c r="N421" s="75">
        <v>0</v>
      </c>
    </row>
    <row r="422" spans="2:14">
      <c r="B422" t="s">
        <v>2894</v>
      </c>
      <c r="C422" t="s">
        <v>2893</v>
      </c>
      <c r="D422" t="s">
        <v>126</v>
      </c>
      <c r="E422" t="s">
        <v>1710</v>
      </c>
      <c r="G422" t="s">
        <v>126</v>
      </c>
      <c r="H422" t="s">
        <v>113</v>
      </c>
      <c r="I422" s="75">
        <v>38766.61</v>
      </c>
      <c r="J422" s="75">
        <v>5387.5</v>
      </c>
      <c r="K422" s="75">
        <v>8681.8981247473603</v>
      </c>
      <c r="L422" s="75">
        <v>0.03</v>
      </c>
      <c r="M422" s="75">
        <v>0.23</v>
      </c>
      <c r="N422" s="75">
        <v>0.03</v>
      </c>
    </row>
    <row r="423" spans="2:14">
      <c r="B423" t="s">
        <v>2895</v>
      </c>
      <c r="C423" t="s">
        <v>2896</v>
      </c>
      <c r="D423" t="s">
        <v>1746</v>
      </c>
      <c r="E423" t="s">
        <v>1710</v>
      </c>
      <c r="G423" t="s">
        <v>126</v>
      </c>
      <c r="H423" t="s">
        <v>198</v>
      </c>
      <c r="I423" s="75">
        <v>4624.3999999999996</v>
      </c>
      <c r="J423" s="75">
        <v>24700</v>
      </c>
      <c r="K423" s="75">
        <v>4143.19927164</v>
      </c>
      <c r="L423" s="75">
        <v>0</v>
      </c>
      <c r="M423" s="75">
        <v>0.11</v>
      </c>
      <c r="N423" s="75">
        <v>0.02</v>
      </c>
    </row>
    <row r="424" spans="2:14">
      <c r="B424" t="s">
        <v>2897</v>
      </c>
      <c r="C424" t="s">
        <v>2898</v>
      </c>
      <c r="D424" t="s">
        <v>2564</v>
      </c>
      <c r="E424" t="s">
        <v>1710</v>
      </c>
      <c r="G424" t="s">
        <v>126</v>
      </c>
      <c r="H424" t="s">
        <v>109</v>
      </c>
      <c r="I424" s="75">
        <v>13387.21</v>
      </c>
      <c r="J424" s="75">
        <v>4715</v>
      </c>
      <c r="K424" s="75">
        <v>2227.5293318435001</v>
      </c>
      <c r="L424" s="75">
        <v>0.02</v>
      </c>
      <c r="M424" s="75">
        <v>0.06</v>
      </c>
      <c r="N424" s="75">
        <v>0.01</v>
      </c>
    </row>
    <row r="425" spans="2:14">
      <c r="B425" t="s">
        <v>2899</v>
      </c>
      <c r="C425" t="s">
        <v>2900</v>
      </c>
      <c r="D425" t="s">
        <v>2564</v>
      </c>
      <c r="E425" t="s">
        <v>1710</v>
      </c>
      <c r="G425" t="s">
        <v>126</v>
      </c>
      <c r="H425" t="s">
        <v>109</v>
      </c>
      <c r="I425" s="75">
        <v>23210.59</v>
      </c>
      <c r="J425" s="75">
        <v>15155</v>
      </c>
      <c r="K425" s="75">
        <v>12413.4865832705</v>
      </c>
      <c r="L425" s="75">
        <v>0.01</v>
      </c>
      <c r="M425" s="75">
        <v>0.33</v>
      </c>
      <c r="N425" s="75">
        <v>0.05</v>
      </c>
    </row>
    <row r="426" spans="2:14">
      <c r="B426" t="s">
        <v>2901</v>
      </c>
      <c r="C426" t="s">
        <v>2902</v>
      </c>
      <c r="D426" t="s">
        <v>424</v>
      </c>
      <c r="E426" t="s">
        <v>1710</v>
      </c>
      <c r="G426" t="s">
        <v>126</v>
      </c>
      <c r="H426" t="s">
        <v>109</v>
      </c>
      <c r="I426" s="75">
        <v>54914.81</v>
      </c>
      <c r="J426" s="75">
        <v>3053</v>
      </c>
      <c r="K426" s="75">
        <v>5916.5419478797003</v>
      </c>
      <c r="L426" s="75">
        <v>0.01</v>
      </c>
      <c r="M426" s="75">
        <v>0.16</v>
      </c>
      <c r="N426" s="75">
        <v>0.02</v>
      </c>
    </row>
    <row r="427" spans="2:14">
      <c r="B427" t="s">
        <v>2903</v>
      </c>
      <c r="C427" t="s">
        <v>2904</v>
      </c>
      <c r="D427" t="s">
        <v>2564</v>
      </c>
      <c r="E427" t="s">
        <v>1710</v>
      </c>
      <c r="G427" t="s">
        <v>126</v>
      </c>
      <c r="H427" t="s">
        <v>109</v>
      </c>
      <c r="I427" s="75">
        <v>4474.1000000000004</v>
      </c>
      <c r="J427" s="75">
        <v>12371</v>
      </c>
      <c r="K427" s="75">
        <v>1953.2694249189999</v>
      </c>
      <c r="L427" s="75">
        <v>0.01</v>
      </c>
      <c r="M427" s="75">
        <v>0.05</v>
      </c>
      <c r="N427" s="75">
        <v>0.01</v>
      </c>
    </row>
    <row r="428" spans="2:14">
      <c r="B428" t="s">
        <v>2905</v>
      </c>
      <c r="C428" t="s">
        <v>2906</v>
      </c>
      <c r="D428" t="s">
        <v>2564</v>
      </c>
      <c r="E428" t="s">
        <v>1710</v>
      </c>
      <c r="G428" t="s">
        <v>126</v>
      </c>
      <c r="H428" t="s">
        <v>109</v>
      </c>
      <c r="I428" s="75">
        <v>13911.61</v>
      </c>
      <c r="J428" s="75">
        <v>255</v>
      </c>
      <c r="K428" s="75">
        <v>125.18988280950001</v>
      </c>
      <c r="L428" s="75">
        <v>0.04</v>
      </c>
      <c r="M428" s="75">
        <v>0</v>
      </c>
      <c r="N428" s="75">
        <v>0</v>
      </c>
    </row>
    <row r="429" spans="2:14">
      <c r="B429" t="s">
        <v>2907</v>
      </c>
      <c r="C429" t="s">
        <v>2908</v>
      </c>
      <c r="D429" t="s">
        <v>2564</v>
      </c>
      <c r="E429" t="s">
        <v>1710</v>
      </c>
      <c r="G429" t="s">
        <v>126</v>
      </c>
      <c r="H429" t="s">
        <v>109</v>
      </c>
      <c r="I429" s="75">
        <v>74716.289999999994</v>
      </c>
      <c r="J429" s="75">
        <v>2785</v>
      </c>
      <c r="K429" s="75">
        <v>7343.3149793684997</v>
      </c>
      <c r="L429" s="75">
        <v>0.02</v>
      </c>
      <c r="M429" s="75">
        <v>0.19</v>
      </c>
      <c r="N429" s="75">
        <v>0.03</v>
      </c>
    </row>
    <row r="430" spans="2:14">
      <c r="B430" t="s">
        <v>2909</v>
      </c>
      <c r="C430" t="s">
        <v>2910</v>
      </c>
      <c r="D430" t="s">
        <v>126</v>
      </c>
      <c r="E430" t="s">
        <v>1710</v>
      </c>
      <c r="G430" t="s">
        <v>126</v>
      </c>
      <c r="H430" t="s">
        <v>109</v>
      </c>
      <c r="I430" s="75">
        <v>20116.14</v>
      </c>
      <c r="J430" s="75">
        <v>9805</v>
      </c>
      <c r="K430" s="75">
        <v>6960.5555827830003</v>
      </c>
      <c r="L430" s="75">
        <v>0</v>
      </c>
      <c r="M430" s="75">
        <v>0.18</v>
      </c>
      <c r="N430" s="75">
        <v>0.03</v>
      </c>
    </row>
    <row r="431" spans="2:14">
      <c r="B431" t="s">
        <v>289</v>
      </c>
    </row>
    <row r="432" spans="2:14">
      <c r="B432" t="s">
        <v>449</v>
      </c>
    </row>
    <row r="433" spans="2:2">
      <c r="B433" t="s">
        <v>450</v>
      </c>
    </row>
    <row r="434" spans="2:2">
      <c r="B434" t="s">
        <v>451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1:C3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s="91" t="s">
        <v>196</v>
      </c>
    </row>
    <row r="2" spans="2:63">
      <c r="B2" s="2" t="s">
        <v>1</v>
      </c>
      <c r="C2" s="91">
        <v>513026484</v>
      </c>
    </row>
    <row r="3" spans="2:63">
      <c r="B3" s="2" t="s">
        <v>2</v>
      </c>
      <c r="C3" s="91" t="s">
        <v>5183</v>
      </c>
    </row>
    <row r="4" spans="2:63">
      <c r="B4" s="2" t="s">
        <v>3</v>
      </c>
    </row>
    <row r="6" spans="2:63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8"/>
      <c r="BK6" s="18"/>
    </row>
    <row r="7" spans="2:63" ht="26.25" customHeight="1">
      <c r="B7" s="146" t="s">
        <v>94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8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4">
        <v>47005401.18</v>
      </c>
      <c r="I11" s="7"/>
      <c r="J11" s="74">
        <v>0</v>
      </c>
      <c r="K11" s="74">
        <v>1064436.2357800622</v>
      </c>
      <c r="L11" s="7"/>
      <c r="M11" s="74">
        <v>100</v>
      </c>
      <c r="N11" s="74">
        <v>4.1500000000000004</v>
      </c>
      <c r="O11" s="34"/>
      <c r="BH11" s="15"/>
      <c r="BI11" s="18"/>
      <c r="BK11" s="15"/>
    </row>
    <row r="12" spans="2:63">
      <c r="B12" s="76" t="s">
        <v>207</v>
      </c>
      <c r="D12" s="15"/>
      <c r="E12" s="15"/>
      <c r="F12" s="15"/>
      <c r="G12" s="15"/>
      <c r="H12" s="77">
        <v>36386318.100000001</v>
      </c>
      <c r="J12" s="77">
        <v>0</v>
      </c>
      <c r="K12" s="77">
        <v>804275.055098905</v>
      </c>
      <c r="M12" s="77">
        <v>75.56</v>
      </c>
      <c r="N12" s="77">
        <v>3.13</v>
      </c>
    </row>
    <row r="13" spans="2:63">
      <c r="B13" s="76" t="s">
        <v>2911</v>
      </c>
      <c r="D13" s="15"/>
      <c r="E13" s="15"/>
      <c r="F13" s="15"/>
      <c r="G13" s="15"/>
      <c r="H13" s="77">
        <v>3200089.01</v>
      </c>
      <c r="J13" s="77">
        <v>0</v>
      </c>
      <c r="K13" s="77">
        <v>95577.932279519999</v>
      </c>
      <c r="M13" s="77">
        <v>8.98</v>
      </c>
      <c r="N13" s="77">
        <v>0.37</v>
      </c>
    </row>
    <row r="14" spans="2:63">
      <c r="B14" t="s">
        <v>2912</v>
      </c>
      <c r="C14" t="s">
        <v>2913</v>
      </c>
      <c r="D14" t="s">
        <v>103</v>
      </c>
      <c r="E14" t="s">
        <v>2914</v>
      </c>
      <c r="F14" t="s">
        <v>615</v>
      </c>
      <c r="G14" t="s">
        <v>105</v>
      </c>
      <c r="H14" s="75">
        <v>40119.519999999997</v>
      </c>
      <c r="I14" s="75">
        <v>17060</v>
      </c>
      <c r="J14" s="75">
        <v>0</v>
      </c>
      <c r="K14" s="75">
        <v>6844.390112</v>
      </c>
      <c r="L14" s="75">
        <v>0.5</v>
      </c>
      <c r="M14" s="75">
        <v>0.64</v>
      </c>
      <c r="N14" s="75">
        <v>0.03</v>
      </c>
    </row>
    <row r="15" spans="2:63">
      <c r="B15" t="s">
        <v>2915</v>
      </c>
      <c r="C15" t="s">
        <v>2916</v>
      </c>
      <c r="D15" t="s">
        <v>103</v>
      </c>
      <c r="E15" t="s">
        <v>2914</v>
      </c>
      <c r="F15" t="s">
        <v>459</v>
      </c>
      <c r="G15" t="s">
        <v>105</v>
      </c>
      <c r="H15" s="75">
        <v>74625.990000000005</v>
      </c>
      <c r="I15" s="75">
        <v>16800</v>
      </c>
      <c r="J15" s="75">
        <v>0</v>
      </c>
      <c r="K15" s="75">
        <v>12537.16632</v>
      </c>
      <c r="L15" s="75">
        <v>0.39</v>
      </c>
      <c r="M15" s="75">
        <v>1.18</v>
      </c>
      <c r="N15" s="75">
        <v>0.05</v>
      </c>
    </row>
    <row r="16" spans="2:63">
      <c r="B16" t="s">
        <v>2917</v>
      </c>
      <c r="C16" t="s">
        <v>2918</v>
      </c>
      <c r="D16" t="s">
        <v>103</v>
      </c>
      <c r="E16" t="s">
        <v>2919</v>
      </c>
      <c r="F16" t="s">
        <v>2920</v>
      </c>
      <c r="G16" t="s">
        <v>105</v>
      </c>
      <c r="H16" s="75">
        <v>15777.7</v>
      </c>
      <c r="I16" s="75">
        <v>1287</v>
      </c>
      <c r="J16" s="75">
        <v>0</v>
      </c>
      <c r="K16" s="75">
        <v>203.058999</v>
      </c>
      <c r="L16" s="75">
        <v>0.01</v>
      </c>
      <c r="M16" s="75">
        <v>0.02</v>
      </c>
      <c r="N16" s="75">
        <v>0</v>
      </c>
    </row>
    <row r="17" spans="2:14">
      <c r="B17" t="s">
        <v>2921</v>
      </c>
      <c r="C17" t="s">
        <v>2922</v>
      </c>
      <c r="D17" t="s">
        <v>103</v>
      </c>
      <c r="E17" t="s">
        <v>2919</v>
      </c>
      <c r="F17" t="s">
        <v>2920</v>
      </c>
      <c r="G17" t="s">
        <v>105</v>
      </c>
      <c r="H17" s="75">
        <v>3322.09</v>
      </c>
      <c r="I17" s="75">
        <v>688</v>
      </c>
      <c r="J17" s="75">
        <v>0</v>
      </c>
      <c r="K17" s="75">
        <v>22.8559792</v>
      </c>
      <c r="L17" s="75">
        <v>0</v>
      </c>
      <c r="M17" s="75">
        <v>0</v>
      </c>
      <c r="N17" s="75">
        <v>0</v>
      </c>
    </row>
    <row r="18" spans="2:14">
      <c r="B18" t="s">
        <v>2923</v>
      </c>
      <c r="C18" t="s">
        <v>2924</v>
      </c>
      <c r="D18" t="s">
        <v>103</v>
      </c>
      <c r="E18" t="s">
        <v>2925</v>
      </c>
      <c r="F18" t="s">
        <v>2920</v>
      </c>
      <c r="G18" t="s">
        <v>105</v>
      </c>
      <c r="H18" s="75">
        <v>15800.13</v>
      </c>
      <c r="I18" s="75">
        <v>1282</v>
      </c>
      <c r="J18" s="75">
        <v>0</v>
      </c>
      <c r="K18" s="75">
        <v>202.5576666</v>
      </c>
      <c r="L18" s="75">
        <v>0.01</v>
      </c>
      <c r="M18" s="75">
        <v>0.02</v>
      </c>
      <c r="N18" s="75">
        <v>0</v>
      </c>
    </row>
    <row r="19" spans="2:14">
      <c r="B19" t="s">
        <v>2926</v>
      </c>
      <c r="C19" t="s">
        <v>2927</v>
      </c>
      <c r="D19" t="s">
        <v>103</v>
      </c>
      <c r="E19" t="s">
        <v>2925</v>
      </c>
      <c r="F19" t="s">
        <v>2920</v>
      </c>
      <c r="G19" t="s">
        <v>105</v>
      </c>
      <c r="H19" s="75">
        <v>17706.78</v>
      </c>
      <c r="I19" s="75">
        <v>1419</v>
      </c>
      <c r="J19" s="75">
        <v>0</v>
      </c>
      <c r="K19" s="75">
        <v>251.25920819999999</v>
      </c>
      <c r="L19" s="75">
        <v>0</v>
      </c>
      <c r="M19" s="75">
        <v>0.02</v>
      </c>
      <c r="N19" s="75">
        <v>0</v>
      </c>
    </row>
    <row r="20" spans="2:14">
      <c r="B20" t="s">
        <v>2928</v>
      </c>
      <c r="C20" t="s">
        <v>2929</v>
      </c>
      <c r="D20" t="s">
        <v>103</v>
      </c>
      <c r="E20" t="s">
        <v>2925</v>
      </c>
      <c r="F20" t="s">
        <v>2920</v>
      </c>
      <c r="G20" t="s">
        <v>105</v>
      </c>
      <c r="H20" s="75">
        <v>2171471</v>
      </c>
      <c r="I20" s="75">
        <v>1419</v>
      </c>
      <c r="J20" s="75">
        <v>0</v>
      </c>
      <c r="K20" s="75">
        <v>30813.173490000001</v>
      </c>
      <c r="L20" s="75">
        <v>0.68</v>
      </c>
      <c r="M20" s="75">
        <v>2.89</v>
      </c>
      <c r="N20" s="75">
        <v>0.12</v>
      </c>
    </row>
    <row r="21" spans="2:14">
      <c r="B21" t="s">
        <v>2930</v>
      </c>
      <c r="C21" t="s">
        <v>2931</v>
      </c>
      <c r="D21" t="s">
        <v>103</v>
      </c>
      <c r="E21" t="s">
        <v>2925</v>
      </c>
      <c r="F21" t="s">
        <v>2920</v>
      </c>
      <c r="G21" t="s">
        <v>105</v>
      </c>
      <c r="H21" s="75">
        <v>3506.28</v>
      </c>
      <c r="I21" s="75">
        <v>651.4</v>
      </c>
      <c r="J21" s="75">
        <v>0</v>
      </c>
      <c r="K21" s="75">
        <v>22.839907920000002</v>
      </c>
      <c r="L21" s="75">
        <v>0.01</v>
      </c>
      <c r="M21" s="75">
        <v>0</v>
      </c>
      <c r="N21" s="75">
        <v>0</v>
      </c>
    </row>
    <row r="22" spans="2:14">
      <c r="B22" t="s">
        <v>2932</v>
      </c>
      <c r="C22" t="s">
        <v>2933</v>
      </c>
      <c r="D22" t="s">
        <v>103</v>
      </c>
      <c r="E22" t="s">
        <v>2914</v>
      </c>
      <c r="F22" t="s">
        <v>2920</v>
      </c>
      <c r="G22" t="s">
        <v>105</v>
      </c>
      <c r="H22" s="75">
        <v>34670.519999999997</v>
      </c>
      <c r="I22" s="75">
        <v>12860</v>
      </c>
      <c r="J22" s="75">
        <v>0</v>
      </c>
      <c r="K22" s="75">
        <v>4458.6288720000002</v>
      </c>
      <c r="L22" s="75">
        <v>0.03</v>
      </c>
      <c r="M22" s="75">
        <v>0.42</v>
      </c>
      <c r="N22" s="75">
        <v>0.02</v>
      </c>
    </row>
    <row r="23" spans="2:14">
      <c r="B23" t="s">
        <v>2934</v>
      </c>
      <c r="C23" t="s">
        <v>2935</v>
      </c>
      <c r="D23" t="s">
        <v>103</v>
      </c>
      <c r="E23" t="s">
        <v>2914</v>
      </c>
      <c r="F23" t="s">
        <v>2920</v>
      </c>
      <c r="G23" t="s">
        <v>105</v>
      </c>
      <c r="H23" s="75">
        <v>221114.28</v>
      </c>
      <c r="I23" s="75">
        <v>14130</v>
      </c>
      <c r="J23" s="75">
        <v>0</v>
      </c>
      <c r="K23" s="75">
        <v>31243.447764</v>
      </c>
      <c r="L23" s="75">
        <v>0.8</v>
      </c>
      <c r="M23" s="75">
        <v>2.94</v>
      </c>
      <c r="N23" s="75">
        <v>0.12</v>
      </c>
    </row>
    <row r="24" spans="2:14">
      <c r="B24" t="s">
        <v>2936</v>
      </c>
      <c r="C24" t="s">
        <v>2937</v>
      </c>
      <c r="D24" t="s">
        <v>103</v>
      </c>
      <c r="E24" t="s">
        <v>2914</v>
      </c>
      <c r="F24" t="s">
        <v>2920</v>
      </c>
      <c r="G24" t="s">
        <v>105</v>
      </c>
      <c r="H24" s="75">
        <v>408.11</v>
      </c>
      <c r="I24" s="75">
        <v>6574</v>
      </c>
      <c r="J24" s="75">
        <v>0</v>
      </c>
      <c r="K24" s="75">
        <v>26.829151400000001</v>
      </c>
      <c r="L24" s="75">
        <v>0</v>
      </c>
      <c r="M24" s="75">
        <v>0</v>
      </c>
      <c r="N24" s="75">
        <v>0</v>
      </c>
    </row>
    <row r="25" spans="2:14">
      <c r="B25" t="s">
        <v>2938</v>
      </c>
      <c r="C25" t="s">
        <v>2939</v>
      </c>
      <c r="D25" t="s">
        <v>103</v>
      </c>
      <c r="E25" t="s">
        <v>2940</v>
      </c>
      <c r="F25" t="s">
        <v>2920</v>
      </c>
      <c r="G25" t="s">
        <v>105</v>
      </c>
      <c r="H25" s="75">
        <v>6849.84</v>
      </c>
      <c r="I25" s="75">
        <v>12850</v>
      </c>
      <c r="J25" s="75">
        <v>0</v>
      </c>
      <c r="K25" s="75">
        <v>880.20443999999998</v>
      </c>
      <c r="L25" s="75">
        <v>0.02</v>
      </c>
      <c r="M25" s="75">
        <v>0.08</v>
      </c>
      <c r="N25" s="75">
        <v>0</v>
      </c>
    </row>
    <row r="26" spans="2:14">
      <c r="B26" t="s">
        <v>2941</v>
      </c>
      <c r="C26" t="s">
        <v>2942</v>
      </c>
      <c r="D26" t="s">
        <v>103</v>
      </c>
      <c r="E26" t="s">
        <v>2940</v>
      </c>
      <c r="F26" t="s">
        <v>2920</v>
      </c>
      <c r="G26" t="s">
        <v>105</v>
      </c>
      <c r="H26" s="75">
        <v>3490.2</v>
      </c>
      <c r="I26" s="75">
        <v>679</v>
      </c>
      <c r="J26" s="75">
        <v>0</v>
      </c>
      <c r="K26" s="75">
        <v>23.698457999999999</v>
      </c>
      <c r="L26" s="75">
        <v>0</v>
      </c>
      <c r="M26" s="75">
        <v>0</v>
      </c>
      <c r="N26" s="75">
        <v>0</v>
      </c>
    </row>
    <row r="27" spans="2:14">
      <c r="B27" t="s">
        <v>2943</v>
      </c>
      <c r="C27" t="s">
        <v>2944</v>
      </c>
      <c r="D27" t="s">
        <v>103</v>
      </c>
      <c r="E27" t="s">
        <v>2919</v>
      </c>
      <c r="F27" t="s">
        <v>131</v>
      </c>
      <c r="G27" t="s">
        <v>105</v>
      </c>
      <c r="H27" s="75">
        <v>391110.87</v>
      </c>
      <c r="I27" s="75">
        <v>1635</v>
      </c>
      <c r="J27" s="75">
        <v>0</v>
      </c>
      <c r="K27" s="75">
        <v>6394.6627245</v>
      </c>
      <c r="L27" s="75">
        <v>1.64</v>
      </c>
      <c r="M27" s="75">
        <v>0.6</v>
      </c>
      <c r="N27" s="75">
        <v>0.02</v>
      </c>
    </row>
    <row r="28" spans="2:14">
      <c r="B28" t="s">
        <v>2945</v>
      </c>
      <c r="C28" t="s">
        <v>2946</v>
      </c>
      <c r="D28" t="s">
        <v>103</v>
      </c>
      <c r="E28" t="s">
        <v>2940</v>
      </c>
      <c r="F28" t="s">
        <v>2947</v>
      </c>
      <c r="G28" t="s">
        <v>105</v>
      </c>
      <c r="H28" s="75">
        <v>15363</v>
      </c>
      <c r="I28" s="75">
        <v>1235</v>
      </c>
      <c r="J28" s="75">
        <v>0</v>
      </c>
      <c r="K28" s="75">
        <v>189.73304999999999</v>
      </c>
      <c r="L28" s="75">
        <v>0.01</v>
      </c>
      <c r="M28" s="75">
        <v>0.02</v>
      </c>
      <c r="N28" s="75">
        <v>0</v>
      </c>
    </row>
    <row r="29" spans="2:14">
      <c r="B29" t="s">
        <v>2948</v>
      </c>
      <c r="C29" t="s">
        <v>2949</v>
      </c>
      <c r="D29" t="s">
        <v>103</v>
      </c>
      <c r="E29" t="s">
        <v>2919</v>
      </c>
      <c r="F29" t="s">
        <v>135</v>
      </c>
      <c r="G29" t="s">
        <v>105</v>
      </c>
      <c r="H29" s="75">
        <v>184752.7</v>
      </c>
      <c r="I29" s="75">
        <v>792.1</v>
      </c>
      <c r="J29" s="75">
        <v>0</v>
      </c>
      <c r="K29" s="75">
        <v>1463.4261366999999</v>
      </c>
      <c r="L29" s="75">
        <v>0.68</v>
      </c>
      <c r="M29" s="75">
        <v>0.14000000000000001</v>
      </c>
      <c r="N29" s="75">
        <v>0.01</v>
      </c>
    </row>
    <row r="30" spans="2:14">
      <c r="B30" s="76" t="s">
        <v>2950</v>
      </c>
      <c r="D30" s="15"/>
      <c r="E30" s="15"/>
      <c r="F30" s="15"/>
      <c r="G30" s="15"/>
      <c r="H30" s="77">
        <v>0</v>
      </c>
      <c r="J30" s="77">
        <v>0</v>
      </c>
      <c r="K30" s="77">
        <v>0</v>
      </c>
      <c r="M30" s="77">
        <v>0</v>
      </c>
      <c r="N30" s="77">
        <v>0</v>
      </c>
    </row>
    <row r="31" spans="2:14">
      <c r="B31" t="s">
        <v>212</v>
      </c>
      <c r="C31" t="s">
        <v>212</v>
      </c>
      <c r="D31" s="15"/>
      <c r="E31" s="15"/>
      <c r="F31" t="s">
        <v>212</v>
      </c>
      <c r="G31" t="s">
        <v>212</v>
      </c>
      <c r="H31" s="75">
        <v>0</v>
      </c>
      <c r="I31" s="75">
        <v>0</v>
      </c>
      <c r="K31" s="75">
        <v>0</v>
      </c>
      <c r="L31" s="75">
        <v>0</v>
      </c>
      <c r="M31" s="75">
        <v>0</v>
      </c>
      <c r="N31" s="75">
        <v>0</v>
      </c>
    </row>
    <row r="32" spans="2:14">
      <c r="B32" s="76" t="s">
        <v>2951</v>
      </c>
      <c r="D32" s="15"/>
      <c r="E32" s="15"/>
      <c r="F32" s="15"/>
      <c r="G32" s="15"/>
      <c r="H32" s="77">
        <v>23368306.710000001</v>
      </c>
      <c r="J32" s="77">
        <v>0</v>
      </c>
      <c r="K32" s="77">
        <v>257389.432100281</v>
      </c>
      <c r="M32" s="77">
        <v>24.18</v>
      </c>
      <c r="N32" s="77">
        <v>1</v>
      </c>
    </row>
    <row r="33" spans="2:14">
      <c r="B33" t="s">
        <v>2952</v>
      </c>
      <c r="C33" t="s">
        <v>2953</v>
      </c>
      <c r="D33" t="s">
        <v>103</v>
      </c>
      <c r="E33" t="s">
        <v>2919</v>
      </c>
      <c r="F33" t="s">
        <v>2954</v>
      </c>
      <c r="G33" t="s">
        <v>105</v>
      </c>
      <c r="H33" s="75">
        <v>1142747.7</v>
      </c>
      <c r="I33" s="75">
        <v>308.68</v>
      </c>
      <c r="J33" s="75">
        <v>0</v>
      </c>
      <c r="K33" s="75">
        <v>3527.4336003600001</v>
      </c>
      <c r="L33" s="75">
        <v>0.79</v>
      </c>
      <c r="M33" s="75">
        <v>0.33</v>
      </c>
      <c r="N33" s="75">
        <v>0.01</v>
      </c>
    </row>
    <row r="34" spans="2:14">
      <c r="B34" t="s">
        <v>2955</v>
      </c>
      <c r="C34" t="s">
        <v>2956</v>
      </c>
      <c r="D34" t="s">
        <v>103</v>
      </c>
      <c r="E34" t="s">
        <v>2919</v>
      </c>
      <c r="F34" t="s">
        <v>2954</v>
      </c>
      <c r="G34" t="s">
        <v>105</v>
      </c>
      <c r="H34" s="75">
        <v>225937.75</v>
      </c>
      <c r="I34" s="75">
        <v>320.24</v>
      </c>
      <c r="J34" s="75">
        <v>0</v>
      </c>
      <c r="K34" s="75">
        <v>723.54305060000002</v>
      </c>
      <c r="L34" s="75">
        <v>0.09</v>
      </c>
      <c r="M34" s="75">
        <v>7.0000000000000007E-2</v>
      </c>
      <c r="N34" s="75">
        <v>0</v>
      </c>
    </row>
    <row r="35" spans="2:14">
      <c r="B35" t="s">
        <v>2957</v>
      </c>
      <c r="C35" t="s">
        <v>2958</v>
      </c>
      <c r="D35" t="s">
        <v>103</v>
      </c>
      <c r="E35" t="s">
        <v>2919</v>
      </c>
      <c r="F35" t="s">
        <v>2954</v>
      </c>
      <c r="G35" t="s">
        <v>105</v>
      </c>
      <c r="H35" s="75">
        <v>228421</v>
      </c>
      <c r="I35" s="75">
        <v>337.2</v>
      </c>
      <c r="J35" s="75">
        <v>0</v>
      </c>
      <c r="K35" s="75">
        <v>770.23561199999995</v>
      </c>
      <c r="L35" s="75">
        <v>0.32</v>
      </c>
      <c r="M35" s="75">
        <v>7.0000000000000007E-2</v>
      </c>
      <c r="N35" s="75">
        <v>0</v>
      </c>
    </row>
    <row r="36" spans="2:14">
      <c r="B36" t="s">
        <v>2959</v>
      </c>
      <c r="C36" t="s">
        <v>2960</v>
      </c>
      <c r="D36" t="s">
        <v>103</v>
      </c>
      <c r="E36" t="s">
        <v>2919</v>
      </c>
      <c r="F36" t="s">
        <v>2954</v>
      </c>
      <c r="G36" t="s">
        <v>105</v>
      </c>
      <c r="H36" s="75">
        <v>5879435</v>
      </c>
      <c r="I36" s="75">
        <v>330.2</v>
      </c>
      <c r="J36" s="75">
        <v>0</v>
      </c>
      <c r="K36" s="75">
        <v>19413.894370000002</v>
      </c>
      <c r="L36" s="75">
        <v>6.7</v>
      </c>
      <c r="M36" s="75">
        <v>1.82</v>
      </c>
      <c r="N36" s="75">
        <v>0.08</v>
      </c>
    </row>
    <row r="37" spans="2:14">
      <c r="B37" t="s">
        <v>2961</v>
      </c>
      <c r="C37" t="s">
        <v>2962</v>
      </c>
      <c r="D37" t="s">
        <v>103</v>
      </c>
      <c r="E37" t="s">
        <v>2919</v>
      </c>
      <c r="F37" t="s">
        <v>2954</v>
      </c>
      <c r="G37" t="s">
        <v>105</v>
      </c>
      <c r="H37" s="75">
        <v>622748.87</v>
      </c>
      <c r="I37" s="75">
        <v>364.49</v>
      </c>
      <c r="J37" s="75">
        <v>0</v>
      </c>
      <c r="K37" s="75">
        <v>2269.8573562629999</v>
      </c>
      <c r="L37" s="75">
        <v>0.36</v>
      </c>
      <c r="M37" s="75">
        <v>0.21</v>
      </c>
      <c r="N37" s="75">
        <v>0.01</v>
      </c>
    </row>
    <row r="38" spans="2:14">
      <c r="B38" t="s">
        <v>2963</v>
      </c>
      <c r="C38" t="s">
        <v>2964</v>
      </c>
      <c r="D38" t="s">
        <v>103</v>
      </c>
      <c r="E38" t="s">
        <v>2919</v>
      </c>
      <c r="F38" t="s">
        <v>2954</v>
      </c>
      <c r="G38" t="s">
        <v>105</v>
      </c>
      <c r="H38" s="75">
        <v>446646.67</v>
      </c>
      <c r="I38" s="75">
        <v>347.01</v>
      </c>
      <c r="J38" s="75">
        <v>0</v>
      </c>
      <c r="K38" s="75">
        <v>1549.908609567</v>
      </c>
      <c r="L38" s="75">
        <v>0.37</v>
      </c>
      <c r="M38" s="75">
        <v>0.15</v>
      </c>
      <c r="N38" s="75">
        <v>0.01</v>
      </c>
    </row>
    <row r="39" spans="2:14">
      <c r="B39" t="s">
        <v>2965</v>
      </c>
      <c r="C39" t="s">
        <v>2966</v>
      </c>
      <c r="D39" t="s">
        <v>103</v>
      </c>
      <c r="E39" t="s">
        <v>2919</v>
      </c>
      <c r="F39" t="s">
        <v>2954</v>
      </c>
      <c r="G39" t="s">
        <v>105</v>
      </c>
      <c r="H39" s="75">
        <v>114203.3</v>
      </c>
      <c r="I39" s="75">
        <v>358.3</v>
      </c>
      <c r="J39" s="75">
        <v>0</v>
      </c>
      <c r="K39" s="75">
        <v>409.19042389999998</v>
      </c>
      <c r="L39" s="75">
        <v>0.21</v>
      </c>
      <c r="M39" s="75">
        <v>0.04</v>
      </c>
      <c r="N39" s="75">
        <v>0</v>
      </c>
    </row>
    <row r="40" spans="2:14">
      <c r="B40" t="s">
        <v>2967</v>
      </c>
      <c r="C40" t="s">
        <v>2968</v>
      </c>
      <c r="D40" t="s">
        <v>103</v>
      </c>
      <c r="E40" t="s">
        <v>804</v>
      </c>
      <c r="F40" t="s">
        <v>2954</v>
      </c>
      <c r="G40" t="s">
        <v>105</v>
      </c>
      <c r="H40" s="75">
        <v>3630206.19</v>
      </c>
      <c r="I40" s="75">
        <v>310.3</v>
      </c>
      <c r="J40" s="75">
        <v>0</v>
      </c>
      <c r="K40" s="75">
        <v>11264.529807569999</v>
      </c>
      <c r="L40" s="75">
        <v>0.82</v>
      </c>
      <c r="M40" s="75">
        <v>1.06</v>
      </c>
      <c r="N40" s="75">
        <v>0.04</v>
      </c>
    </row>
    <row r="41" spans="2:14">
      <c r="B41" t="s">
        <v>2969</v>
      </c>
      <c r="C41" t="s">
        <v>2970</v>
      </c>
      <c r="D41" t="s">
        <v>103</v>
      </c>
      <c r="E41" t="s">
        <v>804</v>
      </c>
      <c r="F41" t="s">
        <v>2954</v>
      </c>
      <c r="G41" t="s">
        <v>105</v>
      </c>
      <c r="H41" s="75">
        <v>1074916.24</v>
      </c>
      <c r="I41" s="75">
        <v>361.9</v>
      </c>
      <c r="J41" s="75">
        <v>0</v>
      </c>
      <c r="K41" s="75">
        <v>3890.1218725600002</v>
      </c>
      <c r="L41" s="75">
        <v>0.72</v>
      </c>
      <c r="M41" s="75">
        <v>0.37</v>
      </c>
      <c r="N41" s="75">
        <v>0.02</v>
      </c>
    </row>
    <row r="42" spans="2:14">
      <c r="B42" t="s">
        <v>2971</v>
      </c>
      <c r="C42" t="s">
        <v>2972</v>
      </c>
      <c r="D42" t="s">
        <v>103</v>
      </c>
      <c r="E42" t="s">
        <v>2925</v>
      </c>
      <c r="F42" t="s">
        <v>2954</v>
      </c>
      <c r="G42" t="s">
        <v>105</v>
      </c>
      <c r="H42" s="75">
        <v>755320.95</v>
      </c>
      <c r="I42" s="75">
        <v>327.64999999999998</v>
      </c>
      <c r="J42" s="75">
        <v>0</v>
      </c>
      <c r="K42" s="75">
        <v>2474.8090926750001</v>
      </c>
      <c r="L42" s="75">
        <v>0.13</v>
      </c>
      <c r="M42" s="75">
        <v>0.23</v>
      </c>
      <c r="N42" s="75">
        <v>0.01</v>
      </c>
    </row>
    <row r="43" spans="2:14">
      <c r="B43" t="s">
        <v>2973</v>
      </c>
      <c r="C43" t="s">
        <v>2974</v>
      </c>
      <c r="D43" t="s">
        <v>103</v>
      </c>
      <c r="E43" t="s">
        <v>2925</v>
      </c>
      <c r="F43" t="s">
        <v>2954</v>
      </c>
      <c r="G43" t="s">
        <v>105</v>
      </c>
      <c r="H43" s="75">
        <v>245554</v>
      </c>
      <c r="I43" s="75">
        <v>3067.39</v>
      </c>
      <c r="J43" s="75">
        <v>0</v>
      </c>
      <c r="K43" s="75">
        <v>7532.0988405999997</v>
      </c>
      <c r="L43" s="75">
        <v>0.65</v>
      </c>
      <c r="M43" s="75">
        <v>0.71</v>
      </c>
      <c r="N43" s="75">
        <v>0.03</v>
      </c>
    </row>
    <row r="44" spans="2:14">
      <c r="B44" t="s">
        <v>2975</v>
      </c>
      <c r="C44" t="s">
        <v>2976</v>
      </c>
      <c r="D44" t="s">
        <v>103</v>
      </c>
      <c r="E44" t="s">
        <v>2925</v>
      </c>
      <c r="F44" t="s">
        <v>2954</v>
      </c>
      <c r="G44" t="s">
        <v>105</v>
      </c>
      <c r="H44" s="75">
        <v>15544.41</v>
      </c>
      <c r="I44" s="75">
        <v>3181.33</v>
      </c>
      <c r="J44" s="75">
        <v>0</v>
      </c>
      <c r="K44" s="75">
        <v>494.51897865299998</v>
      </c>
      <c r="L44" s="75">
        <v>0.02</v>
      </c>
      <c r="M44" s="75">
        <v>0.05</v>
      </c>
      <c r="N44" s="75">
        <v>0</v>
      </c>
    </row>
    <row r="45" spans="2:14">
      <c r="B45" t="s">
        <v>2977</v>
      </c>
      <c r="C45" t="s">
        <v>2978</v>
      </c>
      <c r="D45" t="s">
        <v>103</v>
      </c>
      <c r="E45" t="s">
        <v>2925</v>
      </c>
      <c r="F45" t="s">
        <v>2954</v>
      </c>
      <c r="G45" t="s">
        <v>105</v>
      </c>
      <c r="H45" s="75">
        <v>491106.17</v>
      </c>
      <c r="I45" s="75">
        <v>3315.16</v>
      </c>
      <c r="J45" s="75">
        <v>0</v>
      </c>
      <c r="K45" s="75">
        <v>16280.955305371999</v>
      </c>
      <c r="L45" s="75">
        <v>2.21</v>
      </c>
      <c r="M45" s="75">
        <v>1.53</v>
      </c>
      <c r="N45" s="75">
        <v>0.06</v>
      </c>
    </row>
    <row r="46" spans="2:14">
      <c r="B46" t="s">
        <v>2979</v>
      </c>
      <c r="C46" t="s">
        <v>2980</v>
      </c>
      <c r="D46" t="s">
        <v>103</v>
      </c>
      <c r="E46" t="s">
        <v>2925</v>
      </c>
      <c r="F46" t="s">
        <v>2954</v>
      </c>
      <c r="G46" t="s">
        <v>105</v>
      </c>
      <c r="H46" s="75">
        <v>984883.71</v>
      </c>
      <c r="I46" s="75">
        <v>362.79</v>
      </c>
      <c r="J46" s="75">
        <v>0</v>
      </c>
      <c r="K46" s="75">
        <v>3573.0596115090002</v>
      </c>
      <c r="L46" s="75">
        <v>0.19</v>
      </c>
      <c r="M46" s="75">
        <v>0.34</v>
      </c>
      <c r="N46" s="75">
        <v>0.01</v>
      </c>
    </row>
    <row r="47" spans="2:14">
      <c r="B47" t="s">
        <v>2981</v>
      </c>
      <c r="C47" t="s">
        <v>2982</v>
      </c>
      <c r="D47" t="s">
        <v>103</v>
      </c>
      <c r="E47" t="s">
        <v>2925</v>
      </c>
      <c r="F47" t="s">
        <v>2954</v>
      </c>
      <c r="G47" t="s">
        <v>105</v>
      </c>
      <c r="H47" s="75">
        <v>31584.29</v>
      </c>
      <c r="I47" s="75">
        <v>3479.8</v>
      </c>
      <c r="J47" s="75">
        <v>0</v>
      </c>
      <c r="K47" s="75">
        <v>1099.0701234200001</v>
      </c>
      <c r="L47" s="75">
        <v>0.1</v>
      </c>
      <c r="M47" s="75">
        <v>0.1</v>
      </c>
      <c r="N47" s="75">
        <v>0</v>
      </c>
    </row>
    <row r="48" spans="2:14">
      <c r="B48" t="s">
        <v>2983</v>
      </c>
      <c r="C48" t="s">
        <v>2984</v>
      </c>
      <c r="D48" t="s">
        <v>103</v>
      </c>
      <c r="E48" t="s">
        <v>2925</v>
      </c>
      <c r="F48" t="s">
        <v>2954</v>
      </c>
      <c r="G48" t="s">
        <v>105</v>
      </c>
      <c r="H48" s="75">
        <v>69771</v>
      </c>
      <c r="I48" s="75">
        <v>3574.88</v>
      </c>
      <c r="J48" s="75">
        <v>0</v>
      </c>
      <c r="K48" s="75">
        <v>2494.2295248</v>
      </c>
      <c r="L48" s="75">
        <v>0.46</v>
      </c>
      <c r="M48" s="75">
        <v>0.23</v>
      </c>
      <c r="N48" s="75">
        <v>0.01</v>
      </c>
    </row>
    <row r="49" spans="2:14">
      <c r="B49" t="s">
        <v>5257</v>
      </c>
      <c r="C49" t="s">
        <v>2985</v>
      </c>
      <c r="D49" t="s">
        <v>103</v>
      </c>
      <c r="E49" t="s">
        <v>2925</v>
      </c>
      <c r="F49" t="s">
        <v>2954</v>
      </c>
      <c r="G49" t="s">
        <v>105</v>
      </c>
      <c r="H49" s="75">
        <v>4143.08</v>
      </c>
      <c r="I49" s="75">
        <v>3282.97</v>
      </c>
      <c r="J49" s="75">
        <v>0</v>
      </c>
      <c r="K49" s="75">
        <v>136.016073476</v>
      </c>
      <c r="L49" s="75">
        <v>0.01</v>
      </c>
      <c r="M49" s="75">
        <v>0.01</v>
      </c>
      <c r="N49" s="75">
        <v>0</v>
      </c>
    </row>
    <row r="50" spans="2:14">
      <c r="B50" t="s">
        <v>2986</v>
      </c>
      <c r="C50" t="s">
        <v>2987</v>
      </c>
      <c r="D50" t="s">
        <v>103</v>
      </c>
      <c r="E50" t="s">
        <v>2914</v>
      </c>
      <c r="F50" t="s">
        <v>2954</v>
      </c>
      <c r="G50" t="s">
        <v>105</v>
      </c>
      <c r="H50" s="75">
        <v>1893887</v>
      </c>
      <c r="I50" s="75">
        <v>3303.09</v>
      </c>
      <c r="J50" s="75">
        <v>0</v>
      </c>
      <c r="K50" s="75">
        <v>62556.792108299996</v>
      </c>
      <c r="L50" s="75">
        <v>10.51</v>
      </c>
      <c r="M50" s="75">
        <v>5.88</v>
      </c>
      <c r="N50" s="75">
        <v>0.24</v>
      </c>
    </row>
    <row r="51" spans="2:14">
      <c r="B51" t="s">
        <v>2988</v>
      </c>
      <c r="C51" t="s">
        <v>2989</v>
      </c>
      <c r="D51" t="s">
        <v>103</v>
      </c>
      <c r="E51" t="s">
        <v>2914</v>
      </c>
      <c r="F51" t="s">
        <v>2954</v>
      </c>
      <c r="G51" t="s">
        <v>105</v>
      </c>
      <c r="H51" s="75">
        <v>177036.38</v>
      </c>
      <c r="I51" s="75">
        <v>3079.86</v>
      </c>
      <c r="J51" s="75">
        <v>0</v>
      </c>
      <c r="K51" s="75">
        <v>5452.472653068</v>
      </c>
      <c r="L51" s="75">
        <v>0.37</v>
      </c>
      <c r="M51" s="75">
        <v>0.51</v>
      </c>
      <c r="N51" s="75">
        <v>0.02</v>
      </c>
    </row>
    <row r="52" spans="2:14">
      <c r="B52" t="s">
        <v>2990</v>
      </c>
      <c r="C52" t="s">
        <v>2991</v>
      </c>
      <c r="D52" t="s">
        <v>103</v>
      </c>
      <c r="E52" t="s">
        <v>2914</v>
      </c>
      <c r="F52" t="s">
        <v>2954</v>
      </c>
      <c r="G52" t="s">
        <v>105</v>
      </c>
      <c r="H52" s="75">
        <v>747.05</v>
      </c>
      <c r="I52" s="75">
        <v>3195.1</v>
      </c>
      <c r="J52" s="75">
        <v>0</v>
      </c>
      <c r="K52" s="75">
        <v>23.86899455</v>
      </c>
      <c r="L52" s="75">
        <v>0</v>
      </c>
      <c r="M52" s="75">
        <v>0</v>
      </c>
      <c r="N52" s="75">
        <v>0</v>
      </c>
    </row>
    <row r="53" spans="2:14">
      <c r="B53" t="s">
        <v>2992</v>
      </c>
      <c r="C53" t="s">
        <v>2993</v>
      </c>
      <c r="D53" t="s">
        <v>103</v>
      </c>
      <c r="E53" t="s">
        <v>2914</v>
      </c>
      <c r="F53" t="s">
        <v>2954</v>
      </c>
      <c r="G53" t="s">
        <v>105</v>
      </c>
      <c r="H53" s="75">
        <v>260723</v>
      </c>
      <c r="I53" s="75">
        <v>3375.04</v>
      </c>
      <c r="J53" s="75">
        <v>0</v>
      </c>
      <c r="K53" s="75">
        <v>8799.5055391999995</v>
      </c>
      <c r="L53" s="75">
        <v>0.81</v>
      </c>
      <c r="M53" s="75">
        <v>0.83</v>
      </c>
      <c r="N53" s="75">
        <v>0.03</v>
      </c>
    </row>
    <row r="54" spans="2:14">
      <c r="B54" t="s">
        <v>2994</v>
      </c>
      <c r="C54" t="s">
        <v>2995</v>
      </c>
      <c r="D54" t="s">
        <v>103</v>
      </c>
      <c r="E54" t="s">
        <v>2914</v>
      </c>
      <c r="F54" t="s">
        <v>2954</v>
      </c>
      <c r="G54" t="s">
        <v>105</v>
      </c>
      <c r="H54" s="75">
        <v>115544.94</v>
      </c>
      <c r="I54" s="75">
        <v>3637.06</v>
      </c>
      <c r="J54" s="75">
        <v>0</v>
      </c>
      <c r="K54" s="75">
        <v>4202.4387947639998</v>
      </c>
      <c r="L54" s="75">
        <v>0.5</v>
      </c>
      <c r="M54" s="75">
        <v>0.39</v>
      </c>
      <c r="N54" s="75">
        <v>0.02</v>
      </c>
    </row>
    <row r="55" spans="2:14">
      <c r="B55" t="s">
        <v>2996</v>
      </c>
      <c r="C55" t="s">
        <v>2997</v>
      </c>
      <c r="D55" t="s">
        <v>103</v>
      </c>
      <c r="E55" t="s">
        <v>2914</v>
      </c>
      <c r="F55" t="s">
        <v>2954</v>
      </c>
      <c r="G55" t="s">
        <v>105</v>
      </c>
      <c r="H55" s="75">
        <v>1367546.87</v>
      </c>
      <c r="I55" s="75">
        <v>3477.8</v>
      </c>
      <c r="J55" s="75">
        <v>0</v>
      </c>
      <c r="K55" s="75">
        <v>47560.545044860002</v>
      </c>
      <c r="L55" s="75">
        <v>5.58</v>
      </c>
      <c r="M55" s="75">
        <v>4.47</v>
      </c>
      <c r="N55" s="75">
        <v>0.19</v>
      </c>
    </row>
    <row r="56" spans="2:14">
      <c r="B56" t="s">
        <v>2998</v>
      </c>
      <c r="C56" t="s">
        <v>2999</v>
      </c>
      <c r="D56" t="s">
        <v>103</v>
      </c>
      <c r="E56" t="s">
        <v>2914</v>
      </c>
      <c r="F56" t="s">
        <v>2954</v>
      </c>
      <c r="G56" t="s">
        <v>105</v>
      </c>
      <c r="H56" s="75">
        <v>201868.43</v>
      </c>
      <c r="I56" s="75">
        <v>3282.8</v>
      </c>
      <c r="J56" s="75">
        <v>0</v>
      </c>
      <c r="K56" s="75">
        <v>6626.9368200400004</v>
      </c>
      <c r="L56" s="75">
        <v>0.13</v>
      </c>
      <c r="M56" s="75">
        <v>0.62</v>
      </c>
      <c r="N56" s="75">
        <v>0.03</v>
      </c>
    </row>
    <row r="57" spans="2:14">
      <c r="B57" t="s">
        <v>3000</v>
      </c>
      <c r="C57" t="s">
        <v>3001</v>
      </c>
      <c r="D57" t="s">
        <v>103</v>
      </c>
      <c r="E57" t="s">
        <v>2940</v>
      </c>
      <c r="F57" t="s">
        <v>2954</v>
      </c>
      <c r="G57" t="s">
        <v>105</v>
      </c>
      <c r="H57" s="75">
        <v>630758.19999999995</v>
      </c>
      <c r="I57" s="75">
        <v>309.08</v>
      </c>
      <c r="J57" s="75">
        <v>0</v>
      </c>
      <c r="K57" s="75">
        <v>1949.54744456</v>
      </c>
      <c r="L57" s="75">
        <v>0.3</v>
      </c>
      <c r="M57" s="75">
        <v>0.18</v>
      </c>
      <c r="N57" s="75">
        <v>0.01</v>
      </c>
    </row>
    <row r="58" spans="2:14">
      <c r="B58" t="s">
        <v>3002</v>
      </c>
      <c r="C58" t="s">
        <v>3003</v>
      </c>
      <c r="D58" t="s">
        <v>103</v>
      </c>
      <c r="E58" t="s">
        <v>2940</v>
      </c>
      <c r="F58" t="s">
        <v>2954</v>
      </c>
      <c r="G58" t="s">
        <v>105</v>
      </c>
      <c r="H58" s="75">
        <v>686989.94</v>
      </c>
      <c r="I58" s="75">
        <v>365.19</v>
      </c>
      <c r="J58" s="75">
        <v>0</v>
      </c>
      <c r="K58" s="75">
        <v>2508.8185618860002</v>
      </c>
      <c r="L58" s="75">
        <v>0.16</v>
      </c>
      <c r="M58" s="75">
        <v>0.24</v>
      </c>
      <c r="N58" s="75">
        <v>0.01</v>
      </c>
    </row>
    <row r="59" spans="2:14">
      <c r="B59" t="s">
        <v>3004</v>
      </c>
      <c r="C59" t="s">
        <v>3005</v>
      </c>
      <c r="D59" t="s">
        <v>103</v>
      </c>
      <c r="E59" t="s">
        <v>2940</v>
      </c>
      <c r="F59" t="s">
        <v>2954</v>
      </c>
      <c r="G59" t="s">
        <v>105</v>
      </c>
      <c r="H59" s="75">
        <v>59070.66</v>
      </c>
      <c r="I59" s="75">
        <v>328.51</v>
      </c>
      <c r="J59" s="75">
        <v>0</v>
      </c>
      <c r="K59" s="75">
        <v>194.053025166</v>
      </c>
      <c r="L59" s="75">
        <v>0.02</v>
      </c>
      <c r="M59" s="75">
        <v>0.02</v>
      </c>
      <c r="N59" s="75">
        <v>0</v>
      </c>
    </row>
    <row r="60" spans="2:14">
      <c r="B60" t="s">
        <v>3006</v>
      </c>
      <c r="C60" t="s">
        <v>3007</v>
      </c>
      <c r="D60" t="s">
        <v>103</v>
      </c>
      <c r="E60" t="s">
        <v>2940</v>
      </c>
      <c r="F60" t="s">
        <v>2954</v>
      </c>
      <c r="G60" t="s">
        <v>105</v>
      </c>
      <c r="H60" s="75">
        <v>369506.71</v>
      </c>
      <c r="I60" s="75">
        <v>164.77</v>
      </c>
      <c r="J60" s="75">
        <v>0</v>
      </c>
      <c r="K60" s="75">
        <v>608.83620606700003</v>
      </c>
      <c r="L60" s="75">
        <v>0.04</v>
      </c>
      <c r="M60" s="75">
        <v>0.06</v>
      </c>
      <c r="N60" s="75">
        <v>0</v>
      </c>
    </row>
    <row r="61" spans="2:14">
      <c r="B61" t="s">
        <v>3008</v>
      </c>
      <c r="C61" t="s">
        <v>3009</v>
      </c>
      <c r="D61" t="s">
        <v>103</v>
      </c>
      <c r="E61" t="s">
        <v>2940</v>
      </c>
      <c r="F61" t="s">
        <v>2954</v>
      </c>
      <c r="G61" t="s">
        <v>105</v>
      </c>
      <c r="H61" s="75">
        <v>185602</v>
      </c>
      <c r="I61" s="75">
        <v>3303.73</v>
      </c>
      <c r="J61" s="75">
        <v>0</v>
      </c>
      <c r="K61" s="75">
        <v>6131.7889545999997</v>
      </c>
      <c r="L61" s="75">
        <v>1.04</v>
      </c>
      <c r="M61" s="75">
        <v>0.57999999999999996</v>
      </c>
      <c r="N61" s="75">
        <v>0.02</v>
      </c>
    </row>
    <row r="62" spans="2:14">
      <c r="B62" t="s">
        <v>3010</v>
      </c>
      <c r="C62" t="s">
        <v>3011</v>
      </c>
      <c r="D62" t="s">
        <v>103</v>
      </c>
      <c r="E62" t="s">
        <v>2940</v>
      </c>
      <c r="F62" t="s">
        <v>2954</v>
      </c>
      <c r="G62" t="s">
        <v>105</v>
      </c>
      <c r="H62" s="75">
        <v>144219.07999999999</v>
      </c>
      <c r="I62" s="75">
        <v>3131.38</v>
      </c>
      <c r="J62" s="75">
        <v>0</v>
      </c>
      <c r="K62" s="75">
        <v>4516.0474273039999</v>
      </c>
      <c r="L62" s="75">
        <v>0.52</v>
      </c>
      <c r="M62" s="75">
        <v>0.42</v>
      </c>
      <c r="N62" s="75">
        <v>0.02</v>
      </c>
    </row>
    <row r="63" spans="2:14">
      <c r="B63" t="s">
        <v>3012</v>
      </c>
      <c r="C63" t="s">
        <v>3013</v>
      </c>
      <c r="D63" t="s">
        <v>103</v>
      </c>
      <c r="E63" t="s">
        <v>2940</v>
      </c>
      <c r="F63" t="s">
        <v>2954</v>
      </c>
      <c r="G63" t="s">
        <v>105</v>
      </c>
      <c r="H63" s="75">
        <v>155366.57999999999</v>
      </c>
      <c r="I63" s="75">
        <v>3628.03</v>
      </c>
      <c r="J63" s="75">
        <v>0</v>
      </c>
      <c r="K63" s="75">
        <v>5636.7461323739999</v>
      </c>
      <c r="L63" s="75">
        <v>0.32</v>
      </c>
      <c r="M63" s="75">
        <v>0.53</v>
      </c>
      <c r="N63" s="75">
        <v>0.02</v>
      </c>
    </row>
    <row r="64" spans="2:14">
      <c r="B64" t="s">
        <v>3014</v>
      </c>
      <c r="C64" t="s">
        <v>3015</v>
      </c>
      <c r="D64" t="s">
        <v>103</v>
      </c>
      <c r="E64" t="s">
        <v>2940</v>
      </c>
      <c r="F64" t="s">
        <v>2954</v>
      </c>
      <c r="G64" t="s">
        <v>105</v>
      </c>
      <c r="H64" s="75">
        <v>1505.89</v>
      </c>
      <c r="I64" s="75">
        <v>3478.83</v>
      </c>
      <c r="J64" s="75">
        <v>0</v>
      </c>
      <c r="K64" s="75">
        <v>52.387353087000001</v>
      </c>
      <c r="L64" s="75">
        <v>0</v>
      </c>
      <c r="M64" s="75">
        <v>0</v>
      </c>
      <c r="N64" s="75">
        <v>0</v>
      </c>
    </row>
    <row r="65" spans="2:14">
      <c r="B65" t="s">
        <v>3016</v>
      </c>
      <c r="C65" t="s">
        <v>3017</v>
      </c>
      <c r="D65" t="s">
        <v>103</v>
      </c>
      <c r="E65" t="s">
        <v>635</v>
      </c>
      <c r="F65" t="s">
        <v>126</v>
      </c>
      <c r="G65" t="s">
        <v>105</v>
      </c>
      <c r="H65" s="75">
        <v>420.67</v>
      </c>
      <c r="I65" s="75">
        <v>228.9</v>
      </c>
      <c r="J65" s="75">
        <v>0</v>
      </c>
      <c r="K65" s="75">
        <v>0.96291362999999996</v>
      </c>
      <c r="L65" s="75">
        <v>0</v>
      </c>
      <c r="M65" s="75">
        <v>0</v>
      </c>
      <c r="N65" s="75">
        <v>0</v>
      </c>
    </row>
    <row r="66" spans="2:14">
      <c r="B66" t="s">
        <v>3018</v>
      </c>
      <c r="C66" t="s">
        <v>3019</v>
      </c>
      <c r="D66" t="s">
        <v>103</v>
      </c>
      <c r="E66" t="s">
        <v>2925</v>
      </c>
      <c r="F66" t="s">
        <v>126</v>
      </c>
      <c r="G66" t="s">
        <v>105</v>
      </c>
      <c r="H66" s="75">
        <v>484293</v>
      </c>
      <c r="I66" s="75">
        <v>277.51</v>
      </c>
      <c r="J66" s="75">
        <v>0</v>
      </c>
      <c r="K66" s="75">
        <v>1343.9615042999999</v>
      </c>
      <c r="L66" s="75">
        <v>0.48</v>
      </c>
      <c r="M66" s="75">
        <v>0.13</v>
      </c>
      <c r="N66" s="75">
        <v>0.01</v>
      </c>
    </row>
    <row r="67" spans="2:14">
      <c r="B67" t="s">
        <v>3020</v>
      </c>
      <c r="C67" t="s">
        <v>3021</v>
      </c>
      <c r="D67" t="s">
        <v>103</v>
      </c>
      <c r="E67" t="s">
        <v>2914</v>
      </c>
      <c r="F67" t="s">
        <v>126</v>
      </c>
      <c r="G67" t="s">
        <v>105</v>
      </c>
      <c r="H67" s="75">
        <v>64502.17</v>
      </c>
      <c r="I67" s="75">
        <v>4208.26</v>
      </c>
      <c r="J67" s="75">
        <v>0</v>
      </c>
      <c r="K67" s="75">
        <v>2714.4190192420001</v>
      </c>
      <c r="L67" s="75">
        <v>0.28999999999999998</v>
      </c>
      <c r="M67" s="75">
        <v>0.26</v>
      </c>
      <c r="N67" s="75">
        <v>0.01</v>
      </c>
    </row>
    <row r="68" spans="2:14">
      <c r="B68" t="s">
        <v>3022</v>
      </c>
      <c r="C68" t="s">
        <v>3023</v>
      </c>
      <c r="D68" t="s">
        <v>103</v>
      </c>
      <c r="E68" t="s">
        <v>2914</v>
      </c>
      <c r="F68" t="s">
        <v>126</v>
      </c>
      <c r="G68" t="s">
        <v>105</v>
      </c>
      <c r="H68" s="75">
        <v>23781.99</v>
      </c>
      <c r="I68" s="75">
        <v>2295.98</v>
      </c>
      <c r="J68" s="75">
        <v>0</v>
      </c>
      <c r="K68" s="75">
        <v>546.02973400200005</v>
      </c>
      <c r="L68" s="75">
        <v>0.21</v>
      </c>
      <c r="M68" s="75">
        <v>0.05</v>
      </c>
      <c r="N68" s="75">
        <v>0</v>
      </c>
    </row>
    <row r="69" spans="2:14">
      <c r="B69" t="s">
        <v>3024</v>
      </c>
      <c r="C69" t="s">
        <v>3025</v>
      </c>
      <c r="D69" t="s">
        <v>103</v>
      </c>
      <c r="E69" t="s">
        <v>2914</v>
      </c>
      <c r="F69" t="s">
        <v>126</v>
      </c>
      <c r="G69" t="s">
        <v>105</v>
      </c>
      <c r="H69" s="75">
        <v>208236.01</v>
      </c>
      <c r="I69" s="75">
        <v>2607.83</v>
      </c>
      <c r="J69" s="75">
        <v>0</v>
      </c>
      <c r="K69" s="75">
        <v>5430.4411395830002</v>
      </c>
      <c r="L69" s="75">
        <v>0.1</v>
      </c>
      <c r="M69" s="75">
        <v>0.51</v>
      </c>
      <c r="N69" s="75">
        <v>0.02</v>
      </c>
    </row>
    <row r="70" spans="2:14">
      <c r="B70" t="s">
        <v>5258</v>
      </c>
      <c r="C70" t="s">
        <v>3026</v>
      </c>
      <c r="D70" t="s">
        <v>103</v>
      </c>
      <c r="E70" t="s">
        <v>2914</v>
      </c>
      <c r="F70" t="s">
        <v>126</v>
      </c>
      <c r="G70" t="s">
        <v>105</v>
      </c>
      <c r="H70" s="75">
        <v>1028.8800000000001</v>
      </c>
      <c r="I70" s="75">
        <v>3357.6</v>
      </c>
      <c r="J70" s="75">
        <v>0</v>
      </c>
      <c r="K70" s="75">
        <v>34.54567488</v>
      </c>
      <c r="L70" s="75">
        <v>0.01</v>
      </c>
      <c r="M70" s="75">
        <v>0</v>
      </c>
      <c r="N70" s="75">
        <v>0</v>
      </c>
    </row>
    <row r="71" spans="2:14">
      <c r="B71" t="s">
        <v>3027</v>
      </c>
      <c r="C71" t="s">
        <v>3028</v>
      </c>
      <c r="D71" t="s">
        <v>103</v>
      </c>
      <c r="E71" t="s">
        <v>2914</v>
      </c>
      <c r="F71" t="s">
        <v>126</v>
      </c>
      <c r="G71" t="s">
        <v>105</v>
      </c>
      <c r="H71" s="75">
        <v>68282.100000000006</v>
      </c>
      <c r="I71" s="75">
        <v>2772.95</v>
      </c>
      <c r="J71" s="75">
        <v>0</v>
      </c>
      <c r="K71" s="75">
        <v>1893.4284919500001</v>
      </c>
      <c r="L71" s="75">
        <v>0.14000000000000001</v>
      </c>
      <c r="M71" s="75">
        <v>0.18</v>
      </c>
      <c r="N71" s="75">
        <v>0.01</v>
      </c>
    </row>
    <row r="72" spans="2:14">
      <c r="B72" t="s">
        <v>3029</v>
      </c>
      <c r="C72" t="s">
        <v>3030</v>
      </c>
      <c r="D72" t="s">
        <v>103</v>
      </c>
      <c r="E72" t="s">
        <v>2914</v>
      </c>
      <c r="F72" t="s">
        <v>126</v>
      </c>
      <c r="G72" t="s">
        <v>105</v>
      </c>
      <c r="H72" s="75">
        <v>29383.24</v>
      </c>
      <c r="I72" s="75">
        <v>6084.52</v>
      </c>
      <c r="J72" s="75">
        <v>0</v>
      </c>
      <c r="K72" s="75">
        <v>1787.8291144479999</v>
      </c>
      <c r="L72" s="75">
        <v>0.32</v>
      </c>
      <c r="M72" s="75">
        <v>0.17</v>
      </c>
      <c r="N72" s="75">
        <v>0.01</v>
      </c>
    </row>
    <row r="73" spans="2:14">
      <c r="B73" t="s">
        <v>3031</v>
      </c>
      <c r="C73" t="s">
        <v>3032</v>
      </c>
      <c r="D73" t="s">
        <v>103</v>
      </c>
      <c r="E73" t="s">
        <v>2925</v>
      </c>
      <c r="F73" t="s">
        <v>459</v>
      </c>
      <c r="G73" t="s">
        <v>105</v>
      </c>
      <c r="H73" s="75">
        <v>125655.51</v>
      </c>
      <c r="I73" s="75">
        <v>3129.61</v>
      </c>
      <c r="J73" s="75">
        <v>0</v>
      </c>
      <c r="K73" s="75">
        <v>3932.5274065110002</v>
      </c>
      <c r="L73" s="75">
        <v>0.64</v>
      </c>
      <c r="M73" s="75">
        <v>0.37</v>
      </c>
      <c r="N73" s="75">
        <v>0.02</v>
      </c>
    </row>
    <row r="74" spans="2:14">
      <c r="B74" t="s">
        <v>3033</v>
      </c>
      <c r="C74" t="s">
        <v>3034</v>
      </c>
      <c r="D74" t="s">
        <v>103</v>
      </c>
      <c r="E74" t="s">
        <v>2914</v>
      </c>
      <c r="F74" t="s">
        <v>459</v>
      </c>
      <c r="G74" t="s">
        <v>105</v>
      </c>
      <c r="H74" s="75">
        <v>38655.08</v>
      </c>
      <c r="I74" s="75">
        <v>3123.23</v>
      </c>
      <c r="J74" s="75">
        <v>0</v>
      </c>
      <c r="K74" s="75">
        <v>1207.287055084</v>
      </c>
      <c r="L74" s="75">
        <v>0.23</v>
      </c>
      <c r="M74" s="75">
        <v>0.11</v>
      </c>
      <c r="N74" s="75">
        <v>0</v>
      </c>
    </row>
    <row r="75" spans="2:14">
      <c r="B75" t="s">
        <v>3035</v>
      </c>
      <c r="C75" t="s">
        <v>3036</v>
      </c>
      <c r="D75" t="s">
        <v>103</v>
      </c>
      <c r="E75" t="s">
        <v>2925</v>
      </c>
      <c r="F75" t="s">
        <v>2947</v>
      </c>
      <c r="G75" t="s">
        <v>105</v>
      </c>
      <c r="H75" s="75">
        <v>6420</v>
      </c>
      <c r="I75" s="75">
        <v>3379.18</v>
      </c>
      <c r="J75" s="75">
        <v>0</v>
      </c>
      <c r="K75" s="75">
        <v>216.94335599999999</v>
      </c>
      <c r="L75" s="75">
        <v>0.03</v>
      </c>
      <c r="M75" s="75">
        <v>0.02</v>
      </c>
      <c r="N75" s="75">
        <v>0</v>
      </c>
    </row>
    <row r="76" spans="2:14">
      <c r="B76" t="s">
        <v>3037</v>
      </c>
      <c r="C76" t="s">
        <v>3038</v>
      </c>
      <c r="D76" t="s">
        <v>103</v>
      </c>
      <c r="E76" t="s">
        <v>2914</v>
      </c>
      <c r="F76" t="s">
        <v>2947</v>
      </c>
      <c r="G76" t="s">
        <v>105</v>
      </c>
      <c r="H76" s="75">
        <v>104105</v>
      </c>
      <c r="I76" s="75">
        <v>3416.55</v>
      </c>
      <c r="J76" s="75">
        <v>0</v>
      </c>
      <c r="K76" s="75">
        <v>3556.7993775</v>
      </c>
      <c r="L76" s="75">
        <v>0.35</v>
      </c>
      <c r="M76" s="75">
        <v>0.33</v>
      </c>
      <c r="N76" s="75">
        <v>0.01</v>
      </c>
    </row>
    <row r="77" spans="2:14">
      <c r="B77" s="76" t="s">
        <v>3039</v>
      </c>
      <c r="D77" s="15"/>
      <c r="E77" s="15"/>
      <c r="F77" s="15"/>
      <c r="G77" s="15"/>
      <c r="H77" s="77">
        <v>9721581.9000000004</v>
      </c>
      <c r="J77" s="77">
        <v>0</v>
      </c>
      <c r="K77" s="77">
        <v>450966.9055392</v>
      </c>
      <c r="M77" s="77">
        <v>42.37</v>
      </c>
      <c r="N77" s="77">
        <v>1.76</v>
      </c>
    </row>
    <row r="78" spans="2:14">
      <c r="B78" t="s">
        <v>3040</v>
      </c>
      <c r="C78" t="s">
        <v>3041</v>
      </c>
      <c r="D78" t="s">
        <v>103</v>
      </c>
      <c r="E78" t="s">
        <v>2919</v>
      </c>
      <c r="F78" t="s">
        <v>459</v>
      </c>
      <c r="G78" t="s">
        <v>105</v>
      </c>
      <c r="H78" s="75">
        <v>242345</v>
      </c>
      <c r="I78" s="75">
        <v>8551</v>
      </c>
      <c r="J78" s="75">
        <v>0</v>
      </c>
      <c r="K78" s="75">
        <v>20722.92095</v>
      </c>
      <c r="L78" s="75">
        <v>3.29</v>
      </c>
      <c r="M78" s="75">
        <v>1.95</v>
      </c>
      <c r="N78" s="75">
        <v>0.08</v>
      </c>
    </row>
    <row r="79" spans="2:14">
      <c r="B79" t="s">
        <v>3042</v>
      </c>
      <c r="C79" t="s">
        <v>3043</v>
      </c>
      <c r="D79" t="s">
        <v>103</v>
      </c>
      <c r="E79" t="s">
        <v>2919</v>
      </c>
      <c r="F79" t="s">
        <v>2920</v>
      </c>
      <c r="G79" t="s">
        <v>105</v>
      </c>
      <c r="H79" s="75">
        <v>244960</v>
      </c>
      <c r="I79" s="75">
        <v>1414</v>
      </c>
      <c r="J79" s="75">
        <v>0</v>
      </c>
      <c r="K79" s="75">
        <v>3463.7343999999998</v>
      </c>
      <c r="L79" s="75">
        <v>1.74</v>
      </c>
      <c r="M79" s="75">
        <v>0.33</v>
      </c>
      <c r="N79" s="75">
        <v>0.01</v>
      </c>
    </row>
    <row r="80" spans="2:14">
      <c r="B80" t="s">
        <v>3044</v>
      </c>
      <c r="C80" t="s">
        <v>3045</v>
      </c>
      <c r="D80" t="s">
        <v>103</v>
      </c>
      <c r="E80" t="s">
        <v>2919</v>
      </c>
      <c r="F80" t="s">
        <v>2920</v>
      </c>
      <c r="G80" t="s">
        <v>105</v>
      </c>
      <c r="H80" s="75">
        <v>267348</v>
      </c>
      <c r="I80" s="75">
        <v>955.4</v>
      </c>
      <c r="J80" s="75">
        <v>0</v>
      </c>
      <c r="K80" s="75">
        <v>2554.242792</v>
      </c>
      <c r="L80" s="75">
        <v>7.0000000000000007E-2</v>
      </c>
      <c r="M80" s="75">
        <v>0.24</v>
      </c>
      <c r="N80" s="75">
        <v>0.01</v>
      </c>
    </row>
    <row r="81" spans="2:14">
      <c r="B81" t="s">
        <v>3046</v>
      </c>
      <c r="C81" t="s">
        <v>3047</v>
      </c>
      <c r="D81" t="s">
        <v>103</v>
      </c>
      <c r="E81" t="s">
        <v>2919</v>
      </c>
      <c r="F81" t="s">
        <v>2920</v>
      </c>
      <c r="G81" t="s">
        <v>105</v>
      </c>
      <c r="H81" s="75">
        <v>160595</v>
      </c>
      <c r="I81" s="75">
        <v>6120</v>
      </c>
      <c r="J81" s="75">
        <v>0</v>
      </c>
      <c r="K81" s="75">
        <v>9828.4140000000007</v>
      </c>
      <c r="L81" s="75">
        <v>1.81</v>
      </c>
      <c r="M81" s="75">
        <v>0.92</v>
      </c>
      <c r="N81" s="75">
        <v>0.04</v>
      </c>
    </row>
    <row r="82" spans="2:14">
      <c r="B82" t="s">
        <v>3048</v>
      </c>
      <c r="C82" t="s">
        <v>3049</v>
      </c>
      <c r="D82" t="s">
        <v>103</v>
      </c>
      <c r="E82" t="s">
        <v>2919</v>
      </c>
      <c r="F82" t="s">
        <v>2920</v>
      </c>
      <c r="G82" t="s">
        <v>105</v>
      </c>
      <c r="H82" s="75">
        <v>6108</v>
      </c>
      <c r="I82" s="75">
        <v>2170</v>
      </c>
      <c r="J82" s="75">
        <v>0</v>
      </c>
      <c r="K82" s="75">
        <v>132.5436</v>
      </c>
      <c r="L82" s="75">
        <v>0.01</v>
      </c>
      <c r="M82" s="75">
        <v>0.01</v>
      </c>
      <c r="N82" s="75">
        <v>0</v>
      </c>
    </row>
    <row r="83" spans="2:14">
      <c r="B83" t="s">
        <v>3050</v>
      </c>
      <c r="C83" t="s">
        <v>3051</v>
      </c>
      <c r="D83" t="s">
        <v>103</v>
      </c>
      <c r="E83" t="s">
        <v>804</v>
      </c>
      <c r="F83" t="s">
        <v>2920</v>
      </c>
      <c r="G83" t="s">
        <v>105</v>
      </c>
      <c r="H83" s="75">
        <v>1935</v>
      </c>
      <c r="I83" s="75">
        <v>8326</v>
      </c>
      <c r="J83" s="75">
        <v>0</v>
      </c>
      <c r="K83" s="75">
        <v>161.10810000000001</v>
      </c>
      <c r="L83" s="75">
        <v>0</v>
      </c>
      <c r="M83" s="75">
        <v>0.02</v>
      </c>
      <c r="N83" s="75">
        <v>0</v>
      </c>
    </row>
    <row r="84" spans="2:14">
      <c r="B84" t="s">
        <v>3052</v>
      </c>
      <c r="C84" t="s">
        <v>3053</v>
      </c>
      <c r="D84" t="s">
        <v>103</v>
      </c>
      <c r="E84" t="s">
        <v>2925</v>
      </c>
      <c r="F84" t="s">
        <v>2920</v>
      </c>
      <c r="G84" t="s">
        <v>105</v>
      </c>
      <c r="H84" s="75">
        <v>2128</v>
      </c>
      <c r="I84" s="75">
        <v>21870</v>
      </c>
      <c r="J84" s="75">
        <v>0</v>
      </c>
      <c r="K84" s="75">
        <v>465.39359999999999</v>
      </c>
      <c r="L84" s="75">
        <v>0.01</v>
      </c>
      <c r="M84" s="75">
        <v>0.04</v>
      </c>
      <c r="N84" s="75">
        <v>0</v>
      </c>
    </row>
    <row r="85" spans="2:14">
      <c r="B85" t="s">
        <v>3054</v>
      </c>
      <c r="C85" t="s">
        <v>3055</v>
      </c>
      <c r="D85" t="s">
        <v>103</v>
      </c>
      <c r="E85" t="s">
        <v>2925</v>
      </c>
      <c r="F85" t="s">
        <v>2920</v>
      </c>
      <c r="G85" t="s">
        <v>105</v>
      </c>
      <c r="H85" s="75">
        <v>688</v>
      </c>
      <c r="I85" s="75">
        <v>17660</v>
      </c>
      <c r="J85" s="75">
        <v>0</v>
      </c>
      <c r="K85" s="75">
        <v>121.5008</v>
      </c>
      <c r="L85" s="75">
        <v>0.03</v>
      </c>
      <c r="M85" s="75">
        <v>0.01</v>
      </c>
      <c r="N85" s="75">
        <v>0</v>
      </c>
    </row>
    <row r="86" spans="2:14">
      <c r="B86" t="s">
        <v>3056</v>
      </c>
      <c r="C86" t="s">
        <v>3057</v>
      </c>
      <c r="D86" t="s">
        <v>103</v>
      </c>
      <c r="E86" t="s">
        <v>2925</v>
      </c>
      <c r="F86" t="s">
        <v>2920</v>
      </c>
      <c r="G86" t="s">
        <v>105</v>
      </c>
      <c r="H86" s="75">
        <v>16917</v>
      </c>
      <c r="I86" s="75">
        <v>9768</v>
      </c>
      <c r="J86" s="75">
        <v>0</v>
      </c>
      <c r="K86" s="75">
        <v>1652.4525599999999</v>
      </c>
      <c r="L86" s="75">
        <v>0.05</v>
      </c>
      <c r="M86" s="75">
        <v>0.16</v>
      </c>
      <c r="N86" s="75">
        <v>0.01</v>
      </c>
    </row>
    <row r="87" spans="2:14">
      <c r="B87" t="s">
        <v>3058</v>
      </c>
      <c r="C87" t="s">
        <v>3059</v>
      </c>
      <c r="D87" t="s">
        <v>103</v>
      </c>
      <c r="E87" t="s">
        <v>2925</v>
      </c>
      <c r="F87" t="s">
        <v>2920</v>
      </c>
      <c r="G87" t="s">
        <v>105</v>
      </c>
      <c r="H87" s="75">
        <v>85</v>
      </c>
      <c r="I87" s="75">
        <v>1502</v>
      </c>
      <c r="J87" s="75">
        <v>0</v>
      </c>
      <c r="K87" s="75">
        <v>1.2766999999999999</v>
      </c>
      <c r="L87" s="75">
        <v>0</v>
      </c>
      <c r="M87" s="75">
        <v>0</v>
      </c>
      <c r="N87" s="75">
        <v>0</v>
      </c>
    </row>
    <row r="88" spans="2:14">
      <c r="B88" t="s">
        <v>3060</v>
      </c>
      <c r="C88" t="s">
        <v>3061</v>
      </c>
      <c r="D88" t="s">
        <v>103</v>
      </c>
      <c r="E88" t="s">
        <v>2925</v>
      </c>
      <c r="F88" t="s">
        <v>2920</v>
      </c>
      <c r="G88" t="s">
        <v>105</v>
      </c>
      <c r="H88" s="75">
        <v>38845</v>
      </c>
      <c r="I88" s="75">
        <v>6116</v>
      </c>
      <c r="J88" s="75">
        <v>0</v>
      </c>
      <c r="K88" s="75">
        <v>2375.7602000000002</v>
      </c>
      <c r="L88" s="75">
        <v>0.27</v>
      </c>
      <c r="M88" s="75">
        <v>0.22</v>
      </c>
      <c r="N88" s="75">
        <v>0.01</v>
      </c>
    </row>
    <row r="89" spans="2:14">
      <c r="B89" t="s">
        <v>3062</v>
      </c>
      <c r="C89" t="s">
        <v>3063</v>
      </c>
      <c r="D89" t="s">
        <v>103</v>
      </c>
      <c r="E89" t="s">
        <v>2925</v>
      </c>
      <c r="F89" t="s">
        <v>2920</v>
      </c>
      <c r="G89" t="s">
        <v>105</v>
      </c>
      <c r="H89" s="75">
        <v>3162</v>
      </c>
      <c r="I89" s="75">
        <v>27780</v>
      </c>
      <c r="J89" s="75">
        <v>0</v>
      </c>
      <c r="K89" s="75">
        <v>878.40359999999998</v>
      </c>
      <c r="L89" s="75">
        <v>0.03</v>
      </c>
      <c r="M89" s="75">
        <v>0.08</v>
      </c>
      <c r="N89" s="75">
        <v>0</v>
      </c>
    </row>
    <row r="90" spans="2:14">
      <c r="B90" t="s">
        <v>3064</v>
      </c>
      <c r="C90" t="s">
        <v>3065</v>
      </c>
      <c r="D90" t="s">
        <v>103</v>
      </c>
      <c r="E90" t="s">
        <v>2914</v>
      </c>
      <c r="F90" t="s">
        <v>2920</v>
      </c>
      <c r="G90" t="s">
        <v>105</v>
      </c>
      <c r="H90" s="75">
        <v>6533.02</v>
      </c>
      <c r="I90" s="75">
        <v>14300</v>
      </c>
      <c r="J90" s="75">
        <v>0</v>
      </c>
      <c r="K90" s="75">
        <v>934.22185999999999</v>
      </c>
      <c r="L90" s="75">
        <v>0.04</v>
      </c>
      <c r="M90" s="75">
        <v>0.09</v>
      </c>
      <c r="N90" s="75">
        <v>0</v>
      </c>
    </row>
    <row r="91" spans="2:14">
      <c r="B91" t="s">
        <v>3066</v>
      </c>
      <c r="C91" t="s">
        <v>3067</v>
      </c>
      <c r="D91" t="s">
        <v>103</v>
      </c>
      <c r="E91" t="s">
        <v>2914</v>
      </c>
      <c r="F91" t="s">
        <v>2920</v>
      </c>
      <c r="G91" t="s">
        <v>105</v>
      </c>
      <c r="H91" s="75">
        <v>423306.88</v>
      </c>
      <c r="I91" s="75">
        <v>9019</v>
      </c>
      <c r="J91" s="75">
        <v>0</v>
      </c>
      <c r="K91" s="75">
        <v>38178.047507199997</v>
      </c>
      <c r="L91" s="75">
        <v>0.89</v>
      </c>
      <c r="M91" s="75">
        <v>3.59</v>
      </c>
      <c r="N91" s="75">
        <v>0.15</v>
      </c>
    </row>
    <row r="92" spans="2:14">
      <c r="B92" t="s">
        <v>5259</v>
      </c>
      <c r="C92" t="s">
        <v>3068</v>
      </c>
      <c r="D92" t="s">
        <v>103</v>
      </c>
      <c r="E92" t="s">
        <v>2914</v>
      </c>
      <c r="F92" t="s">
        <v>2920</v>
      </c>
      <c r="G92" t="s">
        <v>105</v>
      </c>
      <c r="H92" s="75">
        <v>2645</v>
      </c>
      <c r="I92" s="75">
        <v>7677</v>
      </c>
      <c r="J92" s="75">
        <v>0</v>
      </c>
      <c r="K92" s="75">
        <v>203.05664999999999</v>
      </c>
      <c r="L92" s="75">
        <v>0.02</v>
      </c>
      <c r="M92" s="75">
        <v>0.02</v>
      </c>
      <c r="N92" s="75">
        <v>0</v>
      </c>
    </row>
    <row r="93" spans="2:14">
      <c r="B93" t="s">
        <v>3069</v>
      </c>
      <c r="C93" t="s">
        <v>3070</v>
      </c>
      <c r="D93" t="s">
        <v>103</v>
      </c>
      <c r="E93" t="s">
        <v>2914</v>
      </c>
      <c r="F93" t="s">
        <v>2920</v>
      </c>
      <c r="G93" t="s">
        <v>105</v>
      </c>
      <c r="H93" s="75">
        <v>207539</v>
      </c>
      <c r="I93" s="75">
        <v>1405</v>
      </c>
      <c r="J93" s="75">
        <v>0</v>
      </c>
      <c r="K93" s="75">
        <v>2915.9229500000001</v>
      </c>
      <c r="L93" s="75">
        <v>0.55000000000000004</v>
      </c>
      <c r="M93" s="75">
        <v>0.27</v>
      </c>
      <c r="N93" s="75">
        <v>0.01</v>
      </c>
    </row>
    <row r="94" spans="2:14">
      <c r="B94" t="s">
        <v>3071</v>
      </c>
      <c r="C94" t="s">
        <v>3072</v>
      </c>
      <c r="D94" t="s">
        <v>103</v>
      </c>
      <c r="E94" t="s">
        <v>2914</v>
      </c>
      <c r="F94" t="s">
        <v>2920</v>
      </c>
      <c r="G94" t="s">
        <v>105</v>
      </c>
      <c r="H94" s="75">
        <v>516590</v>
      </c>
      <c r="I94" s="75">
        <v>6101</v>
      </c>
      <c r="J94" s="75">
        <v>0</v>
      </c>
      <c r="K94" s="75">
        <v>31517.155900000002</v>
      </c>
      <c r="L94" s="75">
        <v>1.46</v>
      </c>
      <c r="M94" s="75">
        <v>2.96</v>
      </c>
      <c r="N94" s="75">
        <v>0.12</v>
      </c>
    </row>
    <row r="95" spans="2:14">
      <c r="B95" t="s">
        <v>3073</v>
      </c>
      <c r="C95" t="s">
        <v>3074</v>
      </c>
      <c r="D95" t="s">
        <v>103</v>
      </c>
      <c r="E95" t="s">
        <v>2914</v>
      </c>
      <c r="F95" t="s">
        <v>2920</v>
      </c>
      <c r="G95" t="s">
        <v>105</v>
      </c>
      <c r="H95" s="75">
        <v>2347686</v>
      </c>
      <c r="I95" s="75">
        <v>2757</v>
      </c>
      <c r="J95" s="75">
        <v>0</v>
      </c>
      <c r="K95" s="75">
        <v>64725.703020000001</v>
      </c>
      <c r="L95" s="75">
        <v>2.08</v>
      </c>
      <c r="M95" s="75">
        <v>6.08</v>
      </c>
      <c r="N95" s="75">
        <v>0.25</v>
      </c>
    </row>
    <row r="96" spans="2:14">
      <c r="B96" t="s">
        <v>3075</v>
      </c>
      <c r="C96" t="s">
        <v>3076</v>
      </c>
      <c r="D96" t="s">
        <v>103</v>
      </c>
      <c r="E96" t="s">
        <v>2914</v>
      </c>
      <c r="F96" t="s">
        <v>2920</v>
      </c>
      <c r="G96" t="s">
        <v>105</v>
      </c>
      <c r="H96" s="75">
        <v>3540101</v>
      </c>
      <c r="I96" s="75">
        <v>2515</v>
      </c>
      <c r="J96" s="75">
        <v>0</v>
      </c>
      <c r="K96" s="75">
        <v>89033.540150000001</v>
      </c>
      <c r="L96" s="75">
        <v>5.89</v>
      </c>
      <c r="M96" s="75">
        <v>8.36</v>
      </c>
      <c r="N96" s="75">
        <v>0.35</v>
      </c>
    </row>
    <row r="97" spans="2:14">
      <c r="B97" t="s">
        <v>3077</v>
      </c>
      <c r="C97" t="s">
        <v>3078</v>
      </c>
      <c r="D97" t="s">
        <v>103</v>
      </c>
      <c r="E97" t="s">
        <v>2914</v>
      </c>
      <c r="F97" t="s">
        <v>2920</v>
      </c>
      <c r="G97" t="s">
        <v>105</v>
      </c>
      <c r="H97" s="75">
        <v>639424</v>
      </c>
      <c r="I97" s="75">
        <v>10370</v>
      </c>
      <c r="J97" s="75">
        <v>0</v>
      </c>
      <c r="K97" s="75">
        <v>66308.268800000005</v>
      </c>
      <c r="L97" s="75">
        <v>9.75</v>
      </c>
      <c r="M97" s="75">
        <v>6.23</v>
      </c>
      <c r="N97" s="75">
        <v>0.26</v>
      </c>
    </row>
    <row r="98" spans="2:14">
      <c r="B98" t="s">
        <v>3079</v>
      </c>
      <c r="C98" t="s">
        <v>3080</v>
      </c>
      <c r="D98" t="s">
        <v>103</v>
      </c>
      <c r="E98" t="s">
        <v>2914</v>
      </c>
      <c r="F98" t="s">
        <v>2920</v>
      </c>
      <c r="G98" t="s">
        <v>105</v>
      </c>
      <c r="H98" s="75">
        <v>233878</v>
      </c>
      <c r="I98" s="75">
        <v>7816</v>
      </c>
      <c r="J98" s="75">
        <v>0</v>
      </c>
      <c r="K98" s="75">
        <v>18279.904480000001</v>
      </c>
      <c r="L98" s="75">
        <v>0.53</v>
      </c>
      <c r="M98" s="75">
        <v>1.72</v>
      </c>
      <c r="N98" s="75">
        <v>7.0000000000000007E-2</v>
      </c>
    </row>
    <row r="99" spans="2:14">
      <c r="B99" t="s">
        <v>3081</v>
      </c>
      <c r="C99" t="s">
        <v>3082</v>
      </c>
      <c r="D99" t="s">
        <v>103</v>
      </c>
      <c r="E99" t="s">
        <v>2914</v>
      </c>
      <c r="F99" t="s">
        <v>2920</v>
      </c>
      <c r="G99" t="s">
        <v>105</v>
      </c>
      <c r="H99" s="75">
        <v>57455</v>
      </c>
      <c r="I99" s="75">
        <v>32290</v>
      </c>
      <c r="J99" s="75">
        <v>0</v>
      </c>
      <c r="K99" s="75">
        <v>18552.219499999999</v>
      </c>
      <c r="L99" s="75">
        <v>3.88</v>
      </c>
      <c r="M99" s="75">
        <v>1.74</v>
      </c>
      <c r="N99" s="75">
        <v>7.0000000000000007E-2</v>
      </c>
    </row>
    <row r="100" spans="2:14">
      <c r="B100" t="s">
        <v>3083</v>
      </c>
      <c r="C100" t="s">
        <v>3084</v>
      </c>
      <c r="D100" t="s">
        <v>103</v>
      </c>
      <c r="E100" t="s">
        <v>2914</v>
      </c>
      <c r="F100" t="s">
        <v>2920</v>
      </c>
      <c r="G100" t="s">
        <v>105</v>
      </c>
      <c r="H100" s="75">
        <v>120577</v>
      </c>
      <c r="I100" s="75">
        <v>19840</v>
      </c>
      <c r="J100" s="75">
        <v>0</v>
      </c>
      <c r="K100" s="75">
        <v>23922.4768</v>
      </c>
      <c r="L100" s="75">
        <v>0.89</v>
      </c>
      <c r="M100" s="75">
        <v>2.25</v>
      </c>
      <c r="N100" s="75">
        <v>0.09</v>
      </c>
    </row>
    <row r="101" spans="2:14">
      <c r="B101" t="s">
        <v>3085</v>
      </c>
      <c r="C101" t="s">
        <v>3086</v>
      </c>
      <c r="D101" t="s">
        <v>103</v>
      </c>
      <c r="E101" t="s">
        <v>2940</v>
      </c>
      <c r="F101" t="s">
        <v>2920</v>
      </c>
      <c r="G101" t="s">
        <v>105</v>
      </c>
      <c r="H101" s="75">
        <v>38284</v>
      </c>
      <c r="I101" s="75">
        <v>9638</v>
      </c>
      <c r="J101" s="75">
        <v>0</v>
      </c>
      <c r="K101" s="75">
        <v>3689.8119200000001</v>
      </c>
      <c r="L101" s="75">
        <v>0.15</v>
      </c>
      <c r="M101" s="75">
        <v>0.35</v>
      </c>
      <c r="N101" s="75">
        <v>0.01</v>
      </c>
    </row>
    <row r="102" spans="2:14">
      <c r="B102" t="s">
        <v>3087</v>
      </c>
      <c r="C102" t="s">
        <v>3088</v>
      </c>
      <c r="D102" t="s">
        <v>103</v>
      </c>
      <c r="E102" t="s">
        <v>2940</v>
      </c>
      <c r="F102" t="s">
        <v>2920</v>
      </c>
      <c r="G102" t="s">
        <v>105</v>
      </c>
      <c r="H102" s="75">
        <v>18000</v>
      </c>
      <c r="I102" s="75">
        <v>1374</v>
      </c>
      <c r="J102" s="75">
        <v>0</v>
      </c>
      <c r="K102" s="75">
        <v>247.32</v>
      </c>
      <c r="L102" s="75">
        <v>0.04</v>
      </c>
      <c r="M102" s="75">
        <v>0.02</v>
      </c>
      <c r="N102" s="75">
        <v>0</v>
      </c>
    </row>
    <row r="103" spans="2:14">
      <c r="B103" t="s">
        <v>3089</v>
      </c>
      <c r="C103" t="s">
        <v>3090</v>
      </c>
      <c r="D103" t="s">
        <v>103</v>
      </c>
      <c r="E103" t="s">
        <v>2940</v>
      </c>
      <c r="F103" t="s">
        <v>2920</v>
      </c>
      <c r="G103" t="s">
        <v>105</v>
      </c>
      <c r="H103" s="75">
        <v>2130</v>
      </c>
      <c r="I103" s="75">
        <v>6279</v>
      </c>
      <c r="J103" s="75">
        <v>0</v>
      </c>
      <c r="K103" s="75">
        <v>133.74270000000001</v>
      </c>
      <c r="L103" s="75">
        <v>0.02</v>
      </c>
      <c r="M103" s="75">
        <v>0.01</v>
      </c>
      <c r="N103" s="75">
        <v>0</v>
      </c>
    </row>
    <row r="104" spans="2:14">
      <c r="B104" t="s">
        <v>3091</v>
      </c>
      <c r="C104" t="s">
        <v>3092</v>
      </c>
      <c r="D104" t="s">
        <v>103</v>
      </c>
      <c r="E104" t="s">
        <v>2940</v>
      </c>
      <c r="F104" t="s">
        <v>2920</v>
      </c>
      <c r="G104" t="s">
        <v>105</v>
      </c>
      <c r="H104" s="75">
        <v>7911</v>
      </c>
      <c r="I104" s="75">
        <v>1512</v>
      </c>
      <c r="J104" s="75">
        <v>0</v>
      </c>
      <c r="K104" s="75">
        <v>119.61432000000001</v>
      </c>
      <c r="L104" s="75">
        <v>0.01</v>
      </c>
      <c r="M104" s="75">
        <v>0.01</v>
      </c>
      <c r="N104" s="75">
        <v>0</v>
      </c>
    </row>
    <row r="105" spans="2:14">
      <c r="B105" t="s">
        <v>3093</v>
      </c>
      <c r="C105" t="s">
        <v>3094</v>
      </c>
      <c r="D105" t="s">
        <v>103</v>
      </c>
      <c r="E105" t="s">
        <v>2940</v>
      </c>
      <c r="F105" t="s">
        <v>2920</v>
      </c>
      <c r="G105" t="s">
        <v>105</v>
      </c>
      <c r="H105" s="75">
        <v>350</v>
      </c>
      <c r="I105" s="75">
        <v>6372</v>
      </c>
      <c r="J105" s="75">
        <v>0</v>
      </c>
      <c r="K105" s="75">
        <v>22.302</v>
      </c>
      <c r="L105" s="75">
        <v>0</v>
      </c>
      <c r="M105" s="75">
        <v>0</v>
      </c>
      <c r="N105" s="75">
        <v>0</v>
      </c>
    </row>
    <row r="106" spans="2:14">
      <c r="B106" t="s">
        <v>3095</v>
      </c>
      <c r="C106" t="s">
        <v>3096</v>
      </c>
      <c r="D106" t="s">
        <v>103</v>
      </c>
      <c r="E106" t="s">
        <v>2940</v>
      </c>
      <c r="F106" t="s">
        <v>2920</v>
      </c>
      <c r="G106" t="s">
        <v>105</v>
      </c>
      <c r="H106" s="75">
        <v>1876</v>
      </c>
      <c r="I106" s="75">
        <v>5039</v>
      </c>
      <c r="J106" s="75">
        <v>0</v>
      </c>
      <c r="K106" s="75">
        <v>94.531639999999996</v>
      </c>
      <c r="L106" s="75">
        <v>0.02</v>
      </c>
      <c r="M106" s="75">
        <v>0.01</v>
      </c>
      <c r="N106" s="75">
        <v>0</v>
      </c>
    </row>
    <row r="107" spans="2:14">
      <c r="B107" t="s">
        <v>3097</v>
      </c>
      <c r="C107" t="s">
        <v>3098</v>
      </c>
      <c r="D107" t="s">
        <v>103</v>
      </c>
      <c r="E107" t="s">
        <v>2940</v>
      </c>
      <c r="F107" t="s">
        <v>2920</v>
      </c>
      <c r="G107" t="s">
        <v>105</v>
      </c>
      <c r="H107" s="75">
        <v>260</v>
      </c>
      <c r="I107" s="75">
        <v>6108</v>
      </c>
      <c r="J107" s="75">
        <v>0</v>
      </c>
      <c r="K107" s="75">
        <v>15.880800000000001</v>
      </c>
      <c r="L107" s="75">
        <v>0</v>
      </c>
      <c r="M107" s="75">
        <v>0</v>
      </c>
      <c r="N107" s="75">
        <v>0</v>
      </c>
    </row>
    <row r="108" spans="2:14">
      <c r="B108" t="s">
        <v>3099</v>
      </c>
      <c r="C108" t="s">
        <v>3100</v>
      </c>
      <c r="D108" t="s">
        <v>103</v>
      </c>
      <c r="E108" t="s">
        <v>2940</v>
      </c>
      <c r="F108" t="s">
        <v>2920</v>
      </c>
      <c r="G108" t="s">
        <v>105</v>
      </c>
      <c r="H108" s="75">
        <v>7047</v>
      </c>
      <c r="I108" s="75">
        <v>2739</v>
      </c>
      <c r="J108" s="75">
        <v>0</v>
      </c>
      <c r="K108" s="75">
        <v>193.01732999999999</v>
      </c>
      <c r="L108" s="75">
        <v>0.02</v>
      </c>
      <c r="M108" s="75">
        <v>0.02</v>
      </c>
      <c r="N108" s="75">
        <v>0</v>
      </c>
    </row>
    <row r="109" spans="2:14">
      <c r="B109" t="s">
        <v>3101</v>
      </c>
      <c r="C109" t="s">
        <v>3102</v>
      </c>
      <c r="D109" t="s">
        <v>103</v>
      </c>
      <c r="E109" t="s">
        <v>2914</v>
      </c>
      <c r="F109" t="s">
        <v>2947</v>
      </c>
      <c r="G109" t="s">
        <v>105</v>
      </c>
      <c r="H109" s="75">
        <v>564873</v>
      </c>
      <c r="I109" s="75">
        <v>8767</v>
      </c>
      <c r="J109" s="75">
        <v>0</v>
      </c>
      <c r="K109" s="75">
        <v>49522.415910000003</v>
      </c>
      <c r="L109" s="75">
        <v>3.23</v>
      </c>
      <c r="M109" s="75">
        <v>4.6500000000000004</v>
      </c>
      <c r="N109" s="75">
        <v>0.19</v>
      </c>
    </row>
    <row r="110" spans="2:14">
      <c r="B110" s="76" t="s">
        <v>1707</v>
      </c>
      <c r="D110" s="15"/>
      <c r="E110" s="15"/>
      <c r="F110" s="15"/>
      <c r="G110" s="15"/>
      <c r="H110" s="77">
        <v>96340.479999999996</v>
      </c>
      <c r="J110" s="77">
        <v>0</v>
      </c>
      <c r="K110" s="77">
        <v>340.78517990400002</v>
      </c>
      <c r="M110" s="77">
        <v>0.03</v>
      </c>
      <c r="N110" s="77">
        <v>0</v>
      </c>
    </row>
    <row r="111" spans="2:14">
      <c r="B111" t="s">
        <v>3103</v>
      </c>
      <c r="C111" t="s">
        <v>3104</v>
      </c>
      <c r="D111" t="s">
        <v>103</v>
      </c>
      <c r="E111" t="s">
        <v>2914</v>
      </c>
      <c r="F111" t="s">
        <v>131</v>
      </c>
      <c r="G111" t="s">
        <v>105</v>
      </c>
      <c r="H111" s="75">
        <v>96340.479999999996</v>
      </c>
      <c r="I111" s="75">
        <v>353.73</v>
      </c>
      <c r="J111" s="75">
        <v>0</v>
      </c>
      <c r="K111" s="75">
        <v>340.78517990400002</v>
      </c>
      <c r="L111" s="75">
        <v>0.05</v>
      </c>
      <c r="M111" s="75">
        <v>0.03</v>
      </c>
      <c r="N111" s="75">
        <v>0</v>
      </c>
    </row>
    <row r="112" spans="2:14">
      <c r="B112" s="76" t="s">
        <v>3105</v>
      </c>
      <c r="D112" s="15"/>
      <c r="E112" s="15"/>
      <c r="F112" s="15"/>
      <c r="G112" s="15"/>
      <c r="H112" s="77">
        <v>0</v>
      </c>
      <c r="J112" s="77">
        <v>0</v>
      </c>
      <c r="K112" s="77">
        <v>0</v>
      </c>
      <c r="M112" s="77">
        <v>0</v>
      </c>
      <c r="N112" s="77">
        <v>0</v>
      </c>
    </row>
    <row r="113" spans="2:14">
      <c r="B113" t="s">
        <v>212</v>
      </c>
      <c r="C113" t="s">
        <v>212</v>
      </c>
      <c r="D113" s="15"/>
      <c r="E113" s="15"/>
      <c r="F113" t="s">
        <v>212</v>
      </c>
      <c r="G113" t="s">
        <v>212</v>
      </c>
      <c r="H113" s="75">
        <v>0</v>
      </c>
      <c r="I113" s="75">
        <v>0</v>
      </c>
      <c r="K113" s="75">
        <v>0</v>
      </c>
      <c r="L113" s="75">
        <v>0</v>
      </c>
      <c r="M113" s="75">
        <v>0</v>
      </c>
      <c r="N113" s="75">
        <v>0</v>
      </c>
    </row>
    <row r="114" spans="2:14">
      <c r="B114" s="76" t="s">
        <v>287</v>
      </c>
      <c r="D114" s="15"/>
      <c r="E114" s="15"/>
      <c r="F114" s="15"/>
      <c r="G114" s="15"/>
      <c r="H114" s="77">
        <v>10619083.08</v>
      </c>
      <c r="J114" s="77">
        <v>0</v>
      </c>
      <c r="K114" s="77">
        <v>260161.18068115707</v>
      </c>
      <c r="M114" s="77">
        <v>24.44</v>
      </c>
      <c r="N114" s="77">
        <v>1.01</v>
      </c>
    </row>
    <row r="115" spans="2:14">
      <c r="B115" s="76" t="s">
        <v>3106</v>
      </c>
      <c r="D115" s="15"/>
      <c r="E115" s="15"/>
      <c r="F115" s="15"/>
      <c r="G115" s="15"/>
      <c r="H115" s="77">
        <v>296970.46999999997</v>
      </c>
      <c r="J115" s="77">
        <v>0</v>
      </c>
      <c r="K115" s="77">
        <v>131315.57998901006</v>
      </c>
      <c r="M115" s="77">
        <v>12.34</v>
      </c>
      <c r="N115" s="77">
        <v>0.51</v>
      </c>
    </row>
    <row r="116" spans="2:14">
      <c r="B116" t="s">
        <v>3107</v>
      </c>
      <c r="C116" t="s">
        <v>3108</v>
      </c>
      <c r="D116" t="s">
        <v>424</v>
      </c>
      <c r="E116" s="15"/>
      <c r="F116" t="s">
        <v>1712</v>
      </c>
      <c r="G116" t="s">
        <v>109</v>
      </c>
      <c r="H116" s="75">
        <v>600</v>
      </c>
      <c r="I116" s="75">
        <v>6849</v>
      </c>
      <c r="J116" s="75">
        <v>0</v>
      </c>
      <c r="K116" s="75">
        <v>145.020726</v>
      </c>
      <c r="L116" s="75">
        <v>0</v>
      </c>
      <c r="M116" s="75">
        <v>0.01</v>
      </c>
      <c r="N116" s="75">
        <v>0</v>
      </c>
    </row>
    <row r="117" spans="2:14">
      <c r="B117" t="s">
        <v>3109</v>
      </c>
      <c r="C117" t="s">
        <v>3110</v>
      </c>
      <c r="D117" t="s">
        <v>424</v>
      </c>
      <c r="E117" s="15"/>
      <c r="F117" t="s">
        <v>1766</v>
      </c>
      <c r="G117" t="s">
        <v>109</v>
      </c>
      <c r="H117" s="75">
        <v>651</v>
      </c>
      <c r="I117" s="75">
        <v>22360</v>
      </c>
      <c r="J117" s="75">
        <v>0</v>
      </c>
      <c r="K117" s="75">
        <v>513.69394439999996</v>
      </c>
      <c r="L117" s="75">
        <v>0</v>
      </c>
      <c r="M117" s="75">
        <v>0.05</v>
      </c>
      <c r="N117" s="75">
        <v>0</v>
      </c>
    </row>
    <row r="118" spans="2:14">
      <c r="B118" t="s">
        <v>3111</v>
      </c>
      <c r="C118" t="s">
        <v>3112</v>
      </c>
      <c r="D118" t="s">
        <v>126</v>
      </c>
      <c r="E118" s="15"/>
      <c r="F118" t="s">
        <v>126</v>
      </c>
      <c r="G118" t="s">
        <v>113</v>
      </c>
      <c r="H118" s="75">
        <v>800</v>
      </c>
      <c r="I118" s="75">
        <v>6859</v>
      </c>
      <c r="J118" s="75">
        <v>0</v>
      </c>
      <c r="K118" s="75">
        <v>228.09741679999999</v>
      </c>
      <c r="L118" s="75">
        <v>0.03</v>
      </c>
      <c r="M118" s="75">
        <v>0.02</v>
      </c>
      <c r="N118" s="75">
        <v>0</v>
      </c>
    </row>
    <row r="119" spans="2:14">
      <c r="B119" t="s">
        <v>3113</v>
      </c>
      <c r="C119" t="s">
        <v>3114</v>
      </c>
      <c r="D119" t="s">
        <v>126</v>
      </c>
      <c r="E119" s="15"/>
      <c r="F119" t="s">
        <v>126</v>
      </c>
      <c r="G119" t="s">
        <v>113</v>
      </c>
      <c r="H119" s="75">
        <v>600</v>
      </c>
      <c r="I119" s="75">
        <v>20031</v>
      </c>
      <c r="J119" s="75">
        <v>0</v>
      </c>
      <c r="K119" s="75">
        <v>499.60118340000002</v>
      </c>
      <c r="L119" s="75">
        <v>0.01</v>
      </c>
      <c r="M119" s="75">
        <v>0.05</v>
      </c>
      <c r="N119" s="75">
        <v>0</v>
      </c>
    </row>
    <row r="120" spans="2:14">
      <c r="B120" t="s">
        <v>3115</v>
      </c>
      <c r="C120" t="s">
        <v>3116</v>
      </c>
      <c r="D120" t="s">
        <v>126</v>
      </c>
      <c r="E120" s="15"/>
      <c r="F120" t="s">
        <v>126</v>
      </c>
      <c r="G120" t="s">
        <v>109</v>
      </c>
      <c r="H120" s="75">
        <v>525</v>
      </c>
      <c r="I120" s="75">
        <v>15529</v>
      </c>
      <c r="J120" s="75">
        <v>0</v>
      </c>
      <c r="K120" s="75">
        <v>287.70966525</v>
      </c>
      <c r="L120" s="75">
        <v>0.4</v>
      </c>
      <c r="M120" s="75">
        <v>0.03</v>
      </c>
      <c r="N120" s="75">
        <v>0</v>
      </c>
    </row>
    <row r="121" spans="2:14">
      <c r="B121" t="s">
        <v>3117</v>
      </c>
      <c r="C121" t="s">
        <v>3118</v>
      </c>
      <c r="D121" t="s">
        <v>126</v>
      </c>
      <c r="E121" s="15"/>
      <c r="F121" t="s">
        <v>126</v>
      </c>
      <c r="G121" t="s">
        <v>113</v>
      </c>
      <c r="H121" s="75">
        <v>740</v>
      </c>
      <c r="I121" s="75">
        <v>11930</v>
      </c>
      <c r="J121" s="75">
        <v>0</v>
      </c>
      <c r="K121" s="75">
        <v>366.97944580000001</v>
      </c>
      <c r="L121" s="75">
        <v>0.15</v>
      </c>
      <c r="M121" s="75">
        <v>0.03</v>
      </c>
      <c r="N121" s="75">
        <v>0</v>
      </c>
    </row>
    <row r="122" spans="2:14">
      <c r="B122" t="s">
        <v>3119</v>
      </c>
      <c r="C122" t="s">
        <v>3120</v>
      </c>
      <c r="D122" t="s">
        <v>126</v>
      </c>
      <c r="E122" s="15"/>
      <c r="F122" t="s">
        <v>126</v>
      </c>
      <c r="G122" t="s">
        <v>109</v>
      </c>
      <c r="H122" s="75">
        <v>64434.37</v>
      </c>
      <c r="I122" s="75">
        <v>2706</v>
      </c>
      <c r="J122" s="75">
        <v>0</v>
      </c>
      <c r="K122" s="75">
        <v>6153.1434102138001</v>
      </c>
      <c r="L122" s="75">
        <v>10.74</v>
      </c>
      <c r="M122" s="75">
        <v>0.57999999999999996</v>
      </c>
      <c r="N122" s="75">
        <v>0.02</v>
      </c>
    </row>
    <row r="123" spans="2:14">
      <c r="B123" t="s">
        <v>3121</v>
      </c>
      <c r="C123" t="s">
        <v>3122</v>
      </c>
      <c r="D123" t="s">
        <v>424</v>
      </c>
      <c r="E123" s="15"/>
      <c r="F123" t="s">
        <v>126</v>
      </c>
      <c r="G123" t="s">
        <v>109</v>
      </c>
      <c r="H123" s="75">
        <v>2140</v>
      </c>
      <c r="I123" s="75">
        <v>2574</v>
      </c>
      <c r="J123" s="75">
        <v>0</v>
      </c>
      <c r="K123" s="75">
        <v>194.39002439999999</v>
      </c>
      <c r="L123" s="75">
        <v>0</v>
      </c>
      <c r="M123" s="75">
        <v>0.02</v>
      </c>
      <c r="N123" s="75">
        <v>0</v>
      </c>
    </row>
    <row r="124" spans="2:14">
      <c r="B124" t="s">
        <v>3123</v>
      </c>
      <c r="C124" t="s">
        <v>3124</v>
      </c>
      <c r="D124" t="s">
        <v>424</v>
      </c>
      <c r="E124" s="15"/>
      <c r="F124" t="s">
        <v>126</v>
      </c>
      <c r="G124" t="s">
        <v>109</v>
      </c>
      <c r="H124" s="75">
        <v>220</v>
      </c>
      <c r="I124" s="75">
        <v>10154</v>
      </c>
      <c r="J124" s="75">
        <v>0</v>
      </c>
      <c r="K124" s="75">
        <v>78.8336252</v>
      </c>
      <c r="L124" s="75">
        <v>0</v>
      </c>
      <c r="M124" s="75">
        <v>0.01</v>
      </c>
      <c r="N124" s="75">
        <v>0</v>
      </c>
    </row>
    <row r="125" spans="2:14">
      <c r="B125" t="s">
        <v>3125</v>
      </c>
      <c r="C125" t="s">
        <v>3126</v>
      </c>
      <c r="D125" t="s">
        <v>424</v>
      </c>
      <c r="E125" s="15"/>
      <c r="F125" t="s">
        <v>126</v>
      </c>
      <c r="G125" t="s">
        <v>109</v>
      </c>
      <c r="H125" s="75">
        <v>708</v>
      </c>
      <c r="I125" s="75">
        <v>8125</v>
      </c>
      <c r="J125" s="75">
        <v>0</v>
      </c>
      <c r="K125" s="75">
        <v>203.00572500000001</v>
      </c>
      <c r="L125" s="75">
        <v>0</v>
      </c>
      <c r="M125" s="75">
        <v>0.02</v>
      </c>
      <c r="N125" s="75">
        <v>0</v>
      </c>
    </row>
    <row r="126" spans="2:14">
      <c r="B126" t="s">
        <v>3127</v>
      </c>
      <c r="C126" t="s">
        <v>3128</v>
      </c>
      <c r="D126" t="s">
        <v>1734</v>
      </c>
      <c r="E126" s="15"/>
      <c r="F126" t="s">
        <v>126</v>
      </c>
      <c r="G126" t="s">
        <v>109</v>
      </c>
      <c r="H126" s="75">
        <v>5332.82</v>
      </c>
      <c r="I126" s="75">
        <v>1982.25</v>
      </c>
      <c r="J126" s="75">
        <v>0</v>
      </c>
      <c r="K126" s="75">
        <v>373.04997048404999</v>
      </c>
      <c r="L126" s="75">
        <v>0.04</v>
      </c>
      <c r="M126" s="75">
        <v>0.04</v>
      </c>
      <c r="N126" s="75">
        <v>0</v>
      </c>
    </row>
    <row r="127" spans="2:14">
      <c r="B127" t="s">
        <v>3129</v>
      </c>
      <c r="C127" t="s">
        <v>3130</v>
      </c>
      <c r="D127" t="s">
        <v>126</v>
      </c>
      <c r="E127" s="15"/>
      <c r="F127" t="s">
        <v>126</v>
      </c>
      <c r="G127" t="s">
        <v>113</v>
      </c>
      <c r="H127" s="75">
        <v>430</v>
      </c>
      <c r="I127" s="75">
        <v>11055</v>
      </c>
      <c r="J127" s="75">
        <v>0</v>
      </c>
      <c r="K127" s="75">
        <v>197.60447685</v>
      </c>
      <c r="L127" s="75">
        <v>0</v>
      </c>
      <c r="M127" s="75">
        <v>0.02</v>
      </c>
      <c r="N127" s="75">
        <v>0</v>
      </c>
    </row>
    <row r="128" spans="2:14">
      <c r="B128" t="s">
        <v>3131</v>
      </c>
      <c r="C128" t="s">
        <v>3132</v>
      </c>
      <c r="D128" t="s">
        <v>424</v>
      </c>
      <c r="E128" s="15"/>
      <c r="F128" t="s">
        <v>126</v>
      </c>
      <c r="G128" t="s">
        <v>109</v>
      </c>
      <c r="H128" s="75">
        <v>410.19</v>
      </c>
      <c r="I128" s="75">
        <v>4430</v>
      </c>
      <c r="J128" s="75">
        <v>0</v>
      </c>
      <c r="K128" s="75">
        <v>64.126930592999997</v>
      </c>
      <c r="L128" s="75">
        <v>0</v>
      </c>
      <c r="M128" s="75">
        <v>0.01</v>
      </c>
      <c r="N128" s="75">
        <v>0</v>
      </c>
    </row>
    <row r="129" spans="2:14">
      <c r="B129" t="s">
        <v>3133</v>
      </c>
      <c r="C129" t="s">
        <v>3134</v>
      </c>
      <c r="D129" t="s">
        <v>424</v>
      </c>
      <c r="E129" s="15"/>
      <c r="F129" t="s">
        <v>126</v>
      </c>
      <c r="G129" t="s">
        <v>109</v>
      </c>
      <c r="H129" s="75">
        <v>160</v>
      </c>
      <c r="I129" s="75">
        <v>14509</v>
      </c>
      <c r="J129" s="75">
        <v>0</v>
      </c>
      <c r="K129" s="75">
        <v>81.9236176</v>
      </c>
      <c r="L129" s="75">
        <v>0</v>
      </c>
      <c r="M129" s="75">
        <v>0.01</v>
      </c>
      <c r="N129" s="75">
        <v>0</v>
      </c>
    </row>
    <row r="130" spans="2:14">
      <c r="B130" t="s">
        <v>3135</v>
      </c>
      <c r="C130" t="s">
        <v>3136</v>
      </c>
      <c r="D130" t="s">
        <v>424</v>
      </c>
      <c r="E130" s="15"/>
      <c r="F130" t="s">
        <v>126</v>
      </c>
      <c r="G130" t="s">
        <v>109</v>
      </c>
      <c r="H130" s="75">
        <v>132</v>
      </c>
      <c r="I130" s="75">
        <v>7399</v>
      </c>
      <c r="J130" s="75">
        <v>0</v>
      </c>
      <c r="K130" s="75">
        <v>34.466613719999998</v>
      </c>
      <c r="L130" s="75">
        <v>0</v>
      </c>
      <c r="M130" s="75">
        <v>0</v>
      </c>
      <c r="N130" s="75">
        <v>0</v>
      </c>
    </row>
    <row r="131" spans="2:14">
      <c r="B131" t="s">
        <v>3137</v>
      </c>
      <c r="C131" t="s">
        <v>3138</v>
      </c>
      <c r="D131" t="s">
        <v>1734</v>
      </c>
      <c r="E131" s="15"/>
      <c r="F131" t="s">
        <v>126</v>
      </c>
      <c r="G131" t="s">
        <v>116</v>
      </c>
      <c r="H131" s="75">
        <v>5170</v>
      </c>
      <c r="I131" s="75">
        <v>722.8</v>
      </c>
      <c r="J131" s="75">
        <v>0</v>
      </c>
      <c r="K131" s="75">
        <v>176.967236732</v>
      </c>
      <c r="L131" s="75">
        <v>0</v>
      </c>
      <c r="M131" s="75">
        <v>0.02</v>
      </c>
      <c r="N131" s="75">
        <v>0</v>
      </c>
    </row>
    <row r="132" spans="2:14">
      <c r="B132" t="s">
        <v>3139</v>
      </c>
      <c r="C132" t="s">
        <v>3140</v>
      </c>
      <c r="D132" t="s">
        <v>126</v>
      </c>
      <c r="E132" s="15"/>
      <c r="F132" t="s">
        <v>126</v>
      </c>
      <c r="G132" t="s">
        <v>109</v>
      </c>
      <c r="H132" s="75">
        <v>120</v>
      </c>
      <c r="I132" s="75">
        <v>17785</v>
      </c>
      <c r="J132" s="75">
        <v>0</v>
      </c>
      <c r="K132" s="75">
        <v>75.315917999999996</v>
      </c>
      <c r="L132" s="75">
        <v>0</v>
      </c>
      <c r="M132" s="75">
        <v>0.01</v>
      </c>
      <c r="N132" s="75">
        <v>0</v>
      </c>
    </row>
    <row r="133" spans="2:14">
      <c r="B133" t="s">
        <v>3141</v>
      </c>
      <c r="C133" t="s">
        <v>3142</v>
      </c>
      <c r="D133" t="s">
        <v>424</v>
      </c>
      <c r="E133" s="15"/>
      <c r="F133" t="s">
        <v>126</v>
      </c>
      <c r="G133" t="s">
        <v>109</v>
      </c>
      <c r="H133" s="75">
        <v>550</v>
      </c>
      <c r="I133" s="75">
        <v>11099</v>
      </c>
      <c r="J133" s="75">
        <v>0</v>
      </c>
      <c r="K133" s="75">
        <v>215.4260405</v>
      </c>
      <c r="L133" s="75">
        <v>0</v>
      </c>
      <c r="M133" s="75">
        <v>0.02</v>
      </c>
      <c r="N133" s="75">
        <v>0</v>
      </c>
    </row>
    <row r="134" spans="2:14">
      <c r="B134" t="s">
        <v>3143</v>
      </c>
      <c r="C134" t="s">
        <v>3144</v>
      </c>
      <c r="D134" t="s">
        <v>424</v>
      </c>
      <c r="E134" s="15"/>
      <c r="F134" t="s">
        <v>126</v>
      </c>
      <c r="G134" t="s">
        <v>109</v>
      </c>
      <c r="H134" s="75">
        <v>700</v>
      </c>
      <c r="I134" s="75">
        <v>5113</v>
      </c>
      <c r="J134" s="75">
        <v>0</v>
      </c>
      <c r="K134" s="75">
        <v>126.306439</v>
      </c>
      <c r="L134" s="75">
        <v>0</v>
      </c>
      <c r="M134" s="75">
        <v>0.01</v>
      </c>
      <c r="N134" s="75">
        <v>0</v>
      </c>
    </row>
    <row r="135" spans="2:14">
      <c r="B135" t="s">
        <v>3145</v>
      </c>
      <c r="C135" t="s">
        <v>3146</v>
      </c>
      <c r="D135" t="s">
        <v>424</v>
      </c>
      <c r="E135" s="15"/>
      <c r="F135" t="s">
        <v>126</v>
      </c>
      <c r="G135" t="s">
        <v>109</v>
      </c>
      <c r="H135" s="75">
        <v>350</v>
      </c>
      <c r="I135" s="75">
        <v>4217</v>
      </c>
      <c r="J135" s="75">
        <v>0</v>
      </c>
      <c r="K135" s="75">
        <v>52.086275499999999</v>
      </c>
      <c r="L135" s="75">
        <v>0</v>
      </c>
      <c r="M135" s="75">
        <v>0</v>
      </c>
      <c r="N135" s="75">
        <v>0</v>
      </c>
    </row>
    <row r="136" spans="2:14">
      <c r="B136" t="s">
        <v>3147</v>
      </c>
      <c r="C136" t="s">
        <v>3148</v>
      </c>
      <c r="D136" t="s">
        <v>424</v>
      </c>
      <c r="E136" s="15"/>
      <c r="F136" t="s">
        <v>126</v>
      </c>
      <c r="G136" t="s">
        <v>109</v>
      </c>
      <c r="H136" s="75">
        <v>605</v>
      </c>
      <c r="I136" s="75">
        <v>22994</v>
      </c>
      <c r="J136" s="75">
        <v>0</v>
      </c>
      <c r="K136" s="75">
        <v>490.93224729999997</v>
      </c>
      <c r="L136" s="75">
        <v>0</v>
      </c>
      <c r="M136" s="75">
        <v>0.05</v>
      </c>
      <c r="N136" s="75">
        <v>0</v>
      </c>
    </row>
    <row r="137" spans="2:14">
      <c r="B137" t="s">
        <v>3149</v>
      </c>
      <c r="C137" t="s">
        <v>3150</v>
      </c>
      <c r="D137" t="s">
        <v>424</v>
      </c>
      <c r="E137" s="15"/>
      <c r="F137" t="s">
        <v>126</v>
      </c>
      <c r="G137" t="s">
        <v>109</v>
      </c>
      <c r="H137" s="75">
        <v>180</v>
      </c>
      <c r="I137" s="75">
        <v>9257</v>
      </c>
      <c r="J137" s="75">
        <v>0</v>
      </c>
      <c r="K137" s="75">
        <v>58.802315399999998</v>
      </c>
      <c r="L137" s="75">
        <v>0</v>
      </c>
      <c r="M137" s="75">
        <v>0.01</v>
      </c>
      <c r="N137" s="75">
        <v>0</v>
      </c>
    </row>
    <row r="138" spans="2:14">
      <c r="B138" t="s">
        <v>3151</v>
      </c>
      <c r="C138" t="s">
        <v>3152</v>
      </c>
      <c r="D138" t="s">
        <v>424</v>
      </c>
      <c r="E138" s="15"/>
      <c r="F138" t="s">
        <v>126</v>
      </c>
      <c r="G138" t="s">
        <v>109</v>
      </c>
      <c r="H138" s="75">
        <v>1500</v>
      </c>
      <c r="I138" s="75">
        <v>5478</v>
      </c>
      <c r="J138" s="75">
        <v>0</v>
      </c>
      <c r="K138" s="75">
        <v>289.97793000000001</v>
      </c>
      <c r="L138" s="75">
        <v>0</v>
      </c>
      <c r="M138" s="75">
        <v>0.03</v>
      </c>
      <c r="N138" s="75">
        <v>0</v>
      </c>
    </row>
    <row r="139" spans="2:14">
      <c r="B139" t="s">
        <v>3153</v>
      </c>
      <c r="C139" t="s">
        <v>3154</v>
      </c>
      <c r="D139" t="s">
        <v>1737</v>
      </c>
      <c r="E139" s="15"/>
      <c r="F139" t="s">
        <v>2920</v>
      </c>
      <c r="G139" t="s">
        <v>113</v>
      </c>
      <c r="H139" s="75">
        <v>793.53</v>
      </c>
      <c r="I139" s="75">
        <v>7902</v>
      </c>
      <c r="J139" s="75">
        <v>0</v>
      </c>
      <c r="K139" s="75">
        <v>260.65733620013998</v>
      </c>
      <c r="L139" s="75">
        <v>0</v>
      </c>
      <c r="M139" s="75">
        <v>0.02</v>
      </c>
      <c r="N139" s="75">
        <v>0</v>
      </c>
    </row>
    <row r="140" spans="2:14">
      <c r="B140" t="s">
        <v>3155</v>
      </c>
      <c r="C140" t="s">
        <v>3154</v>
      </c>
      <c r="D140" t="s">
        <v>1737</v>
      </c>
      <c r="E140" s="15"/>
      <c r="F140" t="s">
        <v>2920</v>
      </c>
      <c r="G140" t="s">
        <v>113</v>
      </c>
      <c r="H140" s="75">
        <v>379.03</v>
      </c>
      <c r="I140" s="75">
        <v>7893</v>
      </c>
      <c r="J140" s="75">
        <v>0</v>
      </c>
      <c r="K140" s="75">
        <v>124.36130346650999</v>
      </c>
      <c r="L140" s="75">
        <v>0</v>
      </c>
      <c r="M140" s="75">
        <v>0.01</v>
      </c>
      <c r="N140" s="75">
        <v>0</v>
      </c>
    </row>
    <row r="141" spans="2:14">
      <c r="B141" t="s">
        <v>3156</v>
      </c>
      <c r="C141" t="s">
        <v>3157</v>
      </c>
      <c r="D141" t="s">
        <v>424</v>
      </c>
      <c r="E141" s="15"/>
      <c r="F141" t="s">
        <v>2920</v>
      </c>
      <c r="G141" t="s">
        <v>109</v>
      </c>
      <c r="H141" s="75">
        <v>421.94</v>
      </c>
      <c r="I141" s="75">
        <v>25200</v>
      </c>
      <c r="J141" s="75">
        <v>0</v>
      </c>
      <c r="K141" s="75">
        <v>375.23461751999997</v>
      </c>
      <c r="L141" s="75">
        <v>0</v>
      </c>
      <c r="M141" s="75">
        <v>0.04</v>
      </c>
      <c r="N141" s="75">
        <v>0</v>
      </c>
    </row>
    <row r="142" spans="2:14">
      <c r="B142" t="s">
        <v>3158</v>
      </c>
      <c r="C142" t="s">
        <v>3159</v>
      </c>
      <c r="D142" t="s">
        <v>126</v>
      </c>
      <c r="E142" s="15"/>
      <c r="F142" t="s">
        <v>2920</v>
      </c>
      <c r="G142" t="s">
        <v>113</v>
      </c>
      <c r="H142" s="75">
        <v>14109</v>
      </c>
      <c r="I142" s="75">
        <v>22310</v>
      </c>
      <c r="J142" s="75">
        <v>0</v>
      </c>
      <c r="K142" s="75">
        <v>13084.748538510001</v>
      </c>
      <c r="L142" s="75">
        <v>0.14000000000000001</v>
      </c>
      <c r="M142" s="75">
        <v>1.23</v>
      </c>
      <c r="N142" s="75">
        <v>0.05</v>
      </c>
    </row>
    <row r="143" spans="2:14">
      <c r="B143" t="s">
        <v>3160</v>
      </c>
      <c r="C143" t="s">
        <v>3159</v>
      </c>
      <c r="D143" t="s">
        <v>126</v>
      </c>
      <c r="E143" s="15"/>
      <c r="F143" t="s">
        <v>2920</v>
      </c>
      <c r="G143" t="s">
        <v>113</v>
      </c>
      <c r="H143" s="75">
        <v>185</v>
      </c>
      <c r="I143" s="75">
        <v>22313</v>
      </c>
      <c r="J143" s="75">
        <v>0</v>
      </c>
      <c r="K143" s="75">
        <v>171.59288294500001</v>
      </c>
      <c r="L143" s="75">
        <v>0</v>
      </c>
      <c r="M143" s="75">
        <v>0.02</v>
      </c>
      <c r="N143" s="75">
        <v>0</v>
      </c>
    </row>
    <row r="144" spans="2:14">
      <c r="B144" t="s">
        <v>3161</v>
      </c>
      <c r="C144" t="s">
        <v>3162</v>
      </c>
      <c r="D144" t="s">
        <v>1734</v>
      </c>
      <c r="E144" s="15"/>
      <c r="F144" t="s">
        <v>2920</v>
      </c>
      <c r="G144" t="s">
        <v>116</v>
      </c>
      <c r="H144" s="75">
        <v>37517</v>
      </c>
      <c r="I144" s="75">
        <v>1882.5</v>
      </c>
      <c r="J144" s="75">
        <v>0</v>
      </c>
      <c r="K144" s="75">
        <v>3344.6237611424999</v>
      </c>
      <c r="L144" s="75">
        <v>7.0000000000000007E-2</v>
      </c>
      <c r="M144" s="75">
        <v>0.31</v>
      </c>
      <c r="N144" s="75">
        <v>0.01</v>
      </c>
    </row>
    <row r="145" spans="2:14">
      <c r="B145" t="s">
        <v>3163</v>
      </c>
      <c r="C145" t="s">
        <v>3164</v>
      </c>
      <c r="D145" t="s">
        <v>126</v>
      </c>
      <c r="E145" s="15"/>
      <c r="F145" t="s">
        <v>2920</v>
      </c>
      <c r="G145" t="s">
        <v>113</v>
      </c>
      <c r="H145" s="75">
        <v>3652</v>
      </c>
      <c r="I145" s="75">
        <v>14346</v>
      </c>
      <c r="J145" s="75">
        <v>0</v>
      </c>
      <c r="K145" s="75">
        <v>2177.866087848</v>
      </c>
      <c r="L145" s="75">
        <v>0.56000000000000005</v>
      </c>
      <c r="M145" s="75">
        <v>0.2</v>
      </c>
      <c r="N145" s="75">
        <v>0.01</v>
      </c>
    </row>
    <row r="146" spans="2:14">
      <c r="B146" t="s">
        <v>3165</v>
      </c>
      <c r="C146" t="s">
        <v>3166</v>
      </c>
      <c r="D146" t="s">
        <v>126</v>
      </c>
      <c r="E146" s="15"/>
      <c r="F146" t="s">
        <v>2920</v>
      </c>
      <c r="G146" t="s">
        <v>109</v>
      </c>
      <c r="H146" s="75">
        <v>73496</v>
      </c>
      <c r="I146" s="75">
        <v>14441</v>
      </c>
      <c r="J146" s="75">
        <v>0</v>
      </c>
      <c r="K146" s="75">
        <v>37455.243923440001</v>
      </c>
      <c r="L146" s="75">
        <v>0.02</v>
      </c>
      <c r="M146" s="75">
        <v>3.52</v>
      </c>
      <c r="N146" s="75">
        <v>0.15</v>
      </c>
    </row>
    <row r="147" spans="2:14">
      <c r="B147" t="s">
        <v>3167</v>
      </c>
      <c r="C147" t="s">
        <v>3166</v>
      </c>
      <c r="D147" t="s">
        <v>126</v>
      </c>
      <c r="E147" s="15"/>
      <c r="F147" t="s">
        <v>2920</v>
      </c>
      <c r="G147" t="s">
        <v>109</v>
      </c>
      <c r="H147" s="75">
        <v>0</v>
      </c>
      <c r="I147" s="75">
        <v>0</v>
      </c>
      <c r="J147" s="75">
        <v>0</v>
      </c>
      <c r="K147" s="75">
        <v>5.4100000000000002E-2</v>
      </c>
      <c r="L147" s="75">
        <v>0</v>
      </c>
      <c r="M147" s="75">
        <v>0</v>
      </c>
      <c r="N147" s="75">
        <v>0</v>
      </c>
    </row>
    <row r="148" spans="2:14">
      <c r="B148" t="s">
        <v>3168</v>
      </c>
      <c r="C148" t="s">
        <v>3169</v>
      </c>
      <c r="D148" t="s">
        <v>1734</v>
      </c>
      <c r="E148" s="15"/>
      <c r="F148" t="s">
        <v>2920</v>
      </c>
      <c r="G148" t="s">
        <v>109</v>
      </c>
      <c r="H148" s="75">
        <v>250.98</v>
      </c>
      <c r="I148" s="75">
        <v>16141</v>
      </c>
      <c r="J148" s="75">
        <v>0</v>
      </c>
      <c r="K148" s="75">
        <v>142.96219607219999</v>
      </c>
      <c r="L148" s="75">
        <v>0</v>
      </c>
      <c r="M148" s="75">
        <v>0.01</v>
      </c>
      <c r="N148" s="75">
        <v>0</v>
      </c>
    </row>
    <row r="149" spans="2:14">
      <c r="B149" t="s">
        <v>3170</v>
      </c>
      <c r="C149" t="s">
        <v>3171</v>
      </c>
      <c r="D149" t="s">
        <v>1734</v>
      </c>
      <c r="E149" s="15"/>
      <c r="F149" t="s">
        <v>2920</v>
      </c>
      <c r="G149" t="s">
        <v>109</v>
      </c>
      <c r="H149" s="75">
        <v>1457.34</v>
      </c>
      <c r="I149" s="75">
        <v>4491.5</v>
      </c>
      <c r="J149" s="75">
        <v>0</v>
      </c>
      <c r="K149" s="75">
        <v>230.9957277069</v>
      </c>
      <c r="L149" s="75">
        <v>0.02</v>
      </c>
      <c r="M149" s="75">
        <v>0.02</v>
      </c>
      <c r="N149" s="75">
        <v>0</v>
      </c>
    </row>
    <row r="150" spans="2:14">
      <c r="B150" t="s">
        <v>3172</v>
      </c>
      <c r="C150" t="s">
        <v>3173</v>
      </c>
      <c r="D150" t="s">
        <v>1734</v>
      </c>
      <c r="E150" s="15"/>
      <c r="F150" t="s">
        <v>2920</v>
      </c>
      <c r="G150" t="s">
        <v>109</v>
      </c>
      <c r="H150" s="75">
        <v>9942.49</v>
      </c>
      <c r="I150" s="75">
        <v>12122.5</v>
      </c>
      <c r="J150" s="75">
        <v>0</v>
      </c>
      <c r="K150" s="75">
        <v>4253.4272980322503</v>
      </c>
      <c r="L150" s="75">
        <v>8.5</v>
      </c>
      <c r="M150" s="75">
        <v>0.4</v>
      </c>
      <c r="N150" s="75">
        <v>0.02</v>
      </c>
    </row>
    <row r="151" spans="2:14">
      <c r="B151" t="s">
        <v>3174</v>
      </c>
      <c r="C151" t="s">
        <v>3175</v>
      </c>
      <c r="D151" t="s">
        <v>1737</v>
      </c>
      <c r="E151" s="15"/>
      <c r="F151" t="s">
        <v>2920</v>
      </c>
      <c r="G151" t="s">
        <v>113</v>
      </c>
      <c r="H151" s="75">
        <v>75.8</v>
      </c>
      <c r="I151" s="75">
        <v>7280</v>
      </c>
      <c r="J151" s="75">
        <v>0</v>
      </c>
      <c r="K151" s="75">
        <v>22.938771855999999</v>
      </c>
      <c r="L151" s="75">
        <v>0</v>
      </c>
      <c r="M151" s="75">
        <v>0</v>
      </c>
      <c r="N151" s="75">
        <v>0</v>
      </c>
    </row>
    <row r="152" spans="2:14">
      <c r="B152" t="s">
        <v>3176</v>
      </c>
      <c r="C152" t="s">
        <v>3175</v>
      </c>
      <c r="D152" t="s">
        <v>1737</v>
      </c>
      <c r="E152" s="15"/>
      <c r="F152" t="s">
        <v>2920</v>
      </c>
      <c r="G152" t="s">
        <v>113</v>
      </c>
      <c r="H152" s="75">
        <v>61.47</v>
      </c>
      <c r="I152" s="75">
        <v>7274</v>
      </c>
      <c r="J152" s="75">
        <v>0</v>
      </c>
      <c r="K152" s="75">
        <v>18.58686253182</v>
      </c>
      <c r="L152" s="75">
        <v>0</v>
      </c>
      <c r="M152" s="75">
        <v>0</v>
      </c>
      <c r="N152" s="75">
        <v>0</v>
      </c>
    </row>
    <row r="153" spans="2:14">
      <c r="B153" t="s">
        <v>3177</v>
      </c>
      <c r="C153" t="s">
        <v>3178</v>
      </c>
      <c r="D153" t="s">
        <v>1734</v>
      </c>
      <c r="E153" s="15"/>
      <c r="F153" t="s">
        <v>2920</v>
      </c>
      <c r="G153" t="s">
        <v>109</v>
      </c>
      <c r="H153" s="75">
        <v>95.47</v>
      </c>
      <c r="I153" s="75">
        <v>43959</v>
      </c>
      <c r="J153" s="75">
        <v>0</v>
      </c>
      <c r="K153" s="75">
        <v>148.10386261170001</v>
      </c>
      <c r="L153" s="75">
        <v>0</v>
      </c>
      <c r="M153" s="75">
        <v>0.01</v>
      </c>
      <c r="N153" s="75">
        <v>0</v>
      </c>
    </row>
    <row r="154" spans="2:14">
      <c r="B154" t="s">
        <v>3179</v>
      </c>
      <c r="C154" t="s">
        <v>3180</v>
      </c>
      <c r="D154" t="s">
        <v>424</v>
      </c>
      <c r="E154" s="15"/>
      <c r="F154" t="s">
        <v>2920</v>
      </c>
      <c r="G154" t="s">
        <v>109</v>
      </c>
      <c r="H154" s="75">
        <v>1214</v>
      </c>
      <c r="I154" s="75">
        <v>12998</v>
      </c>
      <c r="J154" s="75">
        <v>0</v>
      </c>
      <c r="K154" s="75">
        <v>556.86109587999999</v>
      </c>
      <c r="L154" s="75">
        <v>0.02</v>
      </c>
      <c r="M154" s="75">
        <v>0.05</v>
      </c>
      <c r="N154" s="75">
        <v>0</v>
      </c>
    </row>
    <row r="155" spans="2:14">
      <c r="B155" t="s">
        <v>3181</v>
      </c>
      <c r="C155" t="s">
        <v>3182</v>
      </c>
      <c r="D155" t="s">
        <v>424</v>
      </c>
      <c r="E155" s="15"/>
      <c r="F155" t="s">
        <v>2920</v>
      </c>
      <c r="G155" t="s">
        <v>109</v>
      </c>
      <c r="H155" s="75">
        <v>64867</v>
      </c>
      <c r="I155" s="75">
        <v>25035</v>
      </c>
      <c r="J155" s="75">
        <v>0</v>
      </c>
      <c r="K155" s="75">
        <v>57309.031225049999</v>
      </c>
      <c r="L155" s="75">
        <v>0.01</v>
      </c>
      <c r="M155" s="75">
        <v>5.38</v>
      </c>
      <c r="N155" s="75">
        <v>0.22</v>
      </c>
    </row>
    <row r="156" spans="2:14">
      <c r="B156" t="s">
        <v>3183</v>
      </c>
      <c r="C156" t="s">
        <v>3184</v>
      </c>
      <c r="D156" t="s">
        <v>1734</v>
      </c>
      <c r="E156" s="15"/>
      <c r="F156" t="s">
        <v>2920</v>
      </c>
      <c r="G156" t="s">
        <v>109</v>
      </c>
      <c r="H156" s="75">
        <v>283.39999999999998</v>
      </c>
      <c r="I156" s="75">
        <v>25078</v>
      </c>
      <c r="J156" s="75">
        <v>0</v>
      </c>
      <c r="K156" s="75">
        <v>250.809742508</v>
      </c>
      <c r="L156" s="75">
        <v>0</v>
      </c>
      <c r="M156" s="75">
        <v>0.02</v>
      </c>
      <c r="N156" s="75">
        <v>0</v>
      </c>
    </row>
    <row r="157" spans="2:14">
      <c r="B157" t="s">
        <v>3185</v>
      </c>
      <c r="C157" t="s">
        <v>3186</v>
      </c>
      <c r="D157" t="s">
        <v>126</v>
      </c>
      <c r="E157" s="15"/>
      <c r="F157" t="s">
        <v>2920</v>
      </c>
      <c r="G157" t="s">
        <v>109</v>
      </c>
      <c r="H157" s="75">
        <v>134.38</v>
      </c>
      <c r="I157" s="75">
        <v>5787</v>
      </c>
      <c r="J157" s="75">
        <v>0</v>
      </c>
      <c r="K157" s="75">
        <v>27.4435176474</v>
      </c>
      <c r="L157" s="75">
        <v>0</v>
      </c>
      <c r="M157" s="75">
        <v>0</v>
      </c>
      <c r="N157" s="75">
        <v>0</v>
      </c>
    </row>
    <row r="158" spans="2:14">
      <c r="B158" t="s">
        <v>3147</v>
      </c>
      <c r="C158" t="s">
        <v>3148</v>
      </c>
      <c r="D158" t="s">
        <v>424</v>
      </c>
      <c r="E158" s="15"/>
      <c r="F158" t="s">
        <v>2920</v>
      </c>
      <c r="G158" t="s">
        <v>109</v>
      </c>
      <c r="H158" s="75">
        <v>426.84</v>
      </c>
      <c r="I158" s="75">
        <v>22994</v>
      </c>
      <c r="J158" s="75">
        <v>0</v>
      </c>
      <c r="K158" s="75">
        <v>346.36284369840001</v>
      </c>
      <c r="L158" s="75">
        <v>0</v>
      </c>
      <c r="M158" s="75">
        <v>0.03</v>
      </c>
      <c r="N158" s="75">
        <v>0</v>
      </c>
    </row>
    <row r="159" spans="2:14">
      <c r="B159" t="s">
        <v>3151</v>
      </c>
      <c r="C159" t="s">
        <v>3152</v>
      </c>
      <c r="D159" t="s">
        <v>424</v>
      </c>
      <c r="E159" s="15"/>
      <c r="F159" t="s">
        <v>2920</v>
      </c>
      <c r="G159" t="s">
        <v>109</v>
      </c>
      <c r="H159" s="75">
        <v>549.41999999999996</v>
      </c>
      <c r="I159" s="75">
        <v>5478</v>
      </c>
      <c r="J159" s="75">
        <v>0</v>
      </c>
      <c r="K159" s="75">
        <v>106.21311620039999</v>
      </c>
      <c r="L159" s="75">
        <v>0</v>
      </c>
      <c r="M159" s="75">
        <v>0.01</v>
      </c>
      <c r="N159" s="75">
        <v>0</v>
      </c>
    </row>
    <row r="160" spans="2:14">
      <c r="B160" s="76" t="s">
        <v>3187</v>
      </c>
      <c r="D160" s="15"/>
      <c r="E160" s="15"/>
      <c r="F160" s="15"/>
      <c r="G160" s="15"/>
      <c r="H160" s="77">
        <v>10322112.609999999</v>
      </c>
      <c r="J160" s="77">
        <v>0</v>
      </c>
      <c r="K160" s="77">
        <v>128845.600692147</v>
      </c>
      <c r="M160" s="77">
        <v>12.1</v>
      </c>
      <c r="N160" s="77">
        <v>0.5</v>
      </c>
    </row>
    <row r="161" spans="2:14">
      <c r="B161" t="s">
        <v>3188</v>
      </c>
      <c r="C161" t="s">
        <v>3189</v>
      </c>
      <c r="D161" t="s">
        <v>126</v>
      </c>
      <c r="E161" t="s">
        <v>2914</v>
      </c>
      <c r="F161" t="s">
        <v>1727</v>
      </c>
      <c r="G161" t="s">
        <v>105</v>
      </c>
      <c r="H161" s="75">
        <v>28641</v>
      </c>
      <c r="I161" s="75">
        <v>9053</v>
      </c>
      <c r="J161" s="75">
        <v>0</v>
      </c>
      <c r="K161" s="75">
        <v>2592.8697299999999</v>
      </c>
      <c r="L161" s="75">
        <v>0.27</v>
      </c>
      <c r="M161" s="75">
        <v>0.24</v>
      </c>
      <c r="N161" s="75">
        <v>0.01</v>
      </c>
    </row>
    <row r="162" spans="2:14">
      <c r="B162" t="s">
        <v>3190</v>
      </c>
      <c r="C162" t="s">
        <v>3191</v>
      </c>
      <c r="D162" t="s">
        <v>424</v>
      </c>
      <c r="E162" s="15"/>
      <c r="F162" t="s">
        <v>2954</v>
      </c>
      <c r="G162" t="s">
        <v>109</v>
      </c>
      <c r="H162" s="75">
        <v>100149</v>
      </c>
      <c r="I162" s="75">
        <v>8863</v>
      </c>
      <c r="J162" s="75">
        <v>0</v>
      </c>
      <c r="K162" s="75">
        <v>31324.130515230001</v>
      </c>
      <c r="L162" s="75">
        <v>0.05</v>
      </c>
      <c r="M162" s="75">
        <v>2.94</v>
      </c>
      <c r="N162" s="75">
        <v>0.12</v>
      </c>
    </row>
    <row r="163" spans="2:14">
      <c r="B163" t="s">
        <v>3192</v>
      </c>
      <c r="C163" t="s">
        <v>3193</v>
      </c>
      <c r="D163" t="s">
        <v>1734</v>
      </c>
      <c r="E163" s="15"/>
      <c r="F163" t="s">
        <v>2954</v>
      </c>
      <c r="G163" t="s">
        <v>109</v>
      </c>
      <c r="H163" s="75">
        <v>120.34</v>
      </c>
      <c r="I163" s="75">
        <v>10665</v>
      </c>
      <c r="J163" s="75">
        <v>0</v>
      </c>
      <c r="K163" s="75">
        <v>45.292107068999996</v>
      </c>
      <c r="L163" s="75">
        <v>0</v>
      </c>
      <c r="M163" s="75">
        <v>0</v>
      </c>
      <c r="N163" s="75">
        <v>0</v>
      </c>
    </row>
    <row r="164" spans="2:14">
      <c r="B164" t="s">
        <v>3194</v>
      </c>
      <c r="C164" t="s">
        <v>3195</v>
      </c>
      <c r="D164" t="s">
        <v>424</v>
      </c>
      <c r="E164" s="15"/>
      <c r="F164" t="s">
        <v>2954</v>
      </c>
      <c r="G164" t="s">
        <v>109</v>
      </c>
      <c r="H164" s="75">
        <v>85.89</v>
      </c>
      <c r="I164" s="75">
        <v>3729</v>
      </c>
      <c r="J164" s="75">
        <v>0</v>
      </c>
      <c r="K164" s="75">
        <v>11.3028156549</v>
      </c>
      <c r="L164" s="75">
        <v>0</v>
      </c>
      <c r="M164" s="75">
        <v>0</v>
      </c>
      <c r="N164" s="75">
        <v>0</v>
      </c>
    </row>
    <row r="165" spans="2:14">
      <c r="B165" t="s">
        <v>3196</v>
      </c>
      <c r="C165" t="s">
        <v>3197</v>
      </c>
      <c r="D165" t="s">
        <v>424</v>
      </c>
      <c r="E165" s="15"/>
      <c r="F165" t="s">
        <v>126</v>
      </c>
      <c r="G165" t="s">
        <v>109</v>
      </c>
      <c r="H165" s="75">
        <v>107.9</v>
      </c>
      <c r="I165" s="75">
        <v>10968</v>
      </c>
      <c r="J165" s="75">
        <v>0</v>
      </c>
      <c r="K165" s="75">
        <v>41.763851688000003</v>
      </c>
      <c r="L165" s="75">
        <v>0</v>
      </c>
      <c r="M165" s="75">
        <v>0</v>
      </c>
      <c r="N165" s="75">
        <v>0</v>
      </c>
    </row>
    <row r="166" spans="2:14">
      <c r="B166" t="s">
        <v>3198</v>
      </c>
      <c r="C166" t="s">
        <v>3199</v>
      </c>
      <c r="D166" t="s">
        <v>424</v>
      </c>
      <c r="E166" s="15"/>
      <c r="F166" t="s">
        <v>126</v>
      </c>
      <c r="G166" t="s">
        <v>109</v>
      </c>
      <c r="H166" s="75">
        <v>632.05999999999995</v>
      </c>
      <c r="I166" s="75">
        <v>5238</v>
      </c>
      <c r="J166" s="75">
        <v>0</v>
      </c>
      <c r="K166" s="75">
        <v>116.8356715812</v>
      </c>
      <c r="L166" s="75">
        <v>0</v>
      </c>
      <c r="M166" s="75">
        <v>0.01</v>
      </c>
      <c r="N166" s="75">
        <v>0</v>
      </c>
    </row>
    <row r="167" spans="2:14">
      <c r="B167" t="s">
        <v>3200</v>
      </c>
      <c r="C167" t="s">
        <v>3201</v>
      </c>
      <c r="D167" t="s">
        <v>424</v>
      </c>
      <c r="E167" s="15"/>
      <c r="F167" t="s">
        <v>126</v>
      </c>
      <c r="G167" t="s">
        <v>109</v>
      </c>
      <c r="H167" s="75">
        <v>161.19999999999999</v>
      </c>
      <c r="I167" s="75">
        <v>11604</v>
      </c>
      <c r="J167" s="75">
        <v>0</v>
      </c>
      <c r="K167" s="75">
        <v>66.012231791999994</v>
      </c>
      <c r="L167" s="75">
        <v>0</v>
      </c>
      <c r="M167" s="75">
        <v>0.01</v>
      </c>
      <c r="N167" s="75">
        <v>0</v>
      </c>
    </row>
    <row r="168" spans="2:14">
      <c r="B168" t="s">
        <v>3202</v>
      </c>
      <c r="C168" t="s">
        <v>3203</v>
      </c>
      <c r="D168" t="s">
        <v>126</v>
      </c>
      <c r="E168" s="15"/>
      <c r="F168" t="s">
        <v>126</v>
      </c>
      <c r="G168" t="s">
        <v>109</v>
      </c>
      <c r="H168" s="75">
        <v>6940</v>
      </c>
      <c r="I168" s="75">
        <v>12369</v>
      </c>
      <c r="J168" s="75">
        <v>0</v>
      </c>
      <c r="K168" s="75">
        <v>3029.3239493999999</v>
      </c>
      <c r="L168" s="75">
        <v>0.01</v>
      </c>
      <c r="M168" s="75">
        <v>0.28000000000000003</v>
      </c>
      <c r="N168" s="75">
        <v>0.01</v>
      </c>
    </row>
    <row r="169" spans="2:14">
      <c r="B169" t="s">
        <v>3202</v>
      </c>
      <c r="C169" t="s">
        <v>3203</v>
      </c>
      <c r="D169" t="s">
        <v>126</v>
      </c>
      <c r="E169" s="15"/>
      <c r="F169" t="s">
        <v>126</v>
      </c>
      <c r="G169" t="s">
        <v>109</v>
      </c>
      <c r="H169" s="75">
        <v>34.17</v>
      </c>
      <c r="I169" s="75">
        <v>12369</v>
      </c>
      <c r="J169" s="75">
        <v>0</v>
      </c>
      <c r="K169" s="75">
        <v>14.9152736817</v>
      </c>
      <c r="L169" s="75">
        <v>0</v>
      </c>
      <c r="M169" s="75">
        <v>0</v>
      </c>
      <c r="N169" s="75">
        <v>0</v>
      </c>
    </row>
    <row r="170" spans="2:14">
      <c r="B170" t="s">
        <v>3204</v>
      </c>
      <c r="C170" t="s">
        <v>3205</v>
      </c>
      <c r="D170" t="s">
        <v>424</v>
      </c>
      <c r="E170" s="15"/>
      <c r="F170" t="s">
        <v>126</v>
      </c>
      <c r="G170" t="s">
        <v>109</v>
      </c>
      <c r="H170" s="75">
        <v>494.66</v>
      </c>
      <c r="I170" s="75">
        <v>12112</v>
      </c>
      <c r="J170" s="75">
        <v>0</v>
      </c>
      <c r="K170" s="75">
        <v>211.43375055679999</v>
      </c>
      <c r="L170" s="75">
        <v>0</v>
      </c>
      <c r="M170" s="75">
        <v>0.02</v>
      </c>
      <c r="N170" s="75">
        <v>0</v>
      </c>
    </row>
    <row r="171" spans="2:14">
      <c r="B171" t="s">
        <v>3206</v>
      </c>
      <c r="C171" t="s">
        <v>3207</v>
      </c>
      <c r="D171" t="s">
        <v>1734</v>
      </c>
      <c r="E171" s="15"/>
      <c r="F171" t="s">
        <v>126</v>
      </c>
      <c r="G171" t="s">
        <v>109</v>
      </c>
      <c r="H171" s="75">
        <v>1620</v>
      </c>
      <c r="I171" s="75">
        <v>11594</v>
      </c>
      <c r="J171" s="75">
        <v>0</v>
      </c>
      <c r="K171" s="75">
        <v>662.82666119999999</v>
      </c>
      <c r="L171" s="75">
        <v>0</v>
      </c>
      <c r="M171" s="75">
        <v>0.06</v>
      </c>
      <c r="N171" s="75">
        <v>0</v>
      </c>
    </row>
    <row r="172" spans="2:14">
      <c r="B172" t="s">
        <v>3206</v>
      </c>
      <c r="C172" t="s">
        <v>3207</v>
      </c>
      <c r="D172" t="s">
        <v>1734</v>
      </c>
      <c r="E172" s="15"/>
      <c r="F172" t="s">
        <v>126</v>
      </c>
      <c r="G172" t="s">
        <v>109</v>
      </c>
      <c r="H172" s="75">
        <v>102.04</v>
      </c>
      <c r="I172" s="75">
        <v>11594</v>
      </c>
      <c r="J172" s="75">
        <v>0</v>
      </c>
      <c r="K172" s="75">
        <v>41.7498966104</v>
      </c>
      <c r="L172" s="75">
        <v>0</v>
      </c>
      <c r="M172" s="75">
        <v>0</v>
      </c>
      <c r="N172" s="75">
        <v>0</v>
      </c>
    </row>
    <row r="173" spans="2:14">
      <c r="B173" t="s">
        <v>3208</v>
      </c>
      <c r="C173" t="s">
        <v>3209</v>
      </c>
      <c r="D173" t="s">
        <v>424</v>
      </c>
      <c r="E173" s="15"/>
      <c r="F173" t="s">
        <v>126</v>
      </c>
      <c r="G173" t="s">
        <v>109</v>
      </c>
      <c r="H173" s="75">
        <v>3466.39</v>
      </c>
      <c r="I173" s="75">
        <v>2967</v>
      </c>
      <c r="J173" s="75">
        <v>0</v>
      </c>
      <c r="K173" s="75">
        <v>362.94985549770001</v>
      </c>
      <c r="L173" s="75">
        <v>0</v>
      </c>
      <c r="M173" s="75">
        <v>0.03</v>
      </c>
      <c r="N173" s="75">
        <v>0</v>
      </c>
    </row>
    <row r="174" spans="2:14">
      <c r="B174" t="s">
        <v>3210</v>
      </c>
      <c r="C174" t="s">
        <v>3211</v>
      </c>
      <c r="D174" t="s">
        <v>424</v>
      </c>
      <c r="E174" s="15"/>
      <c r="F174" t="s">
        <v>126</v>
      </c>
      <c r="G174" t="s">
        <v>109</v>
      </c>
      <c r="H174" s="75">
        <v>31</v>
      </c>
      <c r="I174" s="75">
        <v>5042</v>
      </c>
      <c r="J174" s="75">
        <v>0</v>
      </c>
      <c r="K174" s="75">
        <v>5.5158975799999999</v>
      </c>
      <c r="L174" s="75">
        <v>0</v>
      </c>
      <c r="M174" s="75">
        <v>0</v>
      </c>
      <c r="N174" s="75">
        <v>0</v>
      </c>
    </row>
    <row r="175" spans="2:14">
      <c r="B175" t="s">
        <v>3212</v>
      </c>
      <c r="C175" t="s">
        <v>3213</v>
      </c>
      <c r="D175" t="s">
        <v>424</v>
      </c>
      <c r="E175" s="15"/>
      <c r="F175" t="s">
        <v>126</v>
      </c>
      <c r="G175" t="s">
        <v>109</v>
      </c>
      <c r="H175" s="75">
        <v>573.45000000000005</v>
      </c>
      <c r="I175" s="75">
        <v>5772</v>
      </c>
      <c r="J175" s="75">
        <v>0</v>
      </c>
      <c r="K175" s="75">
        <v>116.80825548599999</v>
      </c>
      <c r="L175" s="75">
        <v>0</v>
      </c>
      <c r="M175" s="75">
        <v>0.01</v>
      </c>
      <c r="N175" s="75">
        <v>0</v>
      </c>
    </row>
    <row r="176" spans="2:14">
      <c r="B176" t="s">
        <v>3214</v>
      </c>
      <c r="C176" t="s">
        <v>3215</v>
      </c>
      <c r="D176" t="s">
        <v>424</v>
      </c>
      <c r="E176" s="15"/>
      <c r="F176" t="s">
        <v>126</v>
      </c>
      <c r="G176" t="s">
        <v>109</v>
      </c>
      <c r="H176" s="75">
        <v>810.92</v>
      </c>
      <c r="I176" s="75">
        <v>1911</v>
      </c>
      <c r="J176" s="75">
        <v>0</v>
      </c>
      <c r="K176" s="75">
        <v>54.687787954800001</v>
      </c>
      <c r="L176" s="75">
        <v>0</v>
      </c>
      <c r="M176" s="75">
        <v>0.01</v>
      </c>
      <c r="N176" s="75">
        <v>0</v>
      </c>
    </row>
    <row r="177" spans="2:14">
      <c r="B177" t="s">
        <v>3216</v>
      </c>
      <c r="C177" t="s">
        <v>3217</v>
      </c>
      <c r="D177" t="s">
        <v>424</v>
      </c>
      <c r="E177" s="15"/>
      <c r="F177" t="s">
        <v>126</v>
      </c>
      <c r="G177" t="s">
        <v>109</v>
      </c>
      <c r="H177" s="75">
        <v>442.59</v>
      </c>
      <c r="I177" s="75">
        <v>8195</v>
      </c>
      <c r="J177" s="75">
        <v>0</v>
      </c>
      <c r="K177" s="75">
        <v>127.9977140145</v>
      </c>
      <c r="L177" s="75">
        <v>0</v>
      </c>
      <c r="M177" s="75">
        <v>0.01</v>
      </c>
      <c r="N177" s="75">
        <v>0</v>
      </c>
    </row>
    <row r="178" spans="2:14">
      <c r="B178" t="s">
        <v>3218</v>
      </c>
      <c r="C178" t="s">
        <v>3219</v>
      </c>
      <c r="D178" t="s">
        <v>126</v>
      </c>
      <c r="E178" s="15"/>
      <c r="F178" t="s">
        <v>126</v>
      </c>
      <c r="G178" t="s">
        <v>109</v>
      </c>
      <c r="H178" s="75">
        <v>9639</v>
      </c>
      <c r="I178" s="75">
        <v>6075</v>
      </c>
      <c r="J178" s="75">
        <v>0</v>
      </c>
      <c r="K178" s="75">
        <v>2066.4738832500002</v>
      </c>
      <c r="L178" s="75">
        <v>0.04</v>
      </c>
      <c r="M178" s="75">
        <v>0.19</v>
      </c>
      <c r="N178" s="75">
        <v>0.01</v>
      </c>
    </row>
    <row r="179" spans="2:14">
      <c r="B179" t="s">
        <v>3220</v>
      </c>
      <c r="C179" t="s">
        <v>3221</v>
      </c>
      <c r="D179" t="s">
        <v>126</v>
      </c>
      <c r="E179" t="s">
        <v>2914</v>
      </c>
      <c r="F179" t="s">
        <v>2947</v>
      </c>
      <c r="G179" t="s">
        <v>105</v>
      </c>
      <c r="H179" s="75">
        <v>10168061</v>
      </c>
      <c r="I179" s="75">
        <v>864.99</v>
      </c>
      <c r="J179" s="75">
        <v>0</v>
      </c>
      <c r="K179" s="75">
        <v>87952.7108439</v>
      </c>
      <c r="L179" s="75">
        <v>12.07</v>
      </c>
      <c r="M179" s="75">
        <v>8.26</v>
      </c>
      <c r="N179" s="75">
        <v>0.34</v>
      </c>
    </row>
    <row r="180" spans="2:14">
      <c r="B180" s="76" t="s">
        <v>1707</v>
      </c>
      <c r="D180" s="15"/>
      <c r="E180" s="15"/>
      <c r="F180" s="15"/>
      <c r="G180" s="15"/>
      <c r="H180" s="77">
        <v>0</v>
      </c>
      <c r="J180" s="77">
        <v>0</v>
      </c>
      <c r="K180" s="77">
        <v>0</v>
      </c>
      <c r="M180" s="77">
        <v>0</v>
      </c>
      <c r="N180" s="77">
        <v>0</v>
      </c>
    </row>
    <row r="181" spans="2:14">
      <c r="B181" t="s">
        <v>212</v>
      </c>
      <c r="C181" t="s">
        <v>212</v>
      </c>
      <c r="D181" s="15"/>
      <c r="E181" s="15"/>
      <c r="F181" t="s">
        <v>212</v>
      </c>
      <c r="G181" t="s">
        <v>212</v>
      </c>
      <c r="H181" s="75">
        <v>0</v>
      </c>
      <c r="I181" s="75">
        <v>0</v>
      </c>
      <c r="K181" s="75">
        <v>0</v>
      </c>
      <c r="L181" s="75">
        <v>0</v>
      </c>
      <c r="M181" s="75">
        <v>0</v>
      </c>
      <c r="N181" s="75">
        <v>0</v>
      </c>
    </row>
    <row r="182" spans="2:14">
      <c r="B182" s="76" t="s">
        <v>3105</v>
      </c>
      <c r="D182" s="15"/>
      <c r="E182" s="15"/>
      <c r="F182" s="15"/>
      <c r="G182" s="15"/>
      <c r="H182" s="77">
        <v>0</v>
      </c>
      <c r="J182" s="77">
        <v>0</v>
      </c>
      <c r="K182" s="77">
        <v>0</v>
      </c>
      <c r="M182" s="77">
        <v>0</v>
      </c>
      <c r="N182" s="77">
        <v>0</v>
      </c>
    </row>
    <row r="183" spans="2:14">
      <c r="B183" t="s">
        <v>212</v>
      </c>
      <c r="C183" t="s">
        <v>212</v>
      </c>
      <c r="D183" s="15"/>
      <c r="E183" s="15"/>
      <c r="F183" t="s">
        <v>212</v>
      </c>
      <c r="G183" t="s">
        <v>212</v>
      </c>
      <c r="H183" s="75">
        <v>0</v>
      </c>
      <c r="I183" s="75">
        <v>0</v>
      </c>
      <c r="K183" s="75">
        <v>0</v>
      </c>
      <c r="L183" s="75">
        <v>0</v>
      </c>
      <c r="M183" s="75">
        <v>0</v>
      </c>
      <c r="N183" s="75">
        <v>0</v>
      </c>
    </row>
    <row r="184" spans="2:14">
      <c r="B184" t="s">
        <v>289</v>
      </c>
      <c r="D184" s="15"/>
      <c r="E184" s="15"/>
      <c r="F184" s="15"/>
      <c r="G184" s="15"/>
    </row>
    <row r="185" spans="2:14">
      <c r="B185" t="s">
        <v>449</v>
      </c>
      <c r="D185" s="15"/>
      <c r="E185" s="15"/>
      <c r="F185" s="15"/>
      <c r="G185" s="15"/>
    </row>
    <row r="186" spans="2:14">
      <c r="B186" t="s">
        <v>450</v>
      </c>
      <c r="D186" s="15"/>
      <c r="E186" s="15"/>
      <c r="F186" s="15"/>
      <c r="G186" s="15"/>
    </row>
    <row r="187" spans="2:14">
      <c r="B187" t="s">
        <v>451</v>
      </c>
      <c r="D187" s="15"/>
      <c r="E187" s="15"/>
      <c r="F187" s="15"/>
      <c r="G187" s="15"/>
    </row>
    <row r="188" spans="2:14">
      <c r="B188" t="s">
        <v>1987</v>
      </c>
      <c r="D188" s="15"/>
      <c r="E188" s="15"/>
      <c r="F188" s="15"/>
      <c r="G188" s="15"/>
    </row>
    <row r="189" spans="2:14">
      <c r="D189" s="15"/>
      <c r="E189" s="15"/>
      <c r="F189" s="15"/>
      <c r="G189" s="15"/>
    </row>
    <row r="190" spans="2:14">
      <c r="D190" s="15"/>
      <c r="E190" s="15"/>
      <c r="F190" s="15"/>
      <c r="G190" s="15"/>
    </row>
    <row r="191" spans="2:14">
      <c r="D191" s="15"/>
      <c r="E191" s="15"/>
      <c r="F191" s="15"/>
      <c r="G191" s="15"/>
    </row>
    <row r="192" spans="2:14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B1048576 D1:I1048576 C5:C1048576 C1:C3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s="91" t="s">
        <v>196</v>
      </c>
    </row>
    <row r="2" spans="2:65">
      <c r="B2" s="2" t="s">
        <v>1</v>
      </c>
      <c r="C2" s="91">
        <v>513026484</v>
      </c>
    </row>
    <row r="3" spans="2:65">
      <c r="B3" s="2" t="s">
        <v>2</v>
      </c>
      <c r="C3" s="91" t="s">
        <v>5183</v>
      </c>
    </row>
    <row r="4" spans="2:65">
      <c r="B4" s="2" t="s">
        <v>3</v>
      </c>
    </row>
    <row r="6" spans="2:65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</row>
    <row r="7" spans="2:65" ht="26.25" customHeight="1">
      <c r="B7" s="146" t="s">
        <v>96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8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4">
        <v>21216313.879999999</v>
      </c>
      <c r="K11" s="7"/>
      <c r="L11" s="74">
        <v>921439.67953063035</v>
      </c>
      <c r="M11" s="7"/>
      <c r="N11" s="74">
        <v>100</v>
      </c>
      <c r="O11" s="74">
        <v>3.59</v>
      </c>
      <c r="P11" s="34"/>
      <c r="BG11" s="15"/>
      <c r="BH11" s="18"/>
      <c r="BI11" s="15"/>
      <c r="BM11" s="15"/>
    </row>
    <row r="12" spans="2:65">
      <c r="B12" s="76" t="s">
        <v>207</v>
      </c>
      <c r="C12" s="15"/>
      <c r="D12" s="15"/>
      <c r="E12" s="15"/>
      <c r="J12" s="77">
        <v>0</v>
      </c>
      <c r="L12" s="77">
        <v>0</v>
      </c>
      <c r="N12" s="77">
        <v>0</v>
      </c>
      <c r="O12" s="77">
        <v>0</v>
      </c>
    </row>
    <row r="13" spans="2:65">
      <c r="B13" s="76" t="s">
        <v>3222</v>
      </c>
      <c r="C13" s="15"/>
      <c r="D13" s="15"/>
      <c r="E13" s="15"/>
      <c r="J13" s="77">
        <v>0</v>
      </c>
      <c r="L13" s="77">
        <v>0</v>
      </c>
      <c r="N13" s="77">
        <v>0</v>
      </c>
      <c r="O13" s="77">
        <v>0</v>
      </c>
    </row>
    <row r="14" spans="2:65">
      <c r="B14" t="s">
        <v>212</v>
      </c>
      <c r="C14" t="s">
        <v>212</v>
      </c>
      <c r="D14" s="15"/>
      <c r="E14" s="15"/>
      <c r="F14" t="s">
        <v>212</v>
      </c>
      <c r="G14" t="s">
        <v>212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65">
      <c r="B15" s="76" t="s">
        <v>287</v>
      </c>
      <c r="C15" s="15"/>
      <c r="D15" s="15"/>
      <c r="E15" s="15"/>
      <c r="J15" s="77">
        <v>21216313.879999999</v>
      </c>
      <c r="L15" s="77">
        <v>921439.67953063035</v>
      </c>
      <c r="N15" s="77">
        <v>100</v>
      </c>
      <c r="O15" s="77">
        <v>3.59</v>
      </c>
    </row>
    <row r="16" spans="2:65">
      <c r="B16" s="76" t="s">
        <v>3223</v>
      </c>
      <c r="C16" s="15"/>
      <c r="D16" s="15"/>
      <c r="E16" s="15"/>
      <c r="J16" s="77">
        <v>21216313.879999999</v>
      </c>
      <c r="L16" s="77">
        <v>921439.67953063035</v>
      </c>
      <c r="N16" s="77">
        <v>100</v>
      </c>
      <c r="O16" s="77">
        <v>3.59</v>
      </c>
    </row>
    <row r="17" spans="2:15">
      <c r="B17" t="s">
        <v>3224</v>
      </c>
      <c r="C17" t="s">
        <v>3225</v>
      </c>
      <c r="D17" t="s">
        <v>126</v>
      </c>
      <c r="E17" s="15"/>
      <c r="F17" t="s">
        <v>2920</v>
      </c>
      <c r="G17" t="s">
        <v>636</v>
      </c>
      <c r="H17" t="s">
        <v>152</v>
      </c>
      <c r="I17" t="s">
        <v>109</v>
      </c>
      <c r="J17" s="75">
        <v>148740.98000000001</v>
      </c>
      <c r="K17" s="75">
        <v>2257</v>
      </c>
      <c r="L17" s="75">
        <v>11847.1491487394</v>
      </c>
      <c r="M17" s="75">
        <v>0.5</v>
      </c>
      <c r="N17" s="75">
        <v>1.29</v>
      </c>
      <c r="O17" s="75">
        <v>0.05</v>
      </c>
    </row>
    <row r="18" spans="2:15">
      <c r="B18" t="s">
        <v>3226</v>
      </c>
      <c r="C18" t="s">
        <v>3227</v>
      </c>
      <c r="D18" t="s">
        <v>126</v>
      </c>
      <c r="E18" s="15"/>
      <c r="F18" t="s">
        <v>126</v>
      </c>
      <c r="G18" t="s">
        <v>1037</v>
      </c>
      <c r="H18" t="s">
        <v>426</v>
      </c>
      <c r="I18" t="s">
        <v>109</v>
      </c>
      <c r="J18" s="75">
        <v>47345.36</v>
      </c>
      <c r="K18" s="75">
        <v>10206.5</v>
      </c>
      <c r="L18" s="75">
        <v>17053.2014102836</v>
      </c>
      <c r="M18" s="75">
        <v>3.73</v>
      </c>
      <c r="N18" s="75">
        <v>1.85</v>
      </c>
      <c r="O18" s="75">
        <v>7.0000000000000007E-2</v>
      </c>
    </row>
    <row r="19" spans="2:15">
      <c r="B19" t="s">
        <v>3228</v>
      </c>
      <c r="C19" t="s">
        <v>3229</v>
      </c>
      <c r="D19" t="s">
        <v>126</v>
      </c>
      <c r="E19" s="15"/>
      <c r="F19" t="s">
        <v>126</v>
      </c>
      <c r="G19" t="s">
        <v>1037</v>
      </c>
      <c r="H19" t="s">
        <v>426</v>
      </c>
      <c r="I19" t="s">
        <v>109</v>
      </c>
      <c r="J19" s="75">
        <v>77831.399999999994</v>
      </c>
      <c r="K19" s="75">
        <v>13348</v>
      </c>
      <c r="L19" s="75">
        <v>36662.552574888003</v>
      </c>
      <c r="M19" s="75">
        <v>0.48</v>
      </c>
      <c r="N19" s="75">
        <v>3.98</v>
      </c>
      <c r="O19" s="75">
        <v>0.14000000000000001</v>
      </c>
    </row>
    <row r="20" spans="2:15">
      <c r="B20" t="s">
        <v>3230</v>
      </c>
      <c r="C20" t="s">
        <v>3231</v>
      </c>
      <c r="D20" t="s">
        <v>126</v>
      </c>
      <c r="E20" s="15"/>
      <c r="F20" t="s">
        <v>126</v>
      </c>
      <c r="G20" t="s">
        <v>1083</v>
      </c>
      <c r="H20" t="s">
        <v>426</v>
      </c>
      <c r="I20" t="s">
        <v>109</v>
      </c>
      <c r="J20" s="75">
        <v>215475.27</v>
      </c>
      <c r="K20" s="75">
        <v>8844</v>
      </c>
      <c r="L20" s="75">
        <v>67250.857429285199</v>
      </c>
      <c r="M20" s="75">
        <v>3.46</v>
      </c>
      <c r="N20" s="75">
        <v>7.3</v>
      </c>
      <c r="O20" s="75">
        <v>0.26</v>
      </c>
    </row>
    <row r="21" spans="2:15">
      <c r="B21" t="s">
        <v>3232</v>
      </c>
      <c r="C21" t="s">
        <v>3233</v>
      </c>
      <c r="D21" t="s">
        <v>126</v>
      </c>
      <c r="E21" s="15"/>
      <c r="F21" t="s">
        <v>126</v>
      </c>
      <c r="G21" t="s">
        <v>1083</v>
      </c>
      <c r="H21" t="s">
        <v>426</v>
      </c>
      <c r="I21" t="s">
        <v>109</v>
      </c>
      <c r="J21" s="75">
        <v>574001.65</v>
      </c>
      <c r="K21" s="75">
        <v>1314</v>
      </c>
      <c r="L21" s="75">
        <v>26617.064952248998</v>
      </c>
      <c r="M21" s="75">
        <v>1.2</v>
      </c>
      <c r="N21" s="75">
        <v>2.89</v>
      </c>
      <c r="O21" s="75">
        <v>0.1</v>
      </c>
    </row>
    <row r="22" spans="2:15">
      <c r="B22" t="s">
        <v>3234</v>
      </c>
      <c r="C22" t="s">
        <v>3235</v>
      </c>
      <c r="D22" t="s">
        <v>126</v>
      </c>
      <c r="E22" s="15"/>
      <c r="F22" t="s">
        <v>126</v>
      </c>
      <c r="G22" t="s">
        <v>1109</v>
      </c>
      <c r="H22" t="s">
        <v>426</v>
      </c>
      <c r="I22" t="s">
        <v>109</v>
      </c>
      <c r="J22" s="75">
        <v>107174.34</v>
      </c>
      <c r="K22" s="75">
        <v>2890</v>
      </c>
      <c r="L22" s="75">
        <v>10930.507305354</v>
      </c>
      <c r="M22" s="75">
        <v>0.46</v>
      </c>
      <c r="N22" s="75">
        <v>1.19</v>
      </c>
      <c r="O22" s="75">
        <v>0.04</v>
      </c>
    </row>
    <row r="23" spans="2:15">
      <c r="B23" t="s">
        <v>3236</v>
      </c>
      <c r="C23" t="s">
        <v>3237</v>
      </c>
      <c r="D23" t="s">
        <v>126</v>
      </c>
      <c r="E23" s="15"/>
      <c r="F23" t="s">
        <v>126</v>
      </c>
      <c r="G23" t="s">
        <v>1109</v>
      </c>
      <c r="H23" t="s">
        <v>426</v>
      </c>
      <c r="I23" t="s">
        <v>109</v>
      </c>
      <c r="J23" s="75">
        <v>884130.55</v>
      </c>
      <c r="K23" s="75">
        <v>1160.74</v>
      </c>
      <c r="L23" s="75">
        <v>36216.210562681001</v>
      </c>
      <c r="M23" s="75">
        <v>0</v>
      </c>
      <c r="N23" s="75">
        <v>3.93</v>
      </c>
      <c r="O23" s="75">
        <v>0.14000000000000001</v>
      </c>
    </row>
    <row r="24" spans="2:15">
      <c r="B24" t="s">
        <v>3238</v>
      </c>
      <c r="C24" t="s">
        <v>3239</v>
      </c>
      <c r="D24" t="s">
        <v>126</v>
      </c>
      <c r="E24" s="15"/>
      <c r="F24" t="s">
        <v>126</v>
      </c>
      <c r="G24" t="s">
        <v>1109</v>
      </c>
      <c r="H24" t="s">
        <v>426</v>
      </c>
      <c r="I24" t="s">
        <v>109</v>
      </c>
      <c r="J24" s="75">
        <v>476098.67</v>
      </c>
      <c r="K24" s="75">
        <v>1081</v>
      </c>
      <c r="L24" s="75">
        <v>18162.445351508301</v>
      </c>
      <c r="M24" s="75">
        <v>29.12</v>
      </c>
      <c r="N24" s="75">
        <v>1.97</v>
      </c>
      <c r="O24" s="75">
        <v>7.0000000000000007E-2</v>
      </c>
    </row>
    <row r="25" spans="2:15">
      <c r="B25" t="s">
        <v>3240</v>
      </c>
      <c r="C25" t="s">
        <v>3241</v>
      </c>
      <c r="D25" t="s">
        <v>126</v>
      </c>
      <c r="E25" s="15"/>
      <c r="F25" t="s">
        <v>126</v>
      </c>
      <c r="G25" t="s">
        <v>1713</v>
      </c>
      <c r="H25" t="s">
        <v>431</v>
      </c>
      <c r="I25" t="s">
        <v>109</v>
      </c>
      <c r="J25" s="75">
        <v>452440.1</v>
      </c>
      <c r="K25" s="75">
        <v>1015</v>
      </c>
      <c r="L25" s="75">
        <v>16206.110295934999</v>
      </c>
      <c r="M25" s="75">
        <v>3.76</v>
      </c>
      <c r="N25" s="75">
        <v>1.76</v>
      </c>
      <c r="O25" s="75">
        <v>0.06</v>
      </c>
    </row>
    <row r="26" spans="2:15">
      <c r="B26" t="s">
        <v>3242</v>
      </c>
      <c r="C26" t="s">
        <v>3243</v>
      </c>
      <c r="D26" t="s">
        <v>126</v>
      </c>
      <c r="E26" s="15"/>
      <c r="F26" t="s">
        <v>126</v>
      </c>
      <c r="G26" t="s">
        <v>442</v>
      </c>
      <c r="H26" t="s">
        <v>426</v>
      </c>
      <c r="I26" t="s">
        <v>113</v>
      </c>
      <c r="J26" s="75">
        <v>281834.05</v>
      </c>
      <c r="K26" s="75">
        <v>3559</v>
      </c>
      <c r="L26" s="75">
        <v>41695.676703417601</v>
      </c>
      <c r="M26" s="75">
        <v>0.49</v>
      </c>
      <c r="N26" s="75">
        <v>4.53</v>
      </c>
      <c r="O26" s="75">
        <v>0.16</v>
      </c>
    </row>
    <row r="27" spans="2:15">
      <c r="B27" t="s">
        <v>3244</v>
      </c>
      <c r="C27" t="s">
        <v>3245</v>
      </c>
      <c r="D27" t="s">
        <v>126</v>
      </c>
      <c r="E27" s="15"/>
      <c r="F27" t="s">
        <v>2954</v>
      </c>
      <c r="G27" t="s">
        <v>1915</v>
      </c>
      <c r="H27" t="s">
        <v>426</v>
      </c>
      <c r="I27" t="s">
        <v>109</v>
      </c>
      <c r="J27" s="75">
        <v>13603.63</v>
      </c>
      <c r="K27" s="75">
        <v>123569</v>
      </c>
      <c r="L27" s="75">
        <v>59322.029658536303</v>
      </c>
      <c r="M27" s="75">
        <v>0.65</v>
      </c>
      <c r="N27" s="75">
        <v>6.44</v>
      </c>
      <c r="O27" s="75">
        <v>0.23</v>
      </c>
    </row>
    <row r="28" spans="2:15">
      <c r="B28" t="s">
        <v>3246</v>
      </c>
      <c r="C28" t="s">
        <v>3247</v>
      </c>
      <c r="D28" t="s">
        <v>126</v>
      </c>
      <c r="E28" s="15"/>
      <c r="F28" t="s">
        <v>2954</v>
      </c>
      <c r="G28" t="s">
        <v>1915</v>
      </c>
      <c r="H28" t="s">
        <v>426</v>
      </c>
      <c r="I28" t="s">
        <v>109</v>
      </c>
      <c r="J28" s="75">
        <v>82319.12</v>
      </c>
      <c r="K28" s="75">
        <v>2302</v>
      </c>
      <c r="L28" s="75">
        <v>6687.4060965296003</v>
      </c>
      <c r="M28" s="75">
        <v>0.09</v>
      </c>
      <c r="N28" s="75">
        <v>0.73</v>
      </c>
      <c r="O28" s="75">
        <v>0.03</v>
      </c>
    </row>
    <row r="29" spans="2:15">
      <c r="B29" t="s">
        <v>3248</v>
      </c>
      <c r="C29" t="s">
        <v>3249</v>
      </c>
      <c r="D29" t="s">
        <v>126</v>
      </c>
      <c r="E29" s="15"/>
      <c r="F29" t="s">
        <v>2954</v>
      </c>
      <c r="G29" t="s">
        <v>1915</v>
      </c>
      <c r="H29" t="s">
        <v>426</v>
      </c>
      <c r="I29" t="s">
        <v>109</v>
      </c>
      <c r="J29" s="75">
        <v>33060.25</v>
      </c>
      <c r="K29" s="75">
        <v>10789</v>
      </c>
      <c r="L29" s="75">
        <v>12587.485544552501</v>
      </c>
      <c r="M29" s="75">
        <v>17.489999999999998</v>
      </c>
      <c r="N29" s="75">
        <v>1.37</v>
      </c>
      <c r="O29" s="75">
        <v>0.05</v>
      </c>
    </row>
    <row r="30" spans="2:15">
      <c r="B30" t="s">
        <v>3250</v>
      </c>
      <c r="C30" t="s">
        <v>3251</v>
      </c>
      <c r="D30" t="s">
        <v>126</v>
      </c>
      <c r="E30" s="15"/>
      <c r="F30" t="s">
        <v>2954</v>
      </c>
      <c r="G30" t="s">
        <v>1130</v>
      </c>
      <c r="H30" t="s">
        <v>426</v>
      </c>
      <c r="I30" t="s">
        <v>109</v>
      </c>
      <c r="J30" s="75">
        <v>144473.82999999999</v>
      </c>
      <c r="K30" s="75">
        <v>12622</v>
      </c>
      <c r="L30" s="75">
        <v>64353.0329969554</v>
      </c>
      <c r="M30" s="75">
        <v>1.1399999999999999</v>
      </c>
      <c r="N30" s="75">
        <v>6.98</v>
      </c>
      <c r="O30" s="75">
        <v>0.25</v>
      </c>
    </row>
    <row r="31" spans="2:15">
      <c r="B31" t="s">
        <v>3252</v>
      </c>
      <c r="C31" t="s">
        <v>3253</v>
      </c>
      <c r="D31" t="s">
        <v>126</v>
      </c>
      <c r="E31" s="15"/>
      <c r="F31" t="s">
        <v>126</v>
      </c>
      <c r="G31" t="s">
        <v>1130</v>
      </c>
      <c r="H31" t="s">
        <v>426</v>
      </c>
      <c r="I31" t="s">
        <v>113</v>
      </c>
      <c r="J31" s="75">
        <v>5659511.2800000003</v>
      </c>
      <c r="K31" s="75">
        <v>111.8</v>
      </c>
      <c r="L31" s="75">
        <v>26302.093087732199</v>
      </c>
      <c r="M31" s="75">
        <v>1.35</v>
      </c>
      <c r="N31" s="75">
        <v>2.85</v>
      </c>
      <c r="O31" s="75">
        <v>0.1</v>
      </c>
    </row>
    <row r="32" spans="2:15">
      <c r="B32" t="s">
        <v>3254</v>
      </c>
      <c r="C32" t="s">
        <v>3255</v>
      </c>
      <c r="D32" t="s">
        <v>126</v>
      </c>
      <c r="E32" s="15"/>
      <c r="F32" t="s">
        <v>126</v>
      </c>
      <c r="G32" t="s">
        <v>212</v>
      </c>
      <c r="H32" t="s">
        <v>213</v>
      </c>
      <c r="I32" t="s">
        <v>113</v>
      </c>
      <c r="J32" s="75">
        <v>934852.68</v>
      </c>
      <c r="K32" s="75">
        <v>1897</v>
      </c>
      <c r="L32" s="75">
        <v>73719.110331183198</v>
      </c>
      <c r="M32" s="75">
        <v>16.309999999999999</v>
      </c>
      <c r="N32" s="75">
        <v>8</v>
      </c>
      <c r="O32" s="75">
        <v>0.28999999999999998</v>
      </c>
    </row>
    <row r="33" spans="2:15">
      <c r="B33" t="s">
        <v>3256</v>
      </c>
      <c r="C33" t="s">
        <v>3257</v>
      </c>
      <c r="D33" t="s">
        <v>126</v>
      </c>
      <c r="E33" s="15"/>
      <c r="F33" t="s">
        <v>2920</v>
      </c>
      <c r="G33" t="s">
        <v>212</v>
      </c>
      <c r="H33" t="s">
        <v>213</v>
      </c>
      <c r="I33" t="s">
        <v>109</v>
      </c>
      <c r="J33" s="75">
        <v>627593.87</v>
      </c>
      <c r="K33" s="75">
        <v>100</v>
      </c>
      <c r="L33" s="75">
        <v>2214.7787672300001</v>
      </c>
      <c r="M33" s="75">
        <v>0</v>
      </c>
      <c r="N33" s="75">
        <v>0.24</v>
      </c>
      <c r="O33" s="75">
        <v>0.01</v>
      </c>
    </row>
    <row r="34" spans="2:15">
      <c r="B34" t="s">
        <v>3258</v>
      </c>
      <c r="C34" t="s">
        <v>3259</v>
      </c>
      <c r="D34" t="s">
        <v>126</v>
      </c>
      <c r="E34" s="15"/>
      <c r="F34" t="s">
        <v>2920</v>
      </c>
      <c r="G34" t="s">
        <v>212</v>
      </c>
      <c r="H34" t="s">
        <v>213</v>
      </c>
      <c r="I34" t="s">
        <v>109</v>
      </c>
      <c r="J34" s="75">
        <v>56450.54</v>
      </c>
      <c r="K34" s="75">
        <v>11868</v>
      </c>
      <c r="L34" s="75">
        <v>23642.712257728799</v>
      </c>
      <c r="M34" s="75">
        <v>6.27</v>
      </c>
      <c r="N34" s="75">
        <v>2.57</v>
      </c>
      <c r="O34" s="75">
        <v>0.09</v>
      </c>
    </row>
    <row r="35" spans="2:15">
      <c r="B35" t="s">
        <v>3260</v>
      </c>
      <c r="C35" t="s">
        <v>3261</v>
      </c>
      <c r="D35" t="s">
        <v>126</v>
      </c>
      <c r="E35" s="15"/>
      <c r="F35" t="s">
        <v>1727</v>
      </c>
      <c r="G35" t="s">
        <v>212</v>
      </c>
      <c r="H35" t="s">
        <v>213</v>
      </c>
      <c r="I35" t="s">
        <v>109</v>
      </c>
      <c r="J35" s="75">
        <v>5918168.0899999999</v>
      </c>
      <c r="K35" s="75">
        <v>102.53580000000008</v>
      </c>
      <c r="L35" s="75">
        <v>21414.822476387901</v>
      </c>
      <c r="M35" s="75">
        <v>0.44</v>
      </c>
      <c r="N35" s="75">
        <v>2.3199999999999998</v>
      </c>
      <c r="O35" s="75">
        <v>0.08</v>
      </c>
    </row>
    <row r="36" spans="2:15">
      <c r="B36" t="s">
        <v>3262</v>
      </c>
      <c r="C36" t="s">
        <v>3263</v>
      </c>
      <c r="D36" t="s">
        <v>126</v>
      </c>
      <c r="E36" s="15"/>
      <c r="F36" t="s">
        <v>2920</v>
      </c>
      <c r="G36" t="s">
        <v>212</v>
      </c>
      <c r="H36" t="s">
        <v>213</v>
      </c>
      <c r="I36" t="s">
        <v>113</v>
      </c>
      <c r="J36" s="75">
        <v>30751.96</v>
      </c>
      <c r="K36" s="75">
        <v>3300</v>
      </c>
      <c r="L36" s="75">
        <v>4218.483143292</v>
      </c>
      <c r="M36" s="75">
        <v>0.56000000000000005</v>
      </c>
      <c r="N36" s="75">
        <v>0.46</v>
      </c>
      <c r="O36" s="75">
        <v>0.02</v>
      </c>
    </row>
    <row r="37" spans="2:15">
      <c r="B37" t="s">
        <v>3264</v>
      </c>
      <c r="C37" t="s">
        <v>3265</v>
      </c>
      <c r="D37" t="s">
        <v>126</v>
      </c>
      <c r="E37" s="15"/>
      <c r="F37" t="s">
        <v>2920</v>
      </c>
      <c r="G37" t="s">
        <v>212</v>
      </c>
      <c r="H37" t="s">
        <v>213</v>
      </c>
      <c r="I37" t="s">
        <v>109</v>
      </c>
      <c r="J37" s="75">
        <v>34683.01</v>
      </c>
      <c r="K37" s="75">
        <v>9545.16</v>
      </c>
      <c r="L37" s="75">
        <v>11682.9267057282</v>
      </c>
      <c r="M37" s="75">
        <v>0.03</v>
      </c>
      <c r="N37" s="75">
        <v>1.27</v>
      </c>
      <c r="O37" s="75">
        <v>0.05</v>
      </c>
    </row>
    <row r="38" spans="2:15">
      <c r="B38" t="s">
        <v>3266</v>
      </c>
      <c r="C38" t="s">
        <v>3267</v>
      </c>
      <c r="D38" t="s">
        <v>126</v>
      </c>
      <c r="E38" s="15"/>
      <c r="F38" t="s">
        <v>2920</v>
      </c>
      <c r="G38" t="s">
        <v>212</v>
      </c>
      <c r="H38" t="s">
        <v>213</v>
      </c>
      <c r="I38" t="s">
        <v>109</v>
      </c>
      <c r="J38" s="75">
        <v>11561.02</v>
      </c>
      <c r="K38" s="75">
        <v>9978.6299999999992</v>
      </c>
      <c r="L38" s="75">
        <v>4071.1652459817501</v>
      </c>
      <c r="M38" s="75">
        <v>0</v>
      </c>
      <c r="N38" s="75">
        <v>0.44</v>
      </c>
      <c r="O38" s="75">
        <v>0.02</v>
      </c>
    </row>
    <row r="39" spans="2:15">
      <c r="B39" t="s">
        <v>3268</v>
      </c>
      <c r="C39" t="s">
        <v>3267</v>
      </c>
      <c r="D39" t="s">
        <v>126</v>
      </c>
      <c r="E39" s="15"/>
      <c r="F39" t="s">
        <v>2920</v>
      </c>
      <c r="G39" t="s">
        <v>212</v>
      </c>
      <c r="H39" t="s">
        <v>213</v>
      </c>
      <c r="I39" t="s">
        <v>109</v>
      </c>
      <c r="J39" s="75">
        <v>23397.49</v>
      </c>
      <c r="K39" s="75">
        <v>13175.56</v>
      </c>
      <c r="L39" s="75">
        <v>10879.0259267238</v>
      </c>
      <c r="M39" s="75">
        <v>0</v>
      </c>
      <c r="N39" s="75">
        <v>1.18</v>
      </c>
      <c r="O39" s="75">
        <v>0.04</v>
      </c>
    </row>
    <row r="40" spans="2:15">
      <c r="B40" t="s">
        <v>3269</v>
      </c>
      <c r="C40" t="s">
        <v>3270</v>
      </c>
      <c r="D40" t="s">
        <v>126</v>
      </c>
      <c r="E40" s="15"/>
      <c r="F40" t="s">
        <v>2920</v>
      </c>
      <c r="G40" t="s">
        <v>212</v>
      </c>
      <c r="H40" t="s">
        <v>213</v>
      </c>
      <c r="I40" t="s">
        <v>113</v>
      </c>
      <c r="J40" s="75">
        <v>835888.98</v>
      </c>
      <c r="K40" s="75">
        <v>1876.2300000000052</v>
      </c>
      <c r="L40" s="75">
        <v>65193.493287919402</v>
      </c>
      <c r="M40" s="75">
        <v>20639.48</v>
      </c>
      <c r="N40" s="75">
        <v>7.08</v>
      </c>
      <c r="O40" s="75">
        <v>0.25</v>
      </c>
    </row>
    <row r="41" spans="2:15">
      <c r="B41" t="s">
        <v>3271</v>
      </c>
      <c r="C41" t="s">
        <v>3272</v>
      </c>
      <c r="D41" t="s">
        <v>126</v>
      </c>
      <c r="E41" s="15"/>
      <c r="F41" t="s">
        <v>126</v>
      </c>
      <c r="G41" t="s">
        <v>212</v>
      </c>
      <c r="H41" t="s">
        <v>213</v>
      </c>
      <c r="I41" t="s">
        <v>109</v>
      </c>
      <c r="J41" s="75">
        <v>141582.21</v>
      </c>
      <c r="K41" s="75">
        <v>1784</v>
      </c>
      <c r="L41" s="75">
        <v>8913.6421645655992</v>
      </c>
      <c r="M41" s="75">
        <v>53124.74</v>
      </c>
      <c r="N41" s="75">
        <v>0.97</v>
      </c>
      <c r="O41" s="75">
        <v>0.03</v>
      </c>
    </row>
    <row r="42" spans="2:15">
      <c r="B42" t="s">
        <v>3273</v>
      </c>
      <c r="C42" t="s">
        <v>3274</v>
      </c>
      <c r="D42" t="s">
        <v>126</v>
      </c>
      <c r="E42" s="15"/>
      <c r="F42" t="s">
        <v>1784</v>
      </c>
      <c r="G42" t="s">
        <v>212</v>
      </c>
      <c r="H42" t="s">
        <v>213</v>
      </c>
      <c r="I42" t="s">
        <v>109</v>
      </c>
      <c r="J42" s="75">
        <v>924.88</v>
      </c>
      <c r="K42" s="75">
        <v>103615.23</v>
      </c>
      <c r="L42" s="75">
        <v>3381.8990669215</v>
      </c>
      <c r="M42" s="75">
        <v>0</v>
      </c>
      <c r="N42" s="75">
        <v>0.37</v>
      </c>
      <c r="O42" s="75">
        <v>0.01</v>
      </c>
    </row>
    <row r="43" spans="2:15">
      <c r="B43" t="s">
        <v>3275</v>
      </c>
      <c r="C43" t="s">
        <v>3274</v>
      </c>
      <c r="D43" t="s">
        <v>126</v>
      </c>
      <c r="E43" s="15"/>
      <c r="F43" t="s">
        <v>1784</v>
      </c>
      <c r="G43" t="s">
        <v>212</v>
      </c>
      <c r="H43" t="s">
        <v>213</v>
      </c>
      <c r="I43" t="s">
        <v>109</v>
      </c>
      <c r="J43" s="75">
        <v>451.66</v>
      </c>
      <c r="K43" s="75">
        <v>236537</v>
      </c>
      <c r="L43" s="75">
        <v>3770.1824971117999</v>
      </c>
      <c r="M43" s="75">
        <v>0</v>
      </c>
      <c r="N43" s="75">
        <v>0.41</v>
      </c>
      <c r="O43" s="75">
        <v>0.01</v>
      </c>
    </row>
    <row r="44" spans="2:15">
      <c r="B44" t="s">
        <v>3276</v>
      </c>
      <c r="C44" t="s">
        <v>3277</v>
      </c>
      <c r="D44" t="s">
        <v>126</v>
      </c>
      <c r="E44" s="15"/>
      <c r="F44" t="s">
        <v>2920</v>
      </c>
      <c r="G44" t="s">
        <v>212</v>
      </c>
      <c r="H44" t="s">
        <v>213</v>
      </c>
      <c r="I44" t="s">
        <v>109</v>
      </c>
      <c r="J44" s="75">
        <v>148685.60999999999</v>
      </c>
      <c r="K44" s="75">
        <v>1658.61</v>
      </c>
      <c r="L44" s="75">
        <v>8702.9177035581397</v>
      </c>
      <c r="M44" s="75">
        <v>0</v>
      </c>
      <c r="N44" s="75">
        <v>0.94</v>
      </c>
      <c r="O44" s="75">
        <v>0.03</v>
      </c>
    </row>
    <row r="45" spans="2:15">
      <c r="B45" t="s">
        <v>3278</v>
      </c>
      <c r="C45" t="s">
        <v>3279</v>
      </c>
      <c r="D45" t="s">
        <v>110</v>
      </c>
      <c r="E45" s="15"/>
      <c r="F45" t="s">
        <v>2920</v>
      </c>
      <c r="G45" t="s">
        <v>212</v>
      </c>
      <c r="H45" t="s">
        <v>213</v>
      </c>
      <c r="I45" t="s">
        <v>123</v>
      </c>
      <c r="J45" s="75">
        <v>2682460.2999999998</v>
      </c>
      <c r="K45" s="75">
        <v>161.02000000000001</v>
      </c>
      <c r="L45" s="75">
        <v>11926.444464255699</v>
      </c>
      <c r="M45" s="75">
        <v>0.18</v>
      </c>
      <c r="N45" s="75">
        <v>1.29</v>
      </c>
      <c r="O45" s="75">
        <v>0.05</v>
      </c>
    </row>
    <row r="46" spans="2:15">
      <c r="B46" t="s">
        <v>3280</v>
      </c>
      <c r="C46" t="s">
        <v>3281</v>
      </c>
      <c r="D46" t="s">
        <v>126</v>
      </c>
      <c r="E46" s="15"/>
      <c r="F46" t="s">
        <v>2920</v>
      </c>
      <c r="G46" t="s">
        <v>212</v>
      </c>
      <c r="H46" t="s">
        <v>213</v>
      </c>
      <c r="I46" t="s">
        <v>113</v>
      </c>
      <c r="J46" s="75">
        <v>34919.660000000003</v>
      </c>
      <c r="K46" s="75">
        <v>20893</v>
      </c>
      <c r="L46" s="75">
        <v>30327.763715260298</v>
      </c>
      <c r="M46" s="75">
        <v>8853.89</v>
      </c>
      <c r="N46" s="75">
        <v>3.29</v>
      </c>
      <c r="O46" s="75">
        <v>0.12</v>
      </c>
    </row>
    <row r="47" spans="2:15">
      <c r="B47" t="s">
        <v>3282</v>
      </c>
      <c r="C47" t="s">
        <v>3283</v>
      </c>
      <c r="D47" t="s">
        <v>126</v>
      </c>
      <c r="E47" s="15"/>
      <c r="F47" t="s">
        <v>2920</v>
      </c>
      <c r="G47" t="s">
        <v>212</v>
      </c>
      <c r="H47" t="s">
        <v>213</v>
      </c>
      <c r="I47" t="s">
        <v>109</v>
      </c>
      <c r="J47" s="75">
        <v>34683.01</v>
      </c>
      <c r="K47" s="75">
        <v>28438</v>
      </c>
      <c r="L47" s="75">
        <v>34807.071820430203</v>
      </c>
      <c r="M47" s="75">
        <v>7.36</v>
      </c>
      <c r="N47" s="75">
        <v>3.78</v>
      </c>
      <c r="O47" s="75">
        <v>0.14000000000000001</v>
      </c>
    </row>
    <row r="48" spans="2:15">
      <c r="B48" t="s">
        <v>3284</v>
      </c>
      <c r="C48" t="s">
        <v>3285</v>
      </c>
      <c r="D48" t="s">
        <v>126</v>
      </c>
      <c r="E48" s="15"/>
      <c r="F48" t="s">
        <v>1766</v>
      </c>
      <c r="G48" t="s">
        <v>212</v>
      </c>
      <c r="H48" t="s">
        <v>213</v>
      </c>
      <c r="I48" t="s">
        <v>109</v>
      </c>
      <c r="J48" s="75">
        <v>20106.63</v>
      </c>
      <c r="K48" s="75">
        <v>12463.73</v>
      </c>
      <c r="L48" s="75">
        <v>8843.8013097301791</v>
      </c>
      <c r="M48" s="75">
        <v>0</v>
      </c>
      <c r="N48" s="75">
        <v>0.96</v>
      </c>
      <c r="O48" s="75">
        <v>0.03</v>
      </c>
    </row>
    <row r="49" spans="2:15">
      <c r="B49" t="s">
        <v>3286</v>
      </c>
      <c r="C49" t="s">
        <v>3287</v>
      </c>
      <c r="D49" t="s">
        <v>126</v>
      </c>
      <c r="E49" s="15"/>
      <c r="F49" t="s">
        <v>1766</v>
      </c>
      <c r="G49" t="s">
        <v>212</v>
      </c>
      <c r="H49" t="s">
        <v>213</v>
      </c>
      <c r="I49" t="s">
        <v>109</v>
      </c>
      <c r="J49" s="75">
        <v>2.2999999999999998</v>
      </c>
      <c r="K49" s="75">
        <v>16753.919999999998</v>
      </c>
      <c r="L49" s="75">
        <v>1.3598654246399999</v>
      </c>
      <c r="M49" s="75">
        <v>0</v>
      </c>
      <c r="N49" s="75">
        <v>0</v>
      </c>
      <c r="O49" s="75">
        <v>0</v>
      </c>
    </row>
    <row r="50" spans="2:15">
      <c r="B50" t="s">
        <v>3288</v>
      </c>
      <c r="C50" t="s">
        <v>3289</v>
      </c>
      <c r="D50" t="s">
        <v>126</v>
      </c>
      <c r="E50" s="15"/>
      <c r="F50" t="s">
        <v>2920</v>
      </c>
      <c r="G50" t="s">
        <v>212</v>
      </c>
      <c r="H50" t="s">
        <v>213</v>
      </c>
      <c r="I50" t="s">
        <v>109</v>
      </c>
      <c r="J50" s="75">
        <v>10648.61</v>
      </c>
      <c r="K50" s="75">
        <v>18142</v>
      </c>
      <c r="L50" s="75">
        <v>6817.5721456598003</v>
      </c>
      <c r="M50" s="75">
        <v>0.12</v>
      </c>
      <c r="N50" s="75">
        <v>0.74</v>
      </c>
      <c r="O50" s="75">
        <v>0.03</v>
      </c>
    </row>
    <row r="51" spans="2:15">
      <c r="B51" t="s">
        <v>3290</v>
      </c>
      <c r="C51" t="s">
        <v>3291</v>
      </c>
      <c r="D51" t="s">
        <v>126</v>
      </c>
      <c r="E51" s="15"/>
      <c r="F51" t="s">
        <v>2920</v>
      </c>
      <c r="G51" t="s">
        <v>212</v>
      </c>
      <c r="H51" t="s">
        <v>213</v>
      </c>
      <c r="I51" t="s">
        <v>113</v>
      </c>
      <c r="J51" s="75">
        <v>19144.5</v>
      </c>
      <c r="K51" s="75">
        <v>12819</v>
      </c>
      <c r="L51" s="75">
        <v>10201.587359089501</v>
      </c>
      <c r="M51" s="75">
        <v>1.54</v>
      </c>
      <c r="N51" s="75">
        <v>1.1100000000000001</v>
      </c>
      <c r="O51" s="75">
        <v>0.04</v>
      </c>
    </row>
    <row r="52" spans="2:15">
      <c r="B52" t="s">
        <v>3292</v>
      </c>
      <c r="C52" t="s">
        <v>3293</v>
      </c>
      <c r="D52" t="s">
        <v>126</v>
      </c>
      <c r="E52" s="15"/>
      <c r="F52" t="s">
        <v>2920</v>
      </c>
      <c r="G52" t="s">
        <v>212</v>
      </c>
      <c r="H52" t="s">
        <v>213</v>
      </c>
      <c r="I52" t="s">
        <v>202</v>
      </c>
      <c r="J52" s="75">
        <v>11087.61</v>
      </c>
      <c r="K52" s="75">
        <v>2285600</v>
      </c>
      <c r="L52" s="75">
        <v>7937.0647314912003</v>
      </c>
      <c r="M52" s="75">
        <v>0.7</v>
      </c>
      <c r="N52" s="75">
        <v>0.86</v>
      </c>
      <c r="O52" s="75">
        <v>0.03</v>
      </c>
    </row>
    <row r="53" spans="2:15">
      <c r="B53" t="s">
        <v>3294</v>
      </c>
      <c r="C53" t="s">
        <v>3295</v>
      </c>
      <c r="D53" t="s">
        <v>126</v>
      </c>
      <c r="E53" s="15"/>
      <c r="F53" t="s">
        <v>126</v>
      </c>
      <c r="G53" t="s">
        <v>212</v>
      </c>
      <c r="H53" t="s">
        <v>213</v>
      </c>
      <c r="I53" t="s">
        <v>109</v>
      </c>
      <c r="J53" s="75">
        <v>13321.75</v>
      </c>
      <c r="K53" s="75">
        <v>19142.66</v>
      </c>
      <c r="L53" s="75">
        <v>8999.4345618729494</v>
      </c>
      <c r="M53" s="75">
        <v>0</v>
      </c>
      <c r="N53" s="75">
        <v>0.98</v>
      </c>
      <c r="O53" s="75">
        <v>0.04</v>
      </c>
    </row>
    <row r="54" spans="2:15">
      <c r="B54" t="s">
        <v>3296</v>
      </c>
      <c r="C54" t="s">
        <v>3295</v>
      </c>
      <c r="D54" t="s">
        <v>126</v>
      </c>
      <c r="E54" s="15"/>
      <c r="F54" t="s">
        <v>126</v>
      </c>
      <c r="G54" t="s">
        <v>212</v>
      </c>
      <c r="H54" t="s">
        <v>213</v>
      </c>
      <c r="I54" t="s">
        <v>109</v>
      </c>
      <c r="J54" s="75">
        <v>2293.35</v>
      </c>
      <c r="K54" s="75">
        <v>19142.66</v>
      </c>
      <c r="L54" s="75">
        <v>1549.25991348518</v>
      </c>
      <c r="M54" s="75">
        <v>0</v>
      </c>
      <c r="N54" s="75">
        <v>0.17</v>
      </c>
      <c r="O54" s="75">
        <v>0.01</v>
      </c>
    </row>
    <row r="55" spans="2:15">
      <c r="B55" t="s">
        <v>3297</v>
      </c>
      <c r="C55" t="s">
        <v>3298</v>
      </c>
      <c r="D55" t="s">
        <v>126</v>
      </c>
      <c r="E55" s="15"/>
      <c r="F55" t="s">
        <v>126</v>
      </c>
      <c r="G55" t="s">
        <v>212</v>
      </c>
      <c r="H55" t="s">
        <v>213</v>
      </c>
      <c r="I55" t="s">
        <v>109</v>
      </c>
      <c r="J55" s="75">
        <v>333909.73</v>
      </c>
      <c r="K55" s="75">
        <v>3905</v>
      </c>
      <c r="L55" s="75">
        <v>46015.248421488497</v>
      </c>
      <c r="M55" s="75">
        <v>13.5</v>
      </c>
      <c r="N55" s="75">
        <v>4.99</v>
      </c>
      <c r="O55" s="75">
        <v>0.18</v>
      </c>
    </row>
    <row r="56" spans="2:15">
      <c r="B56" t="s">
        <v>3299</v>
      </c>
      <c r="C56" t="s">
        <v>3300</v>
      </c>
      <c r="D56" t="s">
        <v>126</v>
      </c>
      <c r="E56" s="15"/>
      <c r="F56" t="s">
        <v>2920</v>
      </c>
      <c r="G56" t="s">
        <v>212</v>
      </c>
      <c r="H56" t="s">
        <v>213</v>
      </c>
      <c r="I56" t="s">
        <v>109</v>
      </c>
      <c r="J56" s="75">
        <v>50856.39</v>
      </c>
      <c r="K56" s="75">
        <v>18607.5</v>
      </c>
      <c r="L56" s="75">
        <v>33395.289672683197</v>
      </c>
      <c r="M56" s="75">
        <v>0</v>
      </c>
      <c r="N56" s="75">
        <v>3.62</v>
      </c>
      <c r="O56" s="75">
        <v>0.13</v>
      </c>
    </row>
    <row r="57" spans="2:15">
      <c r="B57" t="s">
        <v>3301</v>
      </c>
      <c r="C57" t="s">
        <v>3295</v>
      </c>
      <c r="D57" t="s">
        <v>126</v>
      </c>
      <c r="E57" s="15"/>
      <c r="F57" t="s">
        <v>126</v>
      </c>
      <c r="G57" t="s">
        <v>212</v>
      </c>
      <c r="H57" t="s">
        <v>213</v>
      </c>
      <c r="I57" t="s">
        <v>109</v>
      </c>
      <c r="J57" s="75">
        <v>39847.56</v>
      </c>
      <c r="K57" s="75">
        <v>19142.659999999963</v>
      </c>
      <c r="L57" s="75">
        <v>26918.798856779798</v>
      </c>
      <c r="M57" s="75">
        <v>0</v>
      </c>
      <c r="N57" s="75">
        <v>2.92</v>
      </c>
      <c r="O57" s="75">
        <v>0.1</v>
      </c>
    </row>
    <row r="58" spans="2:15">
      <c r="B58" t="s">
        <v>289</v>
      </c>
      <c r="C58" s="15"/>
      <c r="D58" s="15"/>
      <c r="E58" s="15"/>
    </row>
    <row r="59" spans="2:15">
      <c r="B59" t="s">
        <v>449</v>
      </c>
      <c r="C59" s="15"/>
      <c r="D59" s="15"/>
      <c r="E59" s="15"/>
    </row>
    <row r="60" spans="2:15">
      <c r="B60" t="s">
        <v>450</v>
      </c>
      <c r="C60" s="15"/>
      <c r="D60" s="15"/>
      <c r="E60" s="15"/>
    </row>
    <row r="61" spans="2:15">
      <c r="B61" t="s">
        <v>451</v>
      </c>
      <c r="C61" s="15"/>
      <c r="D61" s="15"/>
      <c r="E61" s="15"/>
    </row>
    <row r="62" spans="2:15">
      <c r="C62" s="15"/>
      <c r="D62" s="15"/>
      <c r="E62" s="15"/>
    </row>
    <row r="63" spans="2:15">
      <c r="C63" s="15"/>
      <c r="D63" s="15"/>
      <c r="E63" s="15"/>
    </row>
    <row r="64" spans="2:1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91" t="s">
        <v>196</v>
      </c>
    </row>
    <row r="2" spans="2:60">
      <c r="B2" s="2" t="s">
        <v>1</v>
      </c>
      <c r="C2" s="91">
        <v>513026484</v>
      </c>
    </row>
    <row r="3" spans="2:60">
      <c r="B3" s="2" t="s">
        <v>2</v>
      </c>
      <c r="C3" s="91" t="s">
        <v>5183</v>
      </c>
    </row>
    <row r="4" spans="2:60">
      <c r="B4" s="2" t="s">
        <v>3</v>
      </c>
    </row>
    <row r="6" spans="2:60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60" ht="26.25" customHeight="1">
      <c r="B7" s="146" t="s">
        <v>98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4">
        <v>25622508.5</v>
      </c>
      <c r="H11" s="7"/>
      <c r="I11" s="74">
        <v>6740.2115966299998</v>
      </c>
      <c r="J11" s="24"/>
      <c r="K11" s="74">
        <v>100</v>
      </c>
      <c r="L11" s="74">
        <v>0.03</v>
      </c>
      <c r="BC11" s="15"/>
      <c r="BD11" s="18"/>
      <c r="BE11" s="15"/>
      <c r="BG11" s="15"/>
    </row>
    <row r="12" spans="2:60">
      <c r="B12" s="76" t="s">
        <v>207</v>
      </c>
      <c r="D12" s="15"/>
      <c r="E12" s="15"/>
      <c r="G12" s="77">
        <v>25622508.5</v>
      </c>
      <c r="I12" s="77">
        <v>6740.2115966299998</v>
      </c>
      <c r="K12" s="77">
        <v>100</v>
      </c>
      <c r="L12" s="77">
        <v>0.03</v>
      </c>
    </row>
    <row r="13" spans="2:60">
      <c r="B13" s="76" t="s">
        <v>3302</v>
      </c>
      <c r="D13" s="15"/>
      <c r="E13" s="15"/>
      <c r="G13" s="77">
        <v>25622508.5</v>
      </c>
      <c r="I13" s="77">
        <v>6740.2115966299998</v>
      </c>
      <c r="K13" s="77">
        <v>100</v>
      </c>
      <c r="L13" s="77">
        <v>0.03</v>
      </c>
    </row>
    <row r="14" spans="2:60">
      <c r="B14" t="s">
        <v>3303</v>
      </c>
      <c r="C14" t="s">
        <v>3304</v>
      </c>
      <c r="D14" t="s">
        <v>103</v>
      </c>
      <c r="E14" t="s">
        <v>126</v>
      </c>
      <c r="F14" t="s">
        <v>105</v>
      </c>
      <c r="G14" s="75">
        <v>13068336.84</v>
      </c>
      <c r="H14" s="75">
        <v>4.0999999999999996</v>
      </c>
      <c r="I14" s="75">
        <v>535.80181044000005</v>
      </c>
      <c r="J14" s="75">
        <v>1.41</v>
      </c>
      <c r="K14" s="75">
        <v>7.95</v>
      </c>
      <c r="L14" s="75">
        <v>0</v>
      </c>
    </row>
    <row r="15" spans="2:60">
      <c r="B15" t="s">
        <v>3305</v>
      </c>
      <c r="C15" t="s">
        <v>3306</v>
      </c>
      <c r="D15" t="s">
        <v>103</v>
      </c>
      <c r="E15" t="s">
        <v>126</v>
      </c>
      <c r="F15" t="s">
        <v>105</v>
      </c>
      <c r="G15" s="75">
        <v>10112035.9</v>
      </c>
      <c r="H15" s="75">
        <v>4.0999999999999996</v>
      </c>
      <c r="I15" s="75">
        <v>414.5934719</v>
      </c>
      <c r="J15" s="75">
        <v>1.64</v>
      </c>
      <c r="K15" s="75">
        <v>6.15</v>
      </c>
      <c r="L15" s="75">
        <v>0</v>
      </c>
    </row>
    <row r="16" spans="2:60">
      <c r="B16" t="s">
        <v>3307</v>
      </c>
      <c r="C16" t="s">
        <v>3308</v>
      </c>
      <c r="D16" t="s">
        <v>103</v>
      </c>
      <c r="E16" t="s">
        <v>2023</v>
      </c>
      <c r="F16" t="s">
        <v>105</v>
      </c>
      <c r="G16" s="75">
        <v>111156.88</v>
      </c>
      <c r="H16" s="75">
        <v>105.3</v>
      </c>
      <c r="I16" s="75">
        <v>117.04819464000001</v>
      </c>
      <c r="J16" s="75">
        <v>1.73</v>
      </c>
      <c r="K16" s="75">
        <v>1.74</v>
      </c>
      <c r="L16" s="75">
        <v>0</v>
      </c>
    </row>
    <row r="17" spans="2:12">
      <c r="B17" t="s">
        <v>3309</v>
      </c>
      <c r="C17" t="s">
        <v>3310</v>
      </c>
      <c r="D17" t="s">
        <v>103</v>
      </c>
      <c r="E17" t="s">
        <v>515</v>
      </c>
      <c r="F17" t="s">
        <v>105</v>
      </c>
      <c r="G17" s="75">
        <v>41909.89</v>
      </c>
      <c r="H17" s="75">
        <v>192.1</v>
      </c>
      <c r="I17" s="75">
        <v>80.508898689999995</v>
      </c>
      <c r="J17" s="75">
        <v>0.75</v>
      </c>
      <c r="K17" s="75">
        <v>1.19</v>
      </c>
      <c r="L17" s="75">
        <v>0</v>
      </c>
    </row>
    <row r="18" spans="2:12">
      <c r="B18" t="s">
        <v>3311</v>
      </c>
      <c r="C18" t="s">
        <v>3312</v>
      </c>
      <c r="D18" t="s">
        <v>103</v>
      </c>
      <c r="E18" t="s">
        <v>515</v>
      </c>
      <c r="F18" t="s">
        <v>105</v>
      </c>
      <c r="G18" s="75">
        <v>1290363.49</v>
      </c>
      <c r="H18" s="75">
        <v>398.3</v>
      </c>
      <c r="I18" s="75">
        <v>5139.5177806700003</v>
      </c>
      <c r="J18" s="75">
        <v>3.07</v>
      </c>
      <c r="K18" s="75">
        <v>76.25</v>
      </c>
      <c r="L18" s="75">
        <v>0.02</v>
      </c>
    </row>
    <row r="19" spans="2:12">
      <c r="B19" t="s">
        <v>3313</v>
      </c>
      <c r="C19" t="s">
        <v>3314</v>
      </c>
      <c r="D19" t="s">
        <v>103</v>
      </c>
      <c r="E19" t="s">
        <v>515</v>
      </c>
      <c r="F19" t="s">
        <v>105</v>
      </c>
      <c r="G19" s="75">
        <v>230011.33</v>
      </c>
      <c r="H19" s="75">
        <v>24</v>
      </c>
      <c r="I19" s="75">
        <v>55.202719199999997</v>
      </c>
      <c r="J19" s="75">
        <v>2.97</v>
      </c>
      <c r="K19" s="75">
        <v>0.82</v>
      </c>
      <c r="L19" s="75">
        <v>0</v>
      </c>
    </row>
    <row r="20" spans="2:12">
      <c r="B20" t="s">
        <v>3315</v>
      </c>
      <c r="C20" t="s">
        <v>3316</v>
      </c>
      <c r="D20" t="s">
        <v>103</v>
      </c>
      <c r="E20" t="s">
        <v>515</v>
      </c>
      <c r="F20" t="s">
        <v>105</v>
      </c>
      <c r="G20" s="75">
        <v>172508.48</v>
      </c>
      <c r="H20" s="75">
        <v>36.9</v>
      </c>
      <c r="I20" s="75">
        <v>63.65562912</v>
      </c>
      <c r="J20" s="75">
        <v>2.97</v>
      </c>
      <c r="K20" s="75">
        <v>0.94</v>
      </c>
      <c r="L20" s="75">
        <v>0</v>
      </c>
    </row>
    <row r="21" spans="2:12">
      <c r="B21" t="s">
        <v>3317</v>
      </c>
      <c r="C21" t="s">
        <v>3318</v>
      </c>
      <c r="D21" t="s">
        <v>103</v>
      </c>
      <c r="E21" t="s">
        <v>515</v>
      </c>
      <c r="F21" t="s">
        <v>105</v>
      </c>
      <c r="G21" s="75">
        <v>121238.99</v>
      </c>
      <c r="H21" s="75">
        <v>23.4</v>
      </c>
      <c r="I21" s="75">
        <v>28.369923660000001</v>
      </c>
      <c r="J21" s="75">
        <v>2.0499999999999998</v>
      </c>
      <c r="K21" s="75">
        <v>0.42</v>
      </c>
      <c r="L21" s="75">
        <v>0</v>
      </c>
    </row>
    <row r="22" spans="2:12">
      <c r="B22" t="s">
        <v>3319</v>
      </c>
      <c r="C22" t="s">
        <v>3320</v>
      </c>
      <c r="D22" t="s">
        <v>103</v>
      </c>
      <c r="E22" t="s">
        <v>515</v>
      </c>
      <c r="F22" t="s">
        <v>105</v>
      </c>
      <c r="G22" s="75">
        <v>121698.99</v>
      </c>
      <c r="H22" s="75">
        <v>51</v>
      </c>
      <c r="I22" s="75">
        <v>62.066484899999999</v>
      </c>
      <c r="J22" s="75">
        <v>2.06</v>
      </c>
      <c r="K22" s="75">
        <v>0.92</v>
      </c>
      <c r="L22" s="75">
        <v>0</v>
      </c>
    </row>
    <row r="23" spans="2:12">
      <c r="B23" t="s">
        <v>3321</v>
      </c>
      <c r="C23" t="s">
        <v>3322</v>
      </c>
      <c r="D23" t="s">
        <v>103</v>
      </c>
      <c r="E23" t="s">
        <v>515</v>
      </c>
      <c r="F23" t="s">
        <v>105</v>
      </c>
      <c r="G23" s="75">
        <v>309595.24</v>
      </c>
      <c r="H23" s="75">
        <v>74.7</v>
      </c>
      <c r="I23" s="75">
        <v>231.26764428000001</v>
      </c>
      <c r="J23" s="75">
        <v>1.3</v>
      </c>
      <c r="K23" s="75">
        <v>3.43</v>
      </c>
      <c r="L23" s="75">
        <v>0</v>
      </c>
    </row>
    <row r="24" spans="2:12">
      <c r="B24" t="s">
        <v>3323</v>
      </c>
      <c r="C24" t="s">
        <v>3324</v>
      </c>
      <c r="D24" t="s">
        <v>103</v>
      </c>
      <c r="E24" t="s">
        <v>135</v>
      </c>
      <c r="F24" t="s">
        <v>105</v>
      </c>
      <c r="G24" s="75">
        <v>43652.47</v>
      </c>
      <c r="H24" s="75">
        <v>27.9</v>
      </c>
      <c r="I24" s="75">
        <v>12.17903913</v>
      </c>
      <c r="J24" s="75">
        <v>1.1499999999999999</v>
      </c>
      <c r="K24" s="75">
        <v>0.18</v>
      </c>
      <c r="L24" s="75">
        <v>0</v>
      </c>
    </row>
    <row r="25" spans="2:12">
      <c r="B25" s="76" t="s">
        <v>287</v>
      </c>
      <c r="D25" s="15"/>
      <c r="E25" s="15"/>
      <c r="G25" s="77">
        <v>0</v>
      </c>
      <c r="I25" s="77">
        <v>0</v>
      </c>
      <c r="K25" s="77">
        <v>0</v>
      </c>
      <c r="L25" s="77">
        <v>0</v>
      </c>
    </row>
    <row r="26" spans="2:12">
      <c r="B26" s="76" t="s">
        <v>3325</v>
      </c>
      <c r="D26" s="15"/>
      <c r="E26" s="15"/>
      <c r="G26" s="77">
        <v>0</v>
      </c>
      <c r="I26" s="77">
        <v>0</v>
      </c>
      <c r="K26" s="77">
        <v>0</v>
      </c>
      <c r="L26" s="77">
        <v>0</v>
      </c>
    </row>
    <row r="27" spans="2:12">
      <c r="B27" t="s">
        <v>212</v>
      </c>
      <c r="C27" t="s">
        <v>212</v>
      </c>
      <c r="D27" s="15"/>
      <c r="E27" t="s">
        <v>212</v>
      </c>
      <c r="F27" t="s">
        <v>212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</row>
    <row r="28" spans="2:12">
      <c r="B28" t="s">
        <v>289</v>
      </c>
      <c r="D28" s="15"/>
      <c r="E28" s="15"/>
    </row>
    <row r="29" spans="2:12">
      <c r="B29" t="s">
        <v>449</v>
      </c>
      <c r="D29" s="15"/>
      <c r="E29" s="15"/>
    </row>
    <row r="30" spans="2:12">
      <c r="B30" t="s">
        <v>450</v>
      </c>
      <c r="D30" s="15"/>
      <c r="E30" s="15"/>
    </row>
    <row r="31" spans="2:12">
      <c r="B31" t="s">
        <v>451</v>
      </c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dcterms:modified xsi:type="dcterms:W3CDTF">2018-02-24T16:21:33Z</dcterms:modified>
  <cp:category/>
  <cp:contentStatus/>
</cp:coreProperties>
</file>