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M65" i="7" l="1"/>
  <c r="L65" i="7"/>
  <c r="J65" i="7"/>
  <c r="H65" i="7"/>
  <c r="M60" i="7"/>
  <c r="L60" i="7"/>
  <c r="J60" i="7"/>
  <c r="H60" i="7"/>
  <c r="M58" i="7"/>
  <c r="L58" i="7"/>
  <c r="J58" i="7"/>
  <c r="H58" i="7"/>
  <c r="M51" i="7"/>
  <c r="L51" i="7"/>
  <c r="J51" i="7"/>
  <c r="H51" i="7"/>
  <c r="J21" i="2"/>
</calcChain>
</file>

<file path=xl/sharedStrings.xml><?xml version="1.0" encoding="utf-8"?>
<sst xmlns="http://schemas.openxmlformats.org/spreadsheetml/2006/main" count="4553" uniqueCount="1112">
  <si>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</si>
  <si>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</si>
  <si>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</si>
  <si>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</si>
  <si>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</si>
  <si>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</si>
  <si>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</si>
  <si>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</si>
  <si>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</si>
  <si>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</si>
  <si>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</si>
  <si>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</si>
  <si>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</si>
  <si>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</si>
  <si>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</si>
  <si>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</si>
  <si>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</si>
  <si>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</si>
  <si>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</si>
  <si>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</si>
  <si>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</si>
  <si>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</si>
  <si>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</si>
  <si>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</si>
  <si>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</si>
  <si>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</si>
  <si>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</si>
  <si>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</si>
  <si>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</si>
  <si>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</si>
  <si>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</si>
  <si>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</si>
  <si>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</si>
  <si>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</si>
  <si>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</si>
  <si>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</si>
  <si>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</si>
  <si>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</si>
  <si>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</si>
  <si>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</si>
  <si>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</si>
  <si>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</si>
  <si>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</si>
  <si>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</si>
  <si>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</si>
  <si>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</si>
  <si>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</si>
  <si>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</si>
  <si>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</si>
  <si>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</si>
  <si>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</si>
  <si>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</si>
  <si>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</si>
  <si>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</si>
  <si>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</si>
  <si>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</si>
  <si>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</si>
  <si>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</si>
  <si>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</si>
  <si>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</si>
  <si>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</si>
  <si>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</si>
  <si>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</si>
  <si>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</si>
  <si>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</si>
  <si>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</si>
  <si>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</si>
  <si>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</si>
  <si>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</si>
  <si>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</si>
  <si>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</si>
  <si>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</si>
  <si>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</si>
  <si>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</si>
  <si>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</si>
  <si>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</si>
  <si>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</si>
  <si>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</si>
  <si>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</si>
  <si>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</si>
  <si>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</si>
  <si>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</si>
  <si>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</si>
  <si>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</si>
  <si>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</si>
  <si>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</si>
  <si>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</si>
  <si>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</si>
  <si>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</si>
  <si>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</si>
  <si>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</si>
  <si>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</si>
  <si>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</si>
  <si>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</si>
  <si>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</si>
  <si>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</si>
  <si>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</si>
  <si>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</si>
  <si>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</si>
  <si>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</si>
  <si>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</si>
  <si>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</si>
  <si>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</si>
  <si>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</si>
  <si>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</si>
  <si>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</si>
  <si>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</si>
  <si>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</si>
  <si>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</si>
  <si>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</si>
  <si>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</si>
  <si>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</si>
  <si>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</si>
  <si>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</si>
  <si>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</si>
  <si>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</si>
  <si>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</si>
  <si>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</si>
  <si>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</si>
  <si>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</si>
  <si>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</si>
  <si>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</si>
  <si>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</si>
  <si>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</si>
  <si>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</si>
  <si>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</si>
  <si>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</si>
  <si>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</si>
  <si>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</si>
  <si>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</si>
  <si>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</si>
  <si>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</si>
  <si>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</si>
  <si>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</si>
  <si>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</si>
  <si>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</si>
  <si>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</si>
  <si>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</si>
  <si>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</si>
  <si>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</si>
  <si>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</si>
  <si>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</si>
  <si>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</si>
  <si>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</si>
  <si>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</si>
  <si>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</si>
  <si>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</si>
  <si>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</si>
  <si>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</si>
  <si>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</si>
  <si>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</si>
  <si>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</si>
  <si>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</si>
  <si>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</si>
  <si>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</si>
  <si>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</si>
  <si>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</si>
  <si>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</si>
  <si>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</si>
  <si>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</si>
  <si>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</si>
  <si>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</si>
  <si>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</si>
  <si>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</si>
  <si>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</si>
  <si>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</si>
  <si>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</si>
  <si>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</si>
  <si>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</si>
  <si>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</si>
  <si>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</si>
  <si>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</si>
  <si>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</si>
  <si>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</si>
  <si>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</si>
  <si>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</si>
  <si>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</si>
  <si>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</si>
  <si>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</si>
  <si>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</si>
  <si>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</si>
  <si>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</si>
  <si>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</si>
  <si>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</si>
  <si>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</si>
  <si>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</si>
  <si>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</si>
  <si>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</si>
  <si>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</si>
  <si>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</si>
  <si>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</si>
  <si>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קרן י</t>
  </si>
  <si>
    <t>משתתפות קרן י 35012</t>
  </si>
  <si>
    <t>35012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</si>
  <si>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</si>
  <si>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</si>
  <si>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</si>
  <si>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</si>
  <si>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</si>
  <si>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</si>
  <si>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</si>
  <si>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</si>
  <si>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</si>
  <si>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</si>
  <si>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</si>
  <si>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</si>
  <si>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</si>
  <si>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</si>
  <si>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</si>
  <si>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</si>
  <si>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</si>
  <si>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0</t>
  </si>
  <si>
    <t>לא מדורג</t>
  </si>
  <si>
    <t>סה"כ יתרת מזומנים ועו"ש נקובים במט"ח</t>
  </si>
  <si>
    <t>אירו- בנק איגוד</t>
  </si>
  <si>
    <t>100- 13- בנק איגוד</t>
  </si>
  <si>
    <t>דולר- בנק איגוד</t>
  </si>
  <si>
    <t>20001- 13- בנק איגוד</t>
  </si>
  <si>
    <t>דולר- בנק הבינלאומי</t>
  </si>
  <si>
    <t>20001- 31- בנק הבינלאומי</t>
  </si>
  <si>
    <t>דולר- בנק הפועלים</t>
  </si>
  <si>
    <t>20001- 12- בנק הפועלים</t>
  </si>
  <si>
    <t>12</t>
  </si>
  <si>
    <t>דולר- בנק לאומי</t>
  </si>
  <si>
    <t>20001- 10- בנק לאומי</t>
  </si>
  <si>
    <t>דולר-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</si>
  <si>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</si>
  <si>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</si>
  <si>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</si>
  <si>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</si>
  <si>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</si>
  <si>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</si>
  <si>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</si>
  <si>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</si>
  <si>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</si>
  <si>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</si>
  <si>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</si>
  <si>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</si>
  <si>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</si>
  <si>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</si>
  <si>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</si>
  <si>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</si>
  <si>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</si>
  <si>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</si>
  <si>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</si>
  <si>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11/08/16</t>
  </si>
  <si>
    <t>ממצמ0922- האוצר - ממשלתית צמודה</t>
  </si>
  <si>
    <t>1124056</t>
  </si>
  <si>
    <t>08/06/16</t>
  </si>
  <si>
    <t>ממצמ0923</t>
  </si>
  <si>
    <t>1128081</t>
  </si>
  <si>
    <t>02/05/16</t>
  </si>
  <si>
    <t>צמוד 1019- האוצר - ממשלתית צמודה</t>
  </si>
  <si>
    <t>1114750</t>
  </si>
  <si>
    <t>29/08/16</t>
  </si>
  <si>
    <t>סה"כ לא צמודות</t>
  </si>
  <si>
    <t>סה"כ מלווה קצר מועד</t>
  </si>
  <si>
    <t>מ.ק.מ 817</t>
  </si>
  <si>
    <t>8170813</t>
  </si>
  <si>
    <t>15/08/16</t>
  </si>
  <si>
    <t>סה"כ שחר</t>
  </si>
  <si>
    <t>ממשלתי 0122- האוצר - ממשלתית שקלית</t>
  </si>
  <si>
    <t>1123272</t>
  </si>
  <si>
    <t>20/09/16</t>
  </si>
  <si>
    <t>ממשלתי 0323</t>
  </si>
  <si>
    <t>1126747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</si>
  <si>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</si>
  <si>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</si>
  <si>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</si>
  <si>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</si>
  <si>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</si>
  <si>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</si>
  <si>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</si>
  <si>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</si>
  <si>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</si>
  <si>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</si>
  <si>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</si>
  <si>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</si>
  <si>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</si>
  <si>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</si>
  <si>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</si>
  <si>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</si>
  <si>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</si>
  <si>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</si>
  <si>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</si>
  <si>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</si>
  <si>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</si>
  <si>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</si>
  <si>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</si>
  <si>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</si>
  <si>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</si>
  <si>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662</t>
  </si>
  <si>
    <t>06/10/15</t>
  </si>
  <si>
    <t>פועלים הנפקות אג"ח 9</t>
  </si>
  <si>
    <t>1940386</t>
  </si>
  <si>
    <t>24/11/11</t>
  </si>
  <si>
    <t>בנלאומי הנפקות ש"ה 2- הבינלאומי הנפקות</t>
  </si>
  <si>
    <t>1091164</t>
  </si>
  <si>
    <t>1153</t>
  </si>
  <si>
    <t>AA</t>
  </si>
  <si>
    <t>20/11/08</t>
  </si>
  <si>
    <t>לאומי שה נד 300- לאומי</t>
  </si>
  <si>
    <t>6040257</t>
  </si>
  <si>
    <t>604</t>
  </si>
  <si>
    <t>23/11/15</t>
  </si>
  <si>
    <t>נצבא אגח 5- נצבא</t>
  </si>
  <si>
    <t>1120468</t>
  </si>
  <si>
    <t>1043</t>
  </si>
  <si>
    <t>נדל"ן ובינוי</t>
  </si>
  <si>
    <t>17/07/12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</si>
  <si>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</si>
  <si>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</si>
  <si>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</si>
  <si>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</si>
  <si>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</si>
  <si>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</si>
  <si>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</t>
  </si>
  <si>
    <t>23/11/14</t>
  </si>
  <si>
    <t>אמות אג3- אמות</t>
  </si>
  <si>
    <t>1117357</t>
  </si>
  <si>
    <t>1328</t>
  </si>
  <si>
    <t>24/04/12</t>
  </si>
  <si>
    <t>אמות אגח 1- אמות</t>
  </si>
  <si>
    <t>1097385</t>
  </si>
  <si>
    <t>15/07/13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</si>
  <si>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</si>
  <si>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</si>
  <si>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</si>
  <si>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</si>
  <si>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</si>
  <si>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</si>
  <si>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</si>
  <si>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גזית גלוב אגח 9- גזית גלוב</t>
  </si>
  <si>
    <t>1260462</t>
  </si>
  <si>
    <t>24/11/08</t>
  </si>
  <si>
    <t>דיסקונט מנפיקים 4- דיסקונט</t>
  </si>
  <si>
    <t>7480049</t>
  </si>
  <si>
    <t>691</t>
  </si>
  <si>
    <t>דיסקונט מנפיקים 8- דיסקונט</t>
  </si>
  <si>
    <t>7480072</t>
  </si>
  <si>
    <t>הפניקס הון ק2- הפניקס אחזקות</t>
  </si>
  <si>
    <t>1120799</t>
  </si>
  <si>
    <t>767</t>
  </si>
  <si>
    <t>ביטוח</t>
  </si>
  <si>
    <t>13/11/11</t>
  </si>
  <si>
    <t>מליסרון אגח 4- מליסרון</t>
  </si>
  <si>
    <t>3230083</t>
  </si>
  <si>
    <t>323</t>
  </si>
  <si>
    <t>06/05/13</t>
  </si>
  <si>
    <t>אגוד הנפקות הת 2- בנק אגוד</t>
  </si>
  <si>
    <t>1101005</t>
  </si>
  <si>
    <t>722</t>
  </si>
  <si>
    <t>A1</t>
  </si>
  <si>
    <t>01/12/08</t>
  </si>
  <si>
    <t>דש איפקס  אגח ג- מיטב דש</t>
  </si>
  <si>
    <t>1121763</t>
  </si>
  <si>
    <t>1064</t>
  </si>
  <si>
    <t>23/08/15</t>
  </si>
  <si>
    <t>חברה לישראל אג"ח 7- החברה לישראל</t>
  </si>
  <si>
    <t>5760160</t>
  </si>
  <si>
    <t>576</t>
  </si>
  <si>
    <t>A+</t>
  </si>
  <si>
    <t>01/02/16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</si>
  <si>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</si>
  <si>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</si>
  <si>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</si>
  <si>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</si>
  <si>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</si>
  <si>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</si>
  <si>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</si>
  <si>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13/08/12</t>
  </si>
  <si>
    <t>פרטנר אגח 3</t>
  </si>
  <si>
    <t>1118827</t>
  </si>
  <si>
    <t>2095</t>
  </si>
  <si>
    <t>04/02/15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</si>
  <si>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</si>
  <si>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</si>
  <si>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</si>
  <si>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</si>
  <si>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</si>
  <si>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</si>
  <si>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11/12/08</t>
  </si>
  <si>
    <t>אזורים  אגח 9- אזורים</t>
  </si>
  <si>
    <t>7150337</t>
  </si>
  <si>
    <t>715</t>
  </si>
  <si>
    <t>A2</t>
  </si>
  <si>
    <t>30/05/13</t>
  </si>
  <si>
    <t>אלרוב נדל"ן אגח 2- אלרוב נדל"ן</t>
  </si>
  <si>
    <t>3870094</t>
  </si>
  <si>
    <t>387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</si>
  <si>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</si>
  <si>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</si>
  <si>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</si>
  <si>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</si>
  <si>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</si>
  <si>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</si>
  <si>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</si>
  <si>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נכסים ובנין אגח ג- נכסים ובנין</t>
  </si>
  <si>
    <t>6990139</t>
  </si>
  <si>
    <t>09/05/12</t>
  </si>
  <si>
    <t>קרדן רכב אגח 6- קרדן רכב</t>
  </si>
  <si>
    <t>4590097</t>
  </si>
  <si>
    <t>459</t>
  </si>
  <si>
    <t>18/08/13</t>
  </si>
  <si>
    <t>שיכון ובינוי אג6- שיכון ובינוי</t>
  </si>
  <si>
    <t>1129733</t>
  </si>
  <si>
    <t>1068</t>
  </si>
  <si>
    <t>30/10/15</t>
  </si>
  <si>
    <t>שלמה הח אג14- שלמה החזקות</t>
  </si>
  <si>
    <t>1410265</t>
  </si>
  <si>
    <t>141</t>
  </si>
  <si>
    <t>24/07/13</t>
  </si>
  <si>
    <t>שלמה החזקות אגח 11- שלמה החזקות</t>
  </si>
  <si>
    <t>1410224</t>
  </si>
  <si>
    <t>18/02/13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</si>
  <si>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</si>
  <si>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</si>
  <si>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</si>
  <si>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</si>
  <si>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</si>
  <si>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</si>
  <si>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</si>
  <si>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</si>
  <si>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</si>
  <si>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</si>
  <si>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הכשרת הישוב אגח 16- הכשרת הישוב</t>
  </si>
  <si>
    <t>6120166</t>
  </si>
  <si>
    <t>612</t>
  </si>
  <si>
    <t>BBB+</t>
  </si>
  <si>
    <t>23/01/14</t>
  </si>
  <si>
    <t>מבני תעשיה אגח 14- מבני תעשיה</t>
  </si>
  <si>
    <t>2260412</t>
  </si>
  <si>
    <t>31/12/13</t>
  </si>
  <si>
    <t>דיסקונט הש אג6- דיסקונט השקעות</t>
  </si>
  <si>
    <t>6390207</t>
  </si>
  <si>
    <t>639</t>
  </si>
  <si>
    <t>BBB-</t>
  </si>
  <si>
    <t>01/02/12</t>
  </si>
  <si>
    <t>אידיבי פיתוח אגח 7- אי.די.בי. פיתוח</t>
  </si>
  <si>
    <t>7980121</t>
  </si>
  <si>
    <t>798</t>
  </si>
  <si>
    <t>CCC</t>
  </si>
  <si>
    <t>31/01/12</t>
  </si>
  <si>
    <t>גליל מור אגח א- גליל מור</t>
  </si>
  <si>
    <t>1108877</t>
  </si>
  <si>
    <t>1505</t>
  </si>
  <si>
    <t>אג"ח מובנות</t>
  </si>
  <si>
    <t>Caa3</t>
  </si>
  <si>
    <t>15/12/11</t>
  </si>
  <si>
    <t>א.לוי  אגח ה- לוי</t>
  </si>
  <si>
    <t>7190168</t>
  </si>
  <si>
    <t>719</t>
  </si>
  <si>
    <t>22/03/11</t>
  </si>
  <si>
    <t>פועלים הנ אג29</t>
  </si>
  <si>
    <t>1940485</t>
  </si>
  <si>
    <t>22/05/12</t>
  </si>
  <si>
    <t>לאומי התח נד יג- לאומי</t>
  </si>
  <si>
    <t>6040281</t>
  </si>
  <si>
    <t>חשמל     אגח 26- חברת החשמל</t>
  </si>
  <si>
    <t>6000202</t>
  </si>
  <si>
    <t>4706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</si>
  <si>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</si>
  <si>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</si>
  <si>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</si>
  <si>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</si>
  <si>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</si>
  <si>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</si>
  <si>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</si>
  <si>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</si>
  <si>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</si>
  <si>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15/12/15</t>
  </si>
  <si>
    <t>אגוד הנפ  אגח ח</t>
  </si>
  <si>
    <t>1133503</t>
  </si>
  <si>
    <t>Aa3</t>
  </si>
  <si>
    <t>21/09/14</t>
  </si>
  <si>
    <t>בי קומיוניקשנס אג"ח 2- בי קומיוניקיישנס</t>
  </si>
  <si>
    <t>1120872</t>
  </si>
  <si>
    <t>1422</t>
  </si>
  <si>
    <t>13/02/14</t>
  </si>
  <si>
    <t>גזית גלוב אגח 5</t>
  </si>
  <si>
    <t>1260421</t>
  </si>
  <si>
    <t>29/11/11</t>
  </si>
  <si>
    <t>קיי.בי.אס אגח א</t>
  </si>
  <si>
    <t>1137918</t>
  </si>
  <si>
    <t>4709</t>
  </si>
  <si>
    <t>10/03/16</t>
  </si>
  <si>
    <t>חברה לישראל אגח 10</t>
  </si>
  <si>
    <t>5760236</t>
  </si>
  <si>
    <t>31/05/16</t>
  </si>
  <si>
    <t>נורסטאר אגח 8- נורסטאר</t>
  </si>
  <si>
    <t>7230295</t>
  </si>
  <si>
    <t>723</t>
  </si>
  <si>
    <t>נכסים ובנין אגח 7- נכסים ובנין</t>
  </si>
  <si>
    <t>6990196</t>
  </si>
  <si>
    <t>16/06/15</t>
  </si>
  <si>
    <t>סלקום אגח 7- סלקום</t>
  </si>
  <si>
    <t>1126002</t>
  </si>
  <si>
    <t>אזורים   אגח 12</t>
  </si>
  <si>
    <t>7150360</t>
  </si>
  <si>
    <t>04/08/16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</si>
  <si>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</si>
  <si>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</si>
  <si>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</si>
  <si>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</si>
  <si>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</si>
  <si>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</si>
  <si>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</si>
  <si>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17/01/16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</si>
  <si>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</si>
  <si>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</si>
  <si>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</si>
  <si>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</si>
  <si>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</si>
  <si>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</si>
  <si>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</si>
  <si>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</si>
  <si>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</si>
  <si>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</si>
  <si>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</si>
  <si>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16/02/15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</si>
  <si>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</si>
  <si>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</si>
  <si>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</si>
  <si>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</si>
  <si>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</si>
  <si>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</si>
  <si>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</si>
  <si>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</si>
  <si>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</si>
  <si>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</si>
  <si>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</si>
  <si>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</si>
  <si>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</si>
  <si>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אלדן תחבורה אגח ב</t>
  </si>
  <si>
    <t>1138254</t>
  </si>
  <si>
    <t>14/04/16</t>
  </si>
  <si>
    <t>אידיבי פיתוח אגח 10- אי.די.בי. פיתוח</t>
  </si>
  <si>
    <t>7980162</t>
  </si>
  <si>
    <t>21/11/11</t>
  </si>
  <si>
    <t>חלל תקשורת  אגח יג- חלל</t>
  </si>
  <si>
    <t>1136555</t>
  </si>
  <si>
    <t>1132</t>
  </si>
  <si>
    <t>NR1</t>
  </si>
  <si>
    <t>15/10/15</t>
  </si>
  <si>
    <t>המשביר 365 אגחד</t>
  </si>
  <si>
    <t>1137298</t>
  </si>
  <si>
    <t>1459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</si>
  <si>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</si>
  <si>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</si>
  <si>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</si>
  <si>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</si>
  <si>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</si>
  <si>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</si>
  <si>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</si>
  <si>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GE CAP TR 67 SFR- GE CAPITAL</t>
  </si>
  <si>
    <t>US36830GAA22</t>
  </si>
  <si>
    <t>NYSE</t>
  </si>
  <si>
    <t>בלומברג</t>
  </si>
  <si>
    <t>3195</t>
  </si>
  <si>
    <t>Diversified Financials</t>
  </si>
  <si>
    <t>Moodys</t>
  </si>
  <si>
    <t>29/07/13</t>
  </si>
  <si>
    <t>EBAY INC 2.6 7/11/22- EBAY</t>
  </si>
  <si>
    <t>US2786421030</t>
  </si>
  <si>
    <t>4718</t>
  </si>
  <si>
    <t>Commercial &amp; Professional Services</t>
  </si>
  <si>
    <t>BBB</t>
  </si>
  <si>
    <t>S&amp;P</t>
  </si>
  <si>
    <t>10/08/15</t>
  </si>
  <si>
    <t>HRB FINANCIAL HRB 5.5 01/11/22- HRB</t>
  </si>
  <si>
    <t>US093662AE40</t>
  </si>
  <si>
    <t>4613</t>
  </si>
  <si>
    <t>28/05/15</t>
  </si>
  <si>
    <t>TEVA PHARMACEUT3.15 10.01.26</t>
  </si>
  <si>
    <t>629</t>
  </si>
  <si>
    <t>Pharmaceuticals &amp; Biotechnology</t>
  </si>
  <si>
    <t>Baa2</t>
  </si>
  <si>
    <t>BEST BUY  5.5 03/21</t>
  </si>
  <si>
    <t>4600</t>
  </si>
  <si>
    <t>BEST BUY_BBY  5.0 08/18</t>
  </si>
  <si>
    <t>04/01/16</t>
  </si>
  <si>
    <t>DELL 5.45 15/6/23</t>
  </si>
  <si>
    <t>USU2526DAC30</t>
  </si>
  <si>
    <t>2680</t>
  </si>
  <si>
    <t>Other</t>
  </si>
  <si>
    <t>20/05/16</t>
  </si>
  <si>
    <t>FFHCN 5.8 15/05/21- FAIRFAX FINL HLD</t>
  </si>
  <si>
    <t>US303901AS14</t>
  </si>
  <si>
    <t>4577</t>
  </si>
  <si>
    <t>Insurance</t>
  </si>
  <si>
    <t>27/11/14</t>
  </si>
  <si>
    <t>FFHCN 5.8 5/21- FAIRFAX FINL HLD</t>
  </si>
  <si>
    <t>13/01/15</t>
  </si>
  <si>
    <t>GAP-5.954.12.21-GPS- GAP</t>
  </si>
  <si>
    <t>US364760AK48</t>
  </si>
  <si>
    <t>4687</t>
  </si>
  <si>
    <t>Consumer Durables &amp; Apparel</t>
  </si>
  <si>
    <t>02/11/15</t>
  </si>
  <si>
    <t>XLIT-4.45-31/3/25-GRAB</t>
  </si>
  <si>
    <t>US98420EAC93</t>
  </si>
  <si>
    <t>4745</t>
  </si>
  <si>
    <t>Baa3</t>
  </si>
  <si>
    <t>14/09/16</t>
  </si>
  <si>
    <t>6.75 ALCOA 18 SRN- ALCOA</t>
  </si>
  <si>
    <t>US013817AS04</t>
  </si>
  <si>
    <t>3200</t>
  </si>
  <si>
    <t>Materials</t>
  </si>
  <si>
    <t>Ba1</t>
  </si>
  <si>
    <t>30/07/13</t>
  </si>
  <si>
    <t>6.75 HBOS18 NTS 8-S- LLOYDS</t>
  </si>
  <si>
    <t>US4041A3AH52</t>
  </si>
  <si>
    <t>1695</t>
  </si>
  <si>
    <t>BB+</t>
  </si>
  <si>
    <t>20/08/13</t>
  </si>
  <si>
    <t>6.999 TI CAP 18 SRN- telecom</t>
  </si>
  <si>
    <t>US87927VAU26</t>
  </si>
  <si>
    <t>3185</t>
  </si>
  <si>
    <t>Telecommunication Services</t>
  </si>
  <si>
    <t>AA.ALCOA INC 5.4 04/21</t>
  </si>
  <si>
    <t>19/01/16</t>
  </si>
  <si>
    <t>CONSTELLATION BR STZ 3.7/8- CONSTELLATION</t>
  </si>
  <si>
    <t>US21036PAMO5</t>
  </si>
  <si>
    <t>4670</t>
  </si>
  <si>
    <t>03/08/15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</si>
  <si>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</si>
  <si>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</si>
  <si>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</si>
  <si>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</si>
  <si>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</si>
  <si>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</si>
  <si>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</si>
  <si>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</si>
  <si>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</si>
  <si>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</si>
  <si>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</si>
  <si>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</si>
  <si>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</si>
  <si>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</si>
  <si>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</si>
  <si>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</si>
  <si>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</si>
  <si>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</si>
  <si>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</si>
  <si>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טבע- טבע</t>
  </si>
  <si>
    <t>629014</t>
  </si>
  <si>
    <t>פריגו (חדש)- פריגו חדשה</t>
  </si>
  <si>
    <t>1130699</t>
  </si>
  <si>
    <t>1612</t>
  </si>
  <si>
    <t>עזריאלי קבוצה</t>
  </si>
  <si>
    <t>1119478</t>
  </si>
  <si>
    <t>1420</t>
  </si>
  <si>
    <t>נייס</t>
  </si>
  <si>
    <t>273011</t>
  </si>
  <si>
    <t>273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</si>
  <si>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</si>
  <si>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</si>
  <si>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</si>
  <si>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</si>
  <si>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</si>
  <si>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</si>
  <si>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</si>
  <si>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</si>
  <si>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</si>
  <si>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</si>
  <si>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</si>
  <si>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ביטוח ישיר</t>
  </si>
  <si>
    <t>1083682</t>
  </si>
  <si>
    <t>1089</t>
  </si>
  <si>
    <t>טאואר- טאואר</t>
  </si>
  <si>
    <t>1082379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</si>
  <si>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</si>
  <si>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</si>
  <si>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</si>
  <si>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</si>
  <si>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</si>
  <si>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</si>
  <si>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</si>
  <si>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</si>
  <si>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</si>
  <si>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</si>
  <si>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</si>
  <si>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</si>
  <si>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</si>
  <si>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</si>
  <si>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</si>
  <si>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</si>
  <si>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</si>
  <si>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</si>
  <si>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</si>
  <si>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</si>
  <si>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</si>
  <si>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</si>
  <si>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</si>
  <si>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</si>
  <si>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ספנטק</t>
  </si>
  <si>
    <t>1090117</t>
  </si>
  <si>
    <t>1182</t>
  </si>
  <si>
    <t>עץ, נייר ודפוס</t>
  </si>
  <si>
    <t>חילן- חילן</t>
  </si>
  <si>
    <t>1084698</t>
  </si>
  <si>
    <t>1110</t>
  </si>
  <si>
    <t>סאפינס</t>
  </si>
  <si>
    <t>1087659</t>
  </si>
  <si>
    <t>1146</t>
  </si>
  <si>
    <t>סלקום</t>
  </si>
  <si>
    <t>1101534</t>
  </si>
  <si>
    <t>סה"כ מניות היתר</t>
  </si>
  <si>
    <t>משביר לצרכן- 365 המשביר</t>
  </si>
  <si>
    <t>1104959</t>
  </si>
  <si>
    <t>סקופ- סקופ</t>
  </si>
  <si>
    <t>288019</t>
  </si>
  <si>
    <t>288</t>
  </si>
  <si>
    <t>רם און- רם און</t>
  </si>
  <si>
    <t>1090943</t>
  </si>
  <si>
    <t>1209</t>
  </si>
  <si>
    <t>חמת- חמת</t>
  </si>
  <si>
    <t>384016</t>
  </si>
  <si>
    <t>384</t>
  </si>
  <si>
    <t>מישורים- מישורים</t>
  </si>
  <si>
    <t>1105196</t>
  </si>
  <si>
    <t>1467</t>
  </si>
  <si>
    <t>סה"כ call 001 אופציות</t>
  </si>
  <si>
    <t>BANK OF AMERICA - BAC- Bank of  America</t>
  </si>
  <si>
    <t>US0605051046</t>
  </si>
  <si>
    <t>2180</t>
  </si>
  <si>
    <t>Banks</t>
  </si>
  <si>
    <t>V - VISA- VISA INC</t>
  </si>
  <si>
    <t>US92826C8394</t>
  </si>
  <si>
    <t>2495</t>
  </si>
  <si>
    <t>CA FP - CARREFOUR</t>
  </si>
  <si>
    <t>FR0000120172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</si>
  <si>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</si>
  <si>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</si>
  <si>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</si>
  <si>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</si>
  <si>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</si>
  <si>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</si>
  <si>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INTEL CORP INTC</t>
  </si>
  <si>
    <t>2470</t>
  </si>
  <si>
    <t>Media</t>
  </si>
  <si>
    <t>DIS - WALT DISNEY- WALT DISNEY</t>
  </si>
  <si>
    <t>US2546871060</t>
  </si>
  <si>
    <t>2580</t>
  </si>
  <si>
    <t>FDX - FEDEX</t>
  </si>
  <si>
    <t>US31428X1063</t>
  </si>
  <si>
    <t>4578</t>
  </si>
  <si>
    <t>DELPHI AUTOMOTIV -DLPH</t>
  </si>
  <si>
    <t>4749</t>
  </si>
  <si>
    <t>Technology Hardware &amp; Equipment</t>
  </si>
  <si>
    <t>GOOG - Google A Class- GOOGLE</t>
  </si>
  <si>
    <t>US38259P5089</t>
  </si>
  <si>
    <t>NASDAQ</t>
  </si>
  <si>
    <t>960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</si>
  <si>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</si>
  <si>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</si>
  <si>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</si>
  <si>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</si>
  <si>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</si>
  <si>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</si>
  <si>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פסגות א ת"א 25- פסגות תעודות סל בע"מ</t>
  </si>
  <si>
    <t>1125319</t>
  </si>
  <si>
    <t>1108</t>
  </si>
  <si>
    <t>תעודות סל</t>
  </si>
  <si>
    <t>קסם ת"א 75</t>
  </si>
  <si>
    <t>1117241</t>
  </si>
  <si>
    <t>1224</t>
  </si>
  <si>
    <t>תכלית ת"א 25- תכלית תעודות סל בע"מ</t>
  </si>
  <si>
    <t>1091826</t>
  </si>
  <si>
    <t>1223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</si>
  <si>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</si>
  <si>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</si>
  <si>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</si>
  <si>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</si>
  <si>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</si>
  <si>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</si>
  <si>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נאסד"ק 100</t>
  </si>
  <si>
    <t>1116458</t>
  </si>
  <si>
    <t>1523</t>
  </si>
  <si>
    <t>הראל סל שקלי S&amp;P500- הראל סל בע"מ</t>
  </si>
  <si>
    <t>1123249</t>
  </si>
  <si>
    <t>הראל סל תנודתיות נמוכה  500 S&amp;P מנוטרלת מטבע</t>
  </si>
  <si>
    <t>1130392</t>
  </si>
  <si>
    <t>פסגות מדד דקס- פסגות תעודות סל בע"מ</t>
  </si>
  <si>
    <t>1123652</t>
  </si>
  <si>
    <t>פסגות סל DJ Industrial avarage- פסגות תעודות סל בע"מ</t>
  </si>
  <si>
    <t>1127950</t>
  </si>
  <si>
    <t>פסגות סל US BUYBACK- פסגות תעודות סל בע"מ</t>
  </si>
  <si>
    <t>1128511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</si>
  <si>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</si>
  <si>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</si>
  <si>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</si>
  <si>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</si>
  <si>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</si>
  <si>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</si>
  <si>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</si>
  <si>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</si>
  <si>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</si>
  <si>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</si>
  <si>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</si>
  <si>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</si>
  <si>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</si>
  <si>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</si>
  <si>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</si>
  <si>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</si>
  <si>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</si>
  <si>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</si>
  <si>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</si>
  <si>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</si>
  <si>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קסםS&amp;P500 low Vola Hiqh Div</t>
  </si>
  <si>
    <t>1132240</t>
  </si>
  <si>
    <t>תכלית - STOXX EUROPE 600- תכלית תעודות סל בע"מ</t>
  </si>
  <si>
    <t>1129980</t>
  </si>
  <si>
    <t>תכלית S&amp;P דיבידנד בצמיחה ארה"ב- תכלית תעודות סל בע"מ</t>
  </si>
  <si>
    <t>1133669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</si>
  <si>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</si>
  <si>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</si>
  <si>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</si>
  <si>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</si>
  <si>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</si>
  <si>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</si>
  <si>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</si>
  <si>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</si>
  <si>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</si>
  <si>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HEALTH CARE XLV- STATE STREET-SPDRS</t>
  </si>
  <si>
    <t>us81369y2090</t>
  </si>
  <si>
    <t>DAXEX  GY - DAX- BlackRock Fund Advisors</t>
  </si>
  <si>
    <t>DE0005933931</t>
  </si>
  <si>
    <t>FWB</t>
  </si>
  <si>
    <t>2235</t>
  </si>
  <si>
    <t>DVY - DJ DIVIDEND INDEX- BlackRock Fund Advisors</t>
  </si>
  <si>
    <t>us4642871689</t>
  </si>
  <si>
    <t>EEM - MSCI Emerging Markets- BlackRock Fund Advisors</t>
  </si>
  <si>
    <t>US4642872349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</si>
  <si>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</si>
  <si>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</si>
  <si>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</si>
  <si>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</si>
  <si>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</si>
  <si>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</si>
  <si>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</si>
  <si>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</si>
  <si>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</si>
  <si>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</si>
  <si>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</si>
  <si>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</si>
  <si>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</si>
  <si>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</si>
  <si>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</si>
  <si>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</si>
  <si>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</si>
  <si>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US81369Y3080</t>
  </si>
  <si>
    <t>DXJ - WISDOM TREE JAPAN- WISDOM TREE</t>
  </si>
  <si>
    <t>US97717W8516</t>
  </si>
  <si>
    <t>3115</t>
  </si>
  <si>
    <t>REAL ESTATE SEL-XLRE</t>
  </si>
  <si>
    <t>US81369Y8600</t>
  </si>
  <si>
    <t>4746</t>
  </si>
  <si>
    <t>SMLU GY</t>
  </si>
  <si>
    <t>DE000A1161M1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</si>
  <si>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</si>
  <si>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</si>
  <si>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</si>
  <si>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</si>
  <si>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</si>
  <si>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סה"כ תעודות השתתפות בקרנות נאמנות בחו"ל</t>
  </si>
  <si>
    <t>EDR INDIA -R- 3D-STHINDR- ROTHCHILD</t>
  </si>
  <si>
    <t>FR0010850222</t>
  </si>
  <si>
    <t>4641</t>
  </si>
  <si>
    <t>PICTET-JAPAN EQ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</si>
  <si>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</si>
  <si>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</si>
  <si>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</si>
  <si>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</si>
  <si>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</si>
  <si>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</si>
  <si>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</si>
  <si>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</si>
  <si>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</si>
  <si>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</si>
  <si>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</si>
  <si>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</si>
  <si>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</si>
  <si>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</si>
  <si>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</si>
  <si>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</si>
  <si>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</si>
  <si>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</si>
  <si>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</si>
  <si>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</si>
  <si>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</si>
  <si>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</si>
  <si>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</si>
  <si>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</si>
  <si>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</si>
  <si>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</si>
  <si>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</si>
  <si>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</si>
  <si>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</si>
  <si>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</si>
  <si>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דיבי אס.אגח 2- די.בי.אס שירותי לווין</t>
  </si>
  <si>
    <t>1121490</t>
  </si>
  <si>
    <t>30/11/14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</si>
  <si>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</si>
  <si>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</si>
  <si>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</si>
  <si>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</si>
  <si>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</si>
  <si>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</si>
  <si>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</si>
  <si>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אל-עד 6.75% אספיסי סד 1- אספיסי</t>
  </si>
  <si>
    <t>1092162</t>
  </si>
  <si>
    <t>4680</t>
  </si>
  <si>
    <t>בי קומ $144A-רמ- בי קומיוניקיישנס</t>
  </si>
  <si>
    <t>1131226</t>
  </si>
  <si>
    <t>03/02/16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</si>
  <si>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</si>
  <si>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</si>
  <si>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</si>
  <si>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</si>
  <si>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</si>
  <si>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</si>
  <si>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</si>
  <si>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</si>
  <si>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</si>
  <si>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</si>
  <si>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</si>
  <si>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</si>
  <si>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</si>
  <si>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</si>
  <si>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</si>
  <si>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</si>
  <si>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14/07/16</t>
  </si>
  <si>
    <t>קרן להב 1- קרן להב</t>
  </si>
  <si>
    <t>74166</t>
  </si>
  <si>
    <t>28/08/16</t>
  </si>
  <si>
    <t>קרן להב 2- קרן להב</t>
  </si>
  <si>
    <t>74167</t>
  </si>
  <si>
    <t>18/08/16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</si>
  <si>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</si>
  <si>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</si>
  <si>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</si>
  <si>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</si>
  <si>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LAURU A/BENCHMARK 1- LAURUS</t>
  </si>
  <si>
    <t>26150820</t>
  </si>
  <si>
    <t>01/06/15</t>
  </si>
  <si>
    <t>LAURU A/BENCHMARK 2- LAURUS</t>
  </si>
  <si>
    <t>26150821</t>
  </si>
  <si>
    <t>LAURU B/BENCHMARK 2- LAURUS</t>
  </si>
  <si>
    <t>26150822</t>
  </si>
  <si>
    <t>LAURUS MASTER A/5- LAURUS</t>
  </si>
  <si>
    <t>26150824</t>
  </si>
  <si>
    <t>LAURUS MASTER B/1- LAURUS</t>
  </si>
  <si>
    <t>26150825</t>
  </si>
  <si>
    <t>26150826</t>
  </si>
  <si>
    <t>PM LAURUS  A/SERIES 2- LAURUS</t>
  </si>
  <si>
    <t>26150823</t>
  </si>
  <si>
    <t>AGATE Medical  2- AGATE MEDICAL</t>
  </si>
  <si>
    <t>74165</t>
  </si>
  <si>
    <t>27/09/16</t>
  </si>
  <si>
    <t>AGATE Medical- AGATE MEDICAL</t>
  </si>
  <si>
    <t>74163</t>
  </si>
  <si>
    <t>19/10/15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</si>
  <si>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</si>
  <si>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</si>
  <si>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</si>
  <si>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</si>
  <si>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</si>
  <si>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</si>
  <si>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</si>
  <si>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</si>
  <si>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25/06/14</t>
  </si>
  <si>
    <t>סה"כ מט"ח/מט"ח</t>
  </si>
  <si>
    <t>סה"כ מטבע</t>
  </si>
  <si>
    <t>פורוורד אירו/שקל 4.2226</t>
  </si>
  <si>
    <t>152798</t>
  </si>
  <si>
    <t>28/09/16</t>
  </si>
  <si>
    <t>פורוורד דולר/שקל 3.7504</t>
  </si>
  <si>
    <t>152797</t>
  </si>
  <si>
    <t>CRYSTAL FUND II OFFSHORE CL C- CRYSTAL FUNDS</t>
  </si>
  <si>
    <t>kyg2577l1059</t>
  </si>
  <si>
    <t>11/08/15</t>
  </si>
  <si>
    <t>סה"כ כנגד חסכון עמיתים/מבוטחים</t>
  </si>
  <si>
    <t>לא</t>
  </si>
  <si>
    <t>3057</t>
  </si>
  <si>
    <t>3040</t>
  </si>
  <si>
    <t>3033</t>
  </si>
  <si>
    <t>3010</t>
  </si>
  <si>
    <t>3011</t>
  </si>
  <si>
    <t>3056</t>
  </si>
  <si>
    <t>3016</t>
  </si>
  <si>
    <t>3017</t>
  </si>
  <si>
    <t>3018</t>
  </si>
  <si>
    <t>3022</t>
  </si>
  <si>
    <t>3023</t>
  </si>
  <si>
    <t>3024</t>
  </si>
  <si>
    <t>3025</t>
  </si>
  <si>
    <t>3027</t>
  </si>
  <si>
    <t>3028</t>
  </si>
  <si>
    <t>3029</t>
  </si>
  <si>
    <t>3032</t>
  </si>
  <si>
    <t>3035</t>
  </si>
  <si>
    <t>3037</t>
  </si>
  <si>
    <t>3038</t>
  </si>
  <si>
    <t>3039</t>
  </si>
  <si>
    <t>3041</t>
  </si>
  <si>
    <t>3042</t>
  </si>
  <si>
    <t>3043</t>
  </si>
  <si>
    <t>3044</t>
  </si>
  <si>
    <t>3045</t>
  </si>
  <si>
    <t>3046</t>
  </si>
  <si>
    <t>3048</t>
  </si>
  <si>
    <t>3049</t>
  </si>
  <si>
    <t>3050</t>
  </si>
  <si>
    <t>3051</t>
  </si>
  <si>
    <t>3052</t>
  </si>
  <si>
    <t>3053</t>
  </si>
  <si>
    <t>3054</t>
  </si>
  <si>
    <t>הלואות עמיתים קרן י 13\10</t>
  </si>
  <si>
    <t>הלואות עמיתים קרן י 13\11</t>
  </si>
  <si>
    <t>1096</t>
  </si>
  <si>
    <t>הלואות עמיתים קרן י 13\12</t>
  </si>
  <si>
    <t>1097</t>
  </si>
  <si>
    <t>הלואות עמיתים קרן י 14\01</t>
  </si>
  <si>
    <t>1098</t>
  </si>
  <si>
    <t>הלואות עמיתים קרן י 14\02</t>
  </si>
  <si>
    <t>1099</t>
  </si>
  <si>
    <t>הלואות עמיתים קרן י 14\03</t>
  </si>
  <si>
    <t>1100</t>
  </si>
  <si>
    <t>הלואות עמיתים קרן י 14\04</t>
  </si>
  <si>
    <t>1101</t>
  </si>
  <si>
    <t>הלואות עמיתים קרן י 14\05</t>
  </si>
  <si>
    <t>1102</t>
  </si>
  <si>
    <t>הלואות עמיתים קרן י 14\06</t>
  </si>
  <si>
    <t>1103</t>
  </si>
  <si>
    <t>הלואות עמיתים קרן י 14\07</t>
  </si>
  <si>
    <t>1104</t>
  </si>
  <si>
    <t>הלואות עמיתים קרן י 14\08</t>
  </si>
  <si>
    <t>1106</t>
  </si>
  <si>
    <t>הלואות עמיתים קרן י 14\09</t>
  </si>
  <si>
    <t>1107</t>
  </si>
  <si>
    <t>הלואות עמיתים קרן י 14\10</t>
  </si>
  <si>
    <t>הלואות עמיתים קרן י 14\11</t>
  </si>
  <si>
    <t>1109</t>
  </si>
  <si>
    <t>הלואות עמיתים קרן י 14\12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</si>
  <si>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</si>
  <si>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</si>
  <si>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</si>
  <si>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</si>
  <si>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</si>
  <si>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</si>
  <si>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</si>
  <si>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</si>
  <si>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</si>
  <si>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</si>
  <si>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</si>
  <si>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</si>
  <si>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</si>
  <si>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</si>
  <si>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</si>
  <si>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</si>
  <si>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</si>
  <si>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</si>
  <si>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</si>
  <si>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</si>
  <si>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</si>
  <si>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</si>
  <si>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</si>
  <si>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</si>
  <si>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קרן י-פריים 17/08/16</t>
  </si>
  <si>
    <t>3055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</si>
  <si>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</si>
  <si>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</si>
  <si>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</si>
  <si>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</si>
  <si>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</si>
  <si>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</si>
  <si>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</si>
  <si>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</si>
  <si>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</si>
  <si>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</si>
  <si>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</si>
  <si>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</si>
  <si>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</si>
  <si>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</si>
  <si>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</si>
  <si>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</si>
  <si>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</si>
  <si>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</si>
  <si>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MERCK  &amp; CO MRK(דיבידנד לקבל)</t>
  </si>
  <si>
    <t>42606</t>
  </si>
  <si>
    <t>FDX - FEDEX(דיבידנד לקבל)</t>
  </si>
  <si>
    <t>41269</t>
  </si>
  <si>
    <t>RSP-S&amp;P 500 EQUAL WEI(דיבידנד לקבל)</t>
  </si>
  <si>
    <t>70454681</t>
  </si>
  <si>
    <t>QQQQ - Nasdaq 100(דיבידנד לקבל)</t>
  </si>
  <si>
    <t>51516</t>
  </si>
  <si>
    <t>פועלים הנ שה נד 1(ריבית לקבל)</t>
  </si>
  <si>
    <t>שופרסל    אגח ו(ריבית לקבל)</t>
  </si>
  <si>
    <t>שיכון ובינוי אג6(ריבית לקבל)</t>
  </si>
  <si>
    <t>חשמל     אגח 26(פדיון לקבל)</t>
  </si>
  <si>
    <t>US88167AAE10</t>
  </si>
  <si>
    <t>US086516AL50</t>
  </si>
  <si>
    <t>US086516AM34</t>
  </si>
  <si>
    <t>US013817AV33</t>
  </si>
  <si>
    <t>US4581401001</t>
  </si>
  <si>
    <t>JE00B783TY65</t>
  </si>
  <si>
    <t>XLP - CONSUMER STAPLES</t>
  </si>
  <si>
    <t>Real Estate</t>
  </si>
  <si>
    <t>LU0895849734</t>
  </si>
  <si>
    <t>הלואות עמיתים-קרן י'</t>
  </si>
  <si>
    <t>נכס אשדוד-משרדים 2</t>
  </si>
  <si>
    <t>נכס אשדוד פאוור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</si>
</sst>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100087.63909154</v>
      </c>
      <c r="D11" s="77">
        <v>6.69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283772.63153150002</v>
      </c>
      <c r="D13" s="78">
        <v>18.97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381398.96026546101</v>
      </c>
      <c r="D15" s="78">
        <v>25.49</v>
      </c>
    </row>
    <row r="16" spans="1:36">
      <c r="A16" s="10" t="s">
        <v>13</v>
      </c>
      <c r="B16" s="73" t="s">
        <v>19</v>
      </c>
      <c r="C16" s="78">
        <v>138137.41828566699</v>
      </c>
      <c r="D16" s="78">
        <v>9.23</v>
      </c>
    </row>
    <row r="17" spans="1:4">
      <c r="A17" s="10" t="s">
        <v>13</v>
      </c>
      <c r="B17" s="73" t="s">
        <v>20</v>
      </c>
      <c r="C17" s="78">
        <v>344109.355687103</v>
      </c>
      <c r="D17" s="78">
        <v>23</v>
      </c>
    </row>
    <row r="18" spans="1:4">
      <c r="A18" s="10" t="s">
        <v>13</v>
      </c>
      <c r="B18" s="73" t="s">
        <v>21</v>
      </c>
      <c r="C18" s="78">
        <v>22980.8641282928</v>
      </c>
      <c r="D18" s="78">
        <v>1.54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57704.154638438886</v>
      </c>
      <c r="D26" s="78">
        <v>3.86</v>
      </c>
    </row>
    <row r="27" spans="1:4">
      <c r="A27" s="10" t="s">
        <v>13</v>
      </c>
      <c r="B27" s="73" t="s">
        <v>29</v>
      </c>
      <c r="C27" s="78">
        <v>33031.532429179897</v>
      </c>
      <c r="D27" s="78">
        <v>2.21</v>
      </c>
    </row>
    <row r="28" spans="1:4">
      <c r="A28" s="10" t="s">
        <v>13</v>
      </c>
      <c r="B28" s="73" t="s">
        <v>30</v>
      </c>
      <c r="C28" s="78">
        <v>27381.095354023586</v>
      </c>
      <c r="D28" s="78">
        <v>1.83</v>
      </c>
    </row>
    <row r="29" spans="1:4">
      <c r="A29" s="10" t="s">
        <v>13</v>
      </c>
      <c r="B29" s="73" t="s">
        <v>31</v>
      </c>
      <c r="C29" s="78">
        <v>5625.5415897613702</v>
      </c>
      <c r="D29" s="78">
        <v>0.38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121.9049062861979</v>
      </c>
      <c r="D31" s="78">
        <v>0.01</v>
      </c>
    </row>
    <row r="32" spans="1:4">
      <c r="A32" s="10" t="s">
        <v>13</v>
      </c>
      <c r="B32" s="73" t="s">
        <v>34</v>
      </c>
      <c r="C32" s="78">
        <v>407.28372880720002</v>
      </c>
      <c r="D32" s="78">
        <v>0.03</v>
      </c>
    </row>
    <row r="33" spans="1:4">
      <c r="A33" s="10" t="s">
        <v>13</v>
      </c>
      <c r="B33" s="72" t="s">
        <v>35</v>
      </c>
      <c r="C33" s="78">
        <v>34325.975559696628</v>
      </c>
      <c r="D33" s="78">
        <v>2.29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66440.892176120004</v>
      </c>
      <c r="D35" s="78">
        <v>4.4400000000000004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598.16725629999996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1496123.4166281775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872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873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874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553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872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874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875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553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876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211</v>
      </c>
      <c r="C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877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211</v>
      </c>
      <c r="C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878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879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211</v>
      </c>
      <c r="C19" t="s">
        <v>211</v>
      </c>
      <c r="E19" t="s">
        <v>211</v>
      </c>
      <c r="H19" s="78">
        <v>0</v>
      </c>
      <c r="I19" t="s">
        <v>211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880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211</v>
      </c>
      <c r="C21" t="s">
        <v>211</v>
      </c>
      <c r="E21" t="s">
        <v>211</v>
      </c>
      <c r="H21" s="78">
        <v>0</v>
      </c>
      <c r="I21" t="s">
        <v>211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211</v>
      </c>
      <c r="C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882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211</v>
      </c>
      <c r="C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876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211</v>
      </c>
      <c r="C28" t="s">
        <v>211</v>
      </c>
      <c r="E28" t="s">
        <v>211</v>
      </c>
      <c r="H28" s="78">
        <v>0</v>
      </c>
      <c r="I28" t="s">
        <v>211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877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211</v>
      </c>
      <c r="C30" t="s">
        <v>211</v>
      </c>
      <c r="E30" t="s">
        <v>211</v>
      </c>
      <c r="H30" s="78">
        <v>0</v>
      </c>
      <c r="I30" t="s">
        <v>211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878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879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211</v>
      </c>
      <c r="C33" t="s">
        <v>211</v>
      </c>
      <c r="E33" t="s">
        <v>211</v>
      </c>
      <c r="H33" s="78">
        <v>0</v>
      </c>
      <c r="I33" t="s">
        <v>211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880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211</v>
      </c>
      <c r="C35" t="s">
        <v>211</v>
      </c>
      <c r="E35" t="s">
        <v>211</v>
      </c>
      <c r="H35" s="78">
        <v>0</v>
      </c>
      <c r="I35" t="s">
        <v>211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881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211</v>
      </c>
      <c r="C37" t="s">
        <v>211</v>
      </c>
      <c r="E37" t="s">
        <v>211</v>
      </c>
      <c r="H37" s="78">
        <v>0</v>
      </c>
      <c r="I37" t="s">
        <v>211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882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211</v>
      </c>
      <c r="C39" t="s">
        <v>211</v>
      </c>
      <c r="E39" t="s">
        <v>211</v>
      </c>
      <c r="H39" s="78">
        <v>0</v>
      </c>
      <c r="I39" t="s">
        <v>211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883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211</v>
      </c>
      <c r="C14" t="s">
        <v>211</v>
      </c>
      <c r="D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884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211</v>
      </c>
      <c r="C16" t="s">
        <v>211</v>
      </c>
      <c r="D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885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886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553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211</v>
      </c>
      <c r="C22" t="s">
        <v>211</v>
      </c>
      <c r="D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G25" s="78">
        <v>0</v>
      </c>
      <c r="H25" t="s">
        <v>211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887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211</v>
      </c>
      <c r="C27" t="s">
        <v>211</v>
      </c>
      <c r="D27" t="s">
        <v>211</v>
      </c>
      <c r="G27" s="78">
        <v>0</v>
      </c>
      <c r="H27" t="s">
        <v>211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888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8">
        <v>0</v>
      </c>
      <c r="K14" t="s">
        <v>211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889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8">
        <v>0</v>
      </c>
      <c r="K16" t="s">
        <v>211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8">
        <v>0</v>
      </c>
      <c r="K18" t="s">
        <v>211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553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8">
        <v>0</v>
      </c>
      <c r="K20" t="s">
        <v>211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890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8">
        <v>0</v>
      </c>
      <c r="K23" t="s">
        <v>211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891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8">
        <v>0</v>
      </c>
      <c r="K25" t="s">
        <v>211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10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1.97</v>
      </c>
      <c r="K11" s="7"/>
      <c r="L11" s="7"/>
      <c r="M11" s="77">
        <v>3.61</v>
      </c>
      <c r="N11" s="77">
        <v>33271576.399999999</v>
      </c>
      <c r="O11" s="7"/>
      <c r="P11" s="77">
        <v>57704.154638438886</v>
      </c>
      <c r="Q11" s="7"/>
      <c r="R11" s="77">
        <v>100</v>
      </c>
      <c r="S11" s="77">
        <v>3.86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1.97</v>
      </c>
      <c r="M12" s="80">
        <v>3.61</v>
      </c>
      <c r="N12" s="80">
        <v>33271576.399999999</v>
      </c>
      <c r="P12" s="80">
        <v>57704.154638438886</v>
      </c>
      <c r="R12" s="80">
        <v>100</v>
      </c>
      <c r="S12" s="80">
        <v>3.86</v>
      </c>
    </row>
    <row r="13" spans="2:81">
      <c r="B13" s="79" t="s">
        <v>888</v>
      </c>
      <c r="C13" s="16"/>
      <c r="D13" s="16"/>
      <c r="E13" s="16"/>
      <c r="J13" s="80">
        <v>2.37</v>
      </c>
      <c r="M13" s="80">
        <v>1.36</v>
      </c>
      <c r="N13" s="80">
        <v>26525576.399999999</v>
      </c>
      <c r="P13" s="80">
        <v>29837.59252643889</v>
      </c>
      <c r="R13" s="80">
        <v>51.71</v>
      </c>
      <c r="S13" s="80">
        <v>1.99</v>
      </c>
    </row>
    <row r="14" spans="2:81">
      <c r="B14" t="s">
        <v>892</v>
      </c>
      <c r="C14" t="s">
        <v>893</v>
      </c>
      <c r="D14" t="s">
        <v>129</v>
      </c>
      <c r="E14" t="s">
        <v>303</v>
      </c>
      <c r="F14" t="s">
        <v>283</v>
      </c>
      <c r="G14" t="s">
        <v>203</v>
      </c>
      <c r="H14" t="s">
        <v>155</v>
      </c>
      <c r="I14" t="s">
        <v>894</v>
      </c>
      <c r="J14" s="78">
        <v>4.74</v>
      </c>
      <c r="K14" t="s">
        <v>108</v>
      </c>
      <c r="L14" s="78">
        <v>6.6</v>
      </c>
      <c r="M14" s="78">
        <v>1.1499999999999999</v>
      </c>
      <c r="N14" s="78">
        <v>1100000</v>
      </c>
      <c r="O14" s="78">
        <v>160.30000000000001</v>
      </c>
      <c r="P14" s="78">
        <v>1763.3</v>
      </c>
      <c r="Q14" s="78">
        <v>0</v>
      </c>
      <c r="R14" s="78">
        <v>3.06</v>
      </c>
      <c r="S14" s="78">
        <v>0.12</v>
      </c>
    </row>
    <row r="15" spans="2:81">
      <c r="B15" t="s">
        <v>895</v>
      </c>
      <c r="C15" t="s">
        <v>896</v>
      </c>
      <c r="D15" t="s">
        <v>129</v>
      </c>
      <c r="E15" t="s">
        <v>897</v>
      </c>
      <c r="F15" t="s">
        <v>133</v>
      </c>
      <c r="G15" t="s">
        <v>299</v>
      </c>
      <c r="H15" t="s">
        <v>155</v>
      </c>
      <c r="I15" t="s">
        <v>898</v>
      </c>
      <c r="J15" s="78">
        <v>0.74</v>
      </c>
      <c r="K15" t="s">
        <v>108</v>
      </c>
      <c r="L15" s="78">
        <v>8.4</v>
      </c>
      <c r="M15" s="78">
        <v>-0.03</v>
      </c>
      <c r="N15" s="78">
        <v>510000</v>
      </c>
      <c r="O15" s="78">
        <v>127.17</v>
      </c>
      <c r="P15" s="78">
        <v>648.56700000000001</v>
      </c>
      <c r="Q15" s="78">
        <v>0.33</v>
      </c>
      <c r="R15" s="78">
        <v>1.1200000000000001</v>
      </c>
      <c r="S15" s="78">
        <v>0.04</v>
      </c>
    </row>
    <row r="16" spans="2:81">
      <c r="B16" t="s">
        <v>899</v>
      </c>
      <c r="C16" t="s">
        <v>900</v>
      </c>
      <c r="D16" t="s">
        <v>129</v>
      </c>
      <c r="E16" t="s">
        <v>897</v>
      </c>
      <c r="F16" t="s">
        <v>133</v>
      </c>
      <c r="G16" t="s">
        <v>299</v>
      </c>
      <c r="H16" t="s">
        <v>155</v>
      </c>
      <c r="I16" t="s">
        <v>901</v>
      </c>
      <c r="J16" s="78">
        <v>1.55</v>
      </c>
      <c r="K16" t="s">
        <v>108</v>
      </c>
      <c r="L16" s="78">
        <v>5.35</v>
      </c>
      <c r="M16" s="78">
        <v>1.42</v>
      </c>
      <c r="N16" s="78">
        <v>8263018.3499999996</v>
      </c>
      <c r="O16" s="78">
        <v>114.1</v>
      </c>
      <c r="P16" s="78">
        <v>9428.1039373500007</v>
      </c>
      <c r="Q16" s="78">
        <v>1.04</v>
      </c>
      <c r="R16" s="78">
        <v>16.34</v>
      </c>
      <c r="S16" s="78">
        <v>0.63</v>
      </c>
    </row>
    <row r="17" spans="2:19">
      <c r="B17" t="s">
        <v>903</v>
      </c>
      <c r="C17" t="s">
        <v>904</v>
      </c>
      <c r="D17" t="s">
        <v>129</v>
      </c>
      <c r="E17" t="s">
        <v>291</v>
      </c>
      <c r="F17" t="s">
        <v>283</v>
      </c>
      <c r="G17" t="s">
        <v>361</v>
      </c>
      <c r="H17" t="s">
        <v>155</v>
      </c>
      <c r="I17" t="s">
        <v>902</v>
      </c>
      <c r="J17" s="78">
        <v>2.2000000000000002</v>
      </c>
      <c r="K17" t="s">
        <v>108</v>
      </c>
      <c r="L17" s="78">
        <v>5.75</v>
      </c>
      <c r="M17" s="78">
        <v>1.37</v>
      </c>
      <c r="N17" s="78">
        <v>2000000</v>
      </c>
      <c r="O17" s="78">
        <v>137.61000000000001</v>
      </c>
      <c r="P17" s="78">
        <v>2752.2</v>
      </c>
      <c r="Q17" s="78">
        <v>0</v>
      </c>
      <c r="R17" s="78">
        <v>4.7699999999999996</v>
      </c>
      <c r="S17" s="78">
        <v>0.18</v>
      </c>
    </row>
    <row r="18" spans="2:19">
      <c r="B18" t="s">
        <v>905</v>
      </c>
      <c r="C18" t="s">
        <v>906</v>
      </c>
      <c r="D18" t="s">
        <v>129</v>
      </c>
      <c r="E18" t="s">
        <v>907</v>
      </c>
      <c r="F18" t="s">
        <v>133</v>
      </c>
      <c r="G18" t="s">
        <v>385</v>
      </c>
      <c r="H18" t="s">
        <v>156</v>
      </c>
      <c r="I18" t="s">
        <v>908</v>
      </c>
      <c r="J18" s="78">
        <v>2.75</v>
      </c>
      <c r="K18" t="s">
        <v>108</v>
      </c>
      <c r="L18" s="78">
        <v>7.09</v>
      </c>
      <c r="M18" s="78">
        <v>1.18</v>
      </c>
      <c r="N18" s="78">
        <v>10091647.369999999</v>
      </c>
      <c r="O18" s="78">
        <v>141.19999999999999</v>
      </c>
      <c r="P18" s="78">
        <v>14249.40608644</v>
      </c>
      <c r="Q18" s="78">
        <v>0</v>
      </c>
      <c r="R18" s="78">
        <v>24.69</v>
      </c>
      <c r="S18" s="78">
        <v>0.95</v>
      </c>
    </row>
    <row r="19" spans="2:19">
      <c r="B19" t="s">
        <v>909</v>
      </c>
      <c r="C19" t="s">
        <v>910</v>
      </c>
      <c r="D19" t="s">
        <v>129</v>
      </c>
      <c r="E19" t="s">
        <v>911</v>
      </c>
      <c r="F19" t="s">
        <v>308</v>
      </c>
      <c r="G19" t="s">
        <v>423</v>
      </c>
      <c r="H19" t="s">
        <v>155</v>
      </c>
      <c r="I19" t="s">
        <v>902</v>
      </c>
      <c r="J19" s="78">
        <v>2.0099999999999998</v>
      </c>
      <c r="K19" t="s">
        <v>108</v>
      </c>
      <c r="L19" s="78">
        <v>7</v>
      </c>
      <c r="M19" s="78">
        <v>4.76</v>
      </c>
      <c r="N19" s="78">
        <v>767050.82</v>
      </c>
      <c r="O19" s="78">
        <v>129.85</v>
      </c>
      <c r="P19" s="78">
        <v>996.01548977000004</v>
      </c>
      <c r="Q19" s="78">
        <v>0.74</v>
      </c>
      <c r="R19" s="78">
        <v>1.73</v>
      </c>
      <c r="S19" s="78">
        <v>7.0000000000000007E-2</v>
      </c>
    </row>
    <row r="20" spans="2:19">
      <c r="B20" s="79" t="s">
        <v>889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J21" s="78">
        <v>0</v>
      </c>
      <c r="K21" t="s">
        <v>211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277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8">
        <v>0</v>
      </c>
      <c r="K23" t="s">
        <v>211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553</v>
      </c>
      <c r="C24" s="16"/>
      <c r="D24" s="16"/>
      <c r="E24" s="16"/>
      <c r="J24" s="80">
        <v>1.55</v>
      </c>
      <c r="M24" s="80">
        <v>6.02</v>
      </c>
      <c r="N24" s="80">
        <v>6746000</v>
      </c>
      <c r="P24" s="80">
        <v>27866.562112</v>
      </c>
      <c r="R24" s="80">
        <v>48.29</v>
      </c>
      <c r="S24" s="80">
        <v>1.86</v>
      </c>
    </row>
    <row r="25" spans="2:19">
      <c r="B25" t="s">
        <v>912</v>
      </c>
      <c r="C25" t="s">
        <v>913</v>
      </c>
      <c r="D25" t="s">
        <v>557</v>
      </c>
      <c r="E25" t="s">
        <v>477</v>
      </c>
      <c r="F25" t="s">
        <v>138</v>
      </c>
      <c r="G25" t="s">
        <v>361</v>
      </c>
      <c r="H25" t="s">
        <v>155</v>
      </c>
      <c r="I25" t="s">
        <v>914</v>
      </c>
      <c r="J25" s="78">
        <v>7.0000000000000007E-2</v>
      </c>
      <c r="K25" t="s">
        <v>112</v>
      </c>
      <c r="L25" s="78">
        <v>7.38</v>
      </c>
      <c r="M25" s="78">
        <v>7</v>
      </c>
      <c r="N25" s="78">
        <v>1735000</v>
      </c>
      <c r="O25" s="78">
        <v>111.8</v>
      </c>
      <c r="P25" s="78">
        <v>7289.5053399999997</v>
      </c>
      <c r="Q25" s="78">
        <v>0.22</v>
      </c>
      <c r="R25" s="78">
        <v>12.63</v>
      </c>
      <c r="S25" s="78">
        <v>0.49</v>
      </c>
    </row>
    <row r="26" spans="2:19">
      <c r="B26" t="s">
        <v>912</v>
      </c>
      <c r="C26" t="s">
        <v>913</v>
      </c>
      <c r="D26" t="s">
        <v>557</v>
      </c>
      <c r="E26" t="s">
        <v>477</v>
      </c>
      <c r="F26" t="s">
        <v>138</v>
      </c>
      <c r="G26" t="s">
        <v>361</v>
      </c>
      <c r="H26" t="s">
        <v>155</v>
      </c>
      <c r="I26" t="s">
        <v>914</v>
      </c>
      <c r="J26" s="78">
        <v>7.0000000000000007E-2</v>
      </c>
      <c r="K26" t="s">
        <v>112</v>
      </c>
      <c r="L26" s="78">
        <v>7.38</v>
      </c>
      <c r="M26" s="78">
        <v>7</v>
      </c>
      <c r="N26" s="78">
        <v>2331000</v>
      </c>
      <c r="O26" s="78">
        <v>111.8</v>
      </c>
      <c r="P26" s="78">
        <v>9793.5659639999994</v>
      </c>
      <c r="Q26" s="78">
        <v>0.28999999999999998</v>
      </c>
      <c r="R26" s="78">
        <v>16.97</v>
      </c>
      <c r="S26" s="78">
        <v>0.65</v>
      </c>
    </row>
    <row r="27" spans="2:19">
      <c r="B27" t="s">
        <v>915</v>
      </c>
      <c r="C27" t="s">
        <v>916</v>
      </c>
      <c r="D27" t="s">
        <v>557</v>
      </c>
      <c r="E27" t="s">
        <v>506</v>
      </c>
      <c r="F27" t="s">
        <v>642</v>
      </c>
      <c r="G27" t="s">
        <v>436</v>
      </c>
      <c r="H27" t="s">
        <v>567</v>
      </c>
      <c r="I27" t="s">
        <v>914</v>
      </c>
      <c r="J27" s="78">
        <v>3.9</v>
      </c>
      <c r="K27" t="s">
        <v>112</v>
      </c>
      <c r="L27" s="78">
        <v>4.4400000000000004</v>
      </c>
      <c r="M27" s="78">
        <v>4.46</v>
      </c>
      <c r="N27" s="78">
        <v>2680000</v>
      </c>
      <c r="O27" s="78">
        <v>107.07</v>
      </c>
      <c r="P27" s="78">
        <v>10783.490808</v>
      </c>
      <c r="Q27" s="78">
        <v>0.67</v>
      </c>
      <c r="R27" s="78">
        <v>18.690000000000001</v>
      </c>
      <c r="S27" s="78">
        <v>0.72</v>
      </c>
    </row>
    <row r="28" spans="2:19">
      <c r="B28" s="79" t="s">
        <v>236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s="79" t="s">
        <v>917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8">
        <v>0</v>
      </c>
      <c r="K30" t="s">
        <v>211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918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J32" s="78">
        <v>0</v>
      </c>
      <c r="K32" t="s">
        <v>211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0"/>
  <sheetViews>
    <sheetView rightToLeft="1" workbookViewId="0">
      <selection activeCell="A15" sqref="A15:XFD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622273</v>
      </c>
      <c r="I11" s="7"/>
      <c r="J11" s="77">
        <v>33031.532429179897</v>
      </c>
      <c r="K11" s="7"/>
      <c r="L11" s="77">
        <v>100</v>
      </c>
      <c r="M11" s="77">
        <v>2.21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622273</v>
      </c>
      <c r="J12" s="80">
        <v>33031.532429179897</v>
      </c>
      <c r="L12" s="80">
        <v>100</v>
      </c>
      <c r="M12" s="80">
        <v>2.21</v>
      </c>
    </row>
    <row r="13" spans="2:98">
      <c r="B13" t="s">
        <v>919</v>
      </c>
      <c r="C13" t="s">
        <v>920</v>
      </c>
      <c r="D13" t="s">
        <v>129</v>
      </c>
      <c r="E13" t="s">
        <v>921</v>
      </c>
      <c r="F13" t="s">
        <v>118</v>
      </c>
      <c r="G13" t="s">
        <v>108</v>
      </c>
      <c r="H13" s="78">
        <v>66273</v>
      </c>
      <c r="I13" s="78">
        <v>48032.572040999956</v>
      </c>
      <c r="J13" s="78">
        <v>31832.626468731902</v>
      </c>
      <c r="K13" s="78">
        <v>0</v>
      </c>
      <c r="L13" s="78">
        <v>96.37</v>
      </c>
      <c r="M13" s="78">
        <v>2.13</v>
      </c>
    </row>
    <row r="14" spans="2:98">
      <c r="B14" t="s">
        <v>922</v>
      </c>
      <c r="C14" t="s">
        <v>923</v>
      </c>
      <c r="D14" t="s">
        <v>129</v>
      </c>
      <c r="E14" t="s">
        <v>924</v>
      </c>
      <c r="F14" t="s">
        <v>308</v>
      </c>
      <c r="G14" t="s">
        <v>116</v>
      </c>
      <c r="H14" s="78">
        <v>500000</v>
      </c>
      <c r="I14" s="78">
        <v>57.05</v>
      </c>
      <c r="J14" s="78">
        <v>1198.9057499999999</v>
      </c>
      <c r="K14" s="78">
        <v>0</v>
      </c>
      <c r="L14" s="78">
        <v>3.63</v>
      </c>
      <c r="M14" s="78">
        <v>0.08</v>
      </c>
    </row>
    <row r="15" spans="2:98">
      <c r="B15" s="79" t="s">
        <v>236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s="79" t="s">
        <v>278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279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t="s">
        <v>239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B388" s="16"/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9"/>
      <c r="C390" s="16"/>
      <c r="D390" s="16"/>
      <c r="E39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topLeftCell="A22" workbookViewId="0">
      <selection activeCell="A38" sqref="A38:XFD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22492158.5</v>
      </c>
      <c r="G11" s="7"/>
      <c r="H11" s="77">
        <v>27381.095354023586</v>
      </c>
      <c r="I11" s="7"/>
      <c r="J11" s="77">
        <v>100</v>
      </c>
      <c r="K11" s="77">
        <v>1.83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20833459</v>
      </c>
      <c r="H12" s="80">
        <v>21074.157933999999</v>
      </c>
      <c r="J12" s="80">
        <v>76.97</v>
      </c>
      <c r="K12" s="80">
        <v>1.41</v>
      </c>
    </row>
    <row r="13" spans="2:55">
      <c r="B13" s="79" t="s">
        <v>925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211</v>
      </c>
      <c r="C14" t="s">
        <v>211</v>
      </c>
      <c r="D14" t="s">
        <v>211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926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211</v>
      </c>
      <c r="C16" t="s">
        <v>211</v>
      </c>
      <c r="D16" t="s">
        <v>211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927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211</v>
      </c>
      <c r="C18" t="s">
        <v>211</v>
      </c>
      <c r="D18" t="s">
        <v>211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928</v>
      </c>
      <c r="C19" s="16"/>
      <c r="F19" s="80">
        <v>20833459</v>
      </c>
      <c r="H19" s="80">
        <v>21074.157933999999</v>
      </c>
      <c r="J19" s="80">
        <v>76.97</v>
      </c>
      <c r="K19" s="80">
        <v>1.41</v>
      </c>
    </row>
    <row r="20" spans="2:11">
      <c r="B20" t="s">
        <v>929</v>
      </c>
      <c r="C20" t="s">
        <v>930</v>
      </c>
      <c r="D20" t="s">
        <v>112</v>
      </c>
      <c r="E20" t="s">
        <v>931</v>
      </c>
      <c r="F20" s="78">
        <v>87273</v>
      </c>
      <c r="G20" s="78">
        <v>100</v>
      </c>
      <c r="H20" s="78">
        <v>327.97193399999998</v>
      </c>
      <c r="I20" s="78">
        <v>0</v>
      </c>
      <c r="J20" s="78">
        <v>1.2</v>
      </c>
      <c r="K20" s="78">
        <v>0.02</v>
      </c>
    </row>
    <row r="21" spans="2:11">
      <c r="B21" t="s">
        <v>932</v>
      </c>
      <c r="C21" t="s">
        <v>933</v>
      </c>
      <c r="D21" t="s">
        <v>108</v>
      </c>
      <c r="E21" t="s">
        <v>934</v>
      </c>
      <c r="F21" s="78">
        <v>7517496</v>
      </c>
      <c r="G21" s="78">
        <v>100</v>
      </c>
      <c r="H21" s="78">
        <v>7517.4960000000001</v>
      </c>
      <c r="I21" s="78">
        <v>0</v>
      </c>
      <c r="J21" s="78">
        <v>27.46</v>
      </c>
      <c r="K21" s="78">
        <v>0.5</v>
      </c>
    </row>
    <row r="22" spans="2:11">
      <c r="B22" t="s">
        <v>935</v>
      </c>
      <c r="C22" t="s">
        <v>936</v>
      </c>
      <c r="D22" t="s">
        <v>108</v>
      </c>
      <c r="E22" t="s">
        <v>937</v>
      </c>
      <c r="F22" s="78">
        <v>13228690</v>
      </c>
      <c r="G22" s="78">
        <v>100</v>
      </c>
      <c r="H22" s="78">
        <v>13228.69</v>
      </c>
      <c r="I22" s="78">
        <v>0</v>
      </c>
      <c r="J22" s="78">
        <v>48.31</v>
      </c>
      <c r="K22" s="78">
        <v>0.88</v>
      </c>
    </row>
    <row r="23" spans="2:11">
      <c r="B23" s="79" t="s">
        <v>236</v>
      </c>
      <c r="C23" s="16"/>
      <c r="F23" s="80">
        <v>1658699.5</v>
      </c>
      <c r="H23" s="80">
        <v>6306.9374200235861</v>
      </c>
      <c r="J23" s="80">
        <v>23.03</v>
      </c>
      <c r="K23" s="80">
        <v>0.42</v>
      </c>
    </row>
    <row r="24" spans="2:11">
      <c r="B24" s="79" t="s">
        <v>938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211</v>
      </c>
      <c r="C25" t="s">
        <v>211</v>
      </c>
      <c r="D25" t="s">
        <v>211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939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211</v>
      </c>
      <c r="C27" t="s">
        <v>211</v>
      </c>
      <c r="D27" t="s">
        <v>211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940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211</v>
      </c>
      <c r="C29" t="s">
        <v>211</v>
      </c>
      <c r="D29" t="s">
        <v>211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941</v>
      </c>
      <c r="C30" s="16"/>
      <c r="F30" s="80">
        <v>1658699.5</v>
      </c>
      <c r="H30" s="80">
        <v>6306.9374200235861</v>
      </c>
      <c r="J30" s="80">
        <v>23.03</v>
      </c>
      <c r="K30" s="80">
        <v>0.42</v>
      </c>
    </row>
    <row r="31" spans="2:11">
      <c r="B31" t="s">
        <v>942</v>
      </c>
      <c r="C31" t="s">
        <v>943</v>
      </c>
      <c r="D31" t="s">
        <v>112</v>
      </c>
      <c r="E31" t="s">
        <v>944</v>
      </c>
      <c r="F31" s="78">
        <v>12.4</v>
      </c>
      <c r="G31" s="78">
        <v>708.56</v>
      </c>
      <c r="H31" s="78">
        <v>0.33018329151999998</v>
      </c>
      <c r="I31" s="78">
        <v>0</v>
      </c>
      <c r="J31" s="78">
        <v>0</v>
      </c>
      <c r="K31" s="78">
        <v>0</v>
      </c>
    </row>
    <row r="32" spans="2:11">
      <c r="B32" t="s">
        <v>945</v>
      </c>
      <c r="C32" t="s">
        <v>946</v>
      </c>
      <c r="D32" t="s">
        <v>112</v>
      </c>
      <c r="E32" t="s">
        <v>944</v>
      </c>
      <c r="F32" s="78">
        <v>1576.66</v>
      </c>
      <c r="G32" s="78">
        <v>708.56</v>
      </c>
      <c r="H32" s="78">
        <v>41.982805516768003</v>
      </c>
      <c r="I32" s="78">
        <v>0</v>
      </c>
      <c r="J32" s="78">
        <v>0.15</v>
      </c>
      <c r="K32" s="78">
        <v>0</v>
      </c>
    </row>
    <row r="33" spans="2:11">
      <c r="B33" t="s">
        <v>947</v>
      </c>
      <c r="C33" t="s">
        <v>948</v>
      </c>
      <c r="D33" t="s">
        <v>112</v>
      </c>
      <c r="E33" t="s">
        <v>944</v>
      </c>
      <c r="F33" s="78">
        <v>1916.26</v>
      </c>
      <c r="G33" s="78">
        <v>708.56</v>
      </c>
      <c r="H33" s="78">
        <v>51.025567274848001</v>
      </c>
      <c r="I33" s="78">
        <v>0</v>
      </c>
      <c r="J33" s="78">
        <v>0.19</v>
      </c>
      <c r="K33" s="78">
        <v>0</v>
      </c>
    </row>
    <row r="34" spans="2:11">
      <c r="B34" t="s">
        <v>949</v>
      </c>
      <c r="C34" t="s">
        <v>950</v>
      </c>
      <c r="D34" t="s">
        <v>112</v>
      </c>
      <c r="E34" t="s">
        <v>944</v>
      </c>
      <c r="F34" s="78">
        <v>13.68</v>
      </c>
      <c r="G34" s="78">
        <v>708.56</v>
      </c>
      <c r="H34" s="78">
        <v>0.36426672806400001</v>
      </c>
      <c r="I34" s="78">
        <v>0</v>
      </c>
      <c r="J34" s="78">
        <v>0</v>
      </c>
      <c r="K34" s="78">
        <v>0</v>
      </c>
    </row>
    <row r="35" spans="2:11">
      <c r="B35" t="s">
        <v>951</v>
      </c>
      <c r="C35" t="s">
        <v>952</v>
      </c>
      <c r="D35" t="s">
        <v>112</v>
      </c>
      <c r="E35" t="s">
        <v>944</v>
      </c>
      <c r="F35" s="78">
        <v>54.56</v>
      </c>
      <c r="G35" s="78">
        <v>708.56</v>
      </c>
      <c r="H35" s="78">
        <v>1.4528064826880001</v>
      </c>
      <c r="I35" s="78">
        <v>0</v>
      </c>
      <c r="J35" s="78">
        <v>0.01</v>
      </c>
      <c r="K35" s="78">
        <v>0</v>
      </c>
    </row>
    <row r="36" spans="2:11">
      <c r="B36" t="s">
        <v>951</v>
      </c>
      <c r="C36" t="s">
        <v>953</v>
      </c>
      <c r="D36" t="s">
        <v>112</v>
      </c>
      <c r="E36" t="s">
        <v>944</v>
      </c>
      <c r="F36" s="78">
        <v>35.659999999999997</v>
      </c>
      <c r="G36" s="78">
        <v>708.56</v>
      </c>
      <c r="H36" s="78">
        <v>0.94954323996800005</v>
      </c>
      <c r="I36" s="78">
        <v>0</v>
      </c>
      <c r="J36" s="78">
        <v>0</v>
      </c>
      <c r="K36" s="78">
        <v>0</v>
      </c>
    </row>
    <row r="37" spans="2:11">
      <c r="B37" t="s">
        <v>954</v>
      </c>
      <c r="C37" t="s">
        <v>955</v>
      </c>
      <c r="D37" t="s">
        <v>112</v>
      </c>
      <c r="E37" t="s">
        <v>944</v>
      </c>
      <c r="F37" s="78">
        <v>30.47</v>
      </c>
      <c r="G37" s="78">
        <v>708.56</v>
      </c>
      <c r="H37" s="78">
        <v>0.81134555585599999</v>
      </c>
      <c r="I37" s="78">
        <v>0</v>
      </c>
      <c r="J37" s="78">
        <v>0</v>
      </c>
      <c r="K37" s="78">
        <v>0</v>
      </c>
    </row>
    <row r="38" spans="2:11">
      <c r="B38" t="s">
        <v>956</v>
      </c>
      <c r="C38" t="s">
        <v>957</v>
      </c>
      <c r="D38" t="s">
        <v>112</v>
      </c>
      <c r="E38" t="s">
        <v>958</v>
      </c>
      <c r="F38" s="78">
        <v>780694.28</v>
      </c>
      <c r="G38" s="78">
        <v>100</v>
      </c>
      <c r="H38" s="78">
        <v>2933.8491042400001</v>
      </c>
      <c r="I38" s="78">
        <v>0</v>
      </c>
      <c r="J38" s="78">
        <v>10.71</v>
      </c>
      <c r="K38" s="78">
        <v>0.2</v>
      </c>
    </row>
    <row r="39" spans="2:11">
      <c r="B39" t="s">
        <v>959</v>
      </c>
      <c r="C39" t="s">
        <v>960</v>
      </c>
      <c r="D39" t="s">
        <v>112</v>
      </c>
      <c r="E39" t="s">
        <v>961</v>
      </c>
      <c r="F39" s="78">
        <v>476328</v>
      </c>
      <c r="G39" s="78">
        <v>100</v>
      </c>
      <c r="H39" s="78">
        <v>1790.040624</v>
      </c>
      <c r="I39" s="78">
        <v>0</v>
      </c>
      <c r="J39" s="78">
        <v>6.54</v>
      </c>
      <c r="K39" s="78">
        <v>0.12</v>
      </c>
    </row>
    <row r="40" spans="2:11">
      <c r="B40" t="s">
        <v>962</v>
      </c>
      <c r="C40" t="s">
        <v>963</v>
      </c>
      <c r="D40" t="s">
        <v>112</v>
      </c>
      <c r="E40" t="s">
        <v>964</v>
      </c>
      <c r="F40" s="78">
        <v>395458</v>
      </c>
      <c r="G40" s="78">
        <v>100</v>
      </c>
      <c r="H40" s="78">
        <v>1486.1311639999999</v>
      </c>
      <c r="I40" s="78">
        <v>0</v>
      </c>
      <c r="J40" s="78">
        <v>5.43</v>
      </c>
      <c r="K40" s="78">
        <v>0.1</v>
      </c>
    </row>
    <row r="41" spans="2:11">
      <c r="B41" t="s">
        <v>239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6356774</v>
      </c>
      <c r="H11" s="7"/>
      <c r="I11" s="77">
        <v>5625.5415897613702</v>
      </c>
      <c r="J11" s="7"/>
      <c r="K11" s="77">
        <v>100</v>
      </c>
      <c r="L11" s="77">
        <v>0.38</v>
      </c>
      <c r="M11" s="16"/>
      <c r="N11" s="16"/>
      <c r="O11" s="16"/>
      <c r="P11" s="16"/>
      <c r="BG11" s="16"/>
    </row>
    <row r="12" spans="2:59">
      <c r="B12" s="79" t="s">
        <v>965</v>
      </c>
      <c r="C12" s="16"/>
      <c r="D12" s="16"/>
      <c r="G12" s="80">
        <v>6356774</v>
      </c>
      <c r="I12" s="80">
        <v>5625.5415897613702</v>
      </c>
      <c r="K12" s="80">
        <v>100</v>
      </c>
      <c r="L12" s="80">
        <v>0.38</v>
      </c>
    </row>
    <row r="13" spans="2:59">
      <c r="B13" t="s">
        <v>966</v>
      </c>
      <c r="C13" t="s">
        <v>967</v>
      </c>
      <c r="D13" t="s">
        <v>118</v>
      </c>
      <c r="E13" t="s">
        <v>108</v>
      </c>
      <c r="F13" t="s">
        <v>317</v>
      </c>
      <c r="G13" s="78">
        <v>66273</v>
      </c>
      <c r="H13" s="78">
        <v>3100.5169000000001</v>
      </c>
      <c r="I13" s="78">
        <v>2054.805565137</v>
      </c>
      <c r="J13" s="78">
        <v>0</v>
      </c>
      <c r="K13" s="78">
        <v>36.53</v>
      </c>
      <c r="L13" s="78">
        <v>0.14000000000000001</v>
      </c>
    </row>
    <row r="14" spans="2:59">
      <c r="B14" t="s">
        <v>968</v>
      </c>
      <c r="C14" t="s">
        <v>969</v>
      </c>
      <c r="D14" t="s">
        <v>378</v>
      </c>
      <c r="E14" t="s">
        <v>108</v>
      </c>
      <c r="F14" t="s">
        <v>970</v>
      </c>
      <c r="G14" s="78">
        <v>6290501</v>
      </c>
      <c r="H14" s="78">
        <v>56.763936999999999</v>
      </c>
      <c r="I14" s="78">
        <v>3570.7360246243702</v>
      </c>
      <c r="J14" s="78">
        <v>0</v>
      </c>
      <c r="K14" s="78">
        <v>63.47</v>
      </c>
      <c r="L14" s="78">
        <v>0.24</v>
      </c>
    </row>
    <row r="15" spans="2:59">
      <c r="B15" s="79" t="s">
        <v>871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211</v>
      </c>
      <c r="C16" t="s">
        <v>211</v>
      </c>
      <c r="D16" t="s">
        <v>211</v>
      </c>
      <c r="E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239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872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873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971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874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872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972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874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875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553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11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100087.63909154</v>
      </c>
      <c r="K11" s="77">
        <v>100</v>
      </c>
      <c r="L11" s="77">
        <v>6.69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100087.63909154</v>
      </c>
      <c r="K12" s="80">
        <v>100</v>
      </c>
      <c r="L12" s="80">
        <v>6.69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37478.290959999998</v>
      </c>
      <c r="K13" s="80">
        <v>37.450000000000003</v>
      </c>
      <c r="L13" s="80">
        <v>2.5099999999999998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14267.13365</v>
      </c>
      <c r="K14" s="78">
        <v>14.25</v>
      </c>
      <c r="L14" s="78">
        <v>0.95</v>
      </c>
    </row>
    <row r="15" spans="2:13">
      <c r="B15" t="s">
        <v>200</v>
      </c>
      <c r="C15" t="s">
        <v>201</v>
      </c>
      <c r="D15" t="s">
        <v>202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9159.7486000000008</v>
      </c>
      <c r="K15" s="78">
        <v>9.15</v>
      </c>
      <c r="L15" s="78">
        <v>0.61</v>
      </c>
    </row>
    <row r="16" spans="2:13">
      <c r="B16" t="s">
        <v>204</v>
      </c>
      <c r="C16" t="s">
        <v>205</v>
      </c>
      <c r="D16" t="s">
        <v>206</v>
      </c>
      <c r="E16" t="s">
        <v>207</v>
      </c>
      <c r="F16" t="s">
        <v>155</v>
      </c>
      <c r="G16" t="s">
        <v>108</v>
      </c>
      <c r="H16" s="78">
        <v>0</v>
      </c>
      <c r="I16" s="78">
        <v>0</v>
      </c>
      <c r="J16" s="78">
        <v>10543.89465</v>
      </c>
      <c r="K16" s="78">
        <v>10.53</v>
      </c>
      <c r="L16" s="78">
        <v>0.7</v>
      </c>
    </row>
    <row r="17" spans="2:12">
      <c r="B17" t="s">
        <v>208</v>
      </c>
      <c r="C17" t="s">
        <v>209</v>
      </c>
      <c r="D17" t="s">
        <v>210</v>
      </c>
      <c r="E17" t="s">
        <v>207</v>
      </c>
      <c r="F17" t="s">
        <v>155</v>
      </c>
      <c r="G17" t="s">
        <v>108</v>
      </c>
      <c r="H17" s="78">
        <v>0</v>
      </c>
      <c r="I17" s="78">
        <v>0</v>
      </c>
      <c r="J17" s="78">
        <v>2131.1305900000002</v>
      </c>
      <c r="K17" s="78">
        <v>2.13</v>
      </c>
      <c r="L17" s="78">
        <v>0.14000000000000001</v>
      </c>
    </row>
    <row r="18" spans="2:12">
      <c r="B18" t="s">
        <v>208</v>
      </c>
      <c r="C18" t="s">
        <v>209</v>
      </c>
      <c r="D18" t="s">
        <v>210</v>
      </c>
      <c r="E18" t="s">
        <v>207</v>
      </c>
      <c r="F18" t="s">
        <v>155</v>
      </c>
      <c r="G18" t="s">
        <v>108</v>
      </c>
      <c r="H18" s="78">
        <v>0</v>
      </c>
      <c r="I18" s="78">
        <v>0</v>
      </c>
      <c r="J18" s="78">
        <v>1376.38347</v>
      </c>
      <c r="K18" s="78">
        <v>1.38</v>
      </c>
      <c r="L18" s="78">
        <v>0.09</v>
      </c>
    </row>
    <row r="19" spans="2:12">
      <c r="B19" s="79" t="s">
        <v>213</v>
      </c>
      <c r="D19" s="16"/>
      <c r="I19" s="80">
        <v>0</v>
      </c>
      <c r="J19" s="80">
        <v>43605.796201539997</v>
      </c>
      <c r="K19" s="80">
        <v>43.57</v>
      </c>
      <c r="L19" s="80">
        <v>2.91</v>
      </c>
    </row>
    <row r="20" spans="2:12">
      <c r="B20" t="s">
        <v>214</v>
      </c>
      <c r="C20" t="s">
        <v>215</v>
      </c>
      <c r="D20" t="s">
        <v>198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-1.6812000000000001E-2</v>
      </c>
      <c r="K20" s="78">
        <v>0</v>
      </c>
      <c r="L20" s="78">
        <v>0</v>
      </c>
    </row>
    <row r="21" spans="2:12">
      <c r="B21" t="s">
        <v>216</v>
      </c>
      <c r="C21" t="s">
        <v>217</v>
      </c>
      <c r="D21" t="s">
        <v>198</v>
      </c>
      <c r="E21" t="s">
        <v>199</v>
      </c>
      <c r="F21" t="s">
        <v>155</v>
      </c>
      <c r="G21" t="s">
        <v>112</v>
      </c>
      <c r="H21" s="78">
        <v>0</v>
      </c>
      <c r="I21" s="78">
        <v>0</v>
      </c>
      <c r="J21" s="78">
        <f>19977.7861746+105.49769514</f>
        <v>20083.28386974</v>
      </c>
      <c r="K21" s="78">
        <v>19.96</v>
      </c>
      <c r="L21" s="78">
        <v>1.34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112</v>
      </c>
      <c r="H22" s="78">
        <v>0</v>
      </c>
      <c r="I22" s="78">
        <v>0</v>
      </c>
      <c r="J22" s="78">
        <v>144.19449757999999</v>
      </c>
      <c r="K22" s="78">
        <v>0.14000000000000001</v>
      </c>
      <c r="L22" s="78">
        <v>0.01</v>
      </c>
    </row>
    <row r="23" spans="2:12">
      <c r="B23" t="s">
        <v>220</v>
      </c>
      <c r="C23" t="s">
        <v>221</v>
      </c>
      <c r="D23" t="s">
        <v>222</v>
      </c>
      <c r="E23" t="s">
        <v>207</v>
      </c>
      <c r="F23" t="s">
        <v>155</v>
      </c>
      <c r="G23" t="s">
        <v>112</v>
      </c>
      <c r="H23" s="78">
        <v>0</v>
      </c>
      <c r="I23" s="78">
        <v>0</v>
      </c>
      <c r="J23" s="78">
        <v>155.17150283999999</v>
      </c>
      <c r="K23" s="78">
        <v>0.16</v>
      </c>
      <c r="L23" s="78">
        <v>0.01</v>
      </c>
    </row>
    <row r="24" spans="2:12">
      <c r="B24" t="s">
        <v>223</v>
      </c>
      <c r="C24" t="s">
        <v>224</v>
      </c>
      <c r="D24" t="s">
        <v>206</v>
      </c>
      <c r="E24" t="s">
        <v>207</v>
      </c>
      <c r="F24" t="s">
        <v>155</v>
      </c>
      <c r="G24" t="s">
        <v>112</v>
      </c>
      <c r="H24" s="78">
        <v>0</v>
      </c>
      <c r="I24" s="78">
        <v>0</v>
      </c>
      <c r="J24" s="78">
        <v>129.16287338000001</v>
      </c>
      <c r="K24" s="78">
        <v>0.13</v>
      </c>
      <c r="L24" s="78">
        <v>0.01</v>
      </c>
    </row>
    <row r="25" spans="2:12">
      <c r="B25" t="s">
        <v>225</v>
      </c>
      <c r="C25" t="s">
        <v>226</v>
      </c>
      <c r="D25" t="s">
        <v>210</v>
      </c>
      <c r="E25" t="s">
        <v>207</v>
      </c>
      <c r="F25" t="s">
        <v>155</v>
      </c>
      <c r="G25" t="s">
        <v>112</v>
      </c>
      <c r="H25" s="78">
        <v>0</v>
      </c>
      <c r="I25" s="78">
        <v>0</v>
      </c>
      <c r="J25" s="78">
        <v>23094.00027</v>
      </c>
      <c r="K25" s="78">
        <v>23.07</v>
      </c>
      <c r="L25" s="78">
        <v>1.54</v>
      </c>
    </row>
    <row r="26" spans="2:12">
      <c r="B26" s="79" t="s">
        <v>227</v>
      </c>
      <c r="D26" s="16"/>
      <c r="I26" s="80">
        <v>0</v>
      </c>
      <c r="J26" s="80">
        <v>19003.551930000001</v>
      </c>
      <c r="K26" s="80">
        <v>18.989999999999998</v>
      </c>
      <c r="L26" s="80">
        <v>1.27</v>
      </c>
    </row>
    <row r="27" spans="2:12">
      <c r="B27" t="s">
        <v>228</v>
      </c>
      <c r="C27" t="s">
        <v>229</v>
      </c>
      <c r="D27" t="s">
        <v>222</v>
      </c>
      <c r="E27" t="s">
        <v>207</v>
      </c>
      <c r="F27" t="s">
        <v>155</v>
      </c>
      <c r="G27" t="s">
        <v>108</v>
      </c>
      <c r="H27" s="78">
        <v>0</v>
      </c>
      <c r="I27" s="78">
        <v>0</v>
      </c>
      <c r="J27" s="78">
        <v>18658.587930000002</v>
      </c>
      <c r="K27" s="78">
        <v>18.64</v>
      </c>
      <c r="L27" s="78">
        <v>1.25</v>
      </c>
    </row>
    <row r="28" spans="2:12">
      <c r="B28" t="s">
        <v>230</v>
      </c>
      <c r="C28" t="s">
        <v>231</v>
      </c>
      <c r="D28" t="s">
        <v>206</v>
      </c>
      <c r="E28" t="s">
        <v>207</v>
      </c>
      <c r="F28" t="s">
        <v>155</v>
      </c>
      <c r="G28" t="s">
        <v>108</v>
      </c>
      <c r="H28" s="78">
        <v>0</v>
      </c>
      <c r="I28" s="78">
        <v>0</v>
      </c>
      <c r="J28" s="78">
        <v>344.964</v>
      </c>
      <c r="K28" s="78">
        <v>0.34</v>
      </c>
      <c r="L28" s="78">
        <v>0.02</v>
      </c>
    </row>
    <row r="29" spans="2:12">
      <c r="B29" s="79" t="s">
        <v>232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234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235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211</v>
      </c>
      <c r="C36" t="s">
        <v>211</v>
      </c>
      <c r="D36" s="16"/>
      <c r="E36" t="s">
        <v>211</v>
      </c>
      <c r="G36" t="s">
        <v>211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236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237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211</v>
      </c>
      <c r="C39" t="s">
        <v>211</v>
      </c>
      <c r="D39" s="16"/>
      <c r="E39" t="s">
        <v>211</v>
      </c>
      <c r="G39" t="s">
        <v>211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238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211</v>
      </c>
      <c r="C41" t="s">
        <v>211</v>
      </c>
      <c r="D41" s="16"/>
      <c r="E41" t="s">
        <v>211</v>
      </c>
      <c r="G41" t="s">
        <v>211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t="s">
        <v>239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-47900000</v>
      </c>
      <c r="H11" s="7"/>
      <c r="I11" s="77">
        <v>121.9049062861979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-47900000</v>
      </c>
      <c r="I12" s="80">
        <v>121.9049062861979</v>
      </c>
      <c r="J12" s="80">
        <v>100</v>
      </c>
      <c r="K12" s="80">
        <v>0.01</v>
      </c>
    </row>
    <row r="13" spans="2:49">
      <c r="B13" s="79" t="s">
        <v>872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873</v>
      </c>
      <c r="C15" s="16"/>
      <c r="D15" s="16"/>
      <c r="G15" s="80">
        <v>-47900000</v>
      </c>
      <c r="I15" s="80">
        <v>121.9049062861979</v>
      </c>
      <c r="J15" s="80">
        <v>100</v>
      </c>
      <c r="K15" s="80">
        <v>0.01</v>
      </c>
    </row>
    <row r="16" spans="2:49">
      <c r="B16" t="s">
        <v>973</v>
      </c>
      <c r="C16" t="s">
        <v>974</v>
      </c>
      <c r="D16" t="s">
        <v>584</v>
      </c>
      <c r="E16" t="s">
        <v>116</v>
      </c>
      <c r="F16" t="s">
        <v>975</v>
      </c>
      <c r="G16" s="78">
        <v>-13900000</v>
      </c>
      <c r="H16" s="78">
        <v>-1.2606188090351871</v>
      </c>
      <c r="I16" s="78">
        <v>175.226014455891</v>
      </c>
      <c r="J16" s="78">
        <v>143.74</v>
      </c>
      <c r="K16" s="78">
        <v>0.01</v>
      </c>
    </row>
    <row r="17" spans="2:11">
      <c r="B17" t="s">
        <v>976</v>
      </c>
      <c r="C17" t="s">
        <v>977</v>
      </c>
      <c r="D17" t="s">
        <v>584</v>
      </c>
      <c r="E17" t="s">
        <v>112</v>
      </c>
      <c r="F17" t="s">
        <v>975</v>
      </c>
      <c r="G17" s="78">
        <v>-34000000</v>
      </c>
      <c r="H17" s="78">
        <v>0.15682678873439146</v>
      </c>
      <c r="I17" s="78">
        <v>-53.321108169693098</v>
      </c>
      <c r="J17" s="78">
        <v>-43.74</v>
      </c>
      <c r="K17" s="78">
        <v>0</v>
      </c>
    </row>
    <row r="18" spans="2:11">
      <c r="B18" s="79" t="s">
        <v>971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211</v>
      </c>
      <c r="C19" t="s">
        <v>211</v>
      </c>
      <c r="D19" t="s">
        <v>211</v>
      </c>
      <c r="E19" t="s">
        <v>211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874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211</v>
      </c>
      <c r="C21" t="s">
        <v>211</v>
      </c>
      <c r="D21" t="s">
        <v>211</v>
      </c>
      <c r="E21" t="s">
        <v>211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553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236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872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972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874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211</v>
      </c>
      <c r="C30" t="s">
        <v>211</v>
      </c>
      <c r="D30" t="s">
        <v>211</v>
      </c>
      <c r="E30" t="s">
        <v>211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553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211</v>
      </c>
      <c r="C32" t="s">
        <v>211</v>
      </c>
      <c r="D32" t="s">
        <v>211</v>
      </c>
      <c r="E32" t="s">
        <v>211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239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985.88</v>
      </c>
      <c r="M11" s="7"/>
      <c r="N11" s="77">
        <v>407.28372880720002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876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877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878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879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8">
        <v>0</v>
      </c>
      <c r="I19" t="s">
        <v>211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880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8">
        <v>0</v>
      </c>
      <c r="I21" t="s">
        <v>211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882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236</v>
      </c>
      <c r="D26" s="16"/>
      <c r="H26" s="80">
        <v>0</v>
      </c>
      <c r="K26" s="80">
        <v>0</v>
      </c>
      <c r="L26" s="80">
        <v>985.88</v>
      </c>
      <c r="N26" s="80">
        <v>407.28372880720002</v>
      </c>
      <c r="P26" s="80">
        <v>100</v>
      </c>
      <c r="Q26" s="80">
        <v>0.03</v>
      </c>
    </row>
    <row r="27" spans="2:17">
      <c r="B27" s="79" t="s">
        <v>876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8">
        <v>0</v>
      </c>
      <c r="I28" t="s">
        <v>211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877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8">
        <v>0</v>
      </c>
      <c r="I30" t="s">
        <v>211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878</v>
      </c>
      <c r="D31" s="16"/>
      <c r="H31" s="80">
        <v>0</v>
      </c>
      <c r="K31" s="80">
        <v>0</v>
      </c>
      <c r="L31" s="80">
        <v>985.88</v>
      </c>
      <c r="N31" s="80">
        <v>407.28372880720002</v>
      </c>
      <c r="P31" s="80">
        <v>100</v>
      </c>
      <c r="Q31" s="80">
        <v>0.03</v>
      </c>
    </row>
    <row r="32" spans="2:17">
      <c r="B32" s="79" t="s">
        <v>879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8">
        <v>0</v>
      </c>
      <c r="I33" t="s">
        <v>211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880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8">
        <v>0</v>
      </c>
      <c r="I35" t="s">
        <v>211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881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8">
        <v>0</v>
      </c>
      <c r="I37" t="s">
        <v>211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882</v>
      </c>
      <c r="D38" s="16"/>
      <c r="H38" s="80">
        <v>0</v>
      </c>
      <c r="K38" s="80">
        <v>0</v>
      </c>
      <c r="L38" s="80">
        <v>985.88</v>
      </c>
      <c r="N38" s="80">
        <v>407.28372880720002</v>
      </c>
      <c r="P38" s="80">
        <v>100</v>
      </c>
      <c r="Q38" s="80">
        <v>0.03</v>
      </c>
    </row>
    <row r="39" spans="2:17">
      <c r="B39" t="s">
        <v>978</v>
      </c>
      <c r="C39" t="s">
        <v>979</v>
      </c>
      <c r="D39" s="16"/>
      <c r="E39" t="s">
        <v>211</v>
      </c>
      <c r="F39" t="s">
        <v>212</v>
      </c>
      <c r="G39" t="s">
        <v>980</v>
      </c>
      <c r="I39" t="s">
        <v>112</v>
      </c>
      <c r="J39" s="78">
        <v>0</v>
      </c>
      <c r="K39" s="78">
        <v>0</v>
      </c>
      <c r="L39" s="78">
        <v>985.88</v>
      </c>
      <c r="M39" s="78">
        <v>10993</v>
      </c>
      <c r="N39" s="78">
        <v>407.28372880720002</v>
      </c>
      <c r="O39" s="78">
        <v>0</v>
      </c>
      <c r="P39" s="78">
        <v>100</v>
      </c>
      <c r="Q39" s="78">
        <v>0.03</v>
      </c>
    </row>
    <row r="40" spans="2:17">
      <c r="B40" t="s">
        <v>239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2"/>
  <sheetViews>
    <sheetView rightToLeft="1" tabSelected="1" topLeftCell="A26" workbookViewId="0">
      <selection activeCell="J35" sqref="J3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2.0299999999999998</v>
      </c>
      <c r="H11" s="18"/>
      <c r="I11" s="18"/>
      <c r="J11" s="77">
        <v>1.32</v>
      </c>
      <c r="K11" s="77">
        <v>33227271.899999999</v>
      </c>
      <c r="L11" s="7"/>
      <c r="M11" s="77">
        <v>34325.975559696628</v>
      </c>
      <c r="N11" s="77">
        <v>100</v>
      </c>
      <c r="O11" s="77">
        <v>2.29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2.0299999999999998</v>
      </c>
      <c r="J12" s="80">
        <v>1.32</v>
      </c>
      <c r="K12" s="80">
        <v>33227271.899999999</v>
      </c>
      <c r="M12" s="80">
        <v>34325.975559696628</v>
      </c>
      <c r="N12" s="80">
        <v>100</v>
      </c>
      <c r="O12" s="80">
        <v>2.29</v>
      </c>
    </row>
    <row r="13" spans="2:59">
      <c r="B13" s="79" t="s">
        <v>981</v>
      </c>
      <c r="G13" s="80">
        <v>2.13</v>
      </c>
      <c r="J13" s="80">
        <v>0.54</v>
      </c>
      <c r="K13" s="80">
        <v>26018628.550000001</v>
      </c>
      <c r="M13" s="80">
        <v>26588.08780385663</v>
      </c>
      <c r="N13" s="80">
        <v>77.459999999999994</v>
      </c>
      <c r="O13" s="80">
        <v>1.78</v>
      </c>
    </row>
    <row r="14" spans="2:59">
      <c r="B14" t="s">
        <v>1109</v>
      </c>
      <c r="C14" t="s">
        <v>982</v>
      </c>
      <c r="D14" t="s">
        <v>983</v>
      </c>
      <c r="E14" t="s">
        <v>203</v>
      </c>
      <c r="F14" t="s">
        <v>155</v>
      </c>
      <c r="G14" s="78">
        <v>2.48</v>
      </c>
      <c r="H14" t="s">
        <v>108</v>
      </c>
      <c r="I14" s="78">
        <v>2.1</v>
      </c>
      <c r="J14" s="78">
        <v>-0.11</v>
      </c>
      <c r="K14" s="78">
        <v>59887</v>
      </c>
      <c r="L14" s="78">
        <v>101.52585077585269</v>
      </c>
      <c r="M14" s="78">
        <v>60.800786254134898</v>
      </c>
      <c r="N14" s="78">
        <v>0.18</v>
      </c>
      <c r="O14" s="78">
        <v>0</v>
      </c>
    </row>
    <row r="15" spans="2:59">
      <c r="B15" t="s">
        <v>1109</v>
      </c>
      <c r="C15" t="s">
        <v>982</v>
      </c>
      <c r="D15" t="s">
        <v>984</v>
      </c>
      <c r="E15" t="s">
        <v>203</v>
      </c>
      <c r="F15" t="s">
        <v>155</v>
      </c>
      <c r="G15" s="78">
        <v>2.77</v>
      </c>
      <c r="H15" t="s">
        <v>108</v>
      </c>
      <c r="I15" s="78">
        <v>2.1</v>
      </c>
      <c r="J15" s="78">
        <v>-0.03</v>
      </c>
      <c r="K15" s="78">
        <v>92264.6</v>
      </c>
      <c r="L15" s="78">
        <v>101.50428208782036</v>
      </c>
      <c r="M15" s="78">
        <v>93.652519851199102</v>
      </c>
      <c r="N15" s="78">
        <v>0.27</v>
      </c>
      <c r="O15" s="78">
        <v>0.01</v>
      </c>
    </row>
    <row r="16" spans="2:59">
      <c r="B16" t="s">
        <v>1109</v>
      </c>
      <c r="C16" t="s">
        <v>982</v>
      </c>
      <c r="D16" t="s">
        <v>985</v>
      </c>
      <c r="E16" t="s">
        <v>203</v>
      </c>
      <c r="F16" t="s">
        <v>155</v>
      </c>
      <c r="G16" s="78">
        <v>0.94</v>
      </c>
      <c r="H16" t="s">
        <v>108</v>
      </c>
      <c r="I16" s="78">
        <v>2.1</v>
      </c>
      <c r="J16" s="78">
        <v>-0.55000000000000004</v>
      </c>
      <c r="K16" s="78">
        <v>62215</v>
      </c>
      <c r="L16" s="78">
        <v>101.02395508828322</v>
      </c>
      <c r="M16" s="78">
        <v>62.8520536581754</v>
      </c>
      <c r="N16" s="78">
        <v>0.18</v>
      </c>
      <c r="O16" s="78">
        <v>0</v>
      </c>
    </row>
    <row r="17" spans="2:15">
      <c r="B17" t="s">
        <v>1109</v>
      </c>
      <c r="C17" t="s">
        <v>982</v>
      </c>
      <c r="D17" t="s">
        <v>986</v>
      </c>
      <c r="E17" t="s">
        <v>203</v>
      </c>
      <c r="F17" t="s">
        <v>155</v>
      </c>
      <c r="G17" s="78">
        <v>2.17</v>
      </c>
      <c r="H17" t="s">
        <v>108</v>
      </c>
      <c r="I17" s="78">
        <v>2.6</v>
      </c>
      <c r="J17" s="78">
        <v>1.34</v>
      </c>
      <c r="K17" s="78">
        <v>749794</v>
      </c>
      <c r="L17" s="78">
        <v>102.92702023486184</v>
      </c>
      <c r="M17" s="78">
        <v>771.74062209978001</v>
      </c>
      <c r="N17" s="78">
        <v>2.25</v>
      </c>
      <c r="O17" s="78">
        <v>0.05</v>
      </c>
    </row>
    <row r="18" spans="2:15">
      <c r="B18" t="s">
        <v>1109</v>
      </c>
      <c r="C18" t="s">
        <v>982</v>
      </c>
      <c r="D18" t="s">
        <v>987</v>
      </c>
      <c r="E18" t="s">
        <v>203</v>
      </c>
      <c r="F18" t="s">
        <v>155</v>
      </c>
      <c r="G18" s="78">
        <v>0.85</v>
      </c>
      <c r="H18" t="s">
        <v>108</v>
      </c>
      <c r="I18" s="78">
        <v>2.1</v>
      </c>
      <c r="J18" s="78">
        <v>1.07</v>
      </c>
      <c r="K18" s="78">
        <v>350000</v>
      </c>
      <c r="L18" s="78">
        <v>100.992909902186</v>
      </c>
      <c r="M18" s="78">
        <v>353.47518465765103</v>
      </c>
      <c r="N18" s="78">
        <v>1.03</v>
      </c>
      <c r="O18" s="78">
        <v>0.02</v>
      </c>
    </row>
    <row r="19" spans="2:15">
      <c r="B19" t="s">
        <v>1109</v>
      </c>
      <c r="C19" t="s">
        <v>982</v>
      </c>
      <c r="D19" t="s">
        <v>988</v>
      </c>
      <c r="E19" t="s">
        <v>203</v>
      </c>
      <c r="F19" t="s">
        <v>155</v>
      </c>
      <c r="G19" s="78">
        <v>0.26</v>
      </c>
      <c r="H19" t="s">
        <v>108</v>
      </c>
      <c r="I19" s="78">
        <v>2.1</v>
      </c>
      <c r="J19" s="78">
        <v>-0.85</v>
      </c>
      <c r="K19" s="78">
        <v>135791.5</v>
      </c>
      <c r="L19" s="78">
        <v>100.37703532983066</v>
      </c>
      <c r="M19" s="78">
        <v>136.30348192990701</v>
      </c>
      <c r="N19" s="78">
        <v>0.4</v>
      </c>
      <c r="O19" s="78">
        <v>0.01</v>
      </c>
    </row>
    <row r="20" spans="2:15">
      <c r="B20" t="s">
        <v>1109</v>
      </c>
      <c r="C20" t="s">
        <v>982</v>
      </c>
      <c r="D20" t="s">
        <v>989</v>
      </c>
      <c r="E20" t="s">
        <v>203</v>
      </c>
      <c r="F20" t="s">
        <v>155</v>
      </c>
      <c r="G20" s="78">
        <v>3.34</v>
      </c>
      <c r="H20" t="s">
        <v>108</v>
      </c>
      <c r="I20" s="78">
        <v>2.1</v>
      </c>
      <c r="J20" s="78">
        <v>-0.16</v>
      </c>
      <c r="K20" s="78">
        <v>520340</v>
      </c>
      <c r="L20" s="78">
        <v>102.24337452544414</v>
      </c>
      <c r="M20" s="78">
        <v>532.01317500569598</v>
      </c>
      <c r="N20" s="78">
        <v>1.55</v>
      </c>
      <c r="O20" s="78">
        <v>0.04</v>
      </c>
    </row>
    <row r="21" spans="2:15">
      <c r="B21" t="s">
        <v>1109</v>
      </c>
      <c r="C21" t="s">
        <v>982</v>
      </c>
      <c r="D21" t="s">
        <v>990</v>
      </c>
      <c r="E21" t="s">
        <v>203</v>
      </c>
      <c r="F21" t="s">
        <v>155</v>
      </c>
      <c r="G21" s="78">
        <v>1.78</v>
      </c>
      <c r="H21" t="s">
        <v>108</v>
      </c>
      <c r="I21" s="78">
        <v>2.1</v>
      </c>
      <c r="J21" s="78">
        <v>-0.33</v>
      </c>
      <c r="K21" s="78">
        <v>108603.65</v>
      </c>
      <c r="L21" s="78">
        <v>101.50974591723022</v>
      </c>
      <c r="M21" s="78">
        <v>110.243289171838</v>
      </c>
      <c r="N21" s="78">
        <v>0.32</v>
      </c>
      <c r="O21" s="78">
        <v>0.01</v>
      </c>
    </row>
    <row r="22" spans="2:15">
      <c r="B22" t="s">
        <v>1109</v>
      </c>
      <c r="C22" t="s">
        <v>982</v>
      </c>
      <c r="D22" t="s">
        <v>991</v>
      </c>
      <c r="E22" t="s">
        <v>203</v>
      </c>
      <c r="F22" t="s">
        <v>155</v>
      </c>
      <c r="G22" s="78">
        <v>2.31</v>
      </c>
      <c r="H22" t="s">
        <v>108</v>
      </c>
      <c r="I22" s="78">
        <v>2.1</v>
      </c>
      <c r="J22" s="78">
        <v>-0.18</v>
      </c>
      <c r="K22" s="78">
        <v>163473.32</v>
      </c>
      <c r="L22" s="78">
        <v>101.60173478572344</v>
      </c>
      <c r="M22" s="78">
        <v>166.09172903181701</v>
      </c>
      <c r="N22" s="78">
        <v>0.48</v>
      </c>
      <c r="O22" s="78">
        <v>0.01</v>
      </c>
    </row>
    <row r="23" spans="2:15">
      <c r="B23" t="s">
        <v>1109</v>
      </c>
      <c r="C23" t="s">
        <v>982</v>
      </c>
      <c r="D23" t="s">
        <v>992</v>
      </c>
      <c r="E23" t="s">
        <v>203</v>
      </c>
      <c r="F23" t="s">
        <v>155</v>
      </c>
      <c r="G23" s="78">
        <v>2.36</v>
      </c>
      <c r="H23" t="s">
        <v>108</v>
      </c>
      <c r="I23" s="78">
        <v>2.1</v>
      </c>
      <c r="J23" s="78">
        <v>-0.16</v>
      </c>
      <c r="K23" s="78">
        <v>200464.24</v>
      </c>
      <c r="L23" s="78">
        <v>101.59776539736863</v>
      </c>
      <c r="M23" s="78">
        <v>203.66718826081799</v>
      </c>
      <c r="N23" s="78">
        <v>0.59</v>
      </c>
      <c r="O23" s="78">
        <v>0.01</v>
      </c>
    </row>
    <row r="24" spans="2:15">
      <c r="B24" t="s">
        <v>1109</v>
      </c>
      <c r="C24" t="s">
        <v>982</v>
      </c>
      <c r="D24" t="s">
        <v>993</v>
      </c>
      <c r="E24" t="s">
        <v>203</v>
      </c>
      <c r="F24" t="s">
        <v>155</v>
      </c>
      <c r="G24" s="78">
        <v>0.9</v>
      </c>
      <c r="H24" t="s">
        <v>108</v>
      </c>
      <c r="I24" s="78">
        <v>2.1</v>
      </c>
      <c r="J24" s="78">
        <v>-0.56000000000000005</v>
      </c>
      <c r="K24" s="78">
        <v>61050</v>
      </c>
      <c r="L24" s="78">
        <v>100.98932228494087</v>
      </c>
      <c r="M24" s="78">
        <v>61.653981254956399</v>
      </c>
      <c r="N24" s="78">
        <v>0.18</v>
      </c>
      <c r="O24" s="78">
        <v>0</v>
      </c>
    </row>
    <row r="25" spans="2:15">
      <c r="B25" t="s">
        <v>1109</v>
      </c>
      <c r="C25" t="s">
        <v>982</v>
      </c>
      <c r="D25" t="s">
        <v>994</v>
      </c>
      <c r="E25" t="s">
        <v>203</v>
      </c>
      <c r="F25" t="s">
        <v>155</v>
      </c>
      <c r="G25" s="78">
        <v>0.03</v>
      </c>
      <c r="H25" t="s">
        <v>108</v>
      </c>
      <c r="I25" s="78">
        <v>2.1</v>
      </c>
      <c r="J25" s="78">
        <v>-3.51</v>
      </c>
      <c r="K25" s="78">
        <v>600340</v>
      </c>
      <c r="L25" s="78">
        <v>100.13749357463071</v>
      </c>
      <c r="M25" s="78">
        <v>601.16542892593804</v>
      </c>
      <c r="N25" s="78">
        <v>1.75</v>
      </c>
      <c r="O25" s="78">
        <v>0.04</v>
      </c>
    </row>
    <row r="26" spans="2:15">
      <c r="B26" t="s">
        <v>1109</v>
      </c>
      <c r="C26" t="s">
        <v>982</v>
      </c>
      <c r="D26" t="s">
        <v>995</v>
      </c>
      <c r="E26" t="s">
        <v>203</v>
      </c>
      <c r="F26" t="s">
        <v>155</v>
      </c>
      <c r="G26" s="78">
        <v>0.11</v>
      </c>
      <c r="H26" t="s">
        <v>108</v>
      </c>
      <c r="I26" s="78">
        <v>2.1</v>
      </c>
      <c r="J26" s="78">
        <v>-1.27</v>
      </c>
      <c r="K26" s="78">
        <v>130340</v>
      </c>
      <c r="L26" s="78">
        <v>100.22576423845558</v>
      </c>
      <c r="M26" s="78">
        <v>130.634261108403</v>
      </c>
      <c r="N26" s="78">
        <v>0.38</v>
      </c>
      <c r="O26" s="78">
        <v>0.01</v>
      </c>
    </row>
    <row r="27" spans="2:15">
      <c r="B27" t="s">
        <v>1109</v>
      </c>
      <c r="C27" t="s">
        <v>982</v>
      </c>
      <c r="D27" t="s">
        <v>996</v>
      </c>
      <c r="E27" t="s">
        <v>203</v>
      </c>
      <c r="F27" t="s">
        <v>155</v>
      </c>
      <c r="G27" s="78">
        <v>2.1800000000000002</v>
      </c>
      <c r="H27" t="s">
        <v>108</v>
      </c>
      <c r="I27" s="78">
        <v>2.1</v>
      </c>
      <c r="J27" s="78">
        <v>-0.35</v>
      </c>
      <c r="K27" s="78">
        <v>95150</v>
      </c>
      <c r="L27" s="78">
        <v>101.89772835219937</v>
      </c>
      <c r="M27" s="78">
        <v>96.955688527117701</v>
      </c>
      <c r="N27" s="78">
        <v>0.28000000000000003</v>
      </c>
      <c r="O27" s="78">
        <v>0.01</v>
      </c>
    </row>
    <row r="28" spans="2:15">
      <c r="B28" t="s">
        <v>1109</v>
      </c>
      <c r="C28" t="s">
        <v>982</v>
      </c>
      <c r="D28" t="s">
        <v>997</v>
      </c>
      <c r="E28" t="s">
        <v>203</v>
      </c>
      <c r="F28" t="s">
        <v>155</v>
      </c>
      <c r="G28" s="78">
        <v>1.1499999999999999</v>
      </c>
      <c r="H28" t="s">
        <v>108</v>
      </c>
      <c r="I28" s="78">
        <v>2.1</v>
      </c>
      <c r="J28" s="78">
        <v>-0.49</v>
      </c>
      <c r="K28" s="78">
        <v>116931.12</v>
      </c>
      <c r="L28" s="78">
        <v>101.17735254380186</v>
      </c>
      <c r="M28" s="78">
        <v>118.307811515816</v>
      </c>
      <c r="N28" s="78">
        <v>0.34</v>
      </c>
      <c r="O28" s="78">
        <v>0.01</v>
      </c>
    </row>
    <row r="29" spans="2:15">
      <c r="B29" t="s">
        <v>1109</v>
      </c>
      <c r="C29" t="s">
        <v>982</v>
      </c>
      <c r="D29" t="s">
        <v>998</v>
      </c>
      <c r="E29" t="s">
        <v>203</v>
      </c>
      <c r="F29" t="s">
        <v>155</v>
      </c>
      <c r="G29" s="78">
        <v>1.28</v>
      </c>
      <c r="H29" t="s">
        <v>108</v>
      </c>
      <c r="I29" s="78">
        <v>2.1</v>
      </c>
      <c r="J29" s="78">
        <v>-0.54</v>
      </c>
      <c r="K29" s="78">
        <v>250340</v>
      </c>
      <c r="L29" s="78">
        <v>101.36500768410801</v>
      </c>
      <c r="M29" s="78">
        <v>253.757160236396</v>
      </c>
      <c r="N29" s="78">
        <v>0.74</v>
      </c>
      <c r="O29" s="78">
        <v>0.02</v>
      </c>
    </row>
    <row r="30" spans="2:15">
      <c r="B30" t="s">
        <v>1109</v>
      </c>
      <c r="C30" t="s">
        <v>982</v>
      </c>
      <c r="D30" t="s">
        <v>999</v>
      </c>
      <c r="E30" t="s">
        <v>203</v>
      </c>
      <c r="F30" t="s">
        <v>155</v>
      </c>
      <c r="G30" s="78">
        <v>1.36</v>
      </c>
      <c r="H30" t="s">
        <v>108</v>
      </c>
      <c r="I30" s="78">
        <v>2.1</v>
      </c>
      <c r="J30" s="78">
        <v>-0.44</v>
      </c>
      <c r="K30" s="78">
        <v>45970.82</v>
      </c>
      <c r="L30" s="78">
        <v>101.3100005651733</v>
      </c>
      <c r="M30" s="78">
        <v>46.573038001814801</v>
      </c>
      <c r="N30" s="78">
        <v>0.14000000000000001</v>
      </c>
      <c r="O30" s="78">
        <v>0</v>
      </c>
    </row>
    <row r="31" spans="2:15">
      <c r="B31" t="s">
        <v>1109</v>
      </c>
      <c r="C31" t="s">
        <v>982</v>
      </c>
      <c r="D31" t="s">
        <v>1000</v>
      </c>
      <c r="E31" t="s">
        <v>203</v>
      </c>
      <c r="F31" t="s">
        <v>155</v>
      </c>
      <c r="G31" s="78">
        <v>1.69</v>
      </c>
      <c r="H31" t="s">
        <v>108</v>
      </c>
      <c r="I31" s="78">
        <v>2.1</v>
      </c>
      <c r="J31" s="78">
        <v>-0.35</v>
      </c>
      <c r="K31" s="78">
        <v>56908.56</v>
      </c>
      <c r="L31" s="78">
        <v>101.47905917901912</v>
      </c>
      <c r="M31" s="78">
        <v>57.750271280327603</v>
      </c>
      <c r="N31" s="78">
        <v>0.17</v>
      </c>
      <c r="O31" s="78">
        <v>0</v>
      </c>
    </row>
    <row r="32" spans="2:15">
      <c r="B32" t="s">
        <v>1109</v>
      </c>
      <c r="C32" t="s">
        <v>982</v>
      </c>
      <c r="D32" t="s">
        <v>1001</v>
      </c>
      <c r="E32" t="s">
        <v>203</v>
      </c>
      <c r="F32" t="s">
        <v>155</v>
      </c>
      <c r="G32" s="78">
        <v>5.3</v>
      </c>
      <c r="H32" t="s">
        <v>108</v>
      </c>
      <c r="I32" s="78">
        <v>2.1</v>
      </c>
      <c r="J32" s="78">
        <v>0.35</v>
      </c>
      <c r="K32" s="78">
        <v>351895</v>
      </c>
      <c r="L32" s="78">
        <v>100.83733643105387</v>
      </c>
      <c r="M32" s="78">
        <v>354.84154503405699</v>
      </c>
      <c r="N32" s="78">
        <v>1.03</v>
      </c>
      <c r="O32" s="78">
        <v>0.02</v>
      </c>
    </row>
    <row r="33" spans="2:15">
      <c r="B33" t="s">
        <v>1109</v>
      </c>
      <c r="C33" t="s">
        <v>982</v>
      </c>
      <c r="D33" t="s">
        <v>1002</v>
      </c>
      <c r="E33" t="s">
        <v>203</v>
      </c>
      <c r="F33" t="s">
        <v>155</v>
      </c>
      <c r="G33" s="78">
        <v>5.37</v>
      </c>
      <c r="H33" t="s">
        <v>108</v>
      </c>
      <c r="I33" s="78">
        <v>2.1</v>
      </c>
      <c r="J33" s="78">
        <v>0.41</v>
      </c>
      <c r="K33" s="78">
        <v>140641</v>
      </c>
      <c r="L33" s="78">
        <v>100.52264282803593</v>
      </c>
      <c r="M33" s="78">
        <v>141.37605009977801</v>
      </c>
      <c r="N33" s="78">
        <v>0.41</v>
      </c>
      <c r="O33" s="78">
        <v>0.01</v>
      </c>
    </row>
    <row r="34" spans="2:15">
      <c r="B34" t="s">
        <v>1109</v>
      </c>
      <c r="C34" t="s">
        <v>982</v>
      </c>
      <c r="D34" t="s">
        <v>1003</v>
      </c>
      <c r="E34" t="s">
        <v>203</v>
      </c>
      <c r="F34" t="s">
        <v>155</v>
      </c>
      <c r="G34" s="78">
        <v>2.4300000000000002</v>
      </c>
      <c r="H34" t="s">
        <v>108</v>
      </c>
      <c r="I34" s="78">
        <v>2.1</v>
      </c>
      <c r="J34" s="78">
        <v>-0.3</v>
      </c>
      <c r="K34" s="78">
        <v>420340</v>
      </c>
      <c r="L34" s="78">
        <v>101.9911528297621</v>
      </c>
      <c r="M34" s="78">
        <v>428.709611804622</v>
      </c>
      <c r="N34" s="78">
        <v>1.25</v>
      </c>
      <c r="O34" s="78">
        <v>0.03</v>
      </c>
    </row>
    <row r="35" spans="2:15">
      <c r="B35" t="s">
        <v>1109</v>
      </c>
      <c r="C35" t="s">
        <v>982</v>
      </c>
      <c r="D35" t="s">
        <v>1004</v>
      </c>
      <c r="E35" t="s">
        <v>203</v>
      </c>
      <c r="F35" t="s">
        <v>155</v>
      </c>
      <c r="G35" s="78">
        <v>5.45</v>
      </c>
      <c r="H35" t="s">
        <v>108</v>
      </c>
      <c r="I35" s="78">
        <v>2.1</v>
      </c>
      <c r="J35" s="78">
        <v>0.41</v>
      </c>
      <c r="K35" s="78">
        <v>401638</v>
      </c>
      <c r="L35" s="78">
        <v>100.52678998736798</v>
      </c>
      <c r="M35" s="78">
        <v>403.75378876946502</v>
      </c>
      <c r="N35" s="78">
        <v>1.18</v>
      </c>
      <c r="O35" s="78">
        <v>0.03</v>
      </c>
    </row>
    <row r="36" spans="2:15">
      <c r="B36" t="s">
        <v>1109</v>
      </c>
      <c r="C36" t="s">
        <v>982</v>
      </c>
      <c r="D36" t="s">
        <v>1005</v>
      </c>
      <c r="E36" t="s">
        <v>203</v>
      </c>
      <c r="F36" t="s">
        <v>155</v>
      </c>
      <c r="G36" s="78">
        <v>2.59</v>
      </c>
      <c r="H36" t="s">
        <v>108</v>
      </c>
      <c r="I36" s="78">
        <v>2.1</v>
      </c>
      <c r="J36" s="78">
        <v>-0.3</v>
      </c>
      <c r="K36" s="78">
        <v>1400340</v>
      </c>
      <c r="L36" s="78">
        <v>102.11731302452118</v>
      </c>
      <c r="M36" s="78">
        <v>1429.9895812075799</v>
      </c>
      <c r="N36" s="78">
        <v>4.17</v>
      </c>
      <c r="O36" s="78">
        <v>0.1</v>
      </c>
    </row>
    <row r="37" spans="2:15">
      <c r="B37" t="s">
        <v>1109</v>
      </c>
      <c r="C37" t="s">
        <v>982</v>
      </c>
      <c r="D37" t="s">
        <v>1006</v>
      </c>
      <c r="E37" t="s">
        <v>203</v>
      </c>
      <c r="F37" t="s">
        <v>155</v>
      </c>
      <c r="G37" s="78">
        <v>1.32</v>
      </c>
      <c r="H37" t="s">
        <v>108</v>
      </c>
      <c r="I37" s="78">
        <v>2.1</v>
      </c>
      <c r="J37" s="78">
        <v>-0.45</v>
      </c>
      <c r="K37" s="78">
        <v>31244.44</v>
      </c>
      <c r="L37" s="78">
        <v>101.28635433408344</v>
      </c>
      <c r="M37" s="78">
        <v>31.646354208100099</v>
      </c>
      <c r="N37" s="78">
        <v>0.09</v>
      </c>
      <c r="O37" s="78">
        <v>0</v>
      </c>
    </row>
    <row r="38" spans="2:15">
      <c r="B38" t="s">
        <v>1109</v>
      </c>
      <c r="C38" t="s">
        <v>982</v>
      </c>
      <c r="D38" t="s">
        <v>1007</v>
      </c>
      <c r="E38" t="s">
        <v>203</v>
      </c>
      <c r="F38" t="s">
        <v>155</v>
      </c>
      <c r="G38" s="78">
        <v>2.63</v>
      </c>
      <c r="H38" t="s">
        <v>108</v>
      </c>
      <c r="I38" s="78">
        <v>1.1000000000000001</v>
      </c>
      <c r="J38" s="78">
        <v>-0.32</v>
      </c>
      <c r="K38" s="78">
        <v>525340</v>
      </c>
      <c r="L38" s="78">
        <v>99.499436562993296</v>
      </c>
      <c r="M38" s="78">
        <v>522.710340040029</v>
      </c>
      <c r="N38" s="78">
        <v>1.52</v>
      </c>
      <c r="O38" s="78">
        <v>0.03</v>
      </c>
    </row>
    <row r="39" spans="2:15">
      <c r="B39" t="s">
        <v>1109</v>
      </c>
      <c r="C39" t="s">
        <v>982</v>
      </c>
      <c r="D39" t="s">
        <v>1008</v>
      </c>
      <c r="E39" t="s">
        <v>203</v>
      </c>
      <c r="F39" t="s">
        <v>155</v>
      </c>
      <c r="G39" s="78">
        <v>5.62</v>
      </c>
      <c r="H39" t="s">
        <v>108</v>
      </c>
      <c r="I39" s="78">
        <v>2.1</v>
      </c>
      <c r="J39" s="78">
        <v>0.47</v>
      </c>
      <c r="K39" s="78">
        <v>100340</v>
      </c>
      <c r="L39" s="78">
        <v>100.22053067074945</v>
      </c>
      <c r="M39" s="78">
        <v>100.56128047503</v>
      </c>
      <c r="N39" s="78">
        <v>0.28999999999999998</v>
      </c>
      <c r="O39" s="78">
        <v>0.01</v>
      </c>
    </row>
    <row r="40" spans="2:15">
      <c r="B40" t="s">
        <v>1109</v>
      </c>
      <c r="C40" t="s">
        <v>982</v>
      </c>
      <c r="D40" t="s">
        <v>1009</v>
      </c>
      <c r="E40" t="s">
        <v>203</v>
      </c>
      <c r="F40" t="s">
        <v>155</v>
      </c>
      <c r="G40" s="78">
        <v>5.78</v>
      </c>
      <c r="H40" t="s">
        <v>108</v>
      </c>
      <c r="I40" s="78">
        <v>1.1000000000000001</v>
      </c>
      <c r="J40" s="78">
        <v>0.43</v>
      </c>
      <c r="K40" s="78">
        <v>940921</v>
      </c>
      <c r="L40" s="78">
        <v>94.733699238799645</v>
      </c>
      <c r="M40" s="78">
        <v>891.36927021470603</v>
      </c>
      <c r="N40" s="78">
        <v>2.6</v>
      </c>
      <c r="O40" s="78">
        <v>0.06</v>
      </c>
    </row>
    <row r="41" spans="2:15">
      <c r="B41" t="s">
        <v>1109</v>
      </c>
      <c r="C41" t="s">
        <v>982</v>
      </c>
      <c r="D41" t="s">
        <v>1010</v>
      </c>
      <c r="E41" t="s">
        <v>203</v>
      </c>
      <c r="F41" t="s">
        <v>155</v>
      </c>
      <c r="G41" s="78">
        <v>0.9</v>
      </c>
      <c r="H41" t="s">
        <v>108</v>
      </c>
      <c r="I41" s="78">
        <v>2.1</v>
      </c>
      <c r="J41" s="78">
        <v>-0.56000000000000005</v>
      </c>
      <c r="K41" s="78">
        <v>634494.66</v>
      </c>
      <c r="L41" s="78">
        <v>100.98932219405282</v>
      </c>
      <c r="M41" s="78">
        <v>640.77185649145997</v>
      </c>
      <c r="N41" s="78">
        <v>1.87</v>
      </c>
      <c r="O41" s="78">
        <v>0.04</v>
      </c>
    </row>
    <row r="42" spans="2:15">
      <c r="B42" t="s">
        <v>1109</v>
      </c>
      <c r="C42" t="s">
        <v>982</v>
      </c>
      <c r="D42" t="s">
        <v>1011</v>
      </c>
      <c r="E42" t="s">
        <v>203</v>
      </c>
      <c r="F42" t="s">
        <v>155</v>
      </c>
      <c r="G42" s="78">
        <v>1.73</v>
      </c>
      <c r="H42" t="s">
        <v>108</v>
      </c>
      <c r="I42" s="78">
        <v>2.1</v>
      </c>
      <c r="J42" s="78">
        <v>-0.41</v>
      </c>
      <c r="K42" s="78">
        <v>18150</v>
      </c>
      <c r="L42" s="78">
        <v>101.62103352681874</v>
      </c>
      <c r="M42" s="78">
        <v>18.444217585117599</v>
      </c>
      <c r="N42" s="78">
        <v>0.05</v>
      </c>
      <c r="O42" s="78">
        <v>0</v>
      </c>
    </row>
    <row r="43" spans="2:15">
      <c r="B43" t="s">
        <v>1109</v>
      </c>
      <c r="C43" t="s">
        <v>982</v>
      </c>
      <c r="D43" t="s">
        <v>1012</v>
      </c>
      <c r="E43" t="s">
        <v>203</v>
      </c>
      <c r="F43" t="s">
        <v>155</v>
      </c>
      <c r="G43" s="78">
        <v>2.89</v>
      </c>
      <c r="H43" t="s">
        <v>108</v>
      </c>
      <c r="I43" s="78">
        <v>2.1</v>
      </c>
      <c r="J43" s="78">
        <v>0.01</v>
      </c>
      <c r="K43" s="78">
        <v>96395.839999999997</v>
      </c>
      <c r="L43" s="78">
        <v>101.45368828025057</v>
      </c>
      <c r="M43" s="78">
        <v>97.797135028729102</v>
      </c>
      <c r="N43" s="78">
        <v>0.28000000000000003</v>
      </c>
      <c r="O43" s="78">
        <v>0.01</v>
      </c>
    </row>
    <row r="44" spans="2:15">
      <c r="B44" t="s">
        <v>1109</v>
      </c>
      <c r="C44" t="s">
        <v>982</v>
      </c>
      <c r="D44" t="s">
        <v>1013</v>
      </c>
      <c r="E44" t="s">
        <v>203</v>
      </c>
      <c r="F44" t="s">
        <v>155</v>
      </c>
      <c r="G44" s="78">
        <v>2.89</v>
      </c>
      <c r="H44" t="s">
        <v>108</v>
      </c>
      <c r="I44" s="78">
        <v>2.1</v>
      </c>
      <c r="J44" s="78">
        <v>0.01</v>
      </c>
      <c r="K44" s="78">
        <v>359827.22</v>
      </c>
      <c r="L44" s="78">
        <v>101.4536916261185</v>
      </c>
      <c r="M44" s="78">
        <v>365.05799816563501</v>
      </c>
      <c r="N44" s="78">
        <v>1.06</v>
      </c>
      <c r="O44" s="78">
        <v>0.02</v>
      </c>
    </row>
    <row r="45" spans="2:15">
      <c r="B45" t="s">
        <v>1109</v>
      </c>
      <c r="C45" t="s">
        <v>982</v>
      </c>
      <c r="D45" t="s">
        <v>1014</v>
      </c>
      <c r="E45" t="s">
        <v>203</v>
      </c>
      <c r="F45" t="s">
        <v>155</v>
      </c>
      <c r="G45" s="78">
        <v>3.34</v>
      </c>
      <c r="H45" t="s">
        <v>108</v>
      </c>
      <c r="I45" s="78">
        <v>1.1000000000000001</v>
      </c>
      <c r="J45" s="78">
        <v>-0.01</v>
      </c>
      <c r="K45" s="78">
        <v>547971</v>
      </c>
      <c r="L45" s="78">
        <v>98.331555040734457</v>
      </c>
      <c r="M45" s="78">
        <v>538.82840547226294</v>
      </c>
      <c r="N45" s="78">
        <v>1.57</v>
      </c>
      <c r="O45" s="78">
        <v>0.04</v>
      </c>
    </row>
    <row r="46" spans="2:15">
      <c r="B46" t="s">
        <v>1109</v>
      </c>
      <c r="C46" t="s">
        <v>982</v>
      </c>
      <c r="D46" t="s">
        <v>1015</v>
      </c>
      <c r="E46" t="s">
        <v>203</v>
      </c>
      <c r="F46" t="s">
        <v>155</v>
      </c>
      <c r="G46" s="78">
        <v>2.46</v>
      </c>
      <c r="H46" t="s">
        <v>108</v>
      </c>
      <c r="I46" s="78">
        <v>1.1000000000000001</v>
      </c>
      <c r="J46" s="78">
        <v>-0.16</v>
      </c>
      <c r="K46" s="78">
        <v>940397.07</v>
      </c>
      <c r="L46" s="78">
        <v>99.149316585440445</v>
      </c>
      <c r="M46" s="78">
        <v>932.39726809450599</v>
      </c>
      <c r="N46" s="78">
        <v>2.72</v>
      </c>
      <c r="O46" s="78">
        <v>0.06</v>
      </c>
    </row>
    <row r="47" spans="2:15">
      <c r="B47" t="s">
        <v>1109</v>
      </c>
      <c r="C47" t="s">
        <v>982</v>
      </c>
      <c r="D47" t="s">
        <v>1016</v>
      </c>
      <c r="E47" t="s">
        <v>203</v>
      </c>
      <c r="F47" t="s">
        <v>155</v>
      </c>
      <c r="G47" s="78">
        <v>3.85</v>
      </c>
      <c r="H47" t="s">
        <v>108</v>
      </c>
      <c r="I47" s="78">
        <v>1.1000000000000001</v>
      </c>
      <c r="J47" s="78">
        <v>0.04</v>
      </c>
      <c r="K47" s="78">
        <v>1400991</v>
      </c>
      <c r="L47" s="78">
        <v>97.909908619119605</v>
      </c>
      <c r="M47" s="78">
        <v>1371.7090078620899</v>
      </c>
      <c r="N47" s="78">
        <v>4</v>
      </c>
      <c r="O47" s="78">
        <v>0.09</v>
      </c>
    </row>
    <row r="48" spans="2:15">
      <c r="B48" t="s">
        <v>1017</v>
      </c>
      <c r="C48" t="s">
        <v>982</v>
      </c>
      <c r="D48" t="s">
        <v>506</v>
      </c>
      <c r="E48" t="s">
        <v>203</v>
      </c>
      <c r="F48" t="s">
        <v>155</v>
      </c>
      <c r="G48" s="78">
        <v>0.08</v>
      </c>
      <c r="H48" t="s">
        <v>108</v>
      </c>
      <c r="I48" s="78">
        <v>5.8</v>
      </c>
      <c r="J48" s="78">
        <v>1.54</v>
      </c>
      <c r="K48" s="78">
        <v>98796.41</v>
      </c>
      <c r="L48" s="78">
        <v>94.831622516487187</v>
      </c>
      <c r="M48" s="78">
        <v>93.690238591040995</v>
      </c>
      <c r="N48" s="78">
        <v>0.27</v>
      </c>
      <c r="O48" s="78">
        <v>0.01</v>
      </c>
    </row>
    <row r="49" spans="2:15">
      <c r="B49" t="s">
        <v>1018</v>
      </c>
      <c r="C49" t="s">
        <v>982</v>
      </c>
      <c r="D49" t="s">
        <v>1019</v>
      </c>
      <c r="E49" t="s">
        <v>203</v>
      </c>
      <c r="F49" t="s">
        <v>155</v>
      </c>
      <c r="G49" s="78">
        <v>0.13</v>
      </c>
      <c r="H49" t="s">
        <v>108</v>
      </c>
      <c r="I49" s="78">
        <v>5.8</v>
      </c>
      <c r="J49" s="78">
        <v>1.54</v>
      </c>
      <c r="K49" s="78">
        <v>36210.080000000002</v>
      </c>
      <c r="L49" s="78">
        <v>97.057922552882516</v>
      </c>
      <c r="M49" s="78">
        <v>35.144751402736802</v>
      </c>
      <c r="N49" s="78">
        <v>0.1</v>
      </c>
      <c r="O49" s="78">
        <v>0</v>
      </c>
    </row>
    <row r="50" spans="2:15">
      <c r="B50" t="s">
        <v>1020</v>
      </c>
      <c r="C50" t="s">
        <v>982</v>
      </c>
      <c r="D50" t="s">
        <v>1021</v>
      </c>
      <c r="E50" t="s">
        <v>203</v>
      </c>
      <c r="F50" t="s">
        <v>155</v>
      </c>
      <c r="G50" s="78">
        <v>0.17</v>
      </c>
      <c r="H50" t="s">
        <v>108</v>
      </c>
      <c r="I50" s="78">
        <v>5.8</v>
      </c>
      <c r="J50" s="78">
        <v>1.54</v>
      </c>
      <c r="K50" s="78">
        <v>95837.7</v>
      </c>
      <c r="L50" s="78">
        <v>98.431039115567572</v>
      </c>
      <c r="M50" s="78">
        <v>94.3340439744603</v>
      </c>
      <c r="N50" s="78">
        <v>0.27</v>
      </c>
      <c r="O50" s="78">
        <v>0.01</v>
      </c>
    </row>
    <row r="51" spans="2:15">
      <c r="B51" t="s">
        <v>1022</v>
      </c>
      <c r="C51" t="s">
        <v>982</v>
      </c>
      <c r="D51" t="s">
        <v>1023</v>
      </c>
      <c r="E51" t="s">
        <v>203</v>
      </c>
      <c r="F51" t="s">
        <v>155</v>
      </c>
      <c r="G51" s="78">
        <v>0.21</v>
      </c>
      <c r="H51" t="s">
        <v>108</v>
      </c>
      <c r="I51" s="78">
        <v>5.8</v>
      </c>
      <c r="J51" s="78">
        <v>1.54</v>
      </c>
      <c r="K51" s="78">
        <v>87710.73</v>
      </c>
      <c r="L51" s="78">
        <v>98.933098100552698</v>
      </c>
      <c r="M51" s="78">
        <v>86.774942555610906</v>
      </c>
      <c r="N51" s="78">
        <v>0.25</v>
      </c>
      <c r="O51" s="78">
        <v>0.01</v>
      </c>
    </row>
    <row r="52" spans="2:15">
      <c r="B52" t="s">
        <v>1024</v>
      </c>
      <c r="C52" t="s">
        <v>982</v>
      </c>
      <c r="D52" t="s">
        <v>1025</v>
      </c>
      <c r="E52" t="s">
        <v>203</v>
      </c>
      <c r="F52" t="s">
        <v>155</v>
      </c>
      <c r="G52" s="78">
        <v>0.25</v>
      </c>
      <c r="H52" t="s">
        <v>108</v>
      </c>
      <c r="I52" s="78">
        <v>5.8</v>
      </c>
      <c r="J52" s="78">
        <v>1.55</v>
      </c>
      <c r="K52" s="78">
        <v>72832.3</v>
      </c>
      <c r="L52" s="78">
        <v>99.959177509495646</v>
      </c>
      <c r="M52" s="78">
        <v>72.802568041248406</v>
      </c>
      <c r="N52" s="78">
        <v>0.21</v>
      </c>
      <c r="O52" s="78">
        <v>0</v>
      </c>
    </row>
    <row r="53" spans="2:15">
      <c r="B53" t="s">
        <v>1026</v>
      </c>
      <c r="C53" t="s">
        <v>982</v>
      </c>
      <c r="D53" t="s">
        <v>1027</v>
      </c>
      <c r="E53" t="s">
        <v>203</v>
      </c>
      <c r="F53" t="s">
        <v>155</v>
      </c>
      <c r="G53" s="78">
        <v>0.28999999999999998</v>
      </c>
      <c r="H53" t="s">
        <v>108</v>
      </c>
      <c r="I53" s="78">
        <v>5.8</v>
      </c>
      <c r="J53" s="78">
        <v>1.55</v>
      </c>
      <c r="K53" s="78">
        <v>150966.48000000001</v>
      </c>
      <c r="L53" s="78">
        <v>100.51774044925403</v>
      </c>
      <c r="M53" s="78">
        <v>151.748094531775</v>
      </c>
      <c r="N53" s="78">
        <v>0.44</v>
      </c>
      <c r="O53" s="78">
        <v>0.01</v>
      </c>
    </row>
    <row r="54" spans="2:15">
      <c r="B54" t="s">
        <v>1028</v>
      </c>
      <c r="C54" t="s">
        <v>982</v>
      </c>
      <c r="D54" t="s">
        <v>1029</v>
      </c>
      <c r="E54" t="s">
        <v>203</v>
      </c>
      <c r="F54" t="s">
        <v>155</v>
      </c>
      <c r="G54" s="78">
        <v>0.33</v>
      </c>
      <c r="H54" t="s">
        <v>108</v>
      </c>
      <c r="I54" s="78">
        <v>5.8</v>
      </c>
      <c r="J54" s="78">
        <v>1.55</v>
      </c>
      <c r="K54" s="78">
        <v>419180.62</v>
      </c>
      <c r="L54" s="78">
        <v>100.53592068441141</v>
      </c>
      <c r="M54" s="78">
        <v>421.42709564762401</v>
      </c>
      <c r="N54" s="78">
        <v>1.23</v>
      </c>
      <c r="O54" s="78">
        <v>0.03</v>
      </c>
    </row>
    <row r="55" spans="2:15">
      <c r="B55" t="s">
        <v>1030</v>
      </c>
      <c r="C55" t="s">
        <v>982</v>
      </c>
      <c r="D55" t="s">
        <v>1031</v>
      </c>
      <c r="E55" t="s">
        <v>203</v>
      </c>
      <c r="F55" t="s">
        <v>155</v>
      </c>
      <c r="G55" s="78">
        <v>0.37</v>
      </c>
      <c r="H55" t="s">
        <v>108</v>
      </c>
      <c r="I55" s="78">
        <v>5.8</v>
      </c>
      <c r="J55" s="78">
        <v>1.55</v>
      </c>
      <c r="K55" s="78">
        <v>169282.11</v>
      </c>
      <c r="L55" s="78">
        <v>100.72190313264763</v>
      </c>
      <c r="M55" s="78">
        <v>170.50416285510201</v>
      </c>
      <c r="N55" s="78">
        <v>0.5</v>
      </c>
      <c r="O55" s="78">
        <v>0.01</v>
      </c>
    </row>
    <row r="56" spans="2:15">
      <c r="B56" t="s">
        <v>1032</v>
      </c>
      <c r="C56" t="s">
        <v>982</v>
      </c>
      <c r="D56" t="s">
        <v>1033</v>
      </c>
      <c r="E56" t="s">
        <v>203</v>
      </c>
      <c r="F56" t="s">
        <v>155</v>
      </c>
      <c r="G56" s="78">
        <v>0.42</v>
      </c>
      <c r="H56" t="s">
        <v>108</v>
      </c>
      <c r="I56" s="78">
        <v>5.8</v>
      </c>
      <c r="J56" s="78">
        <v>1.55</v>
      </c>
      <c r="K56" s="78">
        <v>315456.03999999998</v>
      </c>
      <c r="L56" s="78">
        <v>100.88842456876273</v>
      </c>
      <c r="M56" s="78">
        <v>318.258628963006</v>
      </c>
      <c r="N56" s="78">
        <v>0.93</v>
      </c>
      <c r="O56" s="78">
        <v>0.02</v>
      </c>
    </row>
    <row r="57" spans="2:15">
      <c r="B57" t="s">
        <v>1034</v>
      </c>
      <c r="C57" t="s">
        <v>982</v>
      </c>
      <c r="D57" t="s">
        <v>1035</v>
      </c>
      <c r="E57" t="s">
        <v>203</v>
      </c>
      <c r="F57" t="s">
        <v>155</v>
      </c>
      <c r="G57" s="78">
        <v>0.46</v>
      </c>
      <c r="H57" t="s">
        <v>108</v>
      </c>
      <c r="I57" s="78">
        <v>5.8</v>
      </c>
      <c r="J57" s="78">
        <v>1.55</v>
      </c>
      <c r="K57" s="78">
        <v>381069.05</v>
      </c>
      <c r="L57" s="78">
        <v>100.84334654348707</v>
      </c>
      <c r="M57" s="78">
        <v>384.28278266147402</v>
      </c>
      <c r="N57" s="78">
        <v>1.1200000000000001</v>
      </c>
      <c r="O57" s="78">
        <v>0.03</v>
      </c>
    </row>
    <row r="58" spans="2:15">
      <c r="B58" t="s">
        <v>1036</v>
      </c>
      <c r="C58" t="s">
        <v>982</v>
      </c>
      <c r="D58" t="s">
        <v>1037</v>
      </c>
      <c r="E58" t="s">
        <v>203</v>
      </c>
      <c r="F58" t="s">
        <v>155</v>
      </c>
      <c r="G58" s="78">
        <v>0.5</v>
      </c>
      <c r="H58" t="s">
        <v>108</v>
      </c>
      <c r="I58" s="78">
        <v>5.8</v>
      </c>
      <c r="J58" s="78">
        <v>1.55</v>
      </c>
      <c r="K58" s="78">
        <v>61703.94</v>
      </c>
      <c r="L58" s="78">
        <v>100.92193038186686</v>
      </c>
      <c r="M58" s="78">
        <v>62.272807369668897</v>
      </c>
      <c r="N58" s="78">
        <v>0.18</v>
      </c>
      <c r="O58" s="78">
        <v>0</v>
      </c>
    </row>
    <row r="59" spans="2:15">
      <c r="B59" t="s">
        <v>1038</v>
      </c>
      <c r="C59" t="s">
        <v>982</v>
      </c>
      <c r="D59" t="s">
        <v>1039</v>
      </c>
      <c r="E59" t="s">
        <v>203</v>
      </c>
      <c r="F59" t="s">
        <v>155</v>
      </c>
      <c r="G59" s="78">
        <v>0.54</v>
      </c>
      <c r="H59" t="s">
        <v>108</v>
      </c>
      <c r="I59" s="78">
        <v>5.8</v>
      </c>
      <c r="J59" s="78">
        <v>1.55</v>
      </c>
      <c r="K59" s="78">
        <v>100425.38</v>
      </c>
      <c r="L59" s="78">
        <v>101.19809115984525</v>
      </c>
      <c r="M59" s="78">
        <v>101.628567600021</v>
      </c>
      <c r="N59" s="78">
        <v>0.3</v>
      </c>
      <c r="O59" s="78">
        <v>0.01</v>
      </c>
    </row>
    <row r="60" spans="2:15">
      <c r="B60" t="s">
        <v>1040</v>
      </c>
      <c r="C60" t="s">
        <v>982</v>
      </c>
      <c r="D60" t="s">
        <v>761</v>
      </c>
      <c r="E60" t="s">
        <v>203</v>
      </c>
      <c r="F60" t="s">
        <v>155</v>
      </c>
      <c r="G60" s="78">
        <v>0.57999999999999996</v>
      </c>
      <c r="H60" t="s">
        <v>108</v>
      </c>
      <c r="I60" s="78">
        <v>5.8</v>
      </c>
      <c r="J60" s="78">
        <v>1.55</v>
      </c>
      <c r="K60" s="78">
        <v>137726.85</v>
      </c>
      <c r="L60" s="78">
        <v>101.67363895692162</v>
      </c>
      <c r="M60" s="78">
        <v>140.03190021574099</v>
      </c>
      <c r="N60" s="78">
        <v>0.41</v>
      </c>
      <c r="O60" s="78">
        <v>0.01</v>
      </c>
    </row>
    <row r="61" spans="2:15">
      <c r="B61" t="s">
        <v>1041</v>
      </c>
      <c r="C61" t="s">
        <v>982</v>
      </c>
      <c r="D61" t="s">
        <v>1042</v>
      </c>
      <c r="E61" t="s">
        <v>203</v>
      </c>
      <c r="F61" t="s">
        <v>155</v>
      </c>
      <c r="G61" s="78">
        <v>0.62</v>
      </c>
      <c r="H61" t="s">
        <v>108</v>
      </c>
      <c r="I61" s="78">
        <v>5.8</v>
      </c>
      <c r="J61" s="78">
        <v>1.54</v>
      </c>
      <c r="K61" s="78">
        <v>46419.55</v>
      </c>
      <c r="L61" s="78">
        <v>101.55751787471162</v>
      </c>
      <c r="M61" s="78">
        <v>47.142542788610697</v>
      </c>
      <c r="N61" s="78">
        <v>0.14000000000000001</v>
      </c>
      <c r="O61" s="78">
        <v>0</v>
      </c>
    </row>
    <row r="62" spans="2:15">
      <c r="B62" t="s">
        <v>1043</v>
      </c>
      <c r="C62" t="s">
        <v>982</v>
      </c>
      <c r="D62" t="s">
        <v>700</v>
      </c>
      <c r="E62" t="s">
        <v>203</v>
      </c>
      <c r="F62" t="s">
        <v>155</v>
      </c>
      <c r="G62" s="78">
        <v>0.66</v>
      </c>
      <c r="H62" t="s">
        <v>108</v>
      </c>
      <c r="I62" s="78">
        <v>5.8</v>
      </c>
      <c r="J62" s="78">
        <v>1.54</v>
      </c>
      <c r="K62" s="78">
        <v>1042729.17</v>
      </c>
      <c r="L62" s="78">
        <v>101.93849798112582</v>
      </c>
      <c r="M62" s="78">
        <v>1062.9424539090601</v>
      </c>
      <c r="N62" s="78">
        <v>3.1</v>
      </c>
      <c r="O62" s="78">
        <v>7.0000000000000007E-2</v>
      </c>
    </row>
    <row r="63" spans="2:15">
      <c r="B63" t="s">
        <v>1044</v>
      </c>
      <c r="C63" t="s">
        <v>982</v>
      </c>
      <c r="D63" t="s">
        <v>1045</v>
      </c>
      <c r="E63" t="s">
        <v>203</v>
      </c>
      <c r="F63" t="s">
        <v>155</v>
      </c>
      <c r="G63" s="78">
        <v>0.71</v>
      </c>
      <c r="H63" t="s">
        <v>108</v>
      </c>
      <c r="I63" s="78">
        <v>5.8</v>
      </c>
      <c r="J63" s="78">
        <v>1.53</v>
      </c>
      <c r="K63" s="78">
        <v>44842.57</v>
      </c>
      <c r="L63" s="78">
        <v>102.12029428509761</v>
      </c>
      <c r="M63" s="78">
        <v>45.793364449000897</v>
      </c>
      <c r="N63" s="78">
        <v>0.13</v>
      </c>
      <c r="O63" s="78">
        <v>0</v>
      </c>
    </row>
    <row r="64" spans="2:15">
      <c r="B64" t="s">
        <v>1046</v>
      </c>
      <c r="C64" t="s">
        <v>982</v>
      </c>
      <c r="D64" t="s">
        <v>1047</v>
      </c>
      <c r="E64" t="s">
        <v>203</v>
      </c>
      <c r="F64" t="s">
        <v>155</v>
      </c>
      <c r="G64" s="78">
        <v>0.75</v>
      </c>
      <c r="H64" t="s">
        <v>108</v>
      </c>
      <c r="I64" s="78">
        <v>5.8</v>
      </c>
      <c r="J64" s="78">
        <v>1.51</v>
      </c>
      <c r="K64" s="78">
        <v>237837</v>
      </c>
      <c r="L64" s="78">
        <v>103.23722354266199</v>
      </c>
      <c r="M64" s="78">
        <v>245.53631535716099</v>
      </c>
      <c r="N64" s="78">
        <v>0.72</v>
      </c>
      <c r="O64" s="78">
        <v>0.02</v>
      </c>
    </row>
    <row r="65" spans="2:15">
      <c r="B65" t="s">
        <v>1048</v>
      </c>
      <c r="C65" t="s">
        <v>982</v>
      </c>
      <c r="D65" t="s">
        <v>1049</v>
      </c>
      <c r="E65" t="s">
        <v>203</v>
      </c>
      <c r="F65" t="s">
        <v>155</v>
      </c>
      <c r="G65" s="78">
        <v>0.79</v>
      </c>
      <c r="H65" t="s">
        <v>108</v>
      </c>
      <c r="I65" s="78">
        <v>5.8</v>
      </c>
      <c r="J65" s="78">
        <v>1.5</v>
      </c>
      <c r="K65" s="78">
        <v>278740.98</v>
      </c>
      <c r="L65" s="78">
        <v>104.16405447508615</v>
      </c>
      <c r="M65" s="78">
        <v>290.347906251589</v>
      </c>
      <c r="N65" s="78">
        <v>0.85</v>
      </c>
      <c r="O65" s="78">
        <v>0.02</v>
      </c>
    </row>
    <row r="66" spans="2:15">
      <c r="B66" t="s">
        <v>1050</v>
      </c>
      <c r="C66" t="s">
        <v>982</v>
      </c>
      <c r="D66" t="s">
        <v>1051</v>
      </c>
      <c r="E66" t="s">
        <v>203</v>
      </c>
      <c r="F66" t="s">
        <v>155</v>
      </c>
      <c r="G66" s="78">
        <v>0.83</v>
      </c>
      <c r="H66" t="s">
        <v>108</v>
      </c>
      <c r="I66" s="78">
        <v>5.8</v>
      </c>
      <c r="J66" s="78">
        <v>1.49</v>
      </c>
      <c r="K66" s="78">
        <v>120949.36</v>
      </c>
      <c r="L66" s="78">
        <v>104.04003100647742</v>
      </c>
      <c r="M66" s="78">
        <v>125.835751646136</v>
      </c>
      <c r="N66" s="78">
        <v>0.37</v>
      </c>
      <c r="O66" s="78">
        <v>0.01</v>
      </c>
    </row>
    <row r="67" spans="2:15">
      <c r="B67" t="s">
        <v>1052</v>
      </c>
      <c r="C67" t="s">
        <v>982</v>
      </c>
      <c r="D67" t="s">
        <v>1053</v>
      </c>
      <c r="E67" t="s">
        <v>203</v>
      </c>
      <c r="F67" t="s">
        <v>155</v>
      </c>
      <c r="G67" s="78">
        <v>0.87</v>
      </c>
      <c r="H67" t="s">
        <v>108</v>
      </c>
      <c r="I67" s="78">
        <v>5.8</v>
      </c>
      <c r="J67" s="78">
        <v>1.47</v>
      </c>
      <c r="K67" s="78">
        <v>48804.76</v>
      </c>
      <c r="L67" s="78">
        <v>103.61329263428752</v>
      </c>
      <c r="M67" s="78">
        <v>50.568218798261697</v>
      </c>
      <c r="N67" s="78">
        <v>0.15</v>
      </c>
      <c r="O67" s="78">
        <v>0</v>
      </c>
    </row>
    <row r="68" spans="2:15">
      <c r="B68" t="s">
        <v>1054</v>
      </c>
      <c r="C68" t="s">
        <v>982</v>
      </c>
      <c r="D68" t="s">
        <v>1055</v>
      </c>
      <c r="E68" t="s">
        <v>203</v>
      </c>
      <c r="F68" t="s">
        <v>155</v>
      </c>
      <c r="G68" s="78">
        <v>0.91</v>
      </c>
      <c r="H68" t="s">
        <v>108</v>
      </c>
      <c r="I68" s="78">
        <v>5.8</v>
      </c>
      <c r="J68" s="78">
        <v>1.45</v>
      </c>
      <c r="K68" s="78">
        <v>345516.35</v>
      </c>
      <c r="L68" s="78">
        <v>103.60554042838928</v>
      </c>
      <c r="M68" s="78">
        <v>357.97408168594501</v>
      </c>
      <c r="N68" s="78">
        <v>1.04</v>
      </c>
      <c r="O68" s="78">
        <v>0.02</v>
      </c>
    </row>
    <row r="69" spans="2:15">
      <c r="B69" t="s">
        <v>1056</v>
      </c>
      <c r="C69" t="s">
        <v>982</v>
      </c>
      <c r="D69" t="s">
        <v>1057</v>
      </c>
      <c r="E69" t="s">
        <v>203</v>
      </c>
      <c r="F69" t="s">
        <v>155</v>
      </c>
      <c r="G69" s="78">
        <v>0.95</v>
      </c>
      <c r="H69" t="s">
        <v>108</v>
      </c>
      <c r="I69" s="78">
        <v>5.8</v>
      </c>
      <c r="J69" s="78">
        <v>1.43</v>
      </c>
      <c r="K69" s="78">
        <v>428220.29</v>
      </c>
      <c r="L69" s="78">
        <v>103.49337120326409</v>
      </c>
      <c r="M69" s="78">
        <v>443.17961429739398</v>
      </c>
      <c r="N69" s="78">
        <v>1.29</v>
      </c>
      <c r="O69" s="78">
        <v>0.03</v>
      </c>
    </row>
    <row r="70" spans="2:15">
      <c r="B70" t="s">
        <v>1058</v>
      </c>
      <c r="C70" t="s">
        <v>982</v>
      </c>
      <c r="D70" t="s">
        <v>1059</v>
      </c>
      <c r="E70" t="s">
        <v>203</v>
      </c>
      <c r="F70" t="s">
        <v>155</v>
      </c>
      <c r="G70" s="78">
        <v>1</v>
      </c>
      <c r="H70" t="s">
        <v>108</v>
      </c>
      <c r="I70" s="78">
        <v>5.8</v>
      </c>
      <c r="J70" s="78">
        <v>1.41</v>
      </c>
      <c r="K70" s="78">
        <v>160249.03</v>
      </c>
      <c r="L70" s="78">
        <v>103.49641491974897</v>
      </c>
      <c r="M70" s="78">
        <v>165.85200099367299</v>
      </c>
      <c r="N70" s="78">
        <v>0.48</v>
      </c>
      <c r="O70" s="78">
        <v>0.01</v>
      </c>
    </row>
    <row r="71" spans="2:15">
      <c r="B71" t="s">
        <v>1060</v>
      </c>
      <c r="C71" t="s">
        <v>982</v>
      </c>
      <c r="D71" t="s">
        <v>1061</v>
      </c>
      <c r="E71" t="s">
        <v>203</v>
      </c>
      <c r="F71" t="s">
        <v>155</v>
      </c>
      <c r="G71" s="78">
        <v>1.04</v>
      </c>
      <c r="H71" t="s">
        <v>108</v>
      </c>
      <c r="I71" s="78">
        <v>5.8</v>
      </c>
      <c r="J71" s="78">
        <v>1.39</v>
      </c>
      <c r="K71" s="78">
        <v>474894.14</v>
      </c>
      <c r="L71" s="78">
        <v>103.91305049069736</v>
      </c>
      <c r="M71" s="78">
        <v>493.47698747556302</v>
      </c>
      <c r="N71" s="78">
        <v>1.44</v>
      </c>
      <c r="O71" s="78">
        <v>0.03</v>
      </c>
    </row>
    <row r="72" spans="2:15">
      <c r="B72" t="s">
        <v>1062</v>
      </c>
      <c r="C72" t="s">
        <v>982</v>
      </c>
      <c r="D72" t="s">
        <v>1063</v>
      </c>
      <c r="E72" t="s">
        <v>203</v>
      </c>
      <c r="F72" t="s">
        <v>155</v>
      </c>
      <c r="G72" s="78">
        <v>1.08</v>
      </c>
      <c r="H72" t="s">
        <v>108</v>
      </c>
      <c r="I72" s="78">
        <v>5.8</v>
      </c>
      <c r="J72" s="78">
        <v>1.37</v>
      </c>
      <c r="K72" s="78">
        <v>342344.81</v>
      </c>
      <c r="L72" s="78">
        <v>104.54026874784198</v>
      </c>
      <c r="M72" s="78">
        <v>357.88818441828897</v>
      </c>
      <c r="N72" s="78">
        <v>1.04</v>
      </c>
      <c r="O72" s="78">
        <v>0.02</v>
      </c>
    </row>
    <row r="73" spans="2:15">
      <c r="B73" t="s">
        <v>1064</v>
      </c>
      <c r="C73" t="s">
        <v>982</v>
      </c>
      <c r="D73" t="s">
        <v>1065</v>
      </c>
      <c r="E73" t="s">
        <v>203</v>
      </c>
      <c r="F73" t="s">
        <v>155</v>
      </c>
      <c r="G73" s="78">
        <v>1.1200000000000001</v>
      </c>
      <c r="H73" t="s">
        <v>108</v>
      </c>
      <c r="I73" s="78">
        <v>5.8</v>
      </c>
      <c r="J73" s="78">
        <v>1.34</v>
      </c>
      <c r="K73" s="78">
        <v>144903.41</v>
      </c>
      <c r="L73" s="78">
        <v>104.6539091133542</v>
      </c>
      <c r="M73" s="78">
        <v>151.64708300355099</v>
      </c>
      <c r="N73" s="78">
        <v>0.44</v>
      </c>
      <c r="O73" s="78">
        <v>0.01</v>
      </c>
    </row>
    <row r="74" spans="2:15">
      <c r="B74" t="s">
        <v>1066</v>
      </c>
      <c r="C74" t="s">
        <v>982</v>
      </c>
      <c r="D74" t="s">
        <v>1067</v>
      </c>
      <c r="E74" t="s">
        <v>203</v>
      </c>
      <c r="F74" t="s">
        <v>155</v>
      </c>
      <c r="G74" s="78">
        <v>1.1599999999999999</v>
      </c>
      <c r="H74" t="s">
        <v>108</v>
      </c>
      <c r="I74" s="78">
        <v>5.8</v>
      </c>
      <c r="J74" s="78">
        <v>1.32</v>
      </c>
      <c r="K74" s="78">
        <v>756723.11</v>
      </c>
      <c r="L74" s="78">
        <v>105.29449113562978</v>
      </c>
      <c r="M74" s="78">
        <v>796.78774798021198</v>
      </c>
      <c r="N74" s="78">
        <v>2.3199999999999998</v>
      </c>
      <c r="O74" s="78">
        <v>0.05</v>
      </c>
    </row>
    <row r="75" spans="2:15">
      <c r="B75" t="s">
        <v>1066</v>
      </c>
      <c r="C75" t="s">
        <v>982</v>
      </c>
      <c r="D75" t="s">
        <v>1067</v>
      </c>
      <c r="E75" t="s">
        <v>203</v>
      </c>
      <c r="F75" t="s">
        <v>155</v>
      </c>
      <c r="G75" s="78">
        <v>1.2</v>
      </c>
      <c r="H75" t="s">
        <v>108</v>
      </c>
      <c r="I75" s="78">
        <v>5.8</v>
      </c>
      <c r="J75" s="78">
        <v>1.29</v>
      </c>
      <c r="K75" s="78">
        <v>380237.43</v>
      </c>
      <c r="L75" s="78">
        <v>105.61869967834623</v>
      </c>
      <c r="M75" s="78">
        <v>401.60182925636201</v>
      </c>
      <c r="N75" s="78">
        <v>1.17</v>
      </c>
      <c r="O75" s="78">
        <v>0.03</v>
      </c>
    </row>
    <row r="76" spans="2:15">
      <c r="B76" t="s">
        <v>1066</v>
      </c>
      <c r="C76" t="s">
        <v>982</v>
      </c>
      <c r="D76" t="s">
        <v>1067</v>
      </c>
      <c r="E76" t="s">
        <v>203</v>
      </c>
      <c r="F76" t="s">
        <v>155</v>
      </c>
      <c r="G76" s="78">
        <v>1.24</v>
      </c>
      <c r="H76" t="s">
        <v>108</v>
      </c>
      <c r="I76" s="78">
        <v>5.8</v>
      </c>
      <c r="J76" s="78">
        <v>1.27</v>
      </c>
      <c r="K76" s="78">
        <v>420880.12</v>
      </c>
      <c r="L76" s="78">
        <v>106.37898567279134</v>
      </c>
      <c r="M76" s="78">
        <v>447.72800255442701</v>
      </c>
      <c r="N76" s="78">
        <v>1.3</v>
      </c>
      <c r="O76" s="78">
        <v>0.03</v>
      </c>
    </row>
    <row r="77" spans="2:15">
      <c r="B77" t="s">
        <v>1066</v>
      </c>
      <c r="C77" t="s">
        <v>982</v>
      </c>
      <c r="D77" t="s">
        <v>1067</v>
      </c>
      <c r="E77" t="s">
        <v>203</v>
      </c>
      <c r="F77" t="s">
        <v>155</v>
      </c>
      <c r="G77" s="78">
        <v>1.29</v>
      </c>
      <c r="H77" t="s">
        <v>108</v>
      </c>
      <c r="I77" s="78">
        <v>5.8</v>
      </c>
      <c r="J77" s="78">
        <v>1.25</v>
      </c>
      <c r="K77" s="78">
        <v>528045.29</v>
      </c>
      <c r="L77" s="78">
        <v>106.92819838647212</v>
      </c>
      <c r="M77" s="78">
        <v>564.62931526162197</v>
      </c>
      <c r="N77" s="78">
        <v>1.64</v>
      </c>
      <c r="O77" s="78">
        <v>0.04</v>
      </c>
    </row>
    <row r="78" spans="2:15">
      <c r="B78" t="s">
        <v>1066</v>
      </c>
      <c r="C78" t="s">
        <v>982</v>
      </c>
      <c r="D78" t="s">
        <v>1067</v>
      </c>
      <c r="E78" t="s">
        <v>203</v>
      </c>
      <c r="F78" t="s">
        <v>155</v>
      </c>
      <c r="G78" s="78">
        <v>1.33</v>
      </c>
      <c r="H78" t="s">
        <v>108</v>
      </c>
      <c r="I78" s="78">
        <v>5.8</v>
      </c>
      <c r="J78" s="78">
        <v>1.23</v>
      </c>
      <c r="K78" s="78">
        <v>547546.06000000006</v>
      </c>
      <c r="L78" s="78">
        <v>107.37060439834103</v>
      </c>
      <c r="M78" s="78">
        <v>587.90351398130304</v>
      </c>
      <c r="N78" s="78">
        <v>1.71</v>
      </c>
      <c r="O78" s="78">
        <v>0.04</v>
      </c>
    </row>
    <row r="79" spans="2:15">
      <c r="B79" t="s">
        <v>1066</v>
      </c>
      <c r="C79" t="s">
        <v>982</v>
      </c>
      <c r="D79" t="s">
        <v>1067</v>
      </c>
      <c r="E79" t="s">
        <v>203</v>
      </c>
      <c r="F79" t="s">
        <v>155</v>
      </c>
      <c r="G79" s="78">
        <v>1.37</v>
      </c>
      <c r="H79" t="s">
        <v>108</v>
      </c>
      <c r="I79" s="78">
        <v>5.8</v>
      </c>
      <c r="J79" s="78">
        <v>1.21</v>
      </c>
      <c r="K79" s="78">
        <v>429570.53</v>
      </c>
      <c r="L79" s="78">
        <v>107.1604953537809</v>
      </c>
      <c r="M79" s="78">
        <v>460.329907841862</v>
      </c>
      <c r="N79" s="78">
        <v>1.34</v>
      </c>
      <c r="O79" s="78">
        <v>0.03</v>
      </c>
    </row>
    <row r="80" spans="2:15">
      <c r="B80" t="s">
        <v>1066</v>
      </c>
      <c r="C80" t="s">
        <v>982</v>
      </c>
      <c r="D80" t="s">
        <v>1067</v>
      </c>
      <c r="E80" t="s">
        <v>203</v>
      </c>
      <c r="F80" t="s">
        <v>155</v>
      </c>
      <c r="G80" s="78">
        <v>1.41</v>
      </c>
      <c r="H80" t="s">
        <v>108</v>
      </c>
      <c r="I80" s="78">
        <v>5.8</v>
      </c>
      <c r="J80" s="78">
        <v>1.19</v>
      </c>
      <c r="K80" s="78">
        <v>691965.75</v>
      </c>
      <c r="L80" s="78">
        <v>107.05977898514659</v>
      </c>
      <c r="M80" s="78">
        <v>740.817002602912</v>
      </c>
      <c r="N80" s="78">
        <v>2.16</v>
      </c>
      <c r="O80" s="78">
        <v>0.05</v>
      </c>
    </row>
    <row r="81" spans="2:15">
      <c r="B81" t="s">
        <v>1066</v>
      </c>
      <c r="C81" t="s">
        <v>982</v>
      </c>
      <c r="D81" t="s">
        <v>1067</v>
      </c>
      <c r="E81" t="s">
        <v>203</v>
      </c>
      <c r="F81" t="s">
        <v>155</v>
      </c>
      <c r="G81" s="78">
        <v>1.45</v>
      </c>
      <c r="H81" t="s">
        <v>108</v>
      </c>
      <c r="I81" s="78">
        <v>5.8</v>
      </c>
      <c r="J81" s="78">
        <v>1.18</v>
      </c>
      <c r="K81" s="78">
        <v>472233.21</v>
      </c>
      <c r="L81" s="78">
        <v>106.95913513217505</v>
      </c>
      <c r="M81" s="78">
        <v>505.09655722290802</v>
      </c>
      <c r="N81" s="78">
        <v>1.47</v>
      </c>
      <c r="O81" s="78">
        <v>0.03</v>
      </c>
    </row>
    <row r="82" spans="2:15">
      <c r="B82" t="s">
        <v>1066</v>
      </c>
      <c r="C82" t="s">
        <v>982</v>
      </c>
      <c r="D82" t="s">
        <v>1067</v>
      </c>
      <c r="E82" t="s">
        <v>203</v>
      </c>
      <c r="F82" t="s">
        <v>155</v>
      </c>
      <c r="G82" s="78">
        <v>1.49</v>
      </c>
      <c r="H82" t="s">
        <v>108</v>
      </c>
      <c r="I82" s="78">
        <v>5.8</v>
      </c>
      <c r="J82" s="78">
        <v>1.1599999999999999</v>
      </c>
      <c r="K82" s="78">
        <v>408102.9</v>
      </c>
      <c r="L82" s="78">
        <v>106.75200581885009</v>
      </c>
      <c r="M82" s="78">
        <v>435.65803155489601</v>
      </c>
      <c r="N82" s="78">
        <v>1.27</v>
      </c>
      <c r="O82" s="78">
        <v>0.03</v>
      </c>
    </row>
    <row r="83" spans="2:15">
      <c r="B83" t="s">
        <v>1066</v>
      </c>
      <c r="C83" t="s">
        <v>982</v>
      </c>
      <c r="D83" t="s">
        <v>1067</v>
      </c>
      <c r="E83" t="s">
        <v>203</v>
      </c>
      <c r="F83" t="s">
        <v>155</v>
      </c>
      <c r="G83" s="78">
        <v>1.53</v>
      </c>
      <c r="H83" t="s">
        <v>108</v>
      </c>
      <c r="I83" s="78">
        <v>5.8</v>
      </c>
      <c r="J83" s="78">
        <v>1.1499999999999999</v>
      </c>
      <c r="K83" s="78">
        <v>962876</v>
      </c>
      <c r="L83" s="78">
        <v>107.29807477281602</v>
      </c>
      <c r="M83" s="78">
        <v>1033.1474104495001</v>
      </c>
      <c r="N83" s="78">
        <v>3.01</v>
      </c>
      <c r="O83" s="78">
        <v>7.0000000000000007E-2</v>
      </c>
    </row>
    <row r="84" spans="2:15">
      <c r="B84" t="s">
        <v>1068</v>
      </c>
      <c r="C84" t="s">
        <v>982</v>
      </c>
      <c r="D84" t="s">
        <v>1069</v>
      </c>
      <c r="E84" t="s">
        <v>203</v>
      </c>
      <c r="F84" t="s">
        <v>155</v>
      </c>
      <c r="G84" s="78">
        <v>4.07</v>
      </c>
      <c r="H84" t="s">
        <v>108</v>
      </c>
      <c r="I84" s="78">
        <v>2.1</v>
      </c>
      <c r="J84" s="78">
        <v>0.02</v>
      </c>
      <c r="K84" s="78">
        <v>2466009</v>
      </c>
      <c r="L84" s="78">
        <v>102.01511893678936</v>
      </c>
      <c r="M84" s="78">
        <v>2515.70201434193</v>
      </c>
      <c r="N84" s="78">
        <v>7.33</v>
      </c>
      <c r="O84" s="78">
        <v>0.17</v>
      </c>
    </row>
    <row r="85" spans="2:15">
      <c r="B85" s="79" t="s">
        <v>1070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t="s">
        <v>211</v>
      </c>
      <c r="D86" t="s">
        <v>211</v>
      </c>
      <c r="E86" t="s">
        <v>211</v>
      </c>
      <c r="G86" s="78">
        <v>0</v>
      </c>
      <c r="H86" t="s">
        <v>211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1071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t="s">
        <v>211</v>
      </c>
      <c r="D88" t="s">
        <v>211</v>
      </c>
      <c r="E88" t="s">
        <v>211</v>
      </c>
      <c r="G88" s="78">
        <v>0</v>
      </c>
      <c r="H88" t="s">
        <v>211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</row>
    <row r="89" spans="2:15">
      <c r="B89" s="79" t="s">
        <v>1072</v>
      </c>
      <c r="G89" s="80">
        <v>1.68</v>
      </c>
      <c r="J89" s="80">
        <v>3.99</v>
      </c>
      <c r="K89" s="80">
        <v>7208643.3499999996</v>
      </c>
      <c r="M89" s="80">
        <v>7737.88775584</v>
      </c>
      <c r="N89" s="80">
        <v>22.54</v>
      </c>
      <c r="O89" s="80">
        <v>0.52</v>
      </c>
    </row>
    <row r="90" spans="2:15">
      <c r="B90" t="s">
        <v>1073</v>
      </c>
      <c r="C90" t="s">
        <v>982</v>
      </c>
      <c r="D90" t="s">
        <v>1074</v>
      </c>
      <c r="E90" t="s">
        <v>211</v>
      </c>
      <c r="F90" t="s">
        <v>212</v>
      </c>
      <c r="G90" s="78">
        <v>1.86</v>
      </c>
      <c r="H90" t="s">
        <v>108</v>
      </c>
      <c r="I90" s="78">
        <v>5</v>
      </c>
      <c r="J90" s="78">
        <v>2.65</v>
      </c>
      <c r="K90" s="78">
        <v>2157087</v>
      </c>
      <c r="L90" s="78">
        <v>104.77</v>
      </c>
      <c r="M90" s="78">
        <v>2259.9800498999998</v>
      </c>
      <c r="N90" s="78">
        <v>6.58</v>
      </c>
      <c r="O90" s="78">
        <v>0.15</v>
      </c>
    </row>
    <row r="91" spans="2:15">
      <c r="B91" t="s">
        <v>1075</v>
      </c>
      <c r="C91" t="s">
        <v>982</v>
      </c>
      <c r="D91" t="s">
        <v>1076</v>
      </c>
      <c r="E91" t="s">
        <v>211</v>
      </c>
      <c r="F91" t="s">
        <v>212</v>
      </c>
      <c r="G91" s="78">
        <v>1.61</v>
      </c>
      <c r="H91" t="s">
        <v>108</v>
      </c>
      <c r="I91" s="78">
        <v>9.5</v>
      </c>
      <c r="J91" s="78">
        <v>4.55</v>
      </c>
      <c r="K91" s="78">
        <v>5051556.3499999996</v>
      </c>
      <c r="L91" s="78">
        <v>108.44</v>
      </c>
      <c r="M91" s="78">
        <v>5477.9077059399997</v>
      </c>
      <c r="N91" s="78">
        <v>15.96</v>
      </c>
      <c r="O91" s="78">
        <v>0.37</v>
      </c>
    </row>
    <row r="92" spans="2:15">
      <c r="B92" s="79" t="s">
        <v>1077</v>
      </c>
      <c r="G92" s="80">
        <v>0</v>
      </c>
      <c r="J92" s="80">
        <v>0</v>
      </c>
      <c r="K92" s="80">
        <v>0</v>
      </c>
      <c r="M92" s="80">
        <v>0</v>
      </c>
      <c r="N92" s="80">
        <v>0</v>
      </c>
      <c r="O92" s="80">
        <v>0</v>
      </c>
    </row>
    <row r="93" spans="2:15">
      <c r="B93" t="s">
        <v>211</v>
      </c>
      <c r="D93" t="s">
        <v>211</v>
      </c>
      <c r="E93" t="s">
        <v>211</v>
      </c>
      <c r="G93" s="78">
        <v>0</v>
      </c>
      <c r="H93" t="s">
        <v>211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  <c r="N93" s="78">
        <v>0</v>
      </c>
      <c r="O93" s="78">
        <v>0</v>
      </c>
    </row>
    <row r="94" spans="2:15">
      <c r="B94" s="79" t="s">
        <v>1078</v>
      </c>
      <c r="G94" s="80">
        <v>0</v>
      </c>
      <c r="J94" s="80">
        <v>0</v>
      </c>
      <c r="K94" s="80">
        <v>0</v>
      </c>
      <c r="M94" s="80">
        <v>0</v>
      </c>
      <c r="N94" s="80">
        <v>0</v>
      </c>
      <c r="O94" s="80">
        <v>0</v>
      </c>
    </row>
    <row r="95" spans="2:15">
      <c r="B95" s="79" t="s">
        <v>1079</v>
      </c>
      <c r="G95" s="80">
        <v>0</v>
      </c>
      <c r="J95" s="80">
        <v>0</v>
      </c>
      <c r="K95" s="80">
        <v>0</v>
      </c>
      <c r="M95" s="80">
        <v>0</v>
      </c>
      <c r="N95" s="80">
        <v>0</v>
      </c>
      <c r="O95" s="80">
        <v>0</v>
      </c>
    </row>
    <row r="96" spans="2:15">
      <c r="B96" t="s">
        <v>211</v>
      </c>
      <c r="D96" t="s">
        <v>211</v>
      </c>
      <c r="E96" t="s">
        <v>211</v>
      </c>
      <c r="G96" s="78">
        <v>0</v>
      </c>
      <c r="H96" t="s">
        <v>211</v>
      </c>
      <c r="I96" s="78">
        <v>0</v>
      </c>
      <c r="J96" s="78">
        <v>0</v>
      </c>
      <c r="K96" s="78">
        <v>0</v>
      </c>
      <c r="L96" s="78">
        <v>0</v>
      </c>
      <c r="M96" s="78">
        <v>0</v>
      </c>
      <c r="N96" s="78">
        <v>0</v>
      </c>
      <c r="O96" s="78">
        <v>0</v>
      </c>
    </row>
    <row r="97" spans="2:15">
      <c r="B97" s="79" t="s">
        <v>1080</v>
      </c>
      <c r="G97" s="80">
        <v>0</v>
      </c>
      <c r="J97" s="80">
        <v>0</v>
      </c>
      <c r="K97" s="80">
        <v>0</v>
      </c>
      <c r="M97" s="80">
        <v>0</v>
      </c>
      <c r="N97" s="80">
        <v>0</v>
      </c>
      <c r="O97" s="80">
        <v>0</v>
      </c>
    </row>
    <row r="98" spans="2:15">
      <c r="B98" t="s">
        <v>211</v>
      </c>
      <c r="D98" t="s">
        <v>211</v>
      </c>
      <c r="E98" t="s">
        <v>211</v>
      </c>
      <c r="G98" s="78">
        <v>0</v>
      </c>
      <c r="H98" t="s">
        <v>211</v>
      </c>
      <c r="I98" s="78">
        <v>0</v>
      </c>
      <c r="J98" s="78">
        <v>0</v>
      </c>
      <c r="K98" s="78">
        <v>0</v>
      </c>
      <c r="L98" s="78">
        <v>0</v>
      </c>
      <c r="M98" s="78">
        <v>0</v>
      </c>
      <c r="N98" s="78">
        <v>0</v>
      </c>
      <c r="O98" s="78">
        <v>0</v>
      </c>
    </row>
    <row r="99" spans="2:15">
      <c r="B99" s="79" t="s">
        <v>1081</v>
      </c>
      <c r="G99" s="80">
        <v>0</v>
      </c>
      <c r="J99" s="80">
        <v>0</v>
      </c>
      <c r="K99" s="80">
        <v>0</v>
      </c>
      <c r="M99" s="80">
        <v>0</v>
      </c>
      <c r="N99" s="80">
        <v>0</v>
      </c>
      <c r="O99" s="80">
        <v>0</v>
      </c>
    </row>
    <row r="100" spans="2:15">
      <c r="B100" t="s">
        <v>211</v>
      </c>
      <c r="D100" t="s">
        <v>211</v>
      </c>
      <c r="E100" t="s">
        <v>211</v>
      </c>
      <c r="G100" s="78">
        <v>0</v>
      </c>
      <c r="H100" t="s">
        <v>211</v>
      </c>
      <c r="I100" s="78">
        <v>0</v>
      </c>
      <c r="J100" s="78">
        <v>0</v>
      </c>
      <c r="K100" s="78">
        <v>0</v>
      </c>
      <c r="L100" s="78">
        <v>0</v>
      </c>
      <c r="M100" s="78">
        <v>0</v>
      </c>
      <c r="N100" s="78">
        <v>0</v>
      </c>
      <c r="O100" s="78">
        <v>0</v>
      </c>
    </row>
    <row r="101" spans="2:15">
      <c r="B101" s="79" t="s">
        <v>1082</v>
      </c>
      <c r="G101" s="80">
        <v>0</v>
      </c>
      <c r="J101" s="80">
        <v>0</v>
      </c>
      <c r="K101" s="80">
        <v>0</v>
      </c>
      <c r="M101" s="80">
        <v>0</v>
      </c>
      <c r="N101" s="80">
        <v>0</v>
      </c>
      <c r="O101" s="80">
        <v>0</v>
      </c>
    </row>
    <row r="102" spans="2:15">
      <c r="B102" t="s">
        <v>211</v>
      </c>
      <c r="D102" t="s">
        <v>211</v>
      </c>
      <c r="E102" t="s">
        <v>211</v>
      </c>
      <c r="G102" s="78">
        <v>0</v>
      </c>
      <c r="H102" t="s">
        <v>211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  <c r="N102" s="78">
        <v>0</v>
      </c>
      <c r="O102" s="78">
        <v>0</v>
      </c>
    </row>
    <row r="103" spans="2:15">
      <c r="B103" s="79" t="s">
        <v>236</v>
      </c>
      <c r="G103" s="80">
        <v>0</v>
      </c>
      <c r="J103" s="80">
        <v>0</v>
      </c>
      <c r="K103" s="80">
        <v>0</v>
      </c>
      <c r="M103" s="80">
        <v>0</v>
      </c>
      <c r="N103" s="80">
        <v>0</v>
      </c>
      <c r="O103" s="80">
        <v>0</v>
      </c>
    </row>
    <row r="104" spans="2:15">
      <c r="B104" s="79" t="s">
        <v>1083</v>
      </c>
      <c r="G104" s="80">
        <v>0</v>
      </c>
      <c r="J104" s="80">
        <v>0</v>
      </c>
      <c r="K104" s="80">
        <v>0</v>
      </c>
      <c r="M104" s="80">
        <v>0</v>
      </c>
      <c r="N104" s="80">
        <v>0</v>
      </c>
      <c r="O104" s="80">
        <v>0</v>
      </c>
    </row>
    <row r="105" spans="2:15">
      <c r="B105" t="s">
        <v>211</v>
      </c>
      <c r="D105" t="s">
        <v>211</v>
      </c>
      <c r="E105" t="s">
        <v>211</v>
      </c>
      <c r="G105" s="78">
        <v>0</v>
      </c>
      <c r="H105" t="s">
        <v>211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  <c r="N105" s="78">
        <v>0</v>
      </c>
      <c r="O105" s="78">
        <v>0</v>
      </c>
    </row>
    <row r="106" spans="2:15">
      <c r="B106" s="79" t="s">
        <v>1071</v>
      </c>
      <c r="G106" s="80">
        <v>0</v>
      </c>
      <c r="J106" s="80">
        <v>0</v>
      </c>
      <c r="K106" s="80">
        <v>0</v>
      </c>
      <c r="M106" s="80">
        <v>0</v>
      </c>
      <c r="N106" s="80">
        <v>0</v>
      </c>
      <c r="O106" s="80">
        <v>0</v>
      </c>
    </row>
    <row r="107" spans="2:15">
      <c r="B107" t="s">
        <v>211</v>
      </c>
      <c r="D107" t="s">
        <v>211</v>
      </c>
      <c r="E107" t="s">
        <v>211</v>
      </c>
      <c r="G107" s="78">
        <v>0</v>
      </c>
      <c r="H107" t="s">
        <v>211</v>
      </c>
      <c r="I107" s="78">
        <v>0</v>
      </c>
      <c r="J107" s="78">
        <v>0</v>
      </c>
      <c r="K107" s="78">
        <v>0</v>
      </c>
      <c r="L107" s="78">
        <v>0</v>
      </c>
      <c r="M107" s="78">
        <v>0</v>
      </c>
      <c r="N107" s="78">
        <v>0</v>
      </c>
      <c r="O107" s="78">
        <v>0</v>
      </c>
    </row>
    <row r="108" spans="2:15">
      <c r="B108" s="79" t="s">
        <v>1072</v>
      </c>
      <c r="G108" s="80">
        <v>0</v>
      </c>
      <c r="J108" s="80">
        <v>0</v>
      </c>
      <c r="K108" s="80">
        <v>0</v>
      </c>
      <c r="M108" s="80">
        <v>0</v>
      </c>
      <c r="N108" s="80">
        <v>0</v>
      </c>
      <c r="O108" s="80">
        <v>0</v>
      </c>
    </row>
    <row r="109" spans="2:15">
      <c r="B109" t="s">
        <v>211</v>
      </c>
      <c r="D109" t="s">
        <v>211</v>
      </c>
      <c r="E109" t="s">
        <v>211</v>
      </c>
      <c r="G109" s="78">
        <v>0</v>
      </c>
      <c r="H109" t="s">
        <v>211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O109" s="78">
        <v>0</v>
      </c>
    </row>
    <row r="110" spans="2:15">
      <c r="B110" s="79" t="s">
        <v>1082</v>
      </c>
      <c r="G110" s="80">
        <v>0</v>
      </c>
      <c r="J110" s="80">
        <v>0</v>
      </c>
      <c r="K110" s="80">
        <v>0</v>
      </c>
      <c r="M110" s="80">
        <v>0</v>
      </c>
      <c r="N110" s="80">
        <v>0</v>
      </c>
      <c r="O110" s="80">
        <v>0</v>
      </c>
    </row>
    <row r="111" spans="2:15">
      <c r="B111" t="s">
        <v>211</v>
      </c>
      <c r="D111" t="s">
        <v>211</v>
      </c>
      <c r="E111" t="s">
        <v>211</v>
      </c>
      <c r="G111" s="78">
        <v>0</v>
      </c>
      <c r="H111" t="s">
        <v>211</v>
      </c>
      <c r="I111" s="78">
        <v>0</v>
      </c>
      <c r="J111" s="78">
        <v>0</v>
      </c>
      <c r="K111" s="78">
        <v>0</v>
      </c>
      <c r="L111" s="78">
        <v>0</v>
      </c>
      <c r="M111" s="78">
        <v>0</v>
      </c>
      <c r="N111" s="78">
        <v>0</v>
      </c>
      <c r="O111" s="78">
        <v>0</v>
      </c>
    </row>
    <row r="112" spans="2:15">
      <c r="B112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3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888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211</v>
      </c>
      <c r="C14" t="s">
        <v>211</v>
      </c>
      <c r="E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889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211</v>
      </c>
      <c r="C16" t="s">
        <v>211</v>
      </c>
      <c r="E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1084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211</v>
      </c>
      <c r="C18" t="s">
        <v>211</v>
      </c>
      <c r="E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1085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211</v>
      </c>
      <c r="C20" t="s">
        <v>211</v>
      </c>
      <c r="E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211</v>
      </c>
      <c r="C22" t="s">
        <v>211</v>
      </c>
      <c r="E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211</v>
      </c>
      <c r="C24" t="s">
        <v>211</v>
      </c>
      <c r="E24" t="s">
        <v>211</v>
      </c>
      <c r="G24" s="78">
        <v>0</v>
      </c>
      <c r="H24" t="s">
        <v>211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66440.892176120004</v>
      </c>
      <c r="H11" s="77">
        <v>100</v>
      </c>
      <c r="I11" s="77">
        <v>4.4400000000000004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66440.892176120004</v>
      </c>
      <c r="H12" s="80">
        <v>100</v>
      </c>
      <c r="I12" s="80">
        <v>4.4400000000000004</v>
      </c>
    </row>
    <row r="13" spans="2:55">
      <c r="B13" s="79" t="s">
        <v>1086</v>
      </c>
      <c r="E13" s="80">
        <v>0</v>
      </c>
      <c r="F13" s="19"/>
      <c r="G13" s="80">
        <v>66440.892176120004</v>
      </c>
      <c r="H13" s="80">
        <v>100</v>
      </c>
      <c r="I13" s="80">
        <v>4.4400000000000004</v>
      </c>
    </row>
    <row r="14" spans="2:55">
      <c r="B14" s="82" t="s">
        <v>1110</v>
      </c>
      <c r="C14" s="81">
        <v>42460</v>
      </c>
      <c r="D14" t="s">
        <v>308</v>
      </c>
      <c r="E14" s="78">
        <v>0</v>
      </c>
      <c r="F14" t="s">
        <v>108</v>
      </c>
      <c r="G14" s="78">
        <v>28748.330879059999</v>
      </c>
      <c r="H14" s="78">
        <v>43.27</v>
      </c>
      <c r="I14" s="78">
        <v>1.92</v>
      </c>
    </row>
    <row r="15" spans="2:55">
      <c r="B15" s="82" t="s">
        <v>1111</v>
      </c>
      <c r="C15" s="81">
        <v>42460</v>
      </c>
      <c r="D15" t="s">
        <v>308</v>
      </c>
      <c r="E15" s="78">
        <v>0</v>
      </c>
      <c r="F15" t="s">
        <v>108</v>
      </c>
      <c r="G15" s="78">
        <v>37692.561297059998</v>
      </c>
      <c r="H15" s="78">
        <v>56.73</v>
      </c>
      <c r="I15" s="78">
        <v>2.52</v>
      </c>
    </row>
    <row r="16" spans="2:55">
      <c r="B16" s="79" t="s">
        <v>1087</v>
      </c>
      <c r="E16" s="80">
        <v>0</v>
      </c>
      <c r="F16" s="19"/>
      <c r="G16" s="80">
        <v>0</v>
      </c>
      <c r="H16" s="80">
        <v>0</v>
      </c>
      <c r="I16" s="80">
        <v>0</v>
      </c>
    </row>
    <row r="17" spans="2:9">
      <c r="B17" t="s">
        <v>211</v>
      </c>
      <c r="D17" t="s">
        <v>211</v>
      </c>
      <c r="E17" s="78">
        <v>0</v>
      </c>
      <c r="F17" t="s">
        <v>211</v>
      </c>
      <c r="G17" s="78">
        <v>0</v>
      </c>
      <c r="H17" s="78">
        <v>0</v>
      </c>
      <c r="I17" s="78">
        <v>0</v>
      </c>
    </row>
    <row r="18" spans="2:9">
      <c r="B18" s="79" t="s">
        <v>236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1086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t="s">
        <v>211</v>
      </c>
      <c r="D20" t="s">
        <v>211</v>
      </c>
      <c r="E20" s="78">
        <v>0</v>
      </c>
      <c r="F20" t="s">
        <v>211</v>
      </c>
      <c r="G20" s="78">
        <v>0</v>
      </c>
      <c r="H20" s="78">
        <v>0</v>
      </c>
      <c r="I20" s="78">
        <v>0</v>
      </c>
    </row>
    <row r="21" spans="2:9">
      <c r="B21" s="79" t="s">
        <v>1087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211</v>
      </c>
      <c r="D22" t="s">
        <v>211</v>
      </c>
      <c r="E22" s="78">
        <v>0</v>
      </c>
      <c r="F22" t="s">
        <v>211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211</v>
      </c>
      <c r="D13" t="s">
        <v>211</v>
      </c>
      <c r="E13" s="19"/>
      <c r="F13" s="78">
        <v>0</v>
      </c>
      <c r="G13" t="s">
        <v>211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211</v>
      </c>
      <c r="D15" t="s">
        <v>211</v>
      </c>
      <c r="E15" s="19"/>
      <c r="F15" s="78">
        <v>0</v>
      </c>
      <c r="G15" t="s">
        <v>211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598.16725629999996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598.16725629999996</v>
      </c>
      <c r="J12" s="80">
        <v>100</v>
      </c>
      <c r="K12" s="80">
        <v>0.04</v>
      </c>
    </row>
    <row r="13" spans="2:60">
      <c r="B13" t="s">
        <v>1088</v>
      </c>
      <c r="C13" t="s">
        <v>1089</v>
      </c>
      <c r="D13" t="s">
        <v>211</v>
      </c>
      <c r="E13" t="s">
        <v>212</v>
      </c>
      <c r="F13" s="78">
        <v>0</v>
      </c>
      <c r="G13" t="s">
        <v>112</v>
      </c>
      <c r="H13" s="78">
        <v>0</v>
      </c>
      <c r="I13" s="78">
        <v>27.371600000000001</v>
      </c>
      <c r="J13" s="78">
        <v>4.58</v>
      </c>
      <c r="K13" s="78">
        <v>0</v>
      </c>
    </row>
    <row r="14" spans="2:60">
      <c r="B14" t="s">
        <v>1090</v>
      </c>
      <c r="C14" t="s">
        <v>1091</v>
      </c>
      <c r="D14" t="s">
        <v>211</v>
      </c>
      <c r="E14" t="s">
        <v>212</v>
      </c>
      <c r="F14" s="78">
        <v>0</v>
      </c>
      <c r="G14" t="s">
        <v>112</v>
      </c>
      <c r="H14" s="78">
        <v>0</v>
      </c>
      <c r="I14" s="78">
        <v>3.547552</v>
      </c>
      <c r="J14" s="78">
        <v>0.59</v>
      </c>
      <c r="K14" s="78">
        <v>0</v>
      </c>
    </row>
    <row r="15" spans="2:60">
      <c r="B15" t="s">
        <v>1092</v>
      </c>
      <c r="C15" t="s">
        <v>1093</v>
      </c>
      <c r="D15" t="s">
        <v>211</v>
      </c>
      <c r="E15" t="s">
        <v>212</v>
      </c>
      <c r="F15" s="78">
        <v>0</v>
      </c>
      <c r="G15" t="s">
        <v>112</v>
      </c>
      <c r="H15" s="78">
        <v>0</v>
      </c>
      <c r="I15" s="78">
        <v>16.932984300000001</v>
      </c>
      <c r="J15" s="78">
        <v>2.83</v>
      </c>
      <c r="K15" s="78">
        <v>0</v>
      </c>
    </row>
    <row r="16" spans="2:60">
      <c r="B16" t="s">
        <v>1094</v>
      </c>
      <c r="C16" t="s">
        <v>1095</v>
      </c>
      <c r="D16" t="s">
        <v>211</v>
      </c>
      <c r="E16" t="s">
        <v>212</v>
      </c>
      <c r="F16" s="78">
        <v>0</v>
      </c>
      <c r="G16" t="s">
        <v>112</v>
      </c>
      <c r="H16" s="78">
        <v>0</v>
      </c>
      <c r="I16" s="78">
        <v>16.275200000000002</v>
      </c>
      <c r="J16" s="78">
        <v>2.72</v>
      </c>
      <c r="K16" s="78">
        <v>0</v>
      </c>
    </row>
    <row r="17" spans="2:11">
      <c r="B17" t="s">
        <v>1096</v>
      </c>
      <c r="C17">
        <v>1940444</v>
      </c>
      <c r="D17" t="s">
        <v>299</v>
      </c>
      <c r="E17" t="s">
        <v>155</v>
      </c>
      <c r="F17" s="78">
        <v>0</v>
      </c>
      <c r="G17" t="s">
        <v>108</v>
      </c>
      <c r="H17" s="78">
        <v>0</v>
      </c>
      <c r="I17" s="78">
        <v>110.21646</v>
      </c>
      <c r="J17" s="78">
        <v>18.43</v>
      </c>
      <c r="K17" s="78">
        <v>0.01</v>
      </c>
    </row>
    <row r="18" spans="2:11">
      <c r="B18" t="s">
        <v>1097</v>
      </c>
      <c r="C18">
        <v>7770217</v>
      </c>
      <c r="D18" t="s">
        <v>361</v>
      </c>
      <c r="E18" t="s">
        <v>155</v>
      </c>
      <c r="F18" s="78">
        <v>0</v>
      </c>
      <c r="G18" t="s">
        <v>108</v>
      </c>
      <c r="H18" s="78">
        <v>0</v>
      </c>
      <c r="I18" s="78">
        <v>4.9588900000000002</v>
      </c>
      <c r="J18" s="78">
        <v>0.83</v>
      </c>
      <c r="K18" s="78">
        <v>0</v>
      </c>
    </row>
    <row r="19" spans="2:11">
      <c r="B19" t="s">
        <v>1098</v>
      </c>
      <c r="C19">
        <v>1129733</v>
      </c>
      <c r="D19" t="s">
        <v>199</v>
      </c>
      <c r="E19" t="s">
        <v>155</v>
      </c>
      <c r="F19" s="78">
        <v>0</v>
      </c>
      <c r="G19" t="s">
        <v>108</v>
      </c>
      <c r="H19" s="78">
        <v>0</v>
      </c>
      <c r="I19" s="78">
        <v>215.37457000000001</v>
      </c>
      <c r="J19" s="78">
        <v>36.01</v>
      </c>
      <c r="K19" s="78">
        <v>0.01</v>
      </c>
    </row>
    <row r="20" spans="2:11">
      <c r="B20" t="s">
        <v>1099</v>
      </c>
      <c r="C20">
        <v>6000202</v>
      </c>
      <c r="D20" t="s">
        <v>299</v>
      </c>
      <c r="E20" t="s">
        <v>155</v>
      </c>
      <c r="F20" s="78">
        <v>0</v>
      </c>
      <c r="G20" t="s">
        <v>108</v>
      </c>
      <c r="H20" s="78">
        <v>0</v>
      </c>
      <c r="I20" s="78">
        <v>203.49</v>
      </c>
      <c r="J20" s="78">
        <v>34.020000000000003</v>
      </c>
      <c r="K20" s="78">
        <v>0.01</v>
      </c>
    </row>
    <row r="21" spans="2:11">
      <c r="B21" s="79" t="s">
        <v>236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8">
        <v>0</v>
      </c>
      <c r="G22" t="s">
        <v>211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t="s">
        <v>239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211</v>
      </c>
      <c r="C13" s="78">
        <v>0</v>
      </c>
    </row>
    <row r="14" spans="2:17">
      <c r="B14" s="79" t="s">
        <v>236</v>
      </c>
      <c r="C14" s="80">
        <v>0</v>
      </c>
    </row>
    <row r="15" spans="2:17">
      <c r="B15" t="s">
        <v>211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888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889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L15" sqref="L15: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5.08</v>
      </c>
      <c r="I11" s="7"/>
      <c r="J11" s="7"/>
      <c r="K11" s="77">
        <v>0.65</v>
      </c>
      <c r="L11" s="77">
        <v>225594143</v>
      </c>
      <c r="M11" s="7"/>
      <c r="N11" s="77">
        <v>283772.63153150002</v>
      </c>
      <c r="O11" s="7"/>
      <c r="P11" s="77">
        <v>100</v>
      </c>
      <c r="Q11" s="77">
        <v>18.97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5.08</v>
      </c>
      <c r="K12" s="80">
        <v>0.65</v>
      </c>
      <c r="L12" s="80">
        <v>225594143</v>
      </c>
      <c r="N12" s="80">
        <v>283772.63153150002</v>
      </c>
      <c r="P12" s="80">
        <v>100</v>
      </c>
      <c r="Q12" s="80">
        <v>18.97</v>
      </c>
    </row>
    <row r="13" spans="2:52">
      <c r="B13" s="79" t="s">
        <v>240</v>
      </c>
      <c r="C13" s="16"/>
      <c r="D13" s="16"/>
      <c r="H13" s="80">
        <v>4.68</v>
      </c>
      <c r="K13" s="80">
        <v>0.05</v>
      </c>
      <c r="L13" s="80">
        <v>96553858</v>
      </c>
      <c r="N13" s="80">
        <v>124120.1916935</v>
      </c>
      <c r="P13" s="80">
        <v>43.74</v>
      </c>
      <c r="Q13" s="80">
        <v>8.3000000000000007</v>
      </c>
    </row>
    <row r="14" spans="2:52">
      <c r="B14" s="79" t="s">
        <v>241</v>
      </c>
      <c r="C14" s="16"/>
      <c r="D14" s="16"/>
      <c r="H14" s="80">
        <v>4.68</v>
      </c>
      <c r="K14" s="80">
        <v>0.05</v>
      </c>
      <c r="L14" s="80">
        <v>96553858</v>
      </c>
      <c r="N14" s="80">
        <v>124120.1916935</v>
      </c>
      <c r="P14" s="80">
        <v>43.74</v>
      </c>
      <c r="Q14" s="80">
        <v>8.3000000000000007</v>
      </c>
    </row>
    <row r="15" spans="2:52">
      <c r="B15" t="s">
        <v>242</v>
      </c>
      <c r="C15" t="s">
        <v>243</v>
      </c>
      <c r="D15" t="s">
        <v>106</v>
      </c>
      <c r="E15" t="s">
        <v>244</v>
      </c>
      <c r="F15" t="s">
        <v>155</v>
      </c>
      <c r="G15" t="s">
        <v>245</v>
      </c>
      <c r="H15" s="78">
        <v>4.5</v>
      </c>
      <c r="I15" t="s">
        <v>108</v>
      </c>
      <c r="J15" s="78">
        <v>4</v>
      </c>
      <c r="K15" s="78">
        <v>0.02</v>
      </c>
      <c r="L15" s="78">
        <v>18582049</v>
      </c>
      <c r="M15" s="78">
        <v>155.04</v>
      </c>
      <c r="N15" s="78">
        <v>28809.6087696</v>
      </c>
      <c r="O15" s="78">
        <v>0.12</v>
      </c>
      <c r="P15" s="78">
        <v>10.15</v>
      </c>
      <c r="Q15" s="78">
        <v>1.93</v>
      </c>
    </row>
    <row r="16" spans="2:52">
      <c r="B16" t="s">
        <v>242</v>
      </c>
      <c r="C16" t="s">
        <v>243</v>
      </c>
      <c r="D16" t="s">
        <v>106</v>
      </c>
      <c r="E16" t="s">
        <v>244</v>
      </c>
      <c r="F16" t="s">
        <v>155</v>
      </c>
      <c r="G16" t="s">
        <v>245</v>
      </c>
      <c r="H16" s="78">
        <v>4.5</v>
      </c>
      <c r="I16" t="s">
        <v>108</v>
      </c>
      <c r="J16" s="78">
        <v>4</v>
      </c>
      <c r="K16" s="78">
        <v>0.02</v>
      </c>
      <c r="L16" s="78">
        <v>9027000</v>
      </c>
      <c r="M16" s="78">
        <v>155.04</v>
      </c>
      <c r="N16" s="78">
        <v>13995.460800000001</v>
      </c>
      <c r="O16" s="78">
        <v>0.06</v>
      </c>
      <c r="P16" s="78">
        <v>4.93</v>
      </c>
      <c r="Q16" s="78">
        <v>0.94</v>
      </c>
    </row>
    <row r="17" spans="2:17">
      <c r="B17" t="s">
        <v>246</v>
      </c>
      <c r="C17" t="s">
        <v>247</v>
      </c>
      <c r="D17" t="s">
        <v>106</v>
      </c>
      <c r="E17" t="s">
        <v>244</v>
      </c>
      <c r="F17" t="s">
        <v>155</v>
      </c>
      <c r="G17" t="s">
        <v>248</v>
      </c>
      <c r="H17" s="78">
        <v>5.65</v>
      </c>
      <c r="I17" t="s">
        <v>108</v>
      </c>
      <c r="J17" s="78">
        <v>2.75</v>
      </c>
      <c r="K17" s="78">
        <v>0.12</v>
      </c>
      <c r="L17" s="78">
        <v>8284000</v>
      </c>
      <c r="M17" s="78">
        <v>118.86</v>
      </c>
      <c r="N17" s="78">
        <v>9846.3624</v>
      </c>
      <c r="O17" s="78">
        <v>0.05</v>
      </c>
      <c r="P17" s="78">
        <v>3.47</v>
      </c>
      <c r="Q17" s="78">
        <v>0.66</v>
      </c>
    </row>
    <row r="18" spans="2:17">
      <c r="B18" t="s">
        <v>246</v>
      </c>
      <c r="C18" t="s">
        <v>247</v>
      </c>
      <c r="D18" t="s">
        <v>106</v>
      </c>
      <c r="E18" t="s">
        <v>244</v>
      </c>
      <c r="F18" t="s">
        <v>155</v>
      </c>
      <c r="G18" t="s">
        <v>248</v>
      </c>
      <c r="H18" s="78">
        <v>5.65</v>
      </c>
      <c r="I18" t="s">
        <v>108</v>
      </c>
      <c r="J18" s="78">
        <v>2.75</v>
      </c>
      <c r="K18" s="78">
        <v>0.12</v>
      </c>
      <c r="L18" s="78">
        <v>7000000</v>
      </c>
      <c r="M18" s="78">
        <v>118.86</v>
      </c>
      <c r="N18" s="78">
        <v>8320.2000000000007</v>
      </c>
      <c r="O18" s="78">
        <v>0.04</v>
      </c>
      <c r="P18" s="78">
        <v>2.93</v>
      </c>
      <c r="Q18" s="78">
        <v>0.56000000000000005</v>
      </c>
    </row>
    <row r="19" spans="2:17">
      <c r="B19" t="s">
        <v>249</v>
      </c>
      <c r="C19" t="s">
        <v>250</v>
      </c>
      <c r="D19" t="s">
        <v>106</v>
      </c>
      <c r="E19" t="s">
        <v>244</v>
      </c>
      <c r="F19" t="s">
        <v>155</v>
      </c>
      <c r="G19" t="s">
        <v>251</v>
      </c>
      <c r="H19" s="78">
        <v>6.67</v>
      </c>
      <c r="I19" t="s">
        <v>108</v>
      </c>
      <c r="J19" s="78">
        <v>1.75</v>
      </c>
      <c r="K19" s="78">
        <v>0.22</v>
      </c>
      <c r="L19" s="78">
        <v>17190000</v>
      </c>
      <c r="M19" s="78">
        <v>111.6</v>
      </c>
      <c r="N19" s="78">
        <v>19184.04</v>
      </c>
      <c r="O19" s="78">
        <v>0.12</v>
      </c>
      <c r="P19" s="78">
        <v>6.76</v>
      </c>
      <c r="Q19" s="78">
        <v>1.28</v>
      </c>
    </row>
    <row r="20" spans="2:17">
      <c r="B20" t="s">
        <v>249</v>
      </c>
      <c r="C20" t="s">
        <v>250</v>
      </c>
      <c r="D20" t="s">
        <v>106</v>
      </c>
      <c r="E20" t="s">
        <v>244</v>
      </c>
      <c r="F20" t="s">
        <v>155</v>
      </c>
      <c r="G20" t="s">
        <v>251</v>
      </c>
      <c r="H20" s="78">
        <v>6.67</v>
      </c>
      <c r="I20" t="s">
        <v>108</v>
      </c>
      <c r="J20" s="78">
        <v>1.75</v>
      </c>
      <c r="K20" s="78">
        <v>0.22</v>
      </c>
      <c r="L20" s="78">
        <v>7100000</v>
      </c>
      <c r="M20" s="78">
        <v>111.6</v>
      </c>
      <c r="N20" s="78">
        <v>7923.6</v>
      </c>
      <c r="O20" s="78">
        <v>0.05</v>
      </c>
      <c r="P20" s="78">
        <v>2.79</v>
      </c>
      <c r="Q20" s="78">
        <v>0.53</v>
      </c>
    </row>
    <row r="21" spans="2:17">
      <c r="B21" t="s">
        <v>252</v>
      </c>
      <c r="C21" t="s">
        <v>253</v>
      </c>
      <c r="D21" t="s">
        <v>106</v>
      </c>
      <c r="E21" t="s">
        <v>244</v>
      </c>
      <c r="F21" t="s">
        <v>155</v>
      </c>
      <c r="G21" t="s">
        <v>254</v>
      </c>
      <c r="H21" s="78">
        <v>2.92</v>
      </c>
      <c r="I21" t="s">
        <v>108</v>
      </c>
      <c r="J21" s="78">
        <v>3</v>
      </c>
      <c r="K21" s="78">
        <v>-0.09</v>
      </c>
      <c r="L21" s="78">
        <v>25005639</v>
      </c>
      <c r="M21" s="78">
        <v>122.71</v>
      </c>
      <c r="N21" s="78">
        <v>30684.419616899999</v>
      </c>
      <c r="O21" s="78">
        <v>0.16</v>
      </c>
      <c r="P21" s="78">
        <v>10.81</v>
      </c>
      <c r="Q21" s="78">
        <v>2.0499999999999998</v>
      </c>
    </row>
    <row r="22" spans="2:17">
      <c r="B22" t="s">
        <v>252</v>
      </c>
      <c r="C22" t="s">
        <v>253</v>
      </c>
      <c r="D22" t="s">
        <v>106</v>
      </c>
      <c r="E22" t="s">
        <v>244</v>
      </c>
      <c r="F22" t="s">
        <v>155</v>
      </c>
      <c r="G22" t="s">
        <v>254</v>
      </c>
      <c r="H22" s="78">
        <v>2.92</v>
      </c>
      <c r="I22" t="s">
        <v>108</v>
      </c>
      <c r="J22" s="78">
        <v>3</v>
      </c>
      <c r="K22" s="78">
        <v>-0.09</v>
      </c>
      <c r="L22" s="78">
        <v>4365170</v>
      </c>
      <c r="M22" s="78">
        <v>122.71</v>
      </c>
      <c r="N22" s="78">
        <v>5356.5001069999998</v>
      </c>
      <c r="O22" s="78">
        <v>0.03</v>
      </c>
      <c r="P22" s="78">
        <v>1.89</v>
      </c>
      <c r="Q22" s="78">
        <v>0.36</v>
      </c>
    </row>
    <row r="23" spans="2:17">
      <c r="B23" s="79" t="s">
        <v>255</v>
      </c>
      <c r="C23" s="16"/>
      <c r="D23" s="16"/>
      <c r="H23" s="80">
        <v>5.39</v>
      </c>
      <c r="K23" s="80">
        <v>1.1299999999999999</v>
      </c>
      <c r="L23" s="80">
        <v>129040285</v>
      </c>
      <c r="N23" s="80">
        <v>159652.43983799999</v>
      </c>
      <c r="P23" s="80">
        <v>56.26</v>
      </c>
      <c r="Q23" s="80">
        <v>10.67</v>
      </c>
    </row>
    <row r="24" spans="2:17">
      <c r="B24" s="79" t="s">
        <v>256</v>
      </c>
      <c r="C24" s="16"/>
      <c r="D24" s="16"/>
      <c r="H24" s="80">
        <v>0.84</v>
      </c>
      <c r="K24" s="80">
        <v>0.11</v>
      </c>
      <c r="L24" s="80">
        <v>21360000</v>
      </c>
      <c r="N24" s="80">
        <v>21347.184000000001</v>
      </c>
      <c r="P24" s="80">
        <v>7.52</v>
      </c>
      <c r="Q24" s="80">
        <v>1.43</v>
      </c>
    </row>
    <row r="25" spans="2:17">
      <c r="B25" t="s">
        <v>257</v>
      </c>
      <c r="C25" t="s">
        <v>258</v>
      </c>
      <c r="D25" t="s">
        <v>106</v>
      </c>
      <c r="E25" t="s">
        <v>244</v>
      </c>
      <c r="F25" t="s">
        <v>155</v>
      </c>
      <c r="G25" t="s">
        <v>259</v>
      </c>
      <c r="H25" s="78">
        <v>0.84</v>
      </c>
      <c r="I25" t="s">
        <v>108</v>
      </c>
      <c r="J25" s="78">
        <v>0.14000000000000001</v>
      </c>
      <c r="K25" s="78">
        <v>0.11</v>
      </c>
      <c r="L25" s="78">
        <v>21360000</v>
      </c>
      <c r="M25" s="78">
        <v>99.94</v>
      </c>
      <c r="N25" s="78">
        <v>21347.184000000001</v>
      </c>
      <c r="O25" s="78">
        <v>0.24</v>
      </c>
      <c r="P25" s="78">
        <v>7.52</v>
      </c>
      <c r="Q25" s="78">
        <v>1.43</v>
      </c>
    </row>
    <row r="26" spans="2:17">
      <c r="B26" s="79" t="s">
        <v>260</v>
      </c>
      <c r="C26" s="16"/>
      <c r="D26" s="16"/>
      <c r="H26" s="80">
        <v>6.09</v>
      </c>
      <c r="K26" s="80">
        <v>1.28</v>
      </c>
      <c r="L26" s="80">
        <v>107680285</v>
      </c>
      <c r="N26" s="80">
        <v>138305.25583800001</v>
      </c>
      <c r="P26" s="80">
        <v>48.74</v>
      </c>
      <c r="Q26" s="80">
        <v>9.24</v>
      </c>
    </row>
    <row r="27" spans="2:17">
      <c r="B27" t="s">
        <v>261</v>
      </c>
      <c r="C27" t="s">
        <v>262</v>
      </c>
      <c r="D27" t="s">
        <v>106</v>
      </c>
      <c r="E27" t="s">
        <v>244</v>
      </c>
      <c r="F27" t="s">
        <v>155</v>
      </c>
      <c r="G27" t="s">
        <v>263</v>
      </c>
      <c r="H27" s="78">
        <v>4.7</v>
      </c>
      <c r="I27" t="s">
        <v>108</v>
      </c>
      <c r="J27" s="78">
        <v>5.5</v>
      </c>
      <c r="K27" s="78">
        <v>0.93</v>
      </c>
      <c r="L27" s="78">
        <v>36100000</v>
      </c>
      <c r="M27" s="78">
        <v>127.22</v>
      </c>
      <c r="N27" s="78">
        <v>45926.42</v>
      </c>
      <c r="O27" s="78">
        <v>0.2</v>
      </c>
      <c r="P27" s="78">
        <v>16.18</v>
      </c>
      <c r="Q27" s="78">
        <v>3.07</v>
      </c>
    </row>
    <row r="28" spans="2:17">
      <c r="B28" t="s">
        <v>264</v>
      </c>
      <c r="C28" t="s">
        <v>265</v>
      </c>
      <c r="D28" t="s">
        <v>106</v>
      </c>
      <c r="E28" t="s">
        <v>244</v>
      </c>
      <c r="F28" t="s">
        <v>155</v>
      </c>
      <c r="G28" t="s">
        <v>245</v>
      </c>
      <c r="H28" s="78">
        <v>5.78</v>
      </c>
      <c r="I28" t="s">
        <v>108</v>
      </c>
      <c r="J28" s="78">
        <v>4.25</v>
      </c>
      <c r="K28" s="78">
        <v>1.21</v>
      </c>
      <c r="L28" s="78">
        <v>29480000</v>
      </c>
      <c r="M28" s="78">
        <v>120.83</v>
      </c>
      <c r="N28" s="78">
        <v>35620.684000000001</v>
      </c>
      <c r="O28" s="78">
        <v>0.17</v>
      </c>
      <c r="P28" s="78">
        <v>12.55</v>
      </c>
      <c r="Q28" s="78">
        <v>2.38</v>
      </c>
    </row>
    <row r="29" spans="2:17">
      <c r="B29" t="s">
        <v>266</v>
      </c>
      <c r="C29" t="s">
        <v>267</v>
      </c>
      <c r="D29" t="s">
        <v>106</v>
      </c>
      <c r="E29" t="s">
        <v>244</v>
      </c>
      <c r="F29" t="s">
        <v>155</v>
      </c>
      <c r="G29" t="s">
        <v>268</v>
      </c>
      <c r="H29" s="78">
        <v>6.65</v>
      </c>
      <c r="I29" t="s">
        <v>108</v>
      </c>
      <c r="J29" s="78">
        <v>3.75</v>
      </c>
      <c r="K29" s="78">
        <v>1.42</v>
      </c>
      <c r="L29" s="78">
        <v>9510000</v>
      </c>
      <c r="M29" s="78">
        <v>118.2</v>
      </c>
      <c r="N29" s="78">
        <v>11240.82</v>
      </c>
      <c r="O29" s="78">
        <v>7.0000000000000007E-2</v>
      </c>
      <c r="P29" s="78">
        <v>3.96</v>
      </c>
      <c r="Q29" s="78">
        <v>0.75</v>
      </c>
    </row>
    <row r="30" spans="2:17">
      <c r="B30" t="s">
        <v>266</v>
      </c>
      <c r="C30" t="s">
        <v>267</v>
      </c>
      <c r="D30" t="s">
        <v>106</v>
      </c>
      <c r="E30" t="s">
        <v>244</v>
      </c>
      <c r="F30" t="s">
        <v>155</v>
      </c>
      <c r="G30" t="s">
        <v>268</v>
      </c>
      <c r="H30" s="78">
        <v>6.65</v>
      </c>
      <c r="I30" t="s">
        <v>108</v>
      </c>
      <c r="J30" s="78">
        <v>3.75</v>
      </c>
      <c r="K30" s="78">
        <v>1.42</v>
      </c>
      <c r="L30" s="78">
        <v>8400745</v>
      </c>
      <c r="M30" s="78">
        <v>118.2</v>
      </c>
      <c r="N30" s="78">
        <v>9929.6805899999999</v>
      </c>
      <c r="O30" s="78">
        <v>0.06</v>
      </c>
      <c r="P30" s="78">
        <v>3.5</v>
      </c>
      <c r="Q30" s="78">
        <v>0.66</v>
      </c>
    </row>
    <row r="31" spans="2:17">
      <c r="B31" t="s">
        <v>269</v>
      </c>
      <c r="C31" t="s">
        <v>270</v>
      </c>
      <c r="D31" t="s">
        <v>106</v>
      </c>
      <c r="E31" t="s">
        <v>244</v>
      </c>
      <c r="F31" t="s">
        <v>155</v>
      </c>
      <c r="G31" t="s">
        <v>271</v>
      </c>
      <c r="H31" s="78">
        <v>7.87</v>
      </c>
      <c r="I31" t="s">
        <v>108</v>
      </c>
      <c r="J31" s="78">
        <v>6.25</v>
      </c>
      <c r="K31" s="78">
        <v>1.72</v>
      </c>
      <c r="L31" s="78">
        <v>24189540</v>
      </c>
      <c r="M31" s="78">
        <v>147.12</v>
      </c>
      <c r="N31" s="78">
        <v>35587.651248000002</v>
      </c>
      <c r="O31" s="78">
        <v>0.14000000000000001</v>
      </c>
      <c r="P31" s="78">
        <v>12.54</v>
      </c>
      <c r="Q31" s="78">
        <v>2.38</v>
      </c>
    </row>
    <row r="32" spans="2:17">
      <c r="B32" s="79" t="s">
        <v>272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8">
        <v>0</v>
      </c>
      <c r="I33" t="s">
        <v>211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273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8">
        <v>0</v>
      </c>
      <c r="I35" t="s">
        <v>211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236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274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8">
        <v>0</v>
      </c>
      <c r="I38" t="s">
        <v>211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275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8">
        <v>0</v>
      </c>
      <c r="I40" t="s">
        <v>211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888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889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553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8">
        <v>0</v>
      </c>
      <c r="L14" t="s">
        <v>211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8">
        <v>0</v>
      </c>
      <c r="L16" t="s">
        <v>211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8">
        <v>0</v>
      </c>
      <c r="L18" t="s">
        <v>211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8">
        <v>0</v>
      </c>
      <c r="L21" t="s">
        <v>211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8">
        <v>0</v>
      </c>
      <c r="L23" t="s">
        <v>211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opLeftCell="A94" workbookViewId="0">
      <selection activeCell="A62" sqref="A62:XFD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2.87</v>
      </c>
      <c r="L11" s="7"/>
      <c r="M11" s="7"/>
      <c r="N11" s="77">
        <v>2.87</v>
      </c>
      <c r="O11" s="77">
        <v>303367330.36000001</v>
      </c>
      <c r="P11" s="33"/>
      <c r="Q11" s="77">
        <v>381398.96026546101</v>
      </c>
      <c r="R11" s="7"/>
      <c r="S11" s="77">
        <v>100</v>
      </c>
      <c r="T11" s="77">
        <v>25.49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3.48</v>
      </c>
      <c r="N12" s="80">
        <v>3.48</v>
      </c>
      <c r="O12" s="80">
        <v>286680330.36000001</v>
      </c>
      <c r="Q12" s="80">
        <v>314103.89408708276</v>
      </c>
      <c r="S12" s="80">
        <v>82.36</v>
      </c>
      <c r="T12" s="80">
        <v>20.99</v>
      </c>
    </row>
    <row r="13" spans="2:65">
      <c r="B13" s="79" t="s">
        <v>276</v>
      </c>
      <c r="C13" s="16"/>
      <c r="D13" s="16"/>
      <c r="E13" s="16"/>
      <c r="F13" s="16"/>
      <c r="K13" s="80">
        <v>3.32</v>
      </c>
      <c r="N13" s="80">
        <v>3.85</v>
      </c>
      <c r="O13" s="80">
        <v>164967587.16</v>
      </c>
      <c r="Q13" s="80">
        <v>186638.34213145278</v>
      </c>
      <c r="S13" s="80">
        <v>48.94</v>
      </c>
      <c r="T13" s="80">
        <v>12.47</v>
      </c>
    </row>
    <row r="14" spans="2:65">
      <c r="B14" t="s">
        <v>280</v>
      </c>
      <c r="C14" t="s">
        <v>281</v>
      </c>
      <c r="D14" t="s">
        <v>106</v>
      </c>
      <c r="E14" t="s">
        <v>129</v>
      </c>
      <c r="F14" t="s">
        <v>282</v>
      </c>
      <c r="G14" t="s">
        <v>283</v>
      </c>
      <c r="H14" t="s">
        <v>207</v>
      </c>
      <c r="I14" t="s">
        <v>155</v>
      </c>
      <c r="J14" t="s">
        <v>284</v>
      </c>
      <c r="K14" s="78">
        <v>4.5</v>
      </c>
      <c r="L14" t="s">
        <v>108</v>
      </c>
      <c r="M14" s="78">
        <v>4</v>
      </c>
      <c r="N14" s="78">
        <v>0.78</v>
      </c>
      <c r="O14" s="78">
        <v>9783511</v>
      </c>
      <c r="P14" s="78">
        <v>116.43</v>
      </c>
      <c r="Q14" s="78">
        <v>11390.9418573</v>
      </c>
      <c r="R14" s="78">
        <v>0.47</v>
      </c>
      <c r="S14" s="78">
        <v>2.99</v>
      </c>
      <c r="T14" s="78">
        <v>0.76</v>
      </c>
    </row>
    <row r="15" spans="2:65">
      <c r="B15" t="s">
        <v>285</v>
      </c>
      <c r="C15" t="s">
        <v>286</v>
      </c>
      <c r="D15" t="s">
        <v>106</v>
      </c>
      <c r="E15" t="s">
        <v>129</v>
      </c>
      <c r="F15" t="s">
        <v>287</v>
      </c>
      <c r="G15" t="s">
        <v>283</v>
      </c>
      <c r="H15" t="s">
        <v>203</v>
      </c>
      <c r="I15" t="s">
        <v>155</v>
      </c>
      <c r="J15" t="s">
        <v>288</v>
      </c>
      <c r="K15" s="78">
        <v>3.45</v>
      </c>
      <c r="L15" t="s">
        <v>108</v>
      </c>
      <c r="M15" s="78">
        <v>0.8</v>
      </c>
      <c r="N15" s="78">
        <v>0.63</v>
      </c>
      <c r="O15" s="78">
        <v>6500000</v>
      </c>
      <c r="P15" s="78">
        <v>101.75</v>
      </c>
      <c r="Q15" s="78">
        <v>6613.75</v>
      </c>
      <c r="R15" s="78">
        <v>1.01</v>
      </c>
      <c r="S15" s="78">
        <v>1.73</v>
      </c>
      <c r="T15" s="78">
        <v>0.44</v>
      </c>
    </row>
    <row r="16" spans="2:65">
      <c r="B16" t="s">
        <v>289</v>
      </c>
      <c r="C16" t="s">
        <v>290</v>
      </c>
      <c r="D16" t="s">
        <v>106</v>
      </c>
      <c r="E16" t="s">
        <v>129</v>
      </c>
      <c r="F16" t="s">
        <v>291</v>
      </c>
      <c r="G16" t="s">
        <v>283</v>
      </c>
      <c r="H16" t="s">
        <v>203</v>
      </c>
      <c r="I16" t="s">
        <v>155</v>
      </c>
      <c r="J16" t="s">
        <v>292</v>
      </c>
      <c r="K16" s="78">
        <v>2.4</v>
      </c>
      <c r="L16" t="s">
        <v>108</v>
      </c>
      <c r="M16" s="78">
        <v>4.0999999999999996</v>
      </c>
      <c r="N16" s="78">
        <v>0.91</v>
      </c>
      <c r="O16" s="78">
        <v>2761150</v>
      </c>
      <c r="P16" s="78">
        <v>132.1</v>
      </c>
      <c r="Q16" s="78">
        <v>3647.4791500000001</v>
      </c>
      <c r="R16" s="78">
        <v>7.0000000000000007E-2</v>
      </c>
      <c r="S16" s="78">
        <v>0.96</v>
      </c>
      <c r="T16" s="78">
        <v>0.24</v>
      </c>
    </row>
    <row r="17" spans="2:20">
      <c r="B17" t="s">
        <v>293</v>
      </c>
      <c r="C17" t="s">
        <v>294</v>
      </c>
      <c r="D17" t="s">
        <v>106</v>
      </c>
      <c r="E17" t="s">
        <v>129</v>
      </c>
      <c r="F17" t="s">
        <v>291</v>
      </c>
      <c r="G17" t="s">
        <v>283</v>
      </c>
      <c r="H17" t="s">
        <v>203</v>
      </c>
      <c r="I17" t="s">
        <v>155</v>
      </c>
      <c r="J17" t="s">
        <v>295</v>
      </c>
      <c r="K17" s="78">
        <v>0.71</v>
      </c>
      <c r="L17" t="s">
        <v>108</v>
      </c>
      <c r="M17" s="78">
        <v>4.7</v>
      </c>
      <c r="N17" s="78">
        <v>1.2</v>
      </c>
      <c r="O17" s="78">
        <v>1039286</v>
      </c>
      <c r="P17" s="78">
        <v>126.72</v>
      </c>
      <c r="Q17" s="78">
        <v>1316.9832191999999</v>
      </c>
      <c r="R17" s="78">
        <v>0.36</v>
      </c>
      <c r="S17" s="78">
        <v>0.35</v>
      </c>
      <c r="T17" s="78">
        <v>0.09</v>
      </c>
    </row>
    <row r="18" spans="2:20">
      <c r="B18" t="s">
        <v>296</v>
      </c>
      <c r="C18" t="s">
        <v>297</v>
      </c>
      <c r="D18" t="s">
        <v>106</v>
      </c>
      <c r="E18" t="s">
        <v>129</v>
      </c>
      <c r="F18" t="s">
        <v>298</v>
      </c>
      <c r="G18" t="s">
        <v>283</v>
      </c>
      <c r="H18" t="s">
        <v>299</v>
      </c>
      <c r="I18" t="s">
        <v>155</v>
      </c>
      <c r="J18" t="s">
        <v>300</v>
      </c>
      <c r="K18" s="78">
        <v>1.4</v>
      </c>
      <c r="L18" t="s">
        <v>108</v>
      </c>
      <c r="M18" s="78">
        <v>5.25</v>
      </c>
      <c r="N18" s="78">
        <v>0.74</v>
      </c>
      <c r="O18" s="78">
        <v>596631.19999999995</v>
      </c>
      <c r="P18" s="78">
        <v>130.75</v>
      </c>
      <c r="Q18" s="78">
        <v>780.09529399999997</v>
      </c>
      <c r="R18" s="78">
        <v>0.77</v>
      </c>
      <c r="S18" s="78">
        <v>0.2</v>
      </c>
      <c r="T18" s="78">
        <v>0.05</v>
      </c>
    </row>
    <row r="19" spans="2:20">
      <c r="B19" t="s">
        <v>301</v>
      </c>
      <c r="C19" t="s">
        <v>302</v>
      </c>
      <c r="D19" t="s">
        <v>106</v>
      </c>
      <c r="E19" t="s">
        <v>129</v>
      </c>
      <c r="F19" t="s">
        <v>303</v>
      </c>
      <c r="G19" t="s">
        <v>283</v>
      </c>
      <c r="H19" t="s">
        <v>299</v>
      </c>
      <c r="I19" t="s">
        <v>155</v>
      </c>
      <c r="J19" t="s">
        <v>304</v>
      </c>
      <c r="K19" s="78">
        <v>3.54</v>
      </c>
      <c r="L19" t="s">
        <v>108</v>
      </c>
      <c r="M19" s="78">
        <v>5</v>
      </c>
      <c r="N19" s="78">
        <v>1.07</v>
      </c>
      <c r="O19" s="78">
        <v>1159496</v>
      </c>
      <c r="P19" s="78">
        <v>126.03</v>
      </c>
      <c r="Q19" s="78">
        <v>1461.3128088000001</v>
      </c>
      <c r="R19" s="78">
        <v>0.12</v>
      </c>
      <c r="S19" s="78">
        <v>0.38</v>
      </c>
      <c r="T19" s="78">
        <v>0.1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283</v>
      </c>
      <c r="H20" t="s">
        <v>299</v>
      </c>
      <c r="I20" t="s">
        <v>155</v>
      </c>
      <c r="J20" t="s">
        <v>304</v>
      </c>
      <c r="K20" s="78">
        <v>3.54</v>
      </c>
      <c r="L20" t="s">
        <v>108</v>
      </c>
      <c r="M20" s="78">
        <v>5</v>
      </c>
      <c r="N20" s="78">
        <v>1.07</v>
      </c>
      <c r="O20" s="78">
        <v>6631657</v>
      </c>
      <c r="P20" s="78">
        <v>126.03</v>
      </c>
      <c r="Q20" s="78">
        <v>8357.8773170999993</v>
      </c>
      <c r="R20" s="78">
        <v>0.66</v>
      </c>
      <c r="S20" s="78">
        <v>2.19</v>
      </c>
      <c r="T20" s="78">
        <v>0.56000000000000005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307</v>
      </c>
      <c r="G21" t="s">
        <v>308</v>
      </c>
      <c r="H21" t="s">
        <v>299</v>
      </c>
      <c r="I21" t="s">
        <v>155</v>
      </c>
      <c r="J21" t="s">
        <v>309</v>
      </c>
      <c r="K21" s="78">
        <v>3.23</v>
      </c>
      <c r="L21" t="s">
        <v>108</v>
      </c>
      <c r="M21" s="78">
        <v>3</v>
      </c>
      <c r="N21" s="78">
        <v>1.21</v>
      </c>
      <c r="O21" s="78">
        <v>2363636.66</v>
      </c>
      <c r="P21" s="78">
        <v>112.69</v>
      </c>
      <c r="Q21" s="78">
        <v>2663.5821521540001</v>
      </c>
      <c r="R21" s="78">
        <v>0.22</v>
      </c>
      <c r="S21" s="78">
        <v>0.7</v>
      </c>
      <c r="T21" s="78">
        <v>0.18</v>
      </c>
    </row>
    <row r="22" spans="2:20">
      <c r="B22" t="s">
        <v>310</v>
      </c>
      <c r="C22" t="s">
        <v>311</v>
      </c>
      <c r="D22" t="s">
        <v>106</v>
      </c>
      <c r="E22" t="s">
        <v>129</v>
      </c>
      <c r="F22" t="s">
        <v>291</v>
      </c>
      <c r="G22" t="s">
        <v>283</v>
      </c>
      <c r="H22" t="s">
        <v>299</v>
      </c>
      <c r="I22" t="s">
        <v>155</v>
      </c>
      <c r="J22" t="s">
        <v>292</v>
      </c>
      <c r="K22" s="78">
        <v>3.4</v>
      </c>
      <c r="L22" t="s">
        <v>108</v>
      </c>
      <c r="M22" s="78">
        <v>6.5</v>
      </c>
      <c r="N22" s="78">
        <v>1.06</v>
      </c>
      <c r="O22" s="78">
        <v>6155651</v>
      </c>
      <c r="P22" s="78">
        <v>132.30000000000001</v>
      </c>
      <c r="Q22" s="78">
        <v>8143.926273</v>
      </c>
      <c r="R22" s="78">
        <v>0.39</v>
      </c>
      <c r="S22" s="78">
        <v>2.14</v>
      </c>
      <c r="T22" s="78">
        <v>0.54</v>
      </c>
    </row>
    <row r="23" spans="2:20">
      <c r="B23" t="s">
        <v>312</v>
      </c>
      <c r="C23">
        <v>1110915</v>
      </c>
      <c r="D23" t="s">
        <v>106</v>
      </c>
      <c r="E23" t="s">
        <v>129</v>
      </c>
      <c r="F23" t="s">
        <v>314</v>
      </c>
      <c r="G23" t="s">
        <v>315</v>
      </c>
      <c r="H23" t="s">
        <v>316</v>
      </c>
      <c r="I23" t="s">
        <v>155</v>
      </c>
      <c r="J23" t="s">
        <v>317</v>
      </c>
      <c r="K23" s="78">
        <v>8.89</v>
      </c>
      <c r="L23" t="s">
        <v>108</v>
      </c>
      <c r="M23" s="78">
        <v>5.15</v>
      </c>
      <c r="N23" s="78">
        <v>4.54</v>
      </c>
      <c r="O23" s="78">
        <v>2499541</v>
      </c>
      <c r="P23" s="78">
        <v>128.65</v>
      </c>
      <c r="Q23" s="78">
        <v>3215.6594964999999</v>
      </c>
      <c r="R23" s="78">
        <v>7.0000000000000007E-2</v>
      </c>
      <c r="S23" s="78">
        <v>0.84</v>
      </c>
      <c r="T23" s="78">
        <v>0.21</v>
      </c>
    </row>
    <row r="24" spans="2:20">
      <c r="B24" t="s">
        <v>312</v>
      </c>
      <c r="C24" t="s">
        <v>313</v>
      </c>
      <c r="D24" t="s">
        <v>106</v>
      </c>
      <c r="E24" t="s">
        <v>129</v>
      </c>
      <c r="F24" t="s">
        <v>314</v>
      </c>
      <c r="G24" t="s">
        <v>315</v>
      </c>
      <c r="H24" t="s">
        <v>316</v>
      </c>
      <c r="I24" t="s">
        <v>155</v>
      </c>
      <c r="J24" t="s">
        <v>317</v>
      </c>
      <c r="K24" s="78">
        <v>8.89</v>
      </c>
      <c r="L24" t="s">
        <v>108</v>
      </c>
      <c r="M24" s="78">
        <v>5.15</v>
      </c>
      <c r="N24" s="78">
        <v>4.54</v>
      </c>
      <c r="O24" s="78">
        <v>1450221</v>
      </c>
      <c r="P24" s="78">
        <v>128.65</v>
      </c>
      <c r="Q24" s="78">
        <v>1865.7093165000001</v>
      </c>
      <c r="R24" s="78">
        <v>0.04</v>
      </c>
      <c r="S24" s="78">
        <v>0.49</v>
      </c>
      <c r="T24" s="78">
        <v>0.12</v>
      </c>
    </row>
    <row r="25" spans="2:20">
      <c r="B25" t="s">
        <v>318</v>
      </c>
      <c r="C25" t="s">
        <v>319</v>
      </c>
      <c r="D25" t="s">
        <v>106</v>
      </c>
      <c r="E25" t="s">
        <v>129</v>
      </c>
      <c r="F25" t="s">
        <v>320</v>
      </c>
      <c r="G25" t="s">
        <v>308</v>
      </c>
      <c r="H25" t="s">
        <v>316</v>
      </c>
      <c r="I25" t="s">
        <v>155</v>
      </c>
      <c r="J25" t="s">
        <v>321</v>
      </c>
      <c r="K25" s="78">
        <v>2.14</v>
      </c>
      <c r="L25" t="s">
        <v>108</v>
      </c>
      <c r="M25" s="78">
        <v>4.9000000000000004</v>
      </c>
      <c r="N25" s="78">
        <v>1.26</v>
      </c>
      <c r="O25" s="78">
        <v>4375000.57</v>
      </c>
      <c r="P25" s="78">
        <v>119.88</v>
      </c>
      <c r="Q25" s="78">
        <v>5244.7506833159996</v>
      </c>
      <c r="R25" s="78">
        <v>0.88</v>
      </c>
      <c r="S25" s="78">
        <v>1.38</v>
      </c>
      <c r="T25" s="78">
        <v>0.35</v>
      </c>
    </row>
    <row r="26" spans="2:20">
      <c r="B26" t="s">
        <v>322</v>
      </c>
      <c r="C26" t="s">
        <v>323</v>
      </c>
      <c r="D26" t="s">
        <v>106</v>
      </c>
      <c r="E26" t="s">
        <v>129</v>
      </c>
      <c r="F26" t="s">
        <v>320</v>
      </c>
      <c r="G26" t="s">
        <v>308</v>
      </c>
      <c r="H26" t="s">
        <v>316</v>
      </c>
      <c r="I26" t="s">
        <v>155</v>
      </c>
      <c r="J26" t="s">
        <v>324</v>
      </c>
      <c r="K26" s="78">
        <v>1.72</v>
      </c>
      <c r="L26" t="s">
        <v>108</v>
      </c>
      <c r="M26" s="78">
        <v>4.95</v>
      </c>
      <c r="N26" s="78">
        <v>1.17</v>
      </c>
      <c r="O26" s="78">
        <v>3276085.87</v>
      </c>
      <c r="P26" s="78">
        <v>127.2</v>
      </c>
      <c r="Q26" s="78">
        <v>4167.1812266400002</v>
      </c>
      <c r="R26" s="78">
        <v>0.85</v>
      </c>
      <c r="S26" s="78">
        <v>1.0900000000000001</v>
      </c>
      <c r="T26" s="78">
        <v>0.28000000000000003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327</v>
      </c>
      <c r="G27" t="s">
        <v>308</v>
      </c>
      <c r="H27" t="s">
        <v>316</v>
      </c>
      <c r="I27" t="s">
        <v>155</v>
      </c>
      <c r="J27" t="s">
        <v>328</v>
      </c>
      <c r="K27" s="78">
        <v>5.31</v>
      </c>
      <c r="L27" t="s">
        <v>108</v>
      </c>
      <c r="M27" s="78">
        <v>5.35</v>
      </c>
      <c r="N27" s="78">
        <v>2.82</v>
      </c>
      <c r="O27" s="78">
        <v>7542778</v>
      </c>
      <c r="P27" s="78">
        <v>116.91</v>
      </c>
      <c r="Q27" s="78">
        <v>8818.2617597999997</v>
      </c>
      <c r="R27" s="78">
        <v>0.28000000000000003</v>
      </c>
      <c r="S27" s="78">
        <v>2.31</v>
      </c>
      <c r="T27" s="78">
        <v>0.59</v>
      </c>
    </row>
    <row r="28" spans="2:20">
      <c r="B28" t="s">
        <v>329</v>
      </c>
      <c r="C28" t="s">
        <v>330</v>
      </c>
      <c r="D28" t="s">
        <v>106</v>
      </c>
      <c r="E28" t="s">
        <v>129</v>
      </c>
      <c r="F28" t="s">
        <v>327</v>
      </c>
      <c r="G28" t="s">
        <v>308</v>
      </c>
      <c r="H28" t="s">
        <v>316</v>
      </c>
      <c r="I28" t="s">
        <v>155</v>
      </c>
      <c r="J28" t="s">
        <v>331</v>
      </c>
      <c r="K28" s="78">
        <v>3.33</v>
      </c>
      <c r="L28" t="s">
        <v>108</v>
      </c>
      <c r="M28" s="78">
        <v>5.0999999999999996</v>
      </c>
      <c r="N28" s="78">
        <v>1.75</v>
      </c>
      <c r="O28" s="78">
        <v>5100000</v>
      </c>
      <c r="P28" s="78">
        <v>133.83000000000001</v>
      </c>
      <c r="Q28" s="78">
        <v>6825.33</v>
      </c>
      <c r="R28" s="78">
        <v>0.25</v>
      </c>
      <c r="S28" s="78">
        <v>1.79</v>
      </c>
      <c r="T28" s="78">
        <v>0.46</v>
      </c>
    </row>
    <row r="29" spans="2:20">
      <c r="B29" t="s">
        <v>329</v>
      </c>
      <c r="C29" t="s">
        <v>330</v>
      </c>
      <c r="D29" t="s">
        <v>106</v>
      </c>
      <c r="E29" t="s">
        <v>129</v>
      </c>
      <c r="F29" t="s">
        <v>327</v>
      </c>
      <c r="G29" t="s">
        <v>308</v>
      </c>
      <c r="H29" t="s">
        <v>316</v>
      </c>
      <c r="I29" t="s">
        <v>155</v>
      </c>
      <c r="J29" t="s">
        <v>331</v>
      </c>
      <c r="K29" s="78">
        <v>3.33</v>
      </c>
      <c r="L29" t="s">
        <v>108</v>
      </c>
      <c r="M29" s="78">
        <v>5.0999999999999996</v>
      </c>
      <c r="N29" s="78">
        <v>1.75</v>
      </c>
      <c r="O29" s="78">
        <v>4500000</v>
      </c>
      <c r="P29" s="78">
        <v>133.83000000000001</v>
      </c>
      <c r="Q29" s="78">
        <v>6022.35</v>
      </c>
      <c r="R29" s="78">
        <v>0.22</v>
      </c>
      <c r="S29" s="78">
        <v>1.58</v>
      </c>
      <c r="T29" s="78">
        <v>0.4</v>
      </c>
    </row>
    <row r="30" spans="2:20">
      <c r="B30" t="s">
        <v>332</v>
      </c>
      <c r="C30" t="s">
        <v>333</v>
      </c>
      <c r="D30" t="s">
        <v>106</v>
      </c>
      <c r="E30" t="s">
        <v>129</v>
      </c>
      <c r="F30" t="s">
        <v>327</v>
      </c>
      <c r="G30" t="s">
        <v>308</v>
      </c>
      <c r="H30" t="s">
        <v>316</v>
      </c>
      <c r="I30" t="s">
        <v>155</v>
      </c>
      <c r="J30" t="s">
        <v>334</v>
      </c>
      <c r="K30" s="78">
        <v>1.67</v>
      </c>
      <c r="L30" t="s">
        <v>108</v>
      </c>
      <c r="M30" s="78">
        <v>5.3</v>
      </c>
      <c r="N30" s="78">
        <v>1.67</v>
      </c>
      <c r="O30" s="78">
        <v>245000</v>
      </c>
      <c r="P30" s="78">
        <v>125.3</v>
      </c>
      <c r="Q30" s="78">
        <v>306.98500000000001</v>
      </c>
      <c r="R30" s="78">
        <v>0.05</v>
      </c>
      <c r="S30" s="78">
        <v>0.08</v>
      </c>
      <c r="T30" s="78">
        <v>0.02</v>
      </c>
    </row>
    <row r="31" spans="2:20">
      <c r="B31" t="s">
        <v>335</v>
      </c>
      <c r="C31" t="s">
        <v>336</v>
      </c>
      <c r="D31" t="s">
        <v>106</v>
      </c>
      <c r="E31" t="s">
        <v>129</v>
      </c>
      <c r="F31" t="s">
        <v>337</v>
      </c>
      <c r="G31" t="s">
        <v>283</v>
      </c>
      <c r="H31" t="s">
        <v>316</v>
      </c>
      <c r="I31" t="s">
        <v>155</v>
      </c>
      <c r="J31" t="s">
        <v>334</v>
      </c>
      <c r="K31" s="78">
        <v>2.89</v>
      </c>
      <c r="L31" t="s">
        <v>108</v>
      </c>
      <c r="M31" s="78">
        <v>4.75</v>
      </c>
      <c r="N31" s="78">
        <v>0.81</v>
      </c>
      <c r="O31" s="78">
        <v>3153290</v>
      </c>
      <c r="P31" s="78">
        <v>136.1</v>
      </c>
      <c r="Q31" s="78">
        <v>4291.6276900000003</v>
      </c>
      <c r="R31" s="78">
        <v>0.62</v>
      </c>
      <c r="S31" s="78">
        <v>1.1299999999999999</v>
      </c>
      <c r="T31" s="78">
        <v>0.28999999999999998</v>
      </c>
    </row>
    <row r="32" spans="2:20">
      <c r="B32" t="s">
        <v>338</v>
      </c>
      <c r="C32" t="s">
        <v>339</v>
      </c>
      <c r="D32" t="s">
        <v>106</v>
      </c>
      <c r="E32" t="s">
        <v>129</v>
      </c>
      <c r="F32" t="s">
        <v>337</v>
      </c>
      <c r="G32" t="s">
        <v>283</v>
      </c>
      <c r="H32" t="s">
        <v>316</v>
      </c>
      <c r="I32" t="s">
        <v>155</v>
      </c>
      <c r="J32" t="s">
        <v>334</v>
      </c>
      <c r="K32" s="78">
        <v>0.44</v>
      </c>
      <c r="L32" t="s">
        <v>108</v>
      </c>
      <c r="M32" s="78">
        <v>4.29</v>
      </c>
      <c r="N32" s="78">
        <v>3.22</v>
      </c>
      <c r="O32" s="78">
        <v>193240.05</v>
      </c>
      <c r="P32" s="78">
        <v>119.36</v>
      </c>
      <c r="Q32" s="78">
        <v>230.65132367999999</v>
      </c>
      <c r="R32" s="78">
        <v>7.0000000000000007E-2</v>
      </c>
      <c r="S32" s="78">
        <v>0.06</v>
      </c>
      <c r="T32" s="78">
        <v>0.02</v>
      </c>
    </row>
    <row r="33" spans="2:20">
      <c r="B33" t="s">
        <v>340</v>
      </c>
      <c r="C33" t="s">
        <v>341</v>
      </c>
      <c r="D33" t="s">
        <v>106</v>
      </c>
      <c r="E33" t="s">
        <v>129</v>
      </c>
      <c r="F33" t="s">
        <v>342</v>
      </c>
      <c r="G33" t="s">
        <v>343</v>
      </c>
      <c r="H33" t="s">
        <v>316</v>
      </c>
      <c r="I33" t="s">
        <v>155</v>
      </c>
      <c r="J33" t="s">
        <v>344</v>
      </c>
      <c r="K33" s="78">
        <v>2.88</v>
      </c>
      <c r="L33" t="s">
        <v>108</v>
      </c>
      <c r="M33" s="78">
        <v>3.6</v>
      </c>
      <c r="N33" s="78">
        <v>0.95</v>
      </c>
      <c r="O33" s="78">
        <v>2930000</v>
      </c>
      <c r="P33" s="78">
        <v>113.85</v>
      </c>
      <c r="Q33" s="78">
        <v>3335.8049999999998</v>
      </c>
      <c r="R33" s="78">
        <v>0.71</v>
      </c>
      <c r="S33" s="78">
        <v>0.87</v>
      </c>
      <c r="T33" s="78">
        <v>0.22</v>
      </c>
    </row>
    <row r="34" spans="2:20">
      <c r="B34" t="s">
        <v>345</v>
      </c>
      <c r="C34" t="s">
        <v>346</v>
      </c>
      <c r="D34" t="s">
        <v>106</v>
      </c>
      <c r="E34" t="s">
        <v>129</v>
      </c>
      <c r="F34" t="s">
        <v>347</v>
      </c>
      <c r="G34" t="s">
        <v>308</v>
      </c>
      <c r="H34" t="s">
        <v>316</v>
      </c>
      <c r="I34" t="s">
        <v>155</v>
      </c>
      <c r="J34" t="s">
        <v>348</v>
      </c>
      <c r="K34" s="78">
        <v>0.91</v>
      </c>
      <c r="L34" t="s">
        <v>108</v>
      </c>
      <c r="M34" s="78">
        <v>4.7</v>
      </c>
      <c r="N34" s="78">
        <v>1.1200000000000001</v>
      </c>
      <c r="O34" s="78">
        <v>300000.55</v>
      </c>
      <c r="P34" s="78">
        <v>120.11</v>
      </c>
      <c r="Q34" s="78">
        <v>360.33066060499999</v>
      </c>
      <c r="R34" s="78">
        <v>0.21</v>
      </c>
      <c r="S34" s="78">
        <v>0.09</v>
      </c>
      <c r="T34" s="78">
        <v>0.02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351</v>
      </c>
      <c r="G35" t="s">
        <v>283</v>
      </c>
      <c r="H35" t="s">
        <v>352</v>
      </c>
      <c r="I35" t="s">
        <v>156</v>
      </c>
      <c r="J35" t="s">
        <v>353</v>
      </c>
      <c r="K35" s="78">
        <v>0.31</v>
      </c>
      <c r="L35" t="s">
        <v>108</v>
      </c>
      <c r="M35" s="78">
        <v>4.3</v>
      </c>
      <c r="N35" s="78">
        <v>3.02</v>
      </c>
      <c r="O35" s="78">
        <v>411888.42</v>
      </c>
      <c r="P35" s="78">
        <v>121.18</v>
      </c>
      <c r="Q35" s="78">
        <v>499.12638735600001</v>
      </c>
      <c r="R35" s="78">
        <v>0.4</v>
      </c>
      <c r="S35" s="78">
        <v>0.13</v>
      </c>
      <c r="T35" s="78">
        <v>0.03</v>
      </c>
    </row>
    <row r="36" spans="2:20">
      <c r="B36" t="s">
        <v>354</v>
      </c>
      <c r="C36" t="s">
        <v>355</v>
      </c>
      <c r="D36" t="s">
        <v>106</v>
      </c>
      <c r="E36" t="s">
        <v>129</v>
      </c>
      <c r="F36" t="s">
        <v>356</v>
      </c>
      <c r="G36" t="s">
        <v>134</v>
      </c>
      <c r="H36" t="s">
        <v>352</v>
      </c>
      <c r="I36" t="s">
        <v>156</v>
      </c>
      <c r="J36" t="s">
        <v>357</v>
      </c>
      <c r="K36" s="78">
        <v>4.3499999999999996</v>
      </c>
      <c r="L36" t="s">
        <v>108</v>
      </c>
      <c r="M36" s="78">
        <v>3.95</v>
      </c>
      <c r="N36" s="78">
        <v>1.43</v>
      </c>
      <c r="O36" s="78">
        <v>6905593.6799999997</v>
      </c>
      <c r="P36" s="78">
        <v>118.01</v>
      </c>
      <c r="Q36" s="78">
        <v>8149.2911017679999</v>
      </c>
      <c r="R36" s="78">
        <v>1.19</v>
      </c>
      <c r="S36" s="78">
        <v>2.14</v>
      </c>
      <c r="T36" s="78">
        <v>0.54</v>
      </c>
    </row>
    <row r="37" spans="2:20">
      <c r="B37" t="s">
        <v>358</v>
      </c>
      <c r="C37" t="s">
        <v>359</v>
      </c>
      <c r="D37" t="s">
        <v>106</v>
      </c>
      <c r="E37" t="s">
        <v>129</v>
      </c>
      <c r="F37" t="s">
        <v>360</v>
      </c>
      <c r="G37" t="s">
        <v>118</v>
      </c>
      <c r="H37" t="s">
        <v>361</v>
      </c>
      <c r="I37" t="s">
        <v>155</v>
      </c>
      <c r="J37" t="s">
        <v>362</v>
      </c>
      <c r="K37" s="78">
        <v>2.35</v>
      </c>
      <c r="L37" t="s">
        <v>108</v>
      </c>
      <c r="M37" s="78">
        <v>4.7</v>
      </c>
      <c r="N37" s="78">
        <v>2.0099999999999998</v>
      </c>
      <c r="O37" s="78">
        <v>5750738</v>
      </c>
      <c r="P37" s="78">
        <v>127.91</v>
      </c>
      <c r="Q37" s="78">
        <v>7355.7689757999997</v>
      </c>
      <c r="R37" s="78">
        <v>0.23</v>
      </c>
      <c r="S37" s="78">
        <v>1.93</v>
      </c>
      <c r="T37" s="78">
        <v>0.49</v>
      </c>
    </row>
    <row r="38" spans="2:20">
      <c r="B38" t="s">
        <v>363</v>
      </c>
      <c r="C38" t="s">
        <v>364</v>
      </c>
      <c r="D38" t="s">
        <v>106</v>
      </c>
      <c r="E38" t="s">
        <v>129</v>
      </c>
      <c r="F38" t="s">
        <v>365</v>
      </c>
      <c r="G38" t="s">
        <v>308</v>
      </c>
      <c r="H38" t="s">
        <v>352</v>
      </c>
      <c r="I38" t="s">
        <v>156</v>
      </c>
      <c r="J38" t="s">
        <v>366</v>
      </c>
      <c r="K38" s="78">
        <v>3.53</v>
      </c>
      <c r="L38" t="s">
        <v>108</v>
      </c>
      <c r="M38" s="78">
        <v>4.95</v>
      </c>
      <c r="N38" s="78">
        <v>1.75</v>
      </c>
      <c r="O38" s="78">
        <v>3300000</v>
      </c>
      <c r="P38" s="78">
        <v>113.86</v>
      </c>
      <c r="Q38" s="78">
        <v>3757.38</v>
      </c>
      <c r="R38" s="78">
        <v>0.34</v>
      </c>
      <c r="S38" s="78">
        <v>0.99</v>
      </c>
      <c r="T38" s="78">
        <v>0.25</v>
      </c>
    </row>
    <row r="39" spans="2:20">
      <c r="B39" t="s">
        <v>367</v>
      </c>
      <c r="C39" t="s">
        <v>368</v>
      </c>
      <c r="D39" t="s">
        <v>106</v>
      </c>
      <c r="E39" t="s">
        <v>129</v>
      </c>
      <c r="F39" t="s">
        <v>369</v>
      </c>
      <c r="G39" t="s">
        <v>138</v>
      </c>
      <c r="H39" t="s">
        <v>361</v>
      </c>
      <c r="I39" t="s">
        <v>155</v>
      </c>
      <c r="J39" t="s">
        <v>370</v>
      </c>
      <c r="K39" s="78">
        <v>0.75</v>
      </c>
      <c r="L39" t="s">
        <v>108</v>
      </c>
      <c r="M39" s="78">
        <v>5.19</v>
      </c>
      <c r="N39" s="78">
        <v>1.64</v>
      </c>
      <c r="O39" s="78">
        <v>2728962</v>
      </c>
      <c r="P39" s="78">
        <v>121.04</v>
      </c>
      <c r="Q39" s="78">
        <v>3303.1356047999998</v>
      </c>
      <c r="R39" s="78">
        <v>0.91</v>
      </c>
      <c r="S39" s="78">
        <v>0.87</v>
      </c>
      <c r="T39" s="78">
        <v>0.22</v>
      </c>
    </row>
    <row r="40" spans="2:20">
      <c r="B40" t="s">
        <v>371</v>
      </c>
      <c r="C40" t="s">
        <v>372</v>
      </c>
      <c r="D40" t="s">
        <v>106</v>
      </c>
      <c r="E40" t="s">
        <v>129</v>
      </c>
      <c r="F40" t="s">
        <v>373</v>
      </c>
      <c r="G40" t="s">
        <v>138</v>
      </c>
      <c r="H40" t="s">
        <v>361</v>
      </c>
      <c r="I40" t="s">
        <v>155</v>
      </c>
      <c r="J40" t="s">
        <v>374</v>
      </c>
      <c r="K40" s="78">
        <v>1.23</v>
      </c>
      <c r="L40" t="s">
        <v>108</v>
      </c>
      <c r="M40" s="78">
        <v>3.35</v>
      </c>
      <c r="N40" s="78">
        <v>1.31</v>
      </c>
      <c r="O40" s="78">
        <v>358576</v>
      </c>
      <c r="P40" s="78">
        <v>111.86</v>
      </c>
      <c r="Q40" s="78">
        <v>401.10311359999997</v>
      </c>
      <c r="R40" s="78">
        <v>0.06</v>
      </c>
      <c r="S40" s="78">
        <v>0.11</v>
      </c>
      <c r="T40" s="78">
        <v>0.03</v>
      </c>
    </row>
    <row r="41" spans="2:20">
      <c r="B41" t="s">
        <v>375</v>
      </c>
      <c r="C41" t="s">
        <v>376</v>
      </c>
      <c r="D41" t="s">
        <v>106</v>
      </c>
      <c r="E41" t="s">
        <v>129</v>
      </c>
      <c r="F41" t="s">
        <v>377</v>
      </c>
      <c r="G41" t="s">
        <v>378</v>
      </c>
      <c r="H41" t="s">
        <v>361</v>
      </c>
      <c r="I41" t="s">
        <v>155</v>
      </c>
      <c r="J41" t="s">
        <v>268</v>
      </c>
      <c r="K41" s="78">
        <v>7</v>
      </c>
      <c r="L41" t="s">
        <v>108</v>
      </c>
      <c r="M41" s="78">
        <v>4.3</v>
      </c>
      <c r="N41" s="78">
        <v>2.63</v>
      </c>
      <c r="O41" s="78">
        <v>105761.3</v>
      </c>
      <c r="P41" s="78">
        <v>110.33</v>
      </c>
      <c r="Q41" s="78">
        <v>116.68644229</v>
      </c>
      <c r="R41" s="78">
        <v>0.01</v>
      </c>
      <c r="S41" s="78">
        <v>0.03</v>
      </c>
      <c r="T41" s="78">
        <v>0.01</v>
      </c>
    </row>
    <row r="42" spans="2:20">
      <c r="B42" t="s">
        <v>379</v>
      </c>
      <c r="C42" t="s">
        <v>380</v>
      </c>
      <c r="D42" t="s">
        <v>106</v>
      </c>
      <c r="E42" t="s">
        <v>129</v>
      </c>
      <c r="F42" t="s">
        <v>377</v>
      </c>
      <c r="G42" t="s">
        <v>378</v>
      </c>
      <c r="H42" t="s">
        <v>361</v>
      </c>
      <c r="I42" t="s">
        <v>155</v>
      </c>
      <c r="J42" t="s">
        <v>381</v>
      </c>
      <c r="K42" s="78">
        <v>1.46</v>
      </c>
      <c r="L42" t="s">
        <v>108</v>
      </c>
      <c r="M42" s="78">
        <v>5.2</v>
      </c>
      <c r="N42" s="78">
        <v>1.23</v>
      </c>
      <c r="O42" s="78">
        <v>44990.38</v>
      </c>
      <c r="P42" s="78">
        <v>133.31</v>
      </c>
      <c r="Q42" s="78">
        <v>59.976675577999998</v>
      </c>
      <c r="R42" s="78">
        <v>0.01</v>
      </c>
      <c r="S42" s="78">
        <v>0.02</v>
      </c>
      <c r="T42" s="78">
        <v>0</v>
      </c>
    </row>
    <row r="43" spans="2:20">
      <c r="B43" t="s">
        <v>382</v>
      </c>
      <c r="C43" t="s">
        <v>383</v>
      </c>
      <c r="D43" t="s">
        <v>106</v>
      </c>
      <c r="E43" t="s">
        <v>129</v>
      </c>
      <c r="F43" t="s">
        <v>384</v>
      </c>
      <c r="G43" t="s">
        <v>308</v>
      </c>
      <c r="H43" t="s">
        <v>385</v>
      </c>
      <c r="I43" t="s">
        <v>156</v>
      </c>
      <c r="J43" t="s">
        <v>386</v>
      </c>
      <c r="K43" s="78">
        <v>2.6</v>
      </c>
      <c r="L43" t="s">
        <v>108</v>
      </c>
      <c r="M43" s="78">
        <v>5.35</v>
      </c>
      <c r="N43" s="78">
        <v>1.87</v>
      </c>
      <c r="O43" s="78">
        <v>879323</v>
      </c>
      <c r="P43" s="78">
        <v>111.92</v>
      </c>
      <c r="Q43" s="78">
        <v>984.13830159999998</v>
      </c>
      <c r="R43" s="78">
        <v>0.25</v>
      </c>
      <c r="S43" s="78">
        <v>0.26</v>
      </c>
      <c r="T43" s="78">
        <v>7.0000000000000007E-2</v>
      </c>
    </row>
    <row r="44" spans="2:20">
      <c r="B44" t="s">
        <v>387</v>
      </c>
      <c r="C44" t="s">
        <v>388</v>
      </c>
      <c r="D44" t="s">
        <v>106</v>
      </c>
      <c r="E44" t="s">
        <v>129</v>
      </c>
      <c r="F44" t="s">
        <v>389</v>
      </c>
      <c r="G44" t="s">
        <v>308</v>
      </c>
      <c r="H44" t="s">
        <v>385</v>
      </c>
      <c r="I44" t="s">
        <v>156</v>
      </c>
      <c r="J44" t="s">
        <v>328</v>
      </c>
      <c r="K44" s="78">
        <v>2.23</v>
      </c>
      <c r="L44" t="s">
        <v>108</v>
      </c>
      <c r="M44" s="78">
        <v>4.8</v>
      </c>
      <c r="N44" s="78">
        <v>2.0699999999999998</v>
      </c>
      <c r="O44" s="78">
        <v>197550.04</v>
      </c>
      <c r="P44" s="78">
        <v>108.77</v>
      </c>
      <c r="Q44" s="78">
        <v>214.875178508</v>
      </c>
      <c r="R44" s="78">
        <v>0.05</v>
      </c>
      <c r="S44" s="78">
        <v>0.06</v>
      </c>
      <c r="T44" s="78">
        <v>0.01</v>
      </c>
    </row>
    <row r="45" spans="2:20">
      <c r="B45" t="s">
        <v>390</v>
      </c>
      <c r="C45" t="s">
        <v>391</v>
      </c>
      <c r="D45" t="s">
        <v>106</v>
      </c>
      <c r="E45" t="s">
        <v>129</v>
      </c>
      <c r="F45" t="s">
        <v>392</v>
      </c>
      <c r="G45" t="s">
        <v>308</v>
      </c>
      <c r="H45" t="s">
        <v>199</v>
      </c>
      <c r="I45" t="s">
        <v>155</v>
      </c>
      <c r="J45" t="s">
        <v>393</v>
      </c>
      <c r="K45" s="78">
        <v>3.85</v>
      </c>
      <c r="L45" t="s">
        <v>108</v>
      </c>
      <c r="M45" s="78">
        <v>3.35</v>
      </c>
      <c r="N45" s="78">
        <v>1.72</v>
      </c>
      <c r="O45" s="78">
        <v>2130000</v>
      </c>
      <c r="P45" s="78">
        <v>106.47</v>
      </c>
      <c r="Q45" s="78">
        <v>2267.8110000000001</v>
      </c>
      <c r="R45" s="78">
        <v>0.5</v>
      </c>
      <c r="S45" s="78">
        <v>0.59</v>
      </c>
      <c r="T45" s="78">
        <v>0.15</v>
      </c>
    </row>
    <row r="46" spans="2:20">
      <c r="B46" t="s">
        <v>394</v>
      </c>
      <c r="C46" t="s">
        <v>395</v>
      </c>
      <c r="D46" t="s">
        <v>106</v>
      </c>
      <c r="E46" t="s">
        <v>129</v>
      </c>
      <c r="F46" t="s">
        <v>392</v>
      </c>
      <c r="G46" t="s">
        <v>308</v>
      </c>
      <c r="H46" t="s">
        <v>199</v>
      </c>
      <c r="I46" t="s">
        <v>155</v>
      </c>
      <c r="J46" t="s">
        <v>396</v>
      </c>
      <c r="K46" s="78">
        <v>6.6</v>
      </c>
      <c r="L46" t="s">
        <v>108</v>
      </c>
      <c r="M46" s="78">
        <v>2.0499999999999998</v>
      </c>
      <c r="N46" s="78">
        <v>2.2799999999999998</v>
      </c>
      <c r="O46" s="78">
        <v>3700000</v>
      </c>
      <c r="P46" s="78">
        <v>99.49</v>
      </c>
      <c r="Q46" s="78">
        <v>3681.13</v>
      </c>
      <c r="R46" s="78">
        <v>2.11</v>
      </c>
      <c r="S46" s="78">
        <v>0.97</v>
      </c>
      <c r="T46" s="78">
        <v>0.25</v>
      </c>
    </row>
    <row r="47" spans="2:20">
      <c r="B47" t="s">
        <v>397</v>
      </c>
      <c r="C47" t="s">
        <v>398</v>
      </c>
      <c r="D47" t="s">
        <v>106</v>
      </c>
      <c r="E47" t="s">
        <v>129</v>
      </c>
      <c r="F47" t="s">
        <v>365</v>
      </c>
      <c r="G47" t="s">
        <v>308</v>
      </c>
      <c r="H47" t="s">
        <v>199</v>
      </c>
      <c r="I47" t="s">
        <v>155</v>
      </c>
      <c r="J47" t="s">
        <v>399</v>
      </c>
      <c r="K47" s="78">
        <v>0.64</v>
      </c>
      <c r="L47" t="s">
        <v>108</v>
      </c>
      <c r="M47" s="78">
        <v>5</v>
      </c>
      <c r="N47" s="78">
        <v>1.89</v>
      </c>
      <c r="O47" s="78">
        <v>1432337.96</v>
      </c>
      <c r="P47" s="78">
        <v>126.94</v>
      </c>
      <c r="Q47" s="78">
        <v>1818.2098064239999</v>
      </c>
      <c r="R47" s="78">
        <v>0.25</v>
      </c>
      <c r="S47" s="78">
        <v>0.48</v>
      </c>
      <c r="T47" s="78">
        <v>0.12</v>
      </c>
    </row>
    <row r="48" spans="2:20">
      <c r="B48" t="s">
        <v>400</v>
      </c>
      <c r="C48" t="s">
        <v>401</v>
      </c>
      <c r="D48" t="s">
        <v>106</v>
      </c>
      <c r="E48" t="s">
        <v>129</v>
      </c>
      <c r="F48" t="s">
        <v>402</v>
      </c>
      <c r="G48" t="s">
        <v>133</v>
      </c>
      <c r="H48" t="s">
        <v>199</v>
      </c>
      <c r="I48" t="s">
        <v>155</v>
      </c>
      <c r="J48" t="s">
        <v>403</v>
      </c>
      <c r="K48" s="78">
        <v>0.47</v>
      </c>
      <c r="L48" t="s">
        <v>108</v>
      </c>
      <c r="M48" s="78">
        <v>5.15</v>
      </c>
      <c r="N48" s="78">
        <v>4.12</v>
      </c>
      <c r="O48" s="78">
        <v>1300000.06</v>
      </c>
      <c r="P48" s="78">
        <v>121.22</v>
      </c>
      <c r="Q48" s="78">
        <v>1575.8600727319999</v>
      </c>
      <c r="R48" s="78">
        <v>1.7</v>
      </c>
      <c r="S48" s="78">
        <v>0.41</v>
      </c>
      <c r="T48" s="78">
        <v>0.11</v>
      </c>
    </row>
    <row r="49" spans="2:20">
      <c r="B49" t="s">
        <v>404</v>
      </c>
      <c r="C49" t="s">
        <v>405</v>
      </c>
      <c r="D49" t="s">
        <v>106</v>
      </c>
      <c r="E49" t="s">
        <v>129</v>
      </c>
      <c r="F49" t="s">
        <v>406</v>
      </c>
      <c r="G49" t="s">
        <v>308</v>
      </c>
      <c r="H49" t="s">
        <v>199</v>
      </c>
      <c r="I49" t="s">
        <v>155</v>
      </c>
      <c r="J49" t="s">
        <v>407</v>
      </c>
      <c r="K49" s="78">
        <v>5.34</v>
      </c>
      <c r="L49" t="s">
        <v>108</v>
      </c>
      <c r="M49" s="78">
        <v>4.09</v>
      </c>
      <c r="N49" s="78">
        <v>3.11</v>
      </c>
      <c r="O49" s="78">
        <v>10354546.390000001</v>
      </c>
      <c r="P49" s="78">
        <v>105.7</v>
      </c>
      <c r="Q49" s="78">
        <v>10944.75553423</v>
      </c>
      <c r="R49" s="78">
        <v>0.59</v>
      </c>
      <c r="S49" s="78">
        <v>2.87</v>
      </c>
      <c r="T49" s="78">
        <v>0.73</v>
      </c>
    </row>
    <row r="50" spans="2:20">
      <c r="B50" t="s">
        <v>408</v>
      </c>
      <c r="C50" t="s">
        <v>409</v>
      </c>
      <c r="D50" t="s">
        <v>106</v>
      </c>
      <c r="E50" t="s">
        <v>129</v>
      </c>
      <c r="F50" t="s">
        <v>410</v>
      </c>
      <c r="G50" t="s">
        <v>133</v>
      </c>
      <c r="H50" t="s">
        <v>199</v>
      </c>
      <c r="I50" t="s">
        <v>155</v>
      </c>
      <c r="J50" t="s">
        <v>411</v>
      </c>
      <c r="K50" s="78">
        <v>1.73</v>
      </c>
      <c r="L50" t="s">
        <v>108</v>
      </c>
      <c r="M50" s="78">
        <v>3.75</v>
      </c>
      <c r="N50" s="78">
        <v>2.09</v>
      </c>
      <c r="O50" s="78">
        <v>8628189.5999999996</v>
      </c>
      <c r="P50" s="78">
        <v>103.71</v>
      </c>
      <c r="Q50" s="78">
        <v>8948.2954341599998</v>
      </c>
      <c r="R50" s="78">
        <v>1.44</v>
      </c>
      <c r="S50" s="78">
        <v>2.35</v>
      </c>
      <c r="T50" s="78">
        <v>0.6</v>
      </c>
    </row>
    <row r="51" spans="2:20">
      <c r="B51" t="s">
        <v>408</v>
      </c>
      <c r="C51" t="s">
        <v>409</v>
      </c>
      <c r="D51" t="s">
        <v>106</v>
      </c>
      <c r="E51" t="s">
        <v>129</v>
      </c>
      <c r="F51" t="s">
        <v>410</v>
      </c>
      <c r="G51" t="s">
        <v>133</v>
      </c>
      <c r="H51" t="s">
        <v>199</v>
      </c>
      <c r="I51" t="s">
        <v>155</v>
      </c>
      <c r="J51" t="s">
        <v>411</v>
      </c>
      <c r="K51" s="78">
        <v>1.73</v>
      </c>
      <c r="L51" t="s">
        <v>108</v>
      </c>
      <c r="M51" s="78">
        <v>3.75</v>
      </c>
      <c r="N51" s="78">
        <v>2.09</v>
      </c>
      <c r="O51" s="78">
        <v>399086.13</v>
      </c>
      <c r="P51" s="78">
        <v>103.71</v>
      </c>
      <c r="Q51" s="78">
        <v>413.89222542300001</v>
      </c>
      <c r="R51" s="78">
        <v>7.0000000000000007E-2</v>
      </c>
      <c r="S51" s="78">
        <v>0.11</v>
      </c>
      <c r="T51" s="78">
        <v>0.03</v>
      </c>
    </row>
    <row r="52" spans="2:20">
      <c r="B52" t="s">
        <v>412</v>
      </c>
      <c r="C52" t="s">
        <v>413</v>
      </c>
      <c r="D52" t="s">
        <v>106</v>
      </c>
      <c r="E52" t="s">
        <v>129</v>
      </c>
      <c r="F52" t="s">
        <v>410</v>
      </c>
      <c r="G52" t="s">
        <v>133</v>
      </c>
      <c r="H52" t="s">
        <v>199</v>
      </c>
      <c r="I52" t="s">
        <v>155</v>
      </c>
      <c r="J52" t="s">
        <v>414</v>
      </c>
      <c r="K52" s="78">
        <v>0.75</v>
      </c>
      <c r="L52" t="s">
        <v>108</v>
      </c>
      <c r="M52" s="78">
        <v>2.2999999999999998</v>
      </c>
      <c r="N52" s="78">
        <v>1.61</v>
      </c>
      <c r="O52" s="78">
        <v>436129.34</v>
      </c>
      <c r="P52" s="78">
        <v>105.12</v>
      </c>
      <c r="Q52" s="78">
        <v>458.45916220800001</v>
      </c>
      <c r="R52" s="78">
        <v>0.28999999999999998</v>
      </c>
      <c r="S52" s="78">
        <v>0.12</v>
      </c>
      <c r="T52" s="78">
        <v>0.03</v>
      </c>
    </row>
    <row r="53" spans="2:20">
      <c r="B53" t="s">
        <v>415</v>
      </c>
      <c r="C53" t="s">
        <v>416</v>
      </c>
      <c r="D53" t="s">
        <v>106</v>
      </c>
      <c r="E53" t="s">
        <v>129</v>
      </c>
      <c r="F53" t="s">
        <v>417</v>
      </c>
      <c r="G53" t="s">
        <v>308</v>
      </c>
      <c r="H53" t="s">
        <v>418</v>
      </c>
      <c r="I53" t="s">
        <v>156</v>
      </c>
      <c r="J53" t="s">
        <v>419</v>
      </c>
      <c r="K53" s="78">
        <v>5.83</v>
      </c>
      <c r="L53" t="s">
        <v>108</v>
      </c>
      <c r="M53" s="78">
        <v>4.6500000000000004</v>
      </c>
      <c r="N53" s="78">
        <v>3.52</v>
      </c>
      <c r="O53" s="78">
        <v>3700000</v>
      </c>
      <c r="P53" s="78">
        <v>107.51</v>
      </c>
      <c r="Q53" s="78">
        <v>3977.87</v>
      </c>
      <c r="R53" s="78">
        <v>0.93</v>
      </c>
      <c r="S53" s="78">
        <v>1.04</v>
      </c>
      <c r="T53" s="78">
        <v>0.27</v>
      </c>
    </row>
    <row r="54" spans="2:20">
      <c r="B54" t="s">
        <v>420</v>
      </c>
      <c r="C54" t="s">
        <v>421</v>
      </c>
      <c r="D54" t="s">
        <v>106</v>
      </c>
      <c r="E54" t="s">
        <v>129</v>
      </c>
      <c r="F54" t="s">
        <v>422</v>
      </c>
      <c r="G54" t="s">
        <v>308</v>
      </c>
      <c r="H54" t="s">
        <v>423</v>
      </c>
      <c r="I54" t="s">
        <v>155</v>
      </c>
      <c r="J54" t="s">
        <v>424</v>
      </c>
      <c r="K54" s="78">
        <v>6.56</v>
      </c>
      <c r="L54" t="s">
        <v>108</v>
      </c>
      <c r="M54" s="78">
        <v>2.85</v>
      </c>
      <c r="N54" s="78">
        <v>1.99</v>
      </c>
      <c r="O54" s="78">
        <v>3995000</v>
      </c>
      <c r="P54" s="78">
        <v>108.22</v>
      </c>
      <c r="Q54" s="78">
        <v>4323.3890000000001</v>
      </c>
      <c r="R54" s="78">
        <v>0.57999999999999996</v>
      </c>
      <c r="S54" s="78">
        <v>1.1299999999999999</v>
      </c>
      <c r="T54" s="78">
        <v>0.28999999999999998</v>
      </c>
    </row>
    <row r="55" spans="2:20">
      <c r="B55" t="s">
        <v>425</v>
      </c>
      <c r="C55" t="s">
        <v>426</v>
      </c>
      <c r="D55" t="s">
        <v>106</v>
      </c>
      <c r="E55" t="s">
        <v>129</v>
      </c>
      <c r="F55" t="s">
        <v>427</v>
      </c>
      <c r="G55" t="s">
        <v>118</v>
      </c>
      <c r="H55" t="s">
        <v>428</v>
      </c>
      <c r="I55" t="s">
        <v>155</v>
      </c>
      <c r="J55" t="s">
        <v>429</v>
      </c>
      <c r="K55" s="78">
        <v>2.15</v>
      </c>
      <c r="L55" t="s">
        <v>108</v>
      </c>
      <c r="M55" s="78">
        <v>5.3</v>
      </c>
      <c r="N55" s="78">
        <v>2.2400000000000002</v>
      </c>
      <c r="O55" s="78">
        <v>5440000</v>
      </c>
      <c r="P55" s="78">
        <v>107.78</v>
      </c>
      <c r="Q55" s="78">
        <v>5863.232</v>
      </c>
      <c r="R55" s="78">
        <v>2.4500000000000002</v>
      </c>
      <c r="S55" s="78">
        <v>1.54</v>
      </c>
      <c r="T55" s="78">
        <v>0.39</v>
      </c>
    </row>
    <row r="56" spans="2:20">
      <c r="B56" t="s">
        <v>430</v>
      </c>
      <c r="C56" t="s">
        <v>431</v>
      </c>
      <c r="D56" t="s">
        <v>106</v>
      </c>
      <c r="E56" t="s">
        <v>129</v>
      </c>
      <c r="F56" t="s">
        <v>422</v>
      </c>
      <c r="G56" t="s">
        <v>308</v>
      </c>
      <c r="H56" t="s">
        <v>428</v>
      </c>
      <c r="I56" t="s">
        <v>155</v>
      </c>
      <c r="J56" t="s">
        <v>432</v>
      </c>
      <c r="K56" s="78">
        <v>2.0299999999999998</v>
      </c>
      <c r="L56" t="s">
        <v>108</v>
      </c>
      <c r="M56" s="78">
        <v>6.85</v>
      </c>
      <c r="N56" s="78">
        <v>2.86</v>
      </c>
      <c r="O56" s="78">
        <v>9894931.1999999993</v>
      </c>
      <c r="P56" s="78">
        <v>111.15</v>
      </c>
      <c r="Q56" s="78">
        <v>10998.2160288</v>
      </c>
      <c r="R56" s="78">
        <v>0.79</v>
      </c>
      <c r="S56" s="78">
        <v>2.88</v>
      </c>
      <c r="T56" s="78">
        <v>0.74</v>
      </c>
    </row>
    <row r="57" spans="2:20">
      <c r="B57" t="s">
        <v>430</v>
      </c>
      <c r="C57" t="s">
        <v>431</v>
      </c>
      <c r="D57" t="s">
        <v>106</v>
      </c>
      <c r="E57" t="s">
        <v>129</v>
      </c>
      <c r="F57" t="s">
        <v>422</v>
      </c>
      <c r="G57" t="s">
        <v>308</v>
      </c>
      <c r="H57" t="s">
        <v>428</v>
      </c>
      <c r="I57" t="s">
        <v>155</v>
      </c>
      <c r="J57" t="s">
        <v>432</v>
      </c>
      <c r="K57" s="78">
        <v>2.0299999999999998</v>
      </c>
      <c r="L57" t="s">
        <v>108</v>
      </c>
      <c r="M57" s="78">
        <v>6.85</v>
      </c>
      <c r="N57" s="78">
        <v>2.86</v>
      </c>
      <c r="O57" s="78">
        <v>1576512</v>
      </c>
      <c r="P57" s="78">
        <v>111.15</v>
      </c>
      <c r="Q57" s="78">
        <v>1752.2930879999999</v>
      </c>
      <c r="R57" s="78">
        <v>0.13</v>
      </c>
      <c r="S57" s="78">
        <v>0.46</v>
      </c>
      <c r="T57" s="78">
        <v>0.12</v>
      </c>
    </row>
    <row r="58" spans="2:20">
      <c r="B58" t="s">
        <v>433</v>
      </c>
      <c r="C58" t="s">
        <v>434</v>
      </c>
      <c r="D58" t="s">
        <v>106</v>
      </c>
      <c r="E58" t="s">
        <v>129</v>
      </c>
      <c r="F58" t="s">
        <v>435</v>
      </c>
      <c r="G58" t="s">
        <v>118</v>
      </c>
      <c r="H58" t="s">
        <v>436</v>
      </c>
      <c r="I58" t="s">
        <v>155</v>
      </c>
      <c r="J58" t="s">
        <v>437</v>
      </c>
      <c r="K58" s="78">
        <v>4.41</v>
      </c>
      <c r="L58" t="s">
        <v>108</v>
      </c>
      <c r="M58" s="78">
        <v>4.95</v>
      </c>
      <c r="N58" s="78">
        <v>5.76</v>
      </c>
      <c r="O58" s="78">
        <v>326400</v>
      </c>
      <c r="P58" s="78">
        <v>119.94</v>
      </c>
      <c r="Q58" s="78">
        <v>391.48415999999997</v>
      </c>
      <c r="R58" s="78">
        <v>0.01</v>
      </c>
      <c r="S58" s="78">
        <v>0.1</v>
      </c>
      <c r="T58" s="78">
        <v>0.03</v>
      </c>
    </row>
    <row r="59" spans="2:20">
      <c r="B59" t="s">
        <v>438</v>
      </c>
      <c r="C59" t="s">
        <v>439</v>
      </c>
      <c r="D59" t="s">
        <v>106</v>
      </c>
      <c r="E59" t="s">
        <v>129</v>
      </c>
      <c r="F59" t="s">
        <v>440</v>
      </c>
      <c r="G59" t="s">
        <v>118</v>
      </c>
      <c r="H59" t="s">
        <v>441</v>
      </c>
      <c r="I59" t="s">
        <v>155</v>
      </c>
      <c r="J59" t="s">
        <v>442</v>
      </c>
      <c r="K59" s="78">
        <v>1.1499999999999999</v>
      </c>
      <c r="L59" t="s">
        <v>108</v>
      </c>
      <c r="M59" s="78">
        <v>4.5</v>
      </c>
      <c r="N59" s="78">
        <v>14.2</v>
      </c>
      <c r="O59" s="78">
        <v>4999932.12</v>
      </c>
      <c r="P59" s="78">
        <v>112.33</v>
      </c>
      <c r="Q59" s="78">
        <v>5616.4237503960003</v>
      </c>
      <c r="R59" s="78">
        <v>0.93</v>
      </c>
      <c r="S59" s="78">
        <v>1.47</v>
      </c>
      <c r="T59" s="78">
        <v>0.38</v>
      </c>
    </row>
    <row r="60" spans="2:20">
      <c r="B60" t="s">
        <v>443</v>
      </c>
      <c r="C60" t="s">
        <v>444</v>
      </c>
      <c r="D60" t="s">
        <v>106</v>
      </c>
      <c r="E60" t="s">
        <v>129</v>
      </c>
      <c r="F60" t="s">
        <v>445</v>
      </c>
      <c r="G60" t="s">
        <v>446</v>
      </c>
      <c r="H60" t="s">
        <v>447</v>
      </c>
      <c r="I60" t="s">
        <v>156</v>
      </c>
      <c r="J60" t="s">
        <v>448</v>
      </c>
      <c r="K60" s="78">
        <v>0.73</v>
      </c>
      <c r="L60" t="s">
        <v>108</v>
      </c>
      <c r="M60" s="78">
        <v>3.9</v>
      </c>
      <c r="N60" s="78">
        <v>33.71</v>
      </c>
      <c r="O60" s="78">
        <v>10127175</v>
      </c>
      <c r="P60" s="78">
        <v>90.52</v>
      </c>
      <c r="Q60" s="78">
        <v>9167.1188099999999</v>
      </c>
      <c r="R60" s="78">
        <v>9.85</v>
      </c>
      <c r="S60" s="78">
        <v>2.4</v>
      </c>
      <c r="T60" s="78">
        <v>0.61</v>
      </c>
    </row>
    <row r="61" spans="2:20">
      <c r="B61" t="s">
        <v>443</v>
      </c>
      <c r="C61" t="s">
        <v>444</v>
      </c>
      <c r="D61" t="s">
        <v>106</v>
      </c>
      <c r="E61" t="s">
        <v>129</v>
      </c>
      <c r="F61" t="s">
        <v>445</v>
      </c>
      <c r="G61" t="s">
        <v>446</v>
      </c>
      <c r="H61" t="s">
        <v>447</v>
      </c>
      <c r="I61" t="s">
        <v>156</v>
      </c>
      <c r="J61" t="s">
        <v>448</v>
      </c>
      <c r="K61" s="78">
        <v>0.73</v>
      </c>
      <c r="L61" t="s">
        <v>108</v>
      </c>
      <c r="M61" s="78">
        <v>3.9</v>
      </c>
      <c r="N61" s="78">
        <v>33.71</v>
      </c>
      <c r="O61" s="78">
        <v>139376.17000000001</v>
      </c>
      <c r="P61" s="78">
        <v>90.52</v>
      </c>
      <c r="Q61" s="78">
        <v>126.16330908400001</v>
      </c>
      <c r="R61" s="78">
        <v>0.14000000000000001</v>
      </c>
      <c r="S61" s="78">
        <v>0.03</v>
      </c>
      <c r="T61" s="78">
        <v>0.01</v>
      </c>
    </row>
    <row r="62" spans="2:20">
      <c r="B62" t="s">
        <v>449</v>
      </c>
      <c r="C62" t="s">
        <v>450</v>
      </c>
      <c r="D62" t="s">
        <v>106</v>
      </c>
      <c r="E62" t="s">
        <v>129</v>
      </c>
      <c r="F62" t="s">
        <v>451</v>
      </c>
      <c r="G62" t="s">
        <v>308</v>
      </c>
      <c r="H62" t="s">
        <v>211</v>
      </c>
      <c r="I62" t="s">
        <v>212</v>
      </c>
      <c r="J62" t="s">
        <v>452</v>
      </c>
      <c r="K62" s="78">
        <v>0.17</v>
      </c>
      <c r="L62" t="s">
        <v>108</v>
      </c>
      <c r="M62" s="78">
        <v>7.2</v>
      </c>
      <c r="N62" s="78">
        <v>1.5</v>
      </c>
      <c r="O62" s="78">
        <v>333333.37</v>
      </c>
      <c r="P62" s="78">
        <v>123.5</v>
      </c>
      <c r="Q62" s="78">
        <v>411.66671194999998</v>
      </c>
      <c r="R62" s="78">
        <v>2.67</v>
      </c>
      <c r="S62" s="78">
        <v>0.11</v>
      </c>
      <c r="T62" s="78">
        <v>0.03</v>
      </c>
    </row>
    <row r="63" spans="2:20">
      <c r="B63" s="79" t="s">
        <v>255</v>
      </c>
      <c r="C63" s="16"/>
      <c r="D63" s="16"/>
      <c r="E63" s="16"/>
      <c r="F63" s="16"/>
      <c r="K63" s="80">
        <v>3.74</v>
      </c>
      <c r="N63" s="80">
        <v>2.94</v>
      </c>
      <c r="O63" s="80">
        <v>118812743.2</v>
      </c>
      <c r="Q63" s="80">
        <v>124403.15195563</v>
      </c>
      <c r="S63" s="80">
        <v>32.619999999999997</v>
      </c>
      <c r="T63" s="80">
        <v>8.32</v>
      </c>
    </row>
    <row r="64" spans="2:20">
      <c r="B64" t="s">
        <v>453</v>
      </c>
      <c r="C64" t="s">
        <v>454</v>
      </c>
      <c r="D64" t="s">
        <v>106</v>
      </c>
      <c r="E64" t="s">
        <v>129</v>
      </c>
      <c r="F64" t="s">
        <v>291</v>
      </c>
      <c r="G64" t="s">
        <v>283</v>
      </c>
      <c r="H64" t="s">
        <v>207</v>
      </c>
      <c r="I64" t="s">
        <v>155</v>
      </c>
      <c r="J64" t="s">
        <v>455</v>
      </c>
      <c r="K64" s="78">
        <v>1.6</v>
      </c>
      <c r="L64" t="s">
        <v>108</v>
      </c>
      <c r="M64" s="78">
        <v>5.9</v>
      </c>
      <c r="N64" s="78">
        <v>0.88</v>
      </c>
      <c r="O64" s="78">
        <v>4444000</v>
      </c>
      <c r="P64" s="78">
        <v>110.34</v>
      </c>
      <c r="Q64" s="78">
        <v>4903.5096000000003</v>
      </c>
      <c r="R64" s="78">
        <v>0.27</v>
      </c>
      <c r="S64" s="78">
        <v>1.29</v>
      </c>
      <c r="T64" s="78">
        <v>0.33</v>
      </c>
    </row>
    <row r="65" spans="2:20">
      <c r="B65" t="s">
        <v>456</v>
      </c>
      <c r="C65" t="s">
        <v>457</v>
      </c>
      <c r="D65" t="s">
        <v>106</v>
      </c>
      <c r="E65" t="s">
        <v>129</v>
      </c>
      <c r="F65" t="s">
        <v>303</v>
      </c>
      <c r="G65" t="s">
        <v>283</v>
      </c>
      <c r="H65" t="s">
        <v>203</v>
      </c>
      <c r="I65" t="s">
        <v>155</v>
      </c>
      <c r="J65" s="81">
        <v>41053</v>
      </c>
      <c r="K65" s="78">
        <v>0.95</v>
      </c>
      <c r="L65" t="s">
        <v>108</v>
      </c>
      <c r="M65" s="78">
        <v>5.4</v>
      </c>
      <c r="N65" s="78">
        <v>0.49</v>
      </c>
      <c r="O65" s="78">
        <v>3260000</v>
      </c>
      <c r="P65" s="78">
        <v>104.92</v>
      </c>
      <c r="Q65" s="78">
        <v>3420.3919999999998</v>
      </c>
      <c r="R65" s="78">
        <v>0.15</v>
      </c>
      <c r="S65" s="78">
        <v>0.9</v>
      </c>
      <c r="T65" s="78">
        <v>0.23</v>
      </c>
    </row>
    <row r="66" spans="2:20">
      <c r="B66" t="s">
        <v>458</v>
      </c>
      <c r="C66" t="s">
        <v>459</v>
      </c>
      <c r="D66" t="s">
        <v>106</v>
      </c>
      <c r="E66" t="s">
        <v>129</v>
      </c>
      <c r="F66" t="s">
        <v>460</v>
      </c>
      <c r="G66" t="s">
        <v>133</v>
      </c>
      <c r="H66" t="s">
        <v>299</v>
      </c>
      <c r="I66" t="s">
        <v>155</v>
      </c>
      <c r="J66" t="s">
        <v>461</v>
      </c>
      <c r="K66" s="78">
        <v>4.84</v>
      </c>
      <c r="L66" t="s">
        <v>108</v>
      </c>
      <c r="M66" s="78">
        <v>4.8</v>
      </c>
      <c r="N66" s="78">
        <v>2.2599999999999998</v>
      </c>
      <c r="O66" s="78">
        <v>6579510</v>
      </c>
      <c r="P66" s="78">
        <v>115.26</v>
      </c>
      <c r="Q66" s="78">
        <v>7583.5432259999998</v>
      </c>
      <c r="R66" s="78">
        <v>0.28999999999999998</v>
      </c>
      <c r="S66" s="78">
        <v>1.99</v>
      </c>
      <c r="T66" s="78">
        <v>0.51</v>
      </c>
    </row>
    <row r="67" spans="2:20">
      <c r="B67" t="s">
        <v>462</v>
      </c>
      <c r="C67" t="s">
        <v>463</v>
      </c>
      <c r="D67" t="s">
        <v>106</v>
      </c>
      <c r="E67" t="s">
        <v>129</v>
      </c>
      <c r="F67" t="s">
        <v>464</v>
      </c>
      <c r="G67" t="s">
        <v>315</v>
      </c>
      <c r="H67" t="s">
        <v>299</v>
      </c>
      <c r="I67" t="s">
        <v>155</v>
      </c>
      <c r="J67" t="s">
        <v>465</v>
      </c>
      <c r="K67" s="78">
        <v>5.6</v>
      </c>
      <c r="L67" t="s">
        <v>108</v>
      </c>
      <c r="M67" s="78">
        <v>2.4500000000000002</v>
      </c>
      <c r="N67" s="78">
        <v>2.48</v>
      </c>
      <c r="O67" s="78">
        <v>7350000</v>
      </c>
      <c r="P67" s="78">
        <v>99.74</v>
      </c>
      <c r="Q67" s="78">
        <v>7330.89</v>
      </c>
      <c r="R67" s="78">
        <v>0.47</v>
      </c>
      <c r="S67" s="78">
        <v>1.92</v>
      </c>
      <c r="T67" s="78">
        <v>0.49</v>
      </c>
    </row>
    <row r="68" spans="2:20">
      <c r="B68" t="s">
        <v>466</v>
      </c>
      <c r="C68" t="s">
        <v>467</v>
      </c>
      <c r="D68" t="s">
        <v>106</v>
      </c>
      <c r="E68" t="s">
        <v>129</v>
      </c>
      <c r="F68" t="s">
        <v>468</v>
      </c>
      <c r="G68" t="s">
        <v>343</v>
      </c>
      <c r="H68" t="s">
        <v>469</v>
      </c>
      <c r="I68" t="s">
        <v>156</v>
      </c>
      <c r="J68" t="s">
        <v>470</v>
      </c>
      <c r="K68" s="78">
        <v>5.81</v>
      </c>
      <c r="L68" t="s">
        <v>108</v>
      </c>
      <c r="M68" s="78">
        <v>3.39</v>
      </c>
      <c r="N68" s="78">
        <v>2.82</v>
      </c>
      <c r="O68" s="78">
        <v>7400000</v>
      </c>
      <c r="P68" s="78">
        <v>105.61</v>
      </c>
      <c r="Q68" s="78">
        <v>7815.14</v>
      </c>
      <c r="R68" s="78">
        <v>1.04</v>
      </c>
      <c r="S68" s="78">
        <v>2.0499999999999998</v>
      </c>
      <c r="T68" s="78">
        <v>0.52</v>
      </c>
    </row>
    <row r="69" spans="2:20">
      <c r="B69" t="s">
        <v>471</v>
      </c>
      <c r="C69" t="s">
        <v>472</v>
      </c>
      <c r="D69" t="s">
        <v>106</v>
      </c>
      <c r="E69" t="s">
        <v>129</v>
      </c>
      <c r="F69" t="s">
        <v>351</v>
      </c>
      <c r="G69" t="s">
        <v>283</v>
      </c>
      <c r="H69" t="s">
        <v>473</v>
      </c>
      <c r="I69" t="s">
        <v>156</v>
      </c>
      <c r="J69" t="s">
        <v>474</v>
      </c>
      <c r="K69" s="78">
        <v>3.61</v>
      </c>
      <c r="L69" t="s">
        <v>108</v>
      </c>
      <c r="M69" s="78">
        <v>0.98</v>
      </c>
      <c r="N69" s="78">
        <v>1.2</v>
      </c>
      <c r="O69" s="78">
        <v>2900000</v>
      </c>
      <c r="P69" s="78">
        <v>99.25</v>
      </c>
      <c r="Q69" s="78">
        <v>2878.25</v>
      </c>
      <c r="R69" s="78">
        <v>0.67</v>
      </c>
      <c r="S69" s="78">
        <v>0.75</v>
      </c>
      <c r="T69" s="78">
        <v>0.19</v>
      </c>
    </row>
    <row r="70" spans="2:20">
      <c r="B70" t="s">
        <v>475</v>
      </c>
      <c r="C70" t="s">
        <v>476</v>
      </c>
      <c r="D70" t="s">
        <v>106</v>
      </c>
      <c r="E70" t="s">
        <v>129</v>
      </c>
      <c r="F70" t="s">
        <v>477</v>
      </c>
      <c r="G70" t="s">
        <v>138</v>
      </c>
      <c r="H70" t="s">
        <v>473</v>
      </c>
      <c r="I70" t="s">
        <v>156</v>
      </c>
      <c r="J70" t="s">
        <v>478</v>
      </c>
      <c r="K70" s="78">
        <v>1.47</v>
      </c>
      <c r="L70" t="s">
        <v>108</v>
      </c>
      <c r="M70" s="78">
        <v>6.5</v>
      </c>
      <c r="N70" s="78">
        <v>1.33</v>
      </c>
      <c r="O70" s="78">
        <v>6057677.25</v>
      </c>
      <c r="P70" s="78">
        <v>107.69</v>
      </c>
      <c r="Q70" s="78">
        <v>6523.5126305249996</v>
      </c>
      <c r="R70" s="78">
        <v>0.89</v>
      </c>
      <c r="S70" s="78">
        <v>1.71</v>
      </c>
      <c r="T70" s="78">
        <v>0.44</v>
      </c>
    </row>
    <row r="71" spans="2:20">
      <c r="B71" t="s">
        <v>479</v>
      </c>
      <c r="C71" t="s">
        <v>480</v>
      </c>
      <c r="D71" t="s">
        <v>106</v>
      </c>
      <c r="E71" t="s">
        <v>129</v>
      </c>
      <c r="F71" t="s">
        <v>327</v>
      </c>
      <c r="G71" t="s">
        <v>308</v>
      </c>
      <c r="H71" t="s">
        <v>316</v>
      </c>
      <c r="I71" t="s">
        <v>155</v>
      </c>
      <c r="J71" t="s">
        <v>481</v>
      </c>
      <c r="K71" s="78">
        <v>1</v>
      </c>
      <c r="L71" t="s">
        <v>108</v>
      </c>
      <c r="M71" s="78">
        <v>0.79</v>
      </c>
      <c r="N71" s="78">
        <v>1.36</v>
      </c>
      <c r="O71" s="78">
        <v>681137</v>
      </c>
      <c r="P71" s="78">
        <v>99.61</v>
      </c>
      <c r="Q71" s="78">
        <v>678.48056570000006</v>
      </c>
      <c r="R71" s="78">
        <v>0.12</v>
      </c>
      <c r="S71" s="78">
        <v>0.18</v>
      </c>
      <c r="T71" s="78">
        <v>0.05</v>
      </c>
    </row>
    <row r="72" spans="2:20">
      <c r="B72" t="s">
        <v>482</v>
      </c>
      <c r="C72" t="s">
        <v>483</v>
      </c>
      <c r="D72" t="s">
        <v>106</v>
      </c>
      <c r="E72" t="s">
        <v>129</v>
      </c>
      <c r="F72" t="s">
        <v>484</v>
      </c>
      <c r="G72" t="s">
        <v>308</v>
      </c>
      <c r="H72" t="s">
        <v>316</v>
      </c>
      <c r="I72" t="s">
        <v>155</v>
      </c>
      <c r="J72" t="s">
        <v>485</v>
      </c>
      <c r="K72" s="78">
        <v>4</v>
      </c>
      <c r="L72" t="s">
        <v>108</v>
      </c>
      <c r="M72" s="78">
        <v>4.25</v>
      </c>
      <c r="N72" s="78">
        <v>5.33</v>
      </c>
      <c r="O72" s="78">
        <v>7200000</v>
      </c>
      <c r="P72" s="78">
        <v>96.62</v>
      </c>
      <c r="Q72" s="78">
        <v>6956.64</v>
      </c>
      <c r="R72" s="78">
        <v>0.74</v>
      </c>
      <c r="S72" s="78">
        <v>1.82</v>
      </c>
      <c r="T72" s="78">
        <v>0.46</v>
      </c>
    </row>
    <row r="73" spans="2:20">
      <c r="B73" t="s">
        <v>486</v>
      </c>
      <c r="C73" t="s">
        <v>487</v>
      </c>
      <c r="D73" t="s">
        <v>106</v>
      </c>
      <c r="E73" t="s">
        <v>129</v>
      </c>
      <c r="F73" t="s">
        <v>360</v>
      </c>
      <c r="G73" t="s">
        <v>118</v>
      </c>
      <c r="H73" t="s">
        <v>361</v>
      </c>
      <c r="I73" t="s">
        <v>155</v>
      </c>
      <c r="J73" t="s">
        <v>488</v>
      </c>
      <c r="K73" s="78">
        <v>5.1100000000000003</v>
      </c>
      <c r="L73" t="s">
        <v>108</v>
      </c>
      <c r="M73" s="78">
        <v>3.85</v>
      </c>
      <c r="N73" s="78">
        <v>3.11</v>
      </c>
      <c r="O73" s="78">
        <v>4400000</v>
      </c>
      <c r="P73" s="78">
        <v>105.18</v>
      </c>
      <c r="Q73" s="78">
        <v>4627.92</v>
      </c>
      <c r="R73" s="78">
        <v>0.65</v>
      </c>
      <c r="S73" s="78">
        <v>1.21</v>
      </c>
      <c r="T73" s="78">
        <v>0.31</v>
      </c>
    </row>
    <row r="74" spans="2:20">
      <c r="B74" t="s">
        <v>489</v>
      </c>
      <c r="C74" t="s">
        <v>490</v>
      </c>
      <c r="D74" t="s">
        <v>106</v>
      </c>
      <c r="E74" t="s">
        <v>129</v>
      </c>
      <c r="F74" t="s">
        <v>491</v>
      </c>
      <c r="G74" t="s">
        <v>308</v>
      </c>
      <c r="H74" t="s">
        <v>361</v>
      </c>
      <c r="I74" t="s">
        <v>155</v>
      </c>
      <c r="J74" t="s">
        <v>481</v>
      </c>
      <c r="K74" s="78">
        <v>1.82</v>
      </c>
      <c r="L74" t="s">
        <v>108</v>
      </c>
      <c r="M74" s="78">
        <v>0.84</v>
      </c>
      <c r="N74" s="78">
        <v>2.38</v>
      </c>
      <c r="O74" s="78">
        <v>2806215</v>
      </c>
      <c r="P74" s="78">
        <v>97.52</v>
      </c>
      <c r="Q74" s="78">
        <v>2736.620868</v>
      </c>
      <c r="R74" s="78">
        <v>0.73</v>
      </c>
      <c r="S74" s="78">
        <v>0.72</v>
      </c>
      <c r="T74" s="78">
        <v>0.18</v>
      </c>
    </row>
    <row r="75" spans="2:20">
      <c r="B75" t="s">
        <v>492</v>
      </c>
      <c r="C75" t="s">
        <v>493</v>
      </c>
      <c r="D75" t="s">
        <v>106</v>
      </c>
      <c r="E75" t="s">
        <v>129</v>
      </c>
      <c r="F75" t="s">
        <v>365</v>
      </c>
      <c r="G75" t="s">
        <v>308</v>
      </c>
      <c r="H75" t="s">
        <v>352</v>
      </c>
      <c r="I75" t="s">
        <v>156</v>
      </c>
      <c r="J75" t="s">
        <v>494</v>
      </c>
      <c r="K75" s="78">
        <v>4.12</v>
      </c>
      <c r="L75" t="s">
        <v>108</v>
      </c>
      <c r="M75" s="78">
        <v>7.05</v>
      </c>
      <c r="N75" s="78">
        <v>2.77</v>
      </c>
      <c r="O75" s="78">
        <v>4860000</v>
      </c>
      <c r="P75" s="78">
        <v>120.03</v>
      </c>
      <c r="Q75" s="78">
        <v>5833.4579999999996</v>
      </c>
      <c r="R75" s="78">
        <v>0.73</v>
      </c>
      <c r="S75" s="78">
        <v>1.53</v>
      </c>
      <c r="T75" s="78">
        <v>0.39</v>
      </c>
    </row>
    <row r="76" spans="2:20">
      <c r="B76" t="s">
        <v>495</v>
      </c>
      <c r="C76" t="s">
        <v>496</v>
      </c>
      <c r="D76" t="s">
        <v>106</v>
      </c>
      <c r="E76" t="s">
        <v>129</v>
      </c>
      <c r="F76" t="s">
        <v>369</v>
      </c>
      <c r="G76" t="s">
        <v>138</v>
      </c>
      <c r="H76" t="s">
        <v>361</v>
      </c>
      <c r="I76" t="s">
        <v>155</v>
      </c>
      <c r="J76" t="s">
        <v>370</v>
      </c>
      <c r="K76" s="78">
        <v>1.32</v>
      </c>
      <c r="L76" t="s">
        <v>108</v>
      </c>
      <c r="M76" s="78">
        <v>6.99</v>
      </c>
      <c r="N76" s="78">
        <v>1.41</v>
      </c>
      <c r="O76" s="78">
        <v>9304879</v>
      </c>
      <c r="P76" s="78">
        <v>109.17</v>
      </c>
      <c r="Q76" s="78">
        <v>10158.136404299999</v>
      </c>
      <c r="R76" s="78">
        <v>3.26</v>
      </c>
      <c r="S76" s="78">
        <v>2.66</v>
      </c>
      <c r="T76" s="78">
        <v>0.68</v>
      </c>
    </row>
    <row r="77" spans="2:20">
      <c r="B77" t="s">
        <v>497</v>
      </c>
      <c r="C77" t="s">
        <v>498</v>
      </c>
      <c r="D77" t="s">
        <v>106</v>
      </c>
      <c r="E77" t="s">
        <v>129</v>
      </c>
      <c r="F77" t="s">
        <v>384</v>
      </c>
      <c r="G77" t="s">
        <v>308</v>
      </c>
      <c r="H77" t="s">
        <v>385</v>
      </c>
      <c r="I77" t="s">
        <v>156</v>
      </c>
      <c r="J77" t="s">
        <v>499</v>
      </c>
      <c r="K77" s="78">
        <v>5.23</v>
      </c>
      <c r="L77" t="s">
        <v>108</v>
      </c>
      <c r="M77" s="78">
        <v>3.15</v>
      </c>
      <c r="N77" s="78">
        <v>2.99</v>
      </c>
      <c r="O77" s="78">
        <v>3750000</v>
      </c>
      <c r="P77" s="78">
        <v>101.43</v>
      </c>
      <c r="Q77" s="78">
        <v>3803.625</v>
      </c>
      <c r="R77" s="78">
        <v>2.09</v>
      </c>
      <c r="S77" s="78">
        <v>1</v>
      </c>
      <c r="T77" s="78">
        <v>0.25</v>
      </c>
    </row>
    <row r="78" spans="2:20">
      <c r="B78" t="s">
        <v>500</v>
      </c>
      <c r="C78" t="s">
        <v>501</v>
      </c>
      <c r="D78" t="s">
        <v>106</v>
      </c>
      <c r="E78" t="s">
        <v>129</v>
      </c>
      <c r="F78" t="s">
        <v>502</v>
      </c>
      <c r="G78" t="s">
        <v>308</v>
      </c>
      <c r="H78" t="s">
        <v>199</v>
      </c>
      <c r="I78" t="s">
        <v>155</v>
      </c>
      <c r="J78" t="s">
        <v>503</v>
      </c>
      <c r="K78" s="78">
        <v>4.09</v>
      </c>
      <c r="L78" t="s">
        <v>108</v>
      </c>
      <c r="M78" s="78">
        <v>4.2</v>
      </c>
      <c r="N78" s="78">
        <v>3.64</v>
      </c>
      <c r="O78" s="78">
        <v>7333245</v>
      </c>
      <c r="P78" s="78">
        <v>103.94</v>
      </c>
      <c r="Q78" s="78">
        <v>7622.1748530000004</v>
      </c>
      <c r="R78" s="78">
        <v>0.68</v>
      </c>
      <c r="S78" s="78">
        <v>2</v>
      </c>
      <c r="T78" s="78">
        <v>0.51</v>
      </c>
    </row>
    <row r="79" spans="2:20">
      <c r="B79" t="s">
        <v>504</v>
      </c>
      <c r="C79" t="s">
        <v>505</v>
      </c>
      <c r="D79" t="s">
        <v>106</v>
      </c>
      <c r="E79" t="s">
        <v>129</v>
      </c>
      <c r="F79" t="s">
        <v>506</v>
      </c>
      <c r="G79" t="s">
        <v>118</v>
      </c>
      <c r="H79" t="s">
        <v>199</v>
      </c>
      <c r="I79" t="s">
        <v>155</v>
      </c>
      <c r="J79" t="s">
        <v>507</v>
      </c>
      <c r="K79" s="78">
        <v>5.77</v>
      </c>
      <c r="L79" t="s">
        <v>108</v>
      </c>
      <c r="M79" s="78">
        <v>4.3</v>
      </c>
      <c r="N79" s="78">
        <v>4.03</v>
      </c>
      <c r="O79" s="78">
        <v>6168000</v>
      </c>
      <c r="P79" s="78">
        <v>101.97</v>
      </c>
      <c r="Q79" s="78">
        <v>6289.5096000000003</v>
      </c>
      <c r="R79" s="78">
        <v>0.27</v>
      </c>
      <c r="S79" s="78">
        <v>1.65</v>
      </c>
      <c r="T79" s="78">
        <v>0.42</v>
      </c>
    </row>
    <row r="80" spans="2:20">
      <c r="B80" t="s">
        <v>508</v>
      </c>
      <c r="C80" t="s">
        <v>509</v>
      </c>
      <c r="D80" t="s">
        <v>106</v>
      </c>
      <c r="E80" t="s">
        <v>129</v>
      </c>
      <c r="F80" t="s">
        <v>510</v>
      </c>
      <c r="G80" t="s">
        <v>511</v>
      </c>
      <c r="H80" t="s">
        <v>199</v>
      </c>
      <c r="I80" t="s">
        <v>155</v>
      </c>
      <c r="J80" t="s">
        <v>512</v>
      </c>
      <c r="K80" s="78">
        <v>4.6500000000000004</v>
      </c>
      <c r="L80" t="s">
        <v>108</v>
      </c>
      <c r="M80" s="78">
        <v>2.79</v>
      </c>
      <c r="N80" s="78">
        <v>2.88</v>
      </c>
      <c r="O80" s="78">
        <v>5280000</v>
      </c>
      <c r="P80" s="78">
        <v>100.58</v>
      </c>
      <c r="Q80" s="78">
        <v>5310.6239999999998</v>
      </c>
      <c r="R80" s="78">
        <v>1.1299999999999999</v>
      </c>
      <c r="S80" s="78">
        <v>1.39</v>
      </c>
      <c r="T80" s="78">
        <v>0.35</v>
      </c>
    </row>
    <row r="81" spans="2:20">
      <c r="B81" t="s">
        <v>513</v>
      </c>
      <c r="C81" t="s">
        <v>514</v>
      </c>
      <c r="D81" t="s">
        <v>106</v>
      </c>
      <c r="E81" t="s">
        <v>129</v>
      </c>
      <c r="F81" t="s">
        <v>515</v>
      </c>
      <c r="G81" t="s">
        <v>308</v>
      </c>
      <c r="H81" t="s">
        <v>199</v>
      </c>
      <c r="I81" t="s">
        <v>155</v>
      </c>
      <c r="J81" t="s">
        <v>516</v>
      </c>
      <c r="K81" s="78">
        <v>3.6</v>
      </c>
      <c r="L81" t="s">
        <v>108</v>
      </c>
      <c r="M81" s="78">
        <v>3.8</v>
      </c>
      <c r="N81" s="78">
        <v>2.4300000000000002</v>
      </c>
      <c r="O81" s="78">
        <v>3366000</v>
      </c>
      <c r="P81" s="78">
        <v>105</v>
      </c>
      <c r="Q81" s="78">
        <v>3534.3</v>
      </c>
      <c r="R81" s="78">
        <v>1.22</v>
      </c>
      <c r="S81" s="78">
        <v>0.93</v>
      </c>
      <c r="T81" s="78">
        <v>0.24</v>
      </c>
    </row>
    <row r="82" spans="2:20">
      <c r="B82" t="s">
        <v>517</v>
      </c>
      <c r="C82" t="s">
        <v>518</v>
      </c>
      <c r="D82" t="s">
        <v>106</v>
      </c>
      <c r="E82" t="s">
        <v>129</v>
      </c>
      <c r="F82" t="s">
        <v>402</v>
      </c>
      <c r="G82" t="s">
        <v>133</v>
      </c>
      <c r="H82" t="s">
        <v>199</v>
      </c>
      <c r="I82" t="s">
        <v>155</v>
      </c>
      <c r="J82" t="s">
        <v>519</v>
      </c>
      <c r="K82" s="78">
        <v>3.24</v>
      </c>
      <c r="L82" t="s">
        <v>108</v>
      </c>
      <c r="M82" s="78">
        <v>3.4</v>
      </c>
      <c r="N82" s="78">
        <v>3.16</v>
      </c>
      <c r="O82" s="78">
        <v>3329410.6</v>
      </c>
      <c r="P82" s="78">
        <v>101.22</v>
      </c>
      <c r="Q82" s="78">
        <v>3370.02940932</v>
      </c>
      <c r="R82" s="78">
        <v>0.71</v>
      </c>
      <c r="S82" s="78">
        <v>0.88</v>
      </c>
      <c r="T82" s="78">
        <v>0.23</v>
      </c>
    </row>
    <row r="83" spans="2:20">
      <c r="B83" t="s">
        <v>520</v>
      </c>
      <c r="C83" t="s">
        <v>521</v>
      </c>
      <c r="D83" t="s">
        <v>106</v>
      </c>
      <c r="E83" t="s">
        <v>129</v>
      </c>
      <c r="F83" t="s">
        <v>522</v>
      </c>
      <c r="G83" t="s">
        <v>308</v>
      </c>
      <c r="H83" t="s">
        <v>418</v>
      </c>
      <c r="I83" t="s">
        <v>156</v>
      </c>
      <c r="J83" t="s">
        <v>523</v>
      </c>
      <c r="K83" s="78">
        <v>3.88</v>
      </c>
      <c r="L83" t="s">
        <v>108</v>
      </c>
      <c r="M83" s="78">
        <v>4.2</v>
      </c>
      <c r="N83" s="78">
        <v>3.05</v>
      </c>
      <c r="O83" s="78">
        <v>2870000</v>
      </c>
      <c r="P83" s="78">
        <v>105.71</v>
      </c>
      <c r="Q83" s="78">
        <v>3033.877</v>
      </c>
      <c r="R83" s="78">
        <v>1.02</v>
      </c>
      <c r="S83" s="78">
        <v>0.8</v>
      </c>
      <c r="T83" s="78">
        <v>0.2</v>
      </c>
    </row>
    <row r="84" spans="2:20">
      <c r="B84" t="s">
        <v>524</v>
      </c>
      <c r="C84" t="s">
        <v>525</v>
      </c>
      <c r="D84" t="s">
        <v>106</v>
      </c>
      <c r="E84" t="s">
        <v>129</v>
      </c>
      <c r="F84" t="s">
        <v>526</v>
      </c>
      <c r="G84" t="s">
        <v>133</v>
      </c>
      <c r="H84" t="s">
        <v>418</v>
      </c>
      <c r="I84" t="s">
        <v>156</v>
      </c>
      <c r="J84" t="s">
        <v>527</v>
      </c>
      <c r="K84" s="78">
        <v>3.46</v>
      </c>
      <c r="L84" t="s">
        <v>108</v>
      </c>
      <c r="M84" s="78">
        <v>4.55</v>
      </c>
      <c r="N84" s="78">
        <v>2.58</v>
      </c>
      <c r="O84" s="78">
        <v>4500000</v>
      </c>
      <c r="P84" s="78">
        <v>108.04</v>
      </c>
      <c r="Q84" s="78">
        <v>4861.8</v>
      </c>
      <c r="R84" s="78">
        <v>1.1000000000000001</v>
      </c>
      <c r="S84" s="78">
        <v>1.27</v>
      </c>
      <c r="T84" s="78">
        <v>0.32</v>
      </c>
    </row>
    <row r="85" spans="2:20">
      <c r="B85" t="s">
        <v>528</v>
      </c>
      <c r="C85" t="s">
        <v>529</v>
      </c>
      <c r="D85" t="s">
        <v>106</v>
      </c>
      <c r="E85" t="s">
        <v>129</v>
      </c>
      <c r="F85" t="s">
        <v>530</v>
      </c>
      <c r="G85" t="s">
        <v>133</v>
      </c>
      <c r="H85" t="s">
        <v>531</v>
      </c>
      <c r="I85" t="s">
        <v>156</v>
      </c>
      <c r="J85" t="s">
        <v>532</v>
      </c>
      <c r="K85" s="78">
        <v>2.2799999999999998</v>
      </c>
      <c r="L85" t="s">
        <v>108</v>
      </c>
      <c r="M85" s="78">
        <v>4.3</v>
      </c>
      <c r="N85" s="78">
        <v>3.77</v>
      </c>
      <c r="O85" s="78">
        <v>4063080</v>
      </c>
      <c r="P85" s="78">
        <v>101.71</v>
      </c>
      <c r="Q85" s="78">
        <v>4132.5586679999997</v>
      </c>
      <c r="R85" s="78">
        <v>0.63</v>
      </c>
      <c r="S85" s="78">
        <v>1.08</v>
      </c>
      <c r="T85" s="78">
        <v>0.28000000000000003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530</v>
      </c>
      <c r="G86" t="s">
        <v>133</v>
      </c>
      <c r="H86" t="s">
        <v>531</v>
      </c>
      <c r="I86" t="s">
        <v>156</v>
      </c>
      <c r="J86" t="s">
        <v>535</v>
      </c>
      <c r="K86" s="78">
        <v>2.91</v>
      </c>
      <c r="L86" t="s">
        <v>108</v>
      </c>
      <c r="M86" s="78">
        <v>4.25</v>
      </c>
      <c r="N86" s="78">
        <v>4.28</v>
      </c>
      <c r="O86" s="78">
        <v>2900000</v>
      </c>
      <c r="P86" s="78">
        <v>102.05</v>
      </c>
      <c r="Q86" s="78">
        <v>2959.45</v>
      </c>
      <c r="R86" s="78">
        <v>0.56000000000000005</v>
      </c>
      <c r="S86" s="78">
        <v>0.78</v>
      </c>
      <c r="T86" s="78">
        <v>0.2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440</v>
      </c>
      <c r="G87" t="s">
        <v>118</v>
      </c>
      <c r="H87" t="s">
        <v>441</v>
      </c>
      <c r="I87" t="s">
        <v>155</v>
      </c>
      <c r="J87" t="s">
        <v>538</v>
      </c>
      <c r="K87" s="78">
        <v>1.08</v>
      </c>
      <c r="L87" t="s">
        <v>108</v>
      </c>
      <c r="M87" s="78">
        <v>6.6</v>
      </c>
      <c r="N87" s="78">
        <v>13.32</v>
      </c>
      <c r="O87" s="78">
        <v>353780.73</v>
      </c>
      <c r="P87" s="78">
        <v>98.95</v>
      </c>
      <c r="Q87" s="78">
        <v>350.06603233499999</v>
      </c>
      <c r="R87" s="78">
        <v>0.11</v>
      </c>
      <c r="S87" s="78">
        <v>0.09</v>
      </c>
      <c r="T87" s="78">
        <v>0.02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541</v>
      </c>
      <c r="G88" t="s">
        <v>138</v>
      </c>
      <c r="H88" t="s">
        <v>542</v>
      </c>
      <c r="I88" t="s">
        <v>155</v>
      </c>
      <c r="J88" t="s">
        <v>543</v>
      </c>
      <c r="K88" s="78">
        <v>4.62</v>
      </c>
      <c r="L88" t="s">
        <v>108</v>
      </c>
      <c r="M88" s="78">
        <v>5.5</v>
      </c>
      <c r="N88" s="78">
        <v>5.95</v>
      </c>
      <c r="O88" s="78">
        <v>6305808.6200000001</v>
      </c>
      <c r="P88" s="78">
        <v>99.75</v>
      </c>
      <c r="Q88" s="78">
        <v>6290.0440984500001</v>
      </c>
      <c r="R88" s="78">
        <v>1.17</v>
      </c>
      <c r="S88" s="78">
        <v>1.65</v>
      </c>
      <c r="T88" s="78">
        <v>0.42</v>
      </c>
    </row>
    <row r="89" spans="2:20">
      <c r="B89" t="s">
        <v>544</v>
      </c>
      <c r="C89" t="s">
        <v>545</v>
      </c>
      <c r="D89" t="s">
        <v>106</v>
      </c>
      <c r="E89" t="s">
        <v>129</v>
      </c>
      <c r="F89" t="s">
        <v>546</v>
      </c>
      <c r="G89" t="s">
        <v>378</v>
      </c>
      <c r="H89" t="s">
        <v>211</v>
      </c>
      <c r="I89" t="s">
        <v>212</v>
      </c>
      <c r="J89" t="s">
        <v>547</v>
      </c>
      <c r="K89" s="78">
        <v>3.38</v>
      </c>
      <c r="L89" t="s">
        <v>108</v>
      </c>
      <c r="M89" s="78">
        <v>7.75</v>
      </c>
      <c r="N89" s="78">
        <v>7.38</v>
      </c>
      <c r="O89" s="78">
        <v>1350000</v>
      </c>
      <c r="P89" s="78">
        <v>103.6</v>
      </c>
      <c r="Q89" s="78">
        <v>1398.6</v>
      </c>
      <c r="R89" s="78">
        <v>1.47</v>
      </c>
      <c r="S89" s="78">
        <v>0.37</v>
      </c>
      <c r="T89" s="78">
        <v>0.09</v>
      </c>
    </row>
    <row r="90" spans="2:20">
      <c r="B90" s="79" t="s">
        <v>277</v>
      </c>
      <c r="C90" s="16"/>
      <c r="D90" s="16"/>
      <c r="E90" s="16"/>
      <c r="F90" s="16"/>
      <c r="K90" s="80">
        <v>2.48</v>
      </c>
      <c r="N90" s="80">
        <v>2.74</v>
      </c>
      <c r="O90" s="80">
        <v>2900000</v>
      </c>
      <c r="Q90" s="80">
        <v>3062.4</v>
      </c>
      <c r="S90" s="80">
        <v>0.8</v>
      </c>
      <c r="T90" s="80">
        <v>0.2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550</v>
      </c>
      <c r="G91" t="s">
        <v>551</v>
      </c>
      <c r="H91" t="s">
        <v>361</v>
      </c>
      <c r="I91" t="s">
        <v>155</v>
      </c>
      <c r="J91" t="s">
        <v>552</v>
      </c>
      <c r="K91" s="78">
        <v>2.48</v>
      </c>
      <c r="L91" t="s">
        <v>108</v>
      </c>
      <c r="M91" s="78">
        <v>2.74</v>
      </c>
      <c r="N91" s="78">
        <v>2.74</v>
      </c>
      <c r="O91" s="78">
        <v>2900000</v>
      </c>
      <c r="P91" s="78">
        <v>105.6</v>
      </c>
      <c r="Q91" s="78">
        <v>3062.4</v>
      </c>
      <c r="R91" s="78">
        <v>2.3199999999999998</v>
      </c>
      <c r="S91" s="78">
        <v>0.8</v>
      </c>
      <c r="T91" s="78">
        <v>0.2</v>
      </c>
    </row>
    <row r="92" spans="2:20">
      <c r="B92" s="79" t="s">
        <v>553</v>
      </c>
      <c r="C92" s="16"/>
      <c r="D92" s="16"/>
      <c r="E92" s="16"/>
      <c r="F92" s="16"/>
      <c r="K92" s="80">
        <v>0</v>
      </c>
      <c r="N92" s="80">
        <v>0</v>
      </c>
      <c r="O92" s="80">
        <v>0</v>
      </c>
      <c r="Q92" s="80">
        <v>0</v>
      </c>
      <c r="S92" s="80">
        <v>0</v>
      </c>
      <c r="T92" s="80">
        <v>0</v>
      </c>
    </row>
    <row r="93" spans="2:20">
      <c r="B93" t="s">
        <v>211</v>
      </c>
      <c r="C93" t="s">
        <v>211</v>
      </c>
      <c r="D93" s="16"/>
      <c r="E93" s="16"/>
      <c r="F93" s="16"/>
      <c r="G93" t="s">
        <v>211</v>
      </c>
      <c r="H93" t="s">
        <v>211</v>
      </c>
      <c r="K93" s="78">
        <v>0</v>
      </c>
      <c r="L93" t="s">
        <v>211</v>
      </c>
      <c r="M93" s="78">
        <v>0</v>
      </c>
      <c r="N93" s="78">
        <v>0</v>
      </c>
      <c r="O93" s="78">
        <v>0</v>
      </c>
      <c r="P93" s="78">
        <v>0</v>
      </c>
      <c r="Q93" s="78">
        <v>0</v>
      </c>
      <c r="R93" s="78">
        <v>0</v>
      </c>
      <c r="S93" s="78">
        <v>0</v>
      </c>
      <c r="T93" s="78">
        <v>0</v>
      </c>
    </row>
    <row r="94" spans="2:20">
      <c r="B94" s="79" t="s">
        <v>236</v>
      </c>
      <c r="C94" s="16"/>
      <c r="D94" s="16"/>
      <c r="E94" s="16"/>
      <c r="F94" s="16"/>
      <c r="K94" s="80">
        <v>0</v>
      </c>
      <c r="N94" s="80">
        <v>0</v>
      </c>
      <c r="O94" s="80">
        <v>16687000</v>
      </c>
      <c r="Q94" s="80">
        <v>67295.066178378198</v>
      </c>
      <c r="S94" s="80">
        <v>17.64</v>
      </c>
      <c r="T94" s="80">
        <v>4.5</v>
      </c>
    </row>
    <row r="95" spans="2:20">
      <c r="B95" s="79" t="s">
        <v>278</v>
      </c>
      <c r="C95" s="16"/>
      <c r="D95" s="16"/>
      <c r="E95" s="16"/>
      <c r="F95" s="16"/>
      <c r="K95" s="80">
        <v>0</v>
      </c>
      <c r="N95" s="80">
        <v>0</v>
      </c>
      <c r="O95" s="80">
        <v>0</v>
      </c>
      <c r="Q95" s="80">
        <v>0</v>
      </c>
      <c r="S95" s="80">
        <v>0</v>
      </c>
      <c r="T95" s="80">
        <v>0</v>
      </c>
    </row>
    <row r="96" spans="2:20">
      <c r="B96" t="s">
        <v>211</v>
      </c>
      <c r="C96" t="s">
        <v>211</v>
      </c>
      <c r="D96" s="16"/>
      <c r="E96" s="16"/>
      <c r="F96" s="16"/>
      <c r="G96" t="s">
        <v>211</v>
      </c>
      <c r="H96" t="s">
        <v>211</v>
      </c>
      <c r="K96" s="78">
        <v>0</v>
      </c>
      <c r="L96" t="s">
        <v>211</v>
      </c>
      <c r="M96" s="78">
        <v>0</v>
      </c>
      <c r="N96" s="78">
        <v>0</v>
      </c>
      <c r="O96" s="78">
        <v>0</v>
      </c>
      <c r="P96" s="78">
        <v>0</v>
      </c>
      <c r="Q96" s="78">
        <v>0</v>
      </c>
      <c r="R96" s="78">
        <v>0</v>
      </c>
      <c r="S96" s="78">
        <v>0</v>
      </c>
      <c r="T96" s="78">
        <v>0</v>
      </c>
    </row>
    <row r="97" spans="2:20">
      <c r="B97" s="79" t="s">
        <v>279</v>
      </c>
      <c r="C97" s="16"/>
      <c r="D97" s="16"/>
      <c r="E97" s="16"/>
      <c r="F97" s="16"/>
      <c r="K97" s="80">
        <v>0</v>
      </c>
      <c r="N97" s="80">
        <v>0</v>
      </c>
      <c r="O97" s="80">
        <v>16687000</v>
      </c>
      <c r="Q97" s="80">
        <v>67295.066178378198</v>
      </c>
      <c r="S97" s="80">
        <v>17.64</v>
      </c>
      <c r="T97" s="80">
        <v>4.5</v>
      </c>
    </row>
    <row r="98" spans="2:20">
      <c r="B98" t="s">
        <v>554</v>
      </c>
      <c r="C98" t="s">
        <v>555</v>
      </c>
      <c r="D98" t="s">
        <v>556</v>
      </c>
      <c r="E98" t="s">
        <v>557</v>
      </c>
      <c r="F98" t="s">
        <v>558</v>
      </c>
      <c r="G98" t="s">
        <v>559</v>
      </c>
      <c r="H98" t="s">
        <v>385</v>
      </c>
      <c r="I98" t="s">
        <v>560</v>
      </c>
      <c r="J98" t="s">
        <v>561</v>
      </c>
      <c r="L98" t="s">
        <v>112</v>
      </c>
      <c r="M98" s="78">
        <v>6.38</v>
      </c>
      <c r="N98" s="78">
        <v>0</v>
      </c>
      <c r="O98" s="78">
        <v>1771000</v>
      </c>
      <c r="P98" s="78">
        <v>104.86062500282327</v>
      </c>
      <c r="Q98" s="78">
        <v>6978.9129113503996</v>
      </c>
      <c r="R98" s="78">
        <v>0</v>
      </c>
      <c r="S98" s="78">
        <v>1.83</v>
      </c>
      <c r="T98" s="78">
        <v>0.47</v>
      </c>
    </row>
    <row r="99" spans="2:20">
      <c r="B99" t="s">
        <v>562</v>
      </c>
      <c r="C99" t="s">
        <v>563</v>
      </c>
      <c r="D99" t="s">
        <v>556</v>
      </c>
      <c r="E99" t="s">
        <v>557</v>
      </c>
      <c r="F99" t="s">
        <v>564</v>
      </c>
      <c r="G99" t="s">
        <v>565</v>
      </c>
      <c r="H99" t="s">
        <v>566</v>
      </c>
      <c r="I99" t="s">
        <v>567</v>
      </c>
      <c r="J99" t="s">
        <v>568</v>
      </c>
      <c r="L99" t="s">
        <v>112</v>
      </c>
      <c r="M99" s="78">
        <v>2.6</v>
      </c>
      <c r="N99" s="78">
        <v>0</v>
      </c>
      <c r="O99" s="78">
        <v>650000</v>
      </c>
      <c r="P99" s="78">
        <v>101.20566666153846</v>
      </c>
      <c r="Q99" s="78">
        <v>2472.1508195413999</v>
      </c>
      <c r="R99" s="78">
        <v>0</v>
      </c>
      <c r="S99" s="78">
        <v>0.65</v>
      </c>
      <c r="T99" s="78">
        <v>0.17</v>
      </c>
    </row>
    <row r="100" spans="2:20">
      <c r="B100" t="s">
        <v>569</v>
      </c>
      <c r="C100" t="s">
        <v>570</v>
      </c>
      <c r="D100" t="s">
        <v>556</v>
      </c>
      <c r="E100" t="s">
        <v>557</v>
      </c>
      <c r="F100" t="s">
        <v>571</v>
      </c>
      <c r="G100" t="s">
        <v>559</v>
      </c>
      <c r="H100" t="s">
        <v>566</v>
      </c>
      <c r="I100" t="s">
        <v>567</v>
      </c>
      <c r="J100" t="s">
        <v>572</v>
      </c>
      <c r="L100" t="s">
        <v>112</v>
      </c>
      <c r="M100" s="78">
        <v>5.5</v>
      </c>
      <c r="N100" s="78">
        <v>0</v>
      </c>
      <c r="O100" s="78">
        <v>900000</v>
      </c>
      <c r="P100" s="78">
        <v>110.452153</v>
      </c>
      <c r="Q100" s="78">
        <v>3735.7127187659999</v>
      </c>
      <c r="R100" s="78">
        <v>0</v>
      </c>
      <c r="S100" s="78">
        <v>0.98</v>
      </c>
      <c r="T100" s="78">
        <v>0.25</v>
      </c>
    </row>
    <row r="101" spans="2:20">
      <c r="B101" t="s">
        <v>573</v>
      </c>
      <c r="C101" t="s">
        <v>1100</v>
      </c>
      <c r="D101" t="s">
        <v>556</v>
      </c>
      <c r="E101" t="s">
        <v>557</v>
      </c>
      <c r="F101" t="s">
        <v>574</v>
      </c>
      <c r="G101" t="s">
        <v>575</v>
      </c>
      <c r="H101" t="s">
        <v>576</v>
      </c>
      <c r="I101" t="s">
        <v>560</v>
      </c>
      <c r="J101" t="s">
        <v>516</v>
      </c>
      <c r="L101" t="s">
        <v>112</v>
      </c>
      <c r="M101" s="78">
        <v>3.15</v>
      </c>
      <c r="N101" s="78">
        <v>0</v>
      </c>
      <c r="O101" s="78">
        <v>1790000</v>
      </c>
      <c r="P101" s="78">
        <v>100.958</v>
      </c>
      <c r="Q101" s="78">
        <v>6791.2629355999998</v>
      </c>
      <c r="R101" s="78">
        <v>0</v>
      </c>
      <c r="S101" s="78">
        <v>1.78</v>
      </c>
      <c r="T101" s="78">
        <v>0.45</v>
      </c>
    </row>
    <row r="102" spans="2:20">
      <c r="B102" t="s">
        <v>577</v>
      </c>
      <c r="C102" t="s">
        <v>1101</v>
      </c>
      <c r="D102" t="s">
        <v>556</v>
      </c>
      <c r="E102" t="s">
        <v>557</v>
      </c>
      <c r="F102" t="s">
        <v>578</v>
      </c>
      <c r="G102" t="s">
        <v>565</v>
      </c>
      <c r="H102" t="s">
        <v>436</v>
      </c>
      <c r="I102" t="s">
        <v>567</v>
      </c>
      <c r="J102" t="s">
        <v>485</v>
      </c>
      <c r="L102" t="s">
        <v>112</v>
      </c>
      <c r="M102" s="78">
        <v>5.5</v>
      </c>
      <c r="N102" s="78">
        <v>0</v>
      </c>
      <c r="O102" s="78">
        <v>530000</v>
      </c>
      <c r="P102" s="78">
        <v>110.77416666037736</v>
      </c>
      <c r="Q102" s="78">
        <v>2206.3333870413999</v>
      </c>
      <c r="R102" s="78">
        <v>0</v>
      </c>
      <c r="S102" s="78">
        <v>0.57999999999999996</v>
      </c>
      <c r="T102" s="78">
        <v>0.15</v>
      </c>
    </row>
    <row r="103" spans="2:20">
      <c r="B103" t="s">
        <v>579</v>
      </c>
      <c r="C103" t="s">
        <v>1102</v>
      </c>
      <c r="D103" t="s">
        <v>556</v>
      </c>
      <c r="E103" t="s">
        <v>557</v>
      </c>
      <c r="F103" t="s">
        <v>578</v>
      </c>
      <c r="G103" t="s">
        <v>565</v>
      </c>
      <c r="H103" t="s">
        <v>436</v>
      </c>
      <c r="I103" t="s">
        <v>567</v>
      </c>
      <c r="J103" t="s">
        <v>580</v>
      </c>
      <c r="L103" t="s">
        <v>112</v>
      </c>
      <c r="M103" s="78">
        <v>5</v>
      </c>
      <c r="N103" s="78">
        <v>0</v>
      </c>
      <c r="O103" s="78">
        <v>540000</v>
      </c>
      <c r="P103" s="78">
        <v>106.42144444444445</v>
      </c>
      <c r="Q103" s="78">
        <v>2159.6316563999999</v>
      </c>
      <c r="R103" s="78">
        <v>0</v>
      </c>
      <c r="S103" s="78">
        <v>0.56999999999999995</v>
      </c>
      <c r="T103" s="78">
        <v>0.14000000000000001</v>
      </c>
    </row>
    <row r="104" spans="2:20">
      <c r="B104" t="s">
        <v>581</v>
      </c>
      <c r="C104" t="s">
        <v>582</v>
      </c>
      <c r="D104" t="s">
        <v>556</v>
      </c>
      <c r="E104" t="s">
        <v>557</v>
      </c>
      <c r="F104" t="s">
        <v>583</v>
      </c>
      <c r="G104" t="s">
        <v>584</v>
      </c>
      <c r="H104" t="s">
        <v>436</v>
      </c>
      <c r="I104" t="s">
        <v>567</v>
      </c>
      <c r="J104" t="s">
        <v>585</v>
      </c>
      <c r="L104" t="s">
        <v>112</v>
      </c>
      <c r="M104" s="78">
        <v>5.45</v>
      </c>
      <c r="N104" s="78">
        <v>0</v>
      </c>
      <c r="O104" s="78">
        <v>1500000</v>
      </c>
      <c r="P104" s="78">
        <v>108.83161111333334</v>
      </c>
      <c r="Q104" s="78">
        <v>6134.8379184586001</v>
      </c>
      <c r="R104" s="78">
        <v>0</v>
      </c>
      <c r="S104" s="78">
        <v>1.61</v>
      </c>
      <c r="T104" s="78">
        <v>0.41</v>
      </c>
    </row>
    <row r="105" spans="2:20">
      <c r="B105" t="s">
        <v>586</v>
      </c>
      <c r="C105" t="s">
        <v>587</v>
      </c>
      <c r="D105" t="s">
        <v>556</v>
      </c>
      <c r="E105" t="s">
        <v>557</v>
      </c>
      <c r="F105" t="s">
        <v>588</v>
      </c>
      <c r="G105" t="s">
        <v>589</v>
      </c>
      <c r="H105" t="s">
        <v>436</v>
      </c>
      <c r="I105" t="s">
        <v>567</v>
      </c>
      <c r="J105" t="s">
        <v>590</v>
      </c>
      <c r="L105" t="s">
        <v>112</v>
      </c>
      <c r="M105" s="78">
        <v>5.8</v>
      </c>
      <c r="N105" s="78">
        <v>0</v>
      </c>
      <c r="O105" s="78">
        <v>720000</v>
      </c>
      <c r="P105" s="78">
        <v>111.54600000000001</v>
      </c>
      <c r="Q105" s="78">
        <v>3018.1670496000002</v>
      </c>
      <c r="R105" s="78">
        <v>0</v>
      </c>
      <c r="S105" s="78">
        <v>0.79</v>
      </c>
      <c r="T105" s="78">
        <v>0.2</v>
      </c>
    </row>
    <row r="106" spans="2:20">
      <c r="B106" t="s">
        <v>591</v>
      </c>
      <c r="C106" t="s">
        <v>587</v>
      </c>
      <c r="D106" t="s">
        <v>556</v>
      </c>
      <c r="E106" t="s">
        <v>557</v>
      </c>
      <c r="F106" t="s">
        <v>588</v>
      </c>
      <c r="G106" t="s">
        <v>589</v>
      </c>
      <c r="H106" t="s">
        <v>436</v>
      </c>
      <c r="I106" t="s">
        <v>567</v>
      </c>
      <c r="J106" t="s">
        <v>592</v>
      </c>
      <c r="L106" t="s">
        <v>112</v>
      </c>
      <c r="M106" s="78">
        <v>5.8</v>
      </c>
      <c r="N106" s="78">
        <v>0</v>
      </c>
      <c r="O106" s="78">
        <v>700000</v>
      </c>
      <c r="P106" s="78">
        <v>111.65</v>
      </c>
      <c r="Q106" s="78">
        <v>2937.0648999999999</v>
      </c>
      <c r="R106" s="78">
        <v>0</v>
      </c>
      <c r="S106" s="78">
        <v>0.77</v>
      </c>
      <c r="T106" s="78">
        <v>0.2</v>
      </c>
    </row>
    <row r="107" spans="2:20">
      <c r="B107" t="s">
        <v>593</v>
      </c>
      <c r="C107" t="s">
        <v>594</v>
      </c>
      <c r="D107" t="s">
        <v>556</v>
      </c>
      <c r="E107" t="s">
        <v>557</v>
      </c>
      <c r="F107" t="s">
        <v>595</v>
      </c>
      <c r="G107" t="s">
        <v>596</v>
      </c>
      <c r="H107" t="s">
        <v>436</v>
      </c>
      <c r="I107" t="s">
        <v>567</v>
      </c>
      <c r="J107" t="s">
        <v>597</v>
      </c>
      <c r="L107" t="s">
        <v>112</v>
      </c>
      <c r="M107" s="78">
        <v>5.95</v>
      </c>
      <c r="N107" s="78">
        <v>0</v>
      </c>
      <c r="O107" s="78">
        <v>900000</v>
      </c>
      <c r="P107" s="78">
        <v>109.12614754444445</v>
      </c>
      <c r="Q107" s="78">
        <v>3690.8645622481999</v>
      </c>
      <c r="R107" s="78">
        <v>0</v>
      </c>
      <c r="S107" s="78">
        <v>0.97</v>
      </c>
      <c r="T107" s="78">
        <v>0.25</v>
      </c>
    </row>
    <row r="108" spans="2:20">
      <c r="B108" t="s">
        <v>598</v>
      </c>
      <c r="C108" t="s">
        <v>599</v>
      </c>
      <c r="D108" t="s">
        <v>556</v>
      </c>
      <c r="E108" t="s">
        <v>557</v>
      </c>
      <c r="F108" t="s">
        <v>600</v>
      </c>
      <c r="G108" t="s">
        <v>589</v>
      </c>
      <c r="H108" t="s">
        <v>601</v>
      </c>
      <c r="I108" t="s">
        <v>560</v>
      </c>
      <c r="J108" t="s">
        <v>602</v>
      </c>
      <c r="L108" t="s">
        <v>112</v>
      </c>
      <c r="M108" s="78">
        <v>4.45</v>
      </c>
      <c r="N108" s="78">
        <v>0</v>
      </c>
      <c r="O108" s="78">
        <v>600000</v>
      </c>
      <c r="P108" s="78">
        <v>101.476</v>
      </c>
      <c r="Q108" s="78">
        <v>2288.0808480000001</v>
      </c>
      <c r="R108" s="78">
        <v>0</v>
      </c>
      <c r="S108" s="78">
        <v>0.6</v>
      </c>
      <c r="T108" s="78">
        <v>0.15</v>
      </c>
    </row>
    <row r="109" spans="2:20">
      <c r="B109" t="s">
        <v>603</v>
      </c>
      <c r="C109" t="s">
        <v>604</v>
      </c>
      <c r="D109" t="s">
        <v>556</v>
      </c>
      <c r="E109" t="s">
        <v>557</v>
      </c>
      <c r="F109" t="s">
        <v>605</v>
      </c>
      <c r="G109" t="s">
        <v>606</v>
      </c>
      <c r="H109" t="s">
        <v>607</v>
      </c>
      <c r="I109" t="s">
        <v>560</v>
      </c>
      <c r="J109" t="s">
        <v>608</v>
      </c>
      <c r="L109" t="s">
        <v>112</v>
      </c>
      <c r="M109" s="78">
        <v>6.75</v>
      </c>
      <c r="N109" s="78">
        <v>0</v>
      </c>
      <c r="O109" s="78">
        <v>1740000</v>
      </c>
      <c r="P109" s="78">
        <v>108.78825000000001</v>
      </c>
      <c r="Q109" s="78">
        <v>7113.5766369000003</v>
      </c>
      <c r="R109" s="78">
        <v>0</v>
      </c>
      <c r="S109" s="78">
        <v>1.87</v>
      </c>
      <c r="T109" s="78">
        <v>0.48</v>
      </c>
    </row>
    <row r="110" spans="2:20">
      <c r="B110" t="s">
        <v>609</v>
      </c>
      <c r="C110" t="s">
        <v>610</v>
      </c>
      <c r="D110" t="s">
        <v>556</v>
      </c>
      <c r="E110" t="s">
        <v>557</v>
      </c>
      <c r="F110" t="s">
        <v>611</v>
      </c>
      <c r="G110" t="s">
        <v>559</v>
      </c>
      <c r="H110" t="s">
        <v>612</v>
      </c>
      <c r="I110" t="s">
        <v>567</v>
      </c>
      <c r="J110" t="s">
        <v>613</v>
      </c>
      <c r="L110" t="s">
        <v>112</v>
      </c>
      <c r="M110" s="78">
        <v>6.75</v>
      </c>
      <c r="N110" s="78">
        <v>0</v>
      </c>
      <c r="O110" s="78">
        <v>351000</v>
      </c>
      <c r="P110" s="78">
        <v>109.28175</v>
      </c>
      <c r="Q110" s="78">
        <v>1441.4896659149999</v>
      </c>
      <c r="R110" s="78">
        <v>0</v>
      </c>
      <c r="S110" s="78">
        <v>0.38</v>
      </c>
      <c r="T110" s="78">
        <v>0.1</v>
      </c>
    </row>
    <row r="111" spans="2:20">
      <c r="B111" t="s">
        <v>614</v>
      </c>
      <c r="C111" t="s">
        <v>615</v>
      </c>
      <c r="D111" t="s">
        <v>556</v>
      </c>
      <c r="E111" t="s">
        <v>557</v>
      </c>
      <c r="F111" t="s">
        <v>616</v>
      </c>
      <c r="G111" t="s">
        <v>617</v>
      </c>
      <c r="H111" t="s">
        <v>607</v>
      </c>
      <c r="I111" t="s">
        <v>560</v>
      </c>
      <c r="J111" t="s">
        <v>411</v>
      </c>
      <c r="L111" t="s">
        <v>112</v>
      </c>
      <c r="M111" s="78">
        <v>7</v>
      </c>
      <c r="N111" s="78">
        <v>0</v>
      </c>
      <c r="O111" s="78">
        <v>1771000</v>
      </c>
      <c r="P111" s="78">
        <v>109.63523333145116</v>
      </c>
      <c r="Q111" s="78">
        <v>7296.6830534833998</v>
      </c>
      <c r="R111" s="78">
        <v>0</v>
      </c>
      <c r="S111" s="78">
        <v>1.91</v>
      </c>
      <c r="T111" s="78">
        <v>0.49</v>
      </c>
    </row>
    <row r="112" spans="2:20">
      <c r="B112" t="s">
        <v>618</v>
      </c>
      <c r="C112" t="s">
        <v>1103</v>
      </c>
      <c r="D112" t="s">
        <v>556</v>
      </c>
      <c r="E112" t="s">
        <v>557</v>
      </c>
      <c r="F112" t="s">
        <v>605</v>
      </c>
      <c r="G112" t="s">
        <v>606</v>
      </c>
      <c r="H112" t="s">
        <v>607</v>
      </c>
      <c r="I112" t="s">
        <v>560</v>
      </c>
      <c r="J112" t="s">
        <v>619</v>
      </c>
      <c r="L112" t="s">
        <v>112</v>
      </c>
      <c r="M112" s="78">
        <v>5.4</v>
      </c>
      <c r="N112" s="78">
        <v>0</v>
      </c>
      <c r="O112" s="78">
        <v>1424000</v>
      </c>
      <c r="P112" s="78">
        <v>109.295</v>
      </c>
      <c r="Q112" s="78">
        <v>5848.8038864</v>
      </c>
      <c r="R112" s="78">
        <v>0</v>
      </c>
      <c r="S112" s="78">
        <v>1.53</v>
      </c>
      <c r="T112" s="78">
        <v>0.39</v>
      </c>
    </row>
    <row r="113" spans="2:20">
      <c r="B113" t="s">
        <v>620</v>
      </c>
      <c r="C113" t="s">
        <v>621</v>
      </c>
      <c r="D113" t="s">
        <v>556</v>
      </c>
      <c r="E113" t="s">
        <v>557</v>
      </c>
      <c r="F113" t="s">
        <v>622</v>
      </c>
      <c r="G113" t="s">
        <v>565</v>
      </c>
      <c r="H113" t="s">
        <v>612</v>
      </c>
      <c r="I113" t="s">
        <v>567</v>
      </c>
      <c r="J113" t="s">
        <v>623</v>
      </c>
      <c r="L113" t="s">
        <v>112</v>
      </c>
      <c r="M113" s="78">
        <v>3.09</v>
      </c>
      <c r="N113" s="78">
        <v>0</v>
      </c>
      <c r="O113" s="78">
        <v>800000</v>
      </c>
      <c r="P113" s="78">
        <v>105.8240163875</v>
      </c>
      <c r="Q113" s="78">
        <v>3181.4932286737999</v>
      </c>
      <c r="R113" s="78">
        <v>0</v>
      </c>
      <c r="S113" s="78">
        <v>0.83</v>
      </c>
      <c r="T113" s="78">
        <v>0.21</v>
      </c>
    </row>
    <row r="114" spans="2:20">
      <c r="B114" t="s">
        <v>239</v>
      </c>
      <c r="C114" s="16"/>
      <c r="D114" s="16"/>
      <c r="E114" s="16"/>
      <c r="F114" s="16"/>
    </row>
    <row r="115" spans="2:20">
      <c r="C115" s="16"/>
      <c r="D115" s="16"/>
      <c r="E115" s="16"/>
      <c r="F115" s="16"/>
    </row>
    <row r="116" spans="2:20">
      <c r="C116" s="16"/>
      <c r="D116" s="16"/>
      <c r="E116" s="16"/>
      <c r="F116" s="16"/>
    </row>
    <row r="117" spans="2:20">
      <c r="C117" s="16"/>
      <c r="D117" s="16"/>
      <c r="E117" s="16"/>
      <c r="F117" s="16"/>
    </row>
    <row r="118" spans="2:20"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2" workbookViewId="0">
      <selection activeCell="C66" sqref="C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13450491.75</v>
      </c>
      <c r="J11" s="7"/>
      <c r="K11" s="77">
        <v>138137.41828566699</v>
      </c>
      <c r="L11" s="7"/>
      <c r="M11" s="77">
        <v>100</v>
      </c>
      <c r="N11" s="77">
        <v>9.23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13263406.75</v>
      </c>
      <c r="K12" s="80">
        <v>105836.96198199999</v>
      </c>
      <c r="M12" s="80">
        <v>76.62</v>
      </c>
      <c r="N12" s="80">
        <v>7.07</v>
      </c>
    </row>
    <row r="13" spans="2:61">
      <c r="B13" s="79" t="s">
        <v>624</v>
      </c>
      <c r="E13" s="16"/>
      <c r="F13" s="16"/>
      <c r="G13" s="16"/>
      <c r="I13" s="80">
        <v>4269364</v>
      </c>
      <c r="K13" s="80">
        <v>27112.344696</v>
      </c>
      <c r="M13" s="80">
        <v>19.63</v>
      </c>
      <c r="N13" s="80">
        <v>1.81</v>
      </c>
    </row>
    <row r="14" spans="2:61">
      <c r="B14" t="s">
        <v>625</v>
      </c>
      <c r="C14" t="s">
        <v>626</v>
      </c>
      <c r="D14" t="s">
        <v>106</v>
      </c>
      <c r="E14" t="s">
        <v>129</v>
      </c>
      <c r="F14" t="s">
        <v>627</v>
      </c>
      <c r="G14" t="s">
        <v>628</v>
      </c>
      <c r="H14" t="s">
        <v>108</v>
      </c>
      <c r="I14" s="78">
        <v>12530</v>
      </c>
      <c r="J14" s="78">
        <v>35800</v>
      </c>
      <c r="K14" s="78">
        <v>4485.74</v>
      </c>
      <c r="L14" s="78">
        <v>0.03</v>
      </c>
      <c r="M14" s="78">
        <v>3.25</v>
      </c>
      <c r="N14" s="78">
        <v>0.3</v>
      </c>
    </row>
    <row r="15" spans="2:61">
      <c r="B15" t="s">
        <v>629</v>
      </c>
      <c r="C15" t="s">
        <v>630</v>
      </c>
      <c r="D15" t="s">
        <v>106</v>
      </c>
      <c r="E15" t="s">
        <v>129</v>
      </c>
      <c r="F15" t="s">
        <v>337</v>
      </c>
      <c r="G15" t="s">
        <v>283</v>
      </c>
      <c r="H15" t="s">
        <v>108</v>
      </c>
      <c r="I15" s="78">
        <v>329766</v>
      </c>
      <c r="J15" s="78">
        <v>689.6</v>
      </c>
      <c r="K15" s="78">
        <v>2274.0663359999999</v>
      </c>
      <c r="L15" s="78">
        <v>0.03</v>
      </c>
      <c r="M15" s="78">
        <v>1.65</v>
      </c>
      <c r="N15" s="78">
        <v>0.15</v>
      </c>
    </row>
    <row r="16" spans="2:61">
      <c r="B16" t="s">
        <v>631</v>
      </c>
      <c r="C16" t="s">
        <v>632</v>
      </c>
      <c r="D16" t="s">
        <v>106</v>
      </c>
      <c r="E16" t="s">
        <v>129</v>
      </c>
      <c r="F16" t="s">
        <v>303</v>
      </c>
      <c r="G16" t="s">
        <v>283</v>
      </c>
      <c r="H16" t="s">
        <v>108</v>
      </c>
      <c r="I16" s="78">
        <v>262513</v>
      </c>
      <c r="J16" s="78">
        <v>1425</v>
      </c>
      <c r="K16" s="78">
        <v>3740.81025</v>
      </c>
      <c r="L16" s="78">
        <v>0.02</v>
      </c>
      <c r="M16" s="78">
        <v>2.71</v>
      </c>
      <c r="N16" s="78">
        <v>0.25</v>
      </c>
    </row>
    <row r="17" spans="2:14">
      <c r="B17" t="s">
        <v>633</v>
      </c>
      <c r="C17" t="s">
        <v>634</v>
      </c>
      <c r="D17" t="s">
        <v>106</v>
      </c>
      <c r="E17" t="s">
        <v>129</v>
      </c>
      <c r="F17" t="s">
        <v>282</v>
      </c>
      <c r="G17" t="s">
        <v>283</v>
      </c>
      <c r="H17" t="s">
        <v>108</v>
      </c>
      <c r="I17" s="78">
        <v>34500</v>
      </c>
      <c r="J17" s="78">
        <v>4765</v>
      </c>
      <c r="K17" s="78">
        <v>1643.925</v>
      </c>
      <c r="L17" s="78">
        <v>0.01</v>
      </c>
      <c r="M17" s="78">
        <v>1.19</v>
      </c>
      <c r="N17" s="78">
        <v>0.11</v>
      </c>
    </row>
    <row r="18" spans="2:14">
      <c r="B18" t="s">
        <v>635</v>
      </c>
      <c r="C18" t="s">
        <v>636</v>
      </c>
      <c r="D18" t="s">
        <v>106</v>
      </c>
      <c r="E18" t="s">
        <v>129</v>
      </c>
      <c r="F18" t="s">
        <v>291</v>
      </c>
      <c r="G18" t="s">
        <v>283</v>
      </c>
      <c r="H18" t="s">
        <v>108</v>
      </c>
      <c r="I18" s="78">
        <v>117000</v>
      </c>
      <c r="J18" s="78">
        <v>2126</v>
      </c>
      <c r="K18" s="78">
        <v>2487.42</v>
      </c>
      <c r="L18" s="78">
        <v>0.01</v>
      </c>
      <c r="M18" s="78">
        <v>1.8</v>
      </c>
      <c r="N18" s="78">
        <v>0.17</v>
      </c>
    </row>
    <row r="19" spans="2:14">
      <c r="B19" t="s">
        <v>637</v>
      </c>
      <c r="C19" t="s">
        <v>638</v>
      </c>
      <c r="D19" t="s">
        <v>106</v>
      </c>
      <c r="E19" t="s">
        <v>129</v>
      </c>
      <c r="F19" t="s">
        <v>506</v>
      </c>
      <c r="G19" t="s">
        <v>118</v>
      </c>
      <c r="H19" t="s">
        <v>108</v>
      </c>
      <c r="I19" s="78">
        <v>673</v>
      </c>
      <c r="J19" s="78">
        <v>77940</v>
      </c>
      <c r="K19" s="78">
        <v>524.53620000000001</v>
      </c>
      <c r="L19" s="78">
        <v>0.01</v>
      </c>
      <c r="M19" s="78">
        <v>0.38</v>
      </c>
      <c r="N19" s="78">
        <v>0.04</v>
      </c>
    </row>
    <row r="20" spans="2:14">
      <c r="B20" t="s">
        <v>639</v>
      </c>
      <c r="C20" t="s">
        <v>640</v>
      </c>
      <c r="D20" t="s">
        <v>106</v>
      </c>
      <c r="E20" t="s">
        <v>129</v>
      </c>
      <c r="F20" t="s">
        <v>641</v>
      </c>
      <c r="G20" t="s">
        <v>642</v>
      </c>
      <c r="H20" t="s">
        <v>108</v>
      </c>
      <c r="I20" s="78">
        <v>3467406</v>
      </c>
      <c r="J20" s="78">
        <v>68.5</v>
      </c>
      <c r="K20" s="78">
        <v>2375.1731100000002</v>
      </c>
      <c r="L20" s="78">
        <v>0.03</v>
      </c>
      <c r="M20" s="78">
        <v>1.72</v>
      </c>
      <c r="N20" s="78">
        <v>0.16</v>
      </c>
    </row>
    <row r="21" spans="2:14">
      <c r="B21" t="s">
        <v>643</v>
      </c>
      <c r="C21" t="s">
        <v>644</v>
      </c>
      <c r="D21" t="s">
        <v>106</v>
      </c>
      <c r="E21" t="s">
        <v>129</v>
      </c>
      <c r="F21" t="s">
        <v>574</v>
      </c>
      <c r="G21" t="s">
        <v>378</v>
      </c>
      <c r="H21" t="s">
        <v>108</v>
      </c>
      <c r="I21" s="78">
        <v>10861</v>
      </c>
      <c r="J21" s="78">
        <v>17990</v>
      </c>
      <c r="K21" s="78">
        <v>1953.8939</v>
      </c>
      <c r="L21" s="78">
        <v>0</v>
      </c>
      <c r="M21" s="78">
        <v>1.41</v>
      </c>
      <c r="N21" s="78">
        <v>0.13</v>
      </c>
    </row>
    <row r="22" spans="2:14">
      <c r="B22" t="s">
        <v>645</v>
      </c>
      <c r="C22" t="s">
        <v>646</v>
      </c>
      <c r="D22" t="s">
        <v>106</v>
      </c>
      <c r="E22" t="s">
        <v>129</v>
      </c>
      <c r="F22" t="s">
        <v>647</v>
      </c>
      <c r="G22" t="s">
        <v>378</v>
      </c>
      <c r="H22" t="s">
        <v>108</v>
      </c>
      <c r="I22" s="78">
        <v>7800</v>
      </c>
      <c r="J22" s="78">
        <v>36310</v>
      </c>
      <c r="K22" s="78">
        <v>2832.18</v>
      </c>
      <c r="L22" s="78">
        <v>0.01</v>
      </c>
      <c r="M22" s="78">
        <v>2.0499999999999998</v>
      </c>
      <c r="N22" s="78">
        <v>0.19</v>
      </c>
    </row>
    <row r="23" spans="2:14">
      <c r="B23" t="s">
        <v>648</v>
      </c>
      <c r="C23" t="s">
        <v>649</v>
      </c>
      <c r="D23" t="s">
        <v>106</v>
      </c>
      <c r="E23" t="s">
        <v>129</v>
      </c>
      <c r="F23" t="s">
        <v>650</v>
      </c>
      <c r="G23" t="s">
        <v>308</v>
      </c>
      <c r="H23" t="s">
        <v>108</v>
      </c>
      <c r="I23" s="78">
        <v>19581</v>
      </c>
      <c r="J23" s="78">
        <v>16450</v>
      </c>
      <c r="K23" s="78">
        <v>3221.0745000000002</v>
      </c>
      <c r="L23" s="78">
        <v>0.02</v>
      </c>
      <c r="M23" s="78">
        <v>2.33</v>
      </c>
      <c r="N23" s="78">
        <v>0.22</v>
      </c>
    </row>
    <row r="24" spans="2:14">
      <c r="B24" t="s">
        <v>648</v>
      </c>
      <c r="C24" t="s">
        <v>649</v>
      </c>
      <c r="D24" t="s">
        <v>106</v>
      </c>
      <c r="E24" t="s">
        <v>129</v>
      </c>
      <c r="F24" t="s">
        <v>650</v>
      </c>
      <c r="G24" t="s">
        <v>308</v>
      </c>
      <c r="H24" t="s">
        <v>108</v>
      </c>
      <c r="I24" s="78">
        <v>1343</v>
      </c>
      <c r="J24" s="78">
        <v>16450</v>
      </c>
      <c r="K24" s="78">
        <v>220.92349999999999</v>
      </c>
      <c r="L24" s="78">
        <v>0</v>
      </c>
      <c r="M24" s="78">
        <v>0.16</v>
      </c>
      <c r="N24" s="78">
        <v>0.01</v>
      </c>
    </row>
    <row r="25" spans="2:14">
      <c r="B25" t="s">
        <v>651</v>
      </c>
      <c r="C25" t="s">
        <v>652</v>
      </c>
      <c r="D25" t="s">
        <v>106</v>
      </c>
      <c r="E25" t="s">
        <v>129</v>
      </c>
      <c r="F25" t="s">
        <v>653</v>
      </c>
      <c r="G25" t="s">
        <v>135</v>
      </c>
      <c r="H25" t="s">
        <v>108</v>
      </c>
      <c r="I25" s="78">
        <v>5391</v>
      </c>
      <c r="J25" s="78">
        <v>25090</v>
      </c>
      <c r="K25" s="78">
        <v>1352.6018999999999</v>
      </c>
      <c r="L25" s="78">
        <v>0.01</v>
      </c>
      <c r="M25" s="78">
        <v>0.98</v>
      </c>
      <c r="N25" s="78">
        <v>0.09</v>
      </c>
    </row>
    <row r="26" spans="2:14">
      <c r="B26" s="79" t="s">
        <v>654</v>
      </c>
      <c r="E26" s="16"/>
      <c r="F26" s="16"/>
      <c r="G26" s="16"/>
      <c r="I26" s="80">
        <v>2370052.75</v>
      </c>
      <c r="K26" s="80">
        <v>55736.574999999997</v>
      </c>
      <c r="M26" s="80">
        <v>40.35</v>
      </c>
      <c r="N26" s="80">
        <v>3.73</v>
      </c>
    </row>
    <row r="27" spans="2:14">
      <c r="B27" t="s">
        <v>655</v>
      </c>
      <c r="C27" t="s">
        <v>656</v>
      </c>
      <c r="D27" t="s">
        <v>106</v>
      </c>
      <c r="E27" t="s">
        <v>129</v>
      </c>
      <c r="F27" t="s">
        <v>657</v>
      </c>
      <c r="G27" t="s">
        <v>107</v>
      </c>
      <c r="H27" t="s">
        <v>108</v>
      </c>
      <c r="I27" s="78">
        <v>39233</v>
      </c>
      <c r="J27" s="78">
        <v>6180</v>
      </c>
      <c r="K27" s="78">
        <v>2424.5994000000001</v>
      </c>
      <c r="L27" s="78">
        <v>0.28999999999999998</v>
      </c>
      <c r="M27" s="78">
        <v>1.76</v>
      </c>
      <c r="N27" s="78">
        <v>0.16</v>
      </c>
    </row>
    <row r="28" spans="2:14">
      <c r="B28" t="s">
        <v>658</v>
      </c>
      <c r="C28" t="s">
        <v>659</v>
      </c>
      <c r="D28" t="s">
        <v>106</v>
      </c>
      <c r="E28" t="s">
        <v>129</v>
      </c>
      <c r="F28" t="s">
        <v>660</v>
      </c>
      <c r="G28" t="s">
        <v>661</v>
      </c>
      <c r="H28" t="s">
        <v>108</v>
      </c>
      <c r="I28" s="78">
        <v>312459</v>
      </c>
      <c r="J28" s="78">
        <v>1316</v>
      </c>
      <c r="K28" s="78">
        <v>4111.9604399999998</v>
      </c>
      <c r="L28" s="78">
        <v>0.3</v>
      </c>
      <c r="M28" s="78">
        <v>2.98</v>
      </c>
      <c r="N28" s="78">
        <v>0.27</v>
      </c>
    </row>
    <row r="29" spans="2:14">
      <c r="B29" t="s">
        <v>662</v>
      </c>
      <c r="C29" t="s">
        <v>663</v>
      </c>
      <c r="D29" t="s">
        <v>106</v>
      </c>
      <c r="E29" t="s">
        <v>129</v>
      </c>
      <c r="F29" t="s">
        <v>664</v>
      </c>
      <c r="G29" t="s">
        <v>343</v>
      </c>
      <c r="H29" t="s">
        <v>108</v>
      </c>
      <c r="I29" s="78">
        <v>67593</v>
      </c>
      <c r="J29" s="78">
        <v>17700</v>
      </c>
      <c r="K29" s="78">
        <v>11963.960999999999</v>
      </c>
      <c r="L29" s="78">
        <v>0.46</v>
      </c>
      <c r="M29" s="78">
        <v>8.66</v>
      </c>
      <c r="N29" s="78">
        <v>0.8</v>
      </c>
    </row>
    <row r="30" spans="2:14">
      <c r="B30" t="s">
        <v>665</v>
      </c>
      <c r="C30" t="s">
        <v>666</v>
      </c>
      <c r="D30" t="s">
        <v>106</v>
      </c>
      <c r="E30" t="s">
        <v>129</v>
      </c>
      <c r="F30" t="s">
        <v>667</v>
      </c>
      <c r="G30" t="s">
        <v>118</v>
      </c>
      <c r="H30" t="s">
        <v>108</v>
      </c>
      <c r="I30" s="78">
        <v>129000</v>
      </c>
      <c r="J30" s="78">
        <v>2990</v>
      </c>
      <c r="K30" s="78">
        <v>3857.1</v>
      </c>
      <c r="L30" s="78">
        <v>0.19</v>
      </c>
      <c r="M30" s="78">
        <v>2.79</v>
      </c>
      <c r="N30" s="78">
        <v>0.26</v>
      </c>
    </row>
    <row r="31" spans="2:14">
      <c r="B31" t="s">
        <v>668</v>
      </c>
      <c r="C31" t="s">
        <v>669</v>
      </c>
      <c r="D31" t="s">
        <v>106</v>
      </c>
      <c r="E31" t="s">
        <v>129</v>
      </c>
      <c r="F31" t="s">
        <v>510</v>
      </c>
      <c r="G31" t="s">
        <v>511</v>
      </c>
      <c r="H31" t="s">
        <v>108</v>
      </c>
      <c r="I31" s="78">
        <v>26100</v>
      </c>
      <c r="J31" s="78">
        <v>5606</v>
      </c>
      <c r="K31" s="78">
        <v>1463.1659999999999</v>
      </c>
      <c r="L31" s="78">
        <v>0.03</v>
      </c>
      <c r="M31" s="78">
        <v>1.06</v>
      </c>
      <c r="N31" s="78">
        <v>0.1</v>
      </c>
    </row>
    <row r="32" spans="2:14">
      <c r="B32" t="s">
        <v>670</v>
      </c>
      <c r="C32" t="s">
        <v>671</v>
      </c>
      <c r="D32" t="s">
        <v>106</v>
      </c>
      <c r="E32" t="s">
        <v>129</v>
      </c>
      <c r="F32" t="s">
        <v>672</v>
      </c>
      <c r="G32" t="s">
        <v>378</v>
      </c>
      <c r="H32" t="s">
        <v>108</v>
      </c>
      <c r="I32" s="78">
        <v>56303</v>
      </c>
      <c r="J32" s="78">
        <v>3280</v>
      </c>
      <c r="K32" s="78">
        <v>1846.7384</v>
      </c>
      <c r="L32" s="78">
        <v>0.06</v>
      </c>
      <c r="M32" s="78">
        <v>1.34</v>
      </c>
      <c r="N32" s="78">
        <v>0.12</v>
      </c>
    </row>
    <row r="33" spans="2:14">
      <c r="B33" t="s">
        <v>673</v>
      </c>
      <c r="C33" t="s">
        <v>674</v>
      </c>
      <c r="D33" t="s">
        <v>106</v>
      </c>
      <c r="E33" t="s">
        <v>129</v>
      </c>
      <c r="F33" t="s">
        <v>675</v>
      </c>
      <c r="G33" t="s">
        <v>378</v>
      </c>
      <c r="H33" t="s">
        <v>108</v>
      </c>
      <c r="I33" s="78">
        <v>20440</v>
      </c>
      <c r="J33" s="78">
        <v>15150</v>
      </c>
      <c r="K33" s="78">
        <v>3096.66</v>
      </c>
      <c r="L33" s="78">
        <v>0.15</v>
      </c>
      <c r="M33" s="78">
        <v>2.2400000000000002</v>
      </c>
      <c r="N33" s="78">
        <v>0.21</v>
      </c>
    </row>
    <row r="34" spans="2:14">
      <c r="B34" t="s">
        <v>676</v>
      </c>
      <c r="C34" t="s">
        <v>677</v>
      </c>
      <c r="D34" t="s">
        <v>106</v>
      </c>
      <c r="E34" t="s">
        <v>129</v>
      </c>
      <c r="F34" t="s">
        <v>678</v>
      </c>
      <c r="G34" t="s">
        <v>679</v>
      </c>
      <c r="H34" t="s">
        <v>108</v>
      </c>
      <c r="I34" s="78">
        <v>368964</v>
      </c>
      <c r="J34" s="78">
        <v>1292</v>
      </c>
      <c r="K34" s="78">
        <v>4767.0148799999997</v>
      </c>
      <c r="L34" s="78">
        <v>0.34</v>
      </c>
      <c r="M34" s="78">
        <v>3.45</v>
      </c>
      <c r="N34" s="78">
        <v>0.32</v>
      </c>
    </row>
    <row r="35" spans="2:14">
      <c r="B35" t="s">
        <v>680</v>
      </c>
      <c r="C35" t="s">
        <v>681</v>
      </c>
      <c r="D35" t="s">
        <v>106</v>
      </c>
      <c r="E35" t="s">
        <v>129</v>
      </c>
      <c r="F35" t="s">
        <v>682</v>
      </c>
      <c r="G35" t="s">
        <v>308</v>
      </c>
      <c r="H35" t="s">
        <v>108</v>
      </c>
      <c r="I35" s="78">
        <v>81923.75</v>
      </c>
      <c r="J35" s="78">
        <v>4272</v>
      </c>
      <c r="K35" s="78">
        <v>3499.7826</v>
      </c>
      <c r="L35" s="78">
        <v>0.08</v>
      </c>
      <c r="M35" s="78">
        <v>2.5299999999999998</v>
      </c>
      <c r="N35" s="78">
        <v>0.23</v>
      </c>
    </row>
    <row r="36" spans="2:14">
      <c r="B36" t="s">
        <v>683</v>
      </c>
      <c r="C36" t="s">
        <v>684</v>
      </c>
      <c r="D36" t="s">
        <v>106</v>
      </c>
      <c r="E36" t="s">
        <v>129</v>
      </c>
      <c r="F36" t="s">
        <v>685</v>
      </c>
      <c r="G36" t="s">
        <v>308</v>
      </c>
      <c r="H36" t="s">
        <v>108</v>
      </c>
      <c r="I36" s="78">
        <v>91843</v>
      </c>
      <c r="J36" s="78">
        <v>3392</v>
      </c>
      <c r="K36" s="78">
        <v>3115.3145599999998</v>
      </c>
      <c r="L36" s="78">
        <v>0.06</v>
      </c>
      <c r="M36" s="78">
        <v>2.2599999999999998</v>
      </c>
      <c r="N36" s="78">
        <v>0.21</v>
      </c>
    </row>
    <row r="37" spans="2:14">
      <c r="B37" t="s">
        <v>683</v>
      </c>
      <c r="C37" t="s">
        <v>684</v>
      </c>
      <c r="D37" t="s">
        <v>106</v>
      </c>
      <c r="E37" t="s">
        <v>129</v>
      </c>
      <c r="F37" t="s">
        <v>685</v>
      </c>
      <c r="G37" t="s">
        <v>308</v>
      </c>
      <c r="H37" t="s">
        <v>108</v>
      </c>
      <c r="I37" s="78">
        <v>11099</v>
      </c>
      <c r="J37" s="78">
        <v>3392</v>
      </c>
      <c r="K37" s="78">
        <v>376.47807999999998</v>
      </c>
      <c r="L37" s="78">
        <v>0.01</v>
      </c>
      <c r="M37" s="78">
        <v>0.27</v>
      </c>
      <c r="N37" s="78">
        <v>0.03</v>
      </c>
    </row>
    <row r="38" spans="2:14">
      <c r="B38" t="s">
        <v>686</v>
      </c>
      <c r="C38" t="s">
        <v>687</v>
      </c>
      <c r="D38" t="s">
        <v>106</v>
      </c>
      <c r="E38" t="s">
        <v>129</v>
      </c>
      <c r="F38" t="s">
        <v>688</v>
      </c>
      <c r="G38" t="s">
        <v>308</v>
      </c>
      <c r="H38" t="s">
        <v>108</v>
      </c>
      <c r="I38" s="78">
        <v>5608</v>
      </c>
      <c r="J38" s="78">
        <v>33960</v>
      </c>
      <c r="K38" s="78">
        <v>1904.4767999999999</v>
      </c>
      <c r="L38" s="78">
        <v>0.08</v>
      </c>
      <c r="M38" s="78">
        <v>1.38</v>
      </c>
      <c r="N38" s="78">
        <v>0.13</v>
      </c>
    </row>
    <row r="39" spans="2:14">
      <c r="B39" t="s">
        <v>689</v>
      </c>
      <c r="C39" t="s">
        <v>690</v>
      </c>
      <c r="D39" t="s">
        <v>106</v>
      </c>
      <c r="E39" t="s">
        <v>129</v>
      </c>
      <c r="F39" t="s">
        <v>691</v>
      </c>
      <c r="G39" t="s">
        <v>308</v>
      </c>
      <c r="H39" t="s">
        <v>108</v>
      </c>
      <c r="I39" s="78">
        <v>431451</v>
      </c>
      <c r="J39" s="78">
        <v>1159</v>
      </c>
      <c r="K39" s="78">
        <v>5000.5170900000003</v>
      </c>
      <c r="L39" s="78">
        <v>0.26</v>
      </c>
      <c r="M39" s="78">
        <v>3.62</v>
      </c>
      <c r="N39" s="78">
        <v>0.33</v>
      </c>
    </row>
    <row r="40" spans="2:14">
      <c r="B40" t="s">
        <v>689</v>
      </c>
      <c r="C40" t="s">
        <v>690</v>
      </c>
      <c r="D40" t="s">
        <v>106</v>
      </c>
      <c r="E40" t="s">
        <v>129</v>
      </c>
      <c r="F40" t="s">
        <v>691</v>
      </c>
      <c r="G40" t="s">
        <v>308</v>
      </c>
      <c r="H40" t="s">
        <v>108</v>
      </c>
      <c r="I40" s="78">
        <v>186200</v>
      </c>
      <c r="J40" s="78">
        <v>1159</v>
      </c>
      <c r="K40" s="78">
        <v>2158.058</v>
      </c>
      <c r="L40" s="78">
        <v>0.11</v>
      </c>
      <c r="M40" s="78">
        <v>1.56</v>
      </c>
      <c r="N40" s="78">
        <v>0.14000000000000001</v>
      </c>
    </row>
    <row r="41" spans="2:14">
      <c r="B41" t="s">
        <v>692</v>
      </c>
      <c r="C41" t="s">
        <v>693</v>
      </c>
      <c r="D41" t="s">
        <v>106</v>
      </c>
      <c r="E41" t="s">
        <v>129</v>
      </c>
      <c r="F41" t="s">
        <v>406</v>
      </c>
      <c r="G41" t="s">
        <v>308</v>
      </c>
      <c r="H41" t="s">
        <v>108</v>
      </c>
      <c r="I41" s="78">
        <v>420000</v>
      </c>
      <c r="J41" s="78">
        <v>685.1</v>
      </c>
      <c r="K41" s="78">
        <v>2877.42</v>
      </c>
      <c r="L41" s="78">
        <v>0.1</v>
      </c>
      <c r="M41" s="78">
        <v>2.08</v>
      </c>
      <c r="N41" s="78">
        <v>0.19</v>
      </c>
    </row>
    <row r="42" spans="2:14">
      <c r="B42" t="s">
        <v>694</v>
      </c>
      <c r="C42" t="s">
        <v>695</v>
      </c>
      <c r="D42" t="s">
        <v>106</v>
      </c>
      <c r="E42" t="s">
        <v>129</v>
      </c>
      <c r="F42" t="s">
        <v>696</v>
      </c>
      <c r="G42" t="s">
        <v>697</v>
      </c>
      <c r="H42" t="s">
        <v>108</v>
      </c>
      <c r="I42" s="78">
        <v>51600</v>
      </c>
      <c r="J42" s="78">
        <v>1273</v>
      </c>
      <c r="K42" s="78">
        <v>656.86800000000005</v>
      </c>
      <c r="L42" s="78">
        <v>0.08</v>
      </c>
      <c r="M42" s="78">
        <v>0.48</v>
      </c>
      <c r="N42" s="78">
        <v>0.04</v>
      </c>
    </row>
    <row r="43" spans="2:14">
      <c r="B43" t="s">
        <v>698</v>
      </c>
      <c r="C43" t="s">
        <v>699</v>
      </c>
      <c r="D43" t="s">
        <v>106</v>
      </c>
      <c r="E43" t="s">
        <v>129</v>
      </c>
      <c r="F43" t="s">
        <v>700</v>
      </c>
      <c r="G43" t="s">
        <v>551</v>
      </c>
      <c r="H43" t="s">
        <v>108</v>
      </c>
      <c r="I43" s="78">
        <v>8775</v>
      </c>
      <c r="J43" s="78">
        <v>5937</v>
      </c>
      <c r="K43" s="78">
        <v>520.97175000000004</v>
      </c>
      <c r="L43" s="78">
        <v>0.04</v>
      </c>
      <c r="M43" s="78">
        <v>0.38</v>
      </c>
      <c r="N43" s="78">
        <v>0.03</v>
      </c>
    </row>
    <row r="44" spans="2:14">
      <c r="B44" t="s">
        <v>701</v>
      </c>
      <c r="C44" t="s">
        <v>702</v>
      </c>
      <c r="D44" t="s">
        <v>106</v>
      </c>
      <c r="E44" t="s">
        <v>129</v>
      </c>
      <c r="F44" t="s">
        <v>703</v>
      </c>
      <c r="G44" t="s">
        <v>135</v>
      </c>
      <c r="H44" t="s">
        <v>108</v>
      </c>
      <c r="I44" s="78">
        <v>18000</v>
      </c>
      <c r="J44" s="78">
        <v>4881</v>
      </c>
      <c r="K44" s="78">
        <v>878.58</v>
      </c>
      <c r="L44" s="78">
        <v>0.04</v>
      </c>
      <c r="M44" s="78">
        <v>0.64</v>
      </c>
      <c r="N44" s="78">
        <v>0.06</v>
      </c>
    </row>
    <row r="45" spans="2:14">
      <c r="B45" t="s">
        <v>704</v>
      </c>
      <c r="C45" t="s">
        <v>705</v>
      </c>
      <c r="D45" t="s">
        <v>106</v>
      </c>
      <c r="E45" t="s">
        <v>129</v>
      </c>
      <c r="F45" t="s">
        <v>369</v>
      </c>
      <c r="G45" t="s">
        <v>138</v>
      </c>
      <c r="H45" t="s">
        <v>108</v>
      </c>
      <c r="I45" s="78">
        <v>29461</v>
      </c>
      <c r="J45" s="78">
        <v>2800</v>
      </c>
      <c r="K45" s="78">
        <v>824.90800000000002</v>
      </c>
      <c r="L45" s="78">
        <v>0.03</v>
      </c>
      <c r="M45" s="78">
        <v>0.6</v>
      </c>
      <c r="N45" s="78">
        <v>0.06</v>
      </c>
    </row>
    <row r="46" spans="2:14">
      <c r="B46" t="s">
        <v>704</v>
      </c>
      <c r="C46" t="s">
        <v>705</v>
      </c>
      <c r="D46" t="s">
        <v>106</v>
      </c>
      <c r="E46" t="s">
        <v>129</v>
      </c>
      <c r="F46" t="s">
        <v>369</v>
      </c>
      <c r="G46" t="s">
        <v>138</v>
      </c>
      <c r="H46" t="s">
        <v>108</v>
      </c>
      <c r="I46" s="78">
        <v>14000</v>
      </c>
      <c r="J46" s="78">
        <v>2800</v>
      </c>
      <c r="K46" s="78">
        <v>392</v>
      </c>
      <c r="L46" s="78">
        <v>0.01</v>
      </c>
      <c r="M46" s="78">
        <v>0.28000000000000003</v>
      </c>
      <c r="N46" s="78">
        <v>0.03</v>
      </c>
    </row>
    <row r="47" spans="2:14">
      <c r="B47" s="79" t="s">
        <v>706</v>
      </c>
      <c r="E47" s="16"/>
      <c r="F47" s="16"/>
      <c r="G47" s="16"/>
      <c r="I47" s="80">
        <v>6623990</v>
      </c>
      <c r="K47" s="80">
        <v>22988.042286</v>
      </c>
      <c r="M47" s="80">
        <v>16.64</v>
      </c>
      <c r="N47" s="80">
        <v>1.54</v>
      </c>
    </row>
    <row r="48" spans="2:14">
      <c r="B48" t="s">
        <v>707</v>
      </c>
      <c r="C48" t="s">
        <v>708</v>
      </c>
      <c r="D48" t="s">
        <v>106</v>
      </c>
      <c r="E48" t="s">
        <v>129</v>
      </c>
      <c r="F48" t="s">
        <v>546</v>
      </c>
      <c r="G48" t="s">
        <v>378</v>
      </c>
      <c r="H48" t="s">
        <v>108</v>
      </c>
      <c r="I48" s="78">
        <v>6290501</v>
      </c>
      <c r="J48" s="78">
        <v>293.60000000000002</v>
      </c>
      <c r="K48" s="78">
        <v>18468.910936</v>
      </c>
      <c r="L48" s="78">
        <v>4.2</v>
      </c>
      <c r="M48" s="78">
        <v>13.37</v>
      </c>
      <c r="N48" s="78">
        <v>1.23</v>
      </c>
    </row>
    <row r="49" spans="2:14">
      <c r="B49" t="s">
        <v>709</v>
      </c>
      <c r="C49" t="s">
        <v>710</v>
      </c>
      <c r="D49" t="s">
        <v>106</v>
      </c>
      <c r="E49" t="s">
        <v>129</v>
      </c>
      <c r="F49" t="s">
        <v>711</v>
      </c>
      <c r="G49" t="s">
        <v>378</v>
      </c>
      <c r="H49" t="s">
        <v>108</v>
      </c>
      <c r="I49" s="78">
        <v>15798</v>
      </c>
      <c r="J49" s="78">
        <v>6369</v>
      </c>
      <c r="K49" s="78">
        <v>1006.17462</v>
      </c>
      <c r="L49" s="78">
        <v>0.15</v>
      </c>
      <c r="M49" s="78">
        <v>0.73</v>
      </c>
      <c r="N49" s="78">
        <v>7.0000000000000007E-2</v>
      </c>
    </row>
    <row r="50" spans="2:14">
      <c r="B50" t="s">
        <v>712</v>
      </c>
      <c r="C50" t="s">
        <v>713</v>
      </c>
      <c r="D50" t="s">
        <v>106</v>
      </c>
      <c r="E50" t="s">
        <v>129</v>
      </c>
      <c r="F50" t="s">
        <v>714</v>
      </c>
      <c r="G50" t="s">
        <v>378</v>
      </c>
      <c r="H50" t="s">
        <v>108</v>
      </c>
      <c r="I50" s="78">
        <v>52180</v>
      </c>
      <c r="J50" s="78">
        <v>1124</v>
      </c>
      <c r="K50" s="78">
        <v>586.50319999999999</v>
      </c>
      <c r="L50" s="78">
        <v>0.31</v>
      </c>
      <c r="M50" s="78">
        <v>0.42</v>
      </c>
      <c r="N50" s="78">
        <v>0.04</v>
      </c>
    </row>
    <row r="51" spans="2:14">
      <c r="B51" t="s">
        <v>715</v>
      </c>
      <c r="C51" t="s">
        <v>716</v>
      </c>
      <c r="D51" t="s">
        <v>106</v>
      </c>
      <c r="E51" t="s">
        <v>129</v>
      </c>
      <c r="F51" t="s">
        <v>717</v>
      </c>
      <c r="G51" t="s">
        <v>679</v>
      </c>
      <c r="H51" t="s">
        <v>108</v>
      </c>
      <c r="I51" s="78">
        <v>142000</v>
      </c>
      <c r="J51" s="78">
        <v>1519</v>
      </c>
      <c r="K51" s="78">
        <v>2156.98</v>
      </c>
      <c r="L51" s="78">
        <v>0.45</v>
      </c>
      <c r="M51" s="78">
        <v>1.56</v>
      </c>
      <c r="N51" s="78">
        <v>0.14000000000000001</v>
      </c>
    </row>
    <row r="52" spans="2:14">
      <c r="B52" t="s">
        <v>718</v>
      </c>
      <c r="C52" t="s">
        <v>719</v>
      </c>
      <c r="D52" t="s">
        <v>106</v>
      </c>
      <c r="E52" t="s">
        <v>129</v>
      </c>
      <c r="F52" t="s">
        <v>720</v>
      </c>
      <c r="G52" t="s">
        <v>308</v>
      </c>
      <c r="H52" t="s">
        <v>108</v>
      </c>
      <c r="I52" s="78">
        <v>123511</v>
      </c>
      <c r="J52" s="78">
        <v>623</v>
      </c>
      <c r="K52" s="78">
        <v>769.47352999999998</v>
      </c>
      <c r="L52" s="78">
        <v>0.4</v>
      </c>
      <c r="M52" s="78">
        <v>0.56000000000000005</v>
      </c>
      <c r="N52" s="78">
        <v>0.05</v>
      </c>
    </row>
    <row r="53" spans="2:14">
      <c r="B53" s="79" t="s">
        <v>721</v>
      </c>
      <c r="E53" s="16"/>
      <c r="F53" s="16"/>
      <c r="G53" s="16"/>
      <c r="I53" s="80">
        <v>0</v>
      </c>
      <c r="K53" s="80">
        <v>0</v>
      </c>
      <c r="M53" s="80">
        <v>0</v>
      </c>
      <c r="N53" s="80">
        <v>0</v>
      </c>
    </row>
    <row r="54" spans="2:14">
      <c r="B54" t="s">
        <v>211</v>
      </c>
      <c r="C54" t="s">
        <v>211</v>
      </c>
      <c r="E54" s="16"/>
      <c r="F54" s="16"/>
      <c r="G54" t="s">
        <v>211</v>
      </c>
      <c r="H54" t="s">
        <v>211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</row>
    <row r="55" spans="2:14">
      <c r="B55" s="79" t="s">
        <v>236</v>
      </c>
      <c r="E55" s="16"/>
      <c r="F55" s="16"/>
      <c r="G55" s="16"/>
      <c r="I55" s="80">
        <v>187085</v>
      </c>
      <c r="K55" s="80">
        <v>32300.456303667001</v>
      </c>
      <c r="M55" s="80">
        <v>23.38</v>
      </c>
      <c r="N55" s="80">
        <v>2.16</v>
      </c>
    </row>
    <row r="56" spans="2:14">
      <c r="B56" s="79" t="s">
        <v>278</v>
      </c>
      <c r="E56" s="16"/>
      <c r="F56" s="16"/>
      <c r="G56" s="16"/>
      <c r="I56" s="80">
        <v>0</v>
      </c>
      <c r="K56" s="80">
        <v>0</v>
      </c>
      <c r="M56" s="80">
        <v>0</v>
      </c>
      <c r="N56" s="80">
        <v>0</v>
      </c>
    </row>
    <row r="57" spans="2:14">
      <c r="B57" t="s">
        <v>211</v>
      </c>
      <c r="C57" t="s">
        <v>211</v>
      </c>
      <c r="E57" s="16"/>
      <c r="F57" s="16"/>
      <c r="G57" t="s">
        <v>211</v>
      </c>
      <c r="H57" t="s">
        <v>211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</row>
    <row r="58" spans="2:14">
      <c r="B58" s="79" t="s">
        <v>279</v>
      </c>
      <c r="E58" s="16"/>
      <c r="F58" s="16"/>
      <c r="G58" s="16"/>
      <c r="I58" s="80">
        <v>187085</v>
      </c>
      <c r="K58" s="80">
        <v>32300.456303667001</v>
      </c>
      <c r="M58" s="80">
        <v>23.38</v>
      </c>
      <c r="N58" s="80">
        <v>2.16</v>
      </c>
    </row>
    <row r="59" spans="2:14">
      <c r="B59" t="s">
        <v>722</v>
      </c>
      <c r="C59" t="s">
        <v>723</v>
      </c>
      <c r="D59" t="s">
        <v>556</v>
      </c>
      <c r="E59" t="s">
        <v>557</v>
      </c>
      <c r="F59" t="s">
        <v>724</v>
      </c>
      <c r="G59" t="s">
        <v>725</v>
      </c>
      <c r="H59" t="s">
        <v>112</v>
      </c>
      <c r="I59" s="78">
        <v>18846</v>
      </c>
      <c r="J59" s="78">
        <v>1565</v>
      </c>
      <c r="K59" s="78">
        <v>1108.3841442</v>
      </c>
      <c r="L59" s="78">
        <v>0</v>
      </c>
      <c r="M59" s="78">
        <v>0.8</v>
      </c>
      <c r="N59" s="78">
        <v>7.0000000000000007E-2</v>
      </c>
    </row>
    <row r="60" spans="2:14">
      <c r="B60" t="s">
        <v>726</v>
      </c>
      <c r="C60" t="s">
        <v>727</v>
      </c>
      <c r="D60" t="s">
        <v>556</v>
      </c>
      <c r="E60" t="s">
        <v>557</v>
      </c>
      <c r="F60" t="s">
        <v>728</v>
      </c>
      <c r="G60" t="s">
        <v>559</v>
      </c>
      <c r="H60" t="s">
        <v>112</v>
      </c>
      <c r="I60" s="78">
        <v>18160</v>
      </c>
      <c r="J60" s="78">
        <v>8270</v>
      </c>
      <c r="K60" s="78">
        <v>5643.8846560000002</v>
      </c>
      <c r="L60" s="78">
        <v>0</v>
      </c>
      <c r="M60" s="78">
        <v>4.09</v>
      </c>
      <c r="N60" s="78">
        <v>0.38</v>
      </c>
    </row>
    <row r="61" spans="2:14">
      <c r="B61" t="s">
        <v>729</v>
      </c>
      <c r="C61" t="s">
        <v>730</v>
      </c>
      <c r="D61" t="s">
        <v>556</v>
      </c>
      <c r="E61" t="s">
        <v>557</v>
      </c>
      <c r="F61" t="s">
        <v>731</v>
      </c>
      <c r="G61" t="s">
        <v>732</v>
      </c>
      <c r="H61" t="s">
        <v>116</v>
      </c>
      <c r="I61" s="78">
        <v>56100</v>
      </c>
      <c r="J61" s="78">
        <v>2306.5</v>
      </c>
      <c r="K61" s="78">
        <v>5438.4571395000003</v>
      </c>
      <c r="L61" s="78">
        <v>0</v>
      </c>
      <c r="M61" s="78">
        <v>3.94</v>
      </c>
      <c r="N61" s="78">
        <v>0.36</v>
      </c>
    </row>
    <row r="62" spans="2:14">
      <c r="B62" t="s">
        <v>733</v>
      </c>
      <c r="C62" t="s">
        <v>734</v>
      </c>
      <c r="D62" t="s">
        <v>556</v>
      </c>
      <c r="E62" t="s">
        <v>557</v>
      </c>
      <c r="F62" t="s">
        <v>735</v>
      </c>
      <c r="G62" t="s">
        <v>736</v>
      </c>
      <c r="H62" t="s">
        <v>112</v>
      </c>
      <c r="I62" s="78">
        <v>21000</v>
      </c>
      <c r="J62" s="78">
        <v>6241</v>
      </c>
      <c r="K62" s="78">
        <v>4925.2723800000003</v>
      </c>
      <c r="L62" s="78">
        <v>0</v>
      </c>
      <c r="M62" s="78">
        <v>3.57</v>
      </c>
      <c r="N62" s="78">
        <v>0.33</v>
      </c>
    </row>
    <row r="63" spans="2:14">
      <c r="B63" t="s">
        <v>737</v>
      </c>
      <c r="C63" t="s">
        <v>1104</v>
      </c>
      <c r="D63" t="s">
        <v>556</v>
      </c>
      <c r="E63" t="s">
        <v>557</v>
      </c>
      <c r="F63" t="s">
        <v>738</v>
      </c>
      <c r="G63" t="s">
        <v>739</v>
      </c>
      <c r="H63" t="s">
        <v>112</v>
      </c>
      <c r="I63" s="78">
        <v>10700</v>
      </c>
      <c r="J63" s="78">
        <v>3775</v>
      </c>
      <c r="K63" s="78">
        <v>1517.9501499999999</v>
      </c>
      <c r="L63" s="78">
        <v>0</v>
      </c>
      <c r="M63" s="78">
        <v>1.1000000000000001</v>
      </c>
      <c r="N63" s="78">
        <v>0.1</v>
      </c>
    </row>
    <row r="64" spans="2:14">
      <c r="B64" t="s">
        <v>740</v>
      </c>
      <c r="C64" t="s">
        <v>741</v>
      </c>
      <c r="D64" t="s">
        <v>556</v>
      </c>
      <c r="E64" t="s">
        <v>557</v>
      </c>
      <c r="F64" t="s">
        <v>742</v>
      </c>
      <c r="G64" t="s">
        <v>739</v>
      </c>
      <c r="H64" t="s">
        <v>112</v>
      </c>
      <c r="I64" s="78">
        <v>5811</v>
      </c>
      <c r="J64" s="78">
        <v>9286</v>
      </c>
      <c r="K64" s="78">
        <v>2027.85235068</v>
      </c>
      <c r="L64" s="78">
        <v>0</v>
      </c>
      <c r="M64" s="78">
        <v>1.47</v>
      </c>
      <c r="N64" s="78">
        <v>0.14000000000000001</v>
      </c>
    </row>
    <row r="65" spans="2:14">
      <c r="B65" t="s">
        <v>743</v>
      </c>
      <c r="C65" t="s">
        <v>744</v>
      </c>
      <c r="D65" t="s">
        <v>556</v>
      </c>
      <c r="E65" t="s">
        <v>557</v>
      </c>
      <c r="F65" t="s">
        <v>745</v>
      </c>
      <c r="G65" t="s">
        <v>584</v>
      </c>
      <c r="H65" t="s">
        <v>112</v>
      </c>
      <c r="I65" s="78">
        <v>2360</v>
      </c>
      <c r="J65" s="78">
        <v>17468</v>
      </c>
      <c r="K65" s="78">
        <v>1549.2159584000001</v>
      </c>
      <c r="L65" s="78">
        <v>0</v>
      </c>
      <c r="M65" s="78">
        <v>1.1200000000000001</v>
      </c>
      <c r="N65" s="78">
        <v>0.1</v>
      </c>
    </row>
    <row r="66" spans="2:14">
      <c r="B66" t="s">
        <v>746</v>
      </c>
      <c r="C66" t="s">
        <v>1105</v>
      </c>
      <c r="D66" t="s">
        <v>556</v>
      </c>
      <c r="E66" t="s">
        <v>557</v>
      </c>
      <c r="F66" t="s">
        <v>747</v>
      </c>
      <c r="G66" t="s">
        <v>748</v>
      </c>
      <c r="H66" t="s">
        <v>112</v>
      </c>
      <c r="I66" s="78">
        <v>5650</v>
      </c>
      <c r="J66" s="78">
        <v>7132</v>
      </c>
      <c r="K66" s="78">
        <v>1514.3161640000001</v>
      </c>
      <c r="L66" s="78">
        <v>0</v>
      </c>
      <c r="M66" s="78">
        <v>1.1000000000000001</v>
      </c>
      <c r="N66" s="78">
        <v>0.1</v>
      </c>
    </row>
    <row r="67" spans="2:14">
      <c r="B67" t="s">
        <v>749</v>
      </c>
      <c r="C67" t="s">
        <v>750</v>
      </c>
      <c r="D67" t="s">
        <v>751</v>
      </c>
      <c r="E67" t="s">
        <v>557</v>
      </c>
      <c r="F67" t="s">
        <v>752</v>
      </c>
      <c r="G67" t="s">
        <v>748</v>
      </c>
      <c r="H67" t="s">
        <v>112</v>
      </c>
      <c r="I67" s="78">
        <v>2085</v>
      </c>
      <c r="J67" s="78">
        <v>80406</v>
      </c>
      <c r="K67" s="78">
        <v>6300.1558458</v>
      </c>
      <c r="L67" s="78">
        <v>0</v>
      </c>
      <c r="M67" s="78">
        <v>4.5599999999999996</v>
      </c>
      <c r="N67" s="78">
        <v>0.42</v>
      </c>
    </row>
    <row r="68" spans="2:14">
      <c r="B68" t="s">
        <v>753</v>
      </c>
      <c r="C68" t="s">
        <v>754</v>
      </c>
      <c r="D68" t="s">
        <v>755</v>
      </c>
      <c r="E68" t="s">
        <v>557</v>
      </c>
      <c r="F68" t="s">
        <v>756</v>
      </c>
      <c r="G68" t="s">
        <v>757</v>
      </c>
      <c r="H68" t="s">
        <v>119</v>
      </c>
      <c r="I68" s="78">
        <v>46373</v>
      </c>
      <c r="J68" s="78">
        <v>1007</v>
      </c>
      <c r="K68" s="78">
        <v>2274.9675150869998</v>
      </c>
      <c r="L68" s="78">
        <v>0</v>
      </c>
      <c r="M68" s="78">
        <v>1.65</v>
      </c>
      <c r="N68" s="78">
        <v>0.15</v>
      </c>
    </row>
    <row r="69" spans="2:14">
      <c r="B69" t="s">
        <v>239</v>
      </c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16"/>
  <sheetViews>
    <sheetView rightToLeft="1" topLeftCell="A10" workbookViewId="0">
      <selection activeCell="F65" sqref="F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3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9763784.8000000007</v>
      </c>
      <c r="I11" s="7"/>
      <c r="J11" s="77">
        <v>344109.355687103</v>
      </c>
      <c r="K11" s="7"/>
      <c r="L11" s="77">
        <v>100</v>
      </c>
      <c r="M11" s="77">
        <v>23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9195663</v>
      </c>
      <c r="J12" s="80">
        <v>226519.06336</v>
      </c>
      <c r="L12" s="80">
        <v>65.83</v>
      </c>
      <c r="M12" s="80">
        <v>15.14</v>
      </c>
    </row>
    <row r="13" spans="2:62">
      <c r="B13" s="79" t="s">
        <v>758</v>
      </c>
      <c r="D13" s="16"/>
      <c r="E13" s="16"/>
      <c r="F13" s="16"/>
      <c r="G13" s="16"/>
      <c r="H13" s="80">
        <v>4935431</v>
      </c>
      <c r="J13" s="80">
        <v>83111.174270000003</v>
      </c>
      <c r="L13" s="80">
        <v>24.15</v>
      </c>
      <c r="M13" s="80">
        <v>5.56</v>
      </c>
    </row>
    <row r="14" spans="2:62">
      <c r="B14" t="s">
        <v>759</v>
      </c>
      <c r="C14" t="s">
        <v>760</v>
      </c>
      <c r="D14" t="s">
        <v>106</v>
      </c>
      <c r="E14" t="s">
        <v>761</v>
      </c>
      <c r="F14" t="s">
        <v>762</v>
      </c>
      <c r="G14" t="s">
        <v>108</v>
      </c>
      <c r="H14" s="78">
        <v>1589994</v>
      </c>
      <c r="I14" s="78">
        <v>1442</v>
      </c>
      <c r="J14" s="78">
        <v>22927.713479999999</v>
      </c>
      <c r="K14" s="78">
        <v>0.5</v>
      </c>
      <c r="L14" s="78">
        <v>6.66</v>
      </c>
      <c r="M14" s="78">
        <v>1.53</v>
      </c>
    </row>
    <row r="15" spans="2:62">
      <c r="B15" t="s">
        <v>763</v>
      </c>
      <c r="C15" t="s">
        <v>764</v>
      </c>
      <c r="D15" t="s">
        <v>106</v>
      </c>
      <c r="E15" t="s">
        <v>765</v>
      </c>
      <c r="F15" t="s">
        <v>762</v>
      </c>
      <c r="G15" t="s">
        <v>108</v>
      </c>
      <c r="H15" s="78">
        <v>74442</v>
      </c>
      <c r="I15" s="78">
        <v>7870</v>
      </c>
      <c r="J15" s="78">
        <v>5858.5853999999999</v>
      </c>
      <c r="K15" s="78">
        <v>0.09</v>
      </c>
      <c r="L15" s="78">
        <v>1.7</v>
      </c>
      <c r="M15" s="78">
        <v>0.39</v>
      </c>
    </row>
    <row r="16" spans="2:62">
      <c r="B16" t="s">
        <v>766</v>
      </c>
      <c r="C16" t="s">
        <v>767</v>
      </c>
      <c r="D16" t="s">
        <v>106</v>
      </c>
      <c r="E16" t="s">
        <v>768</v>
      </c>
      <c r="F16" t="s">
        <v>762</v>
      </c>
      <c r="G16" t="s">
        <v>108</v>
      </c>
      <c r="H16" s="78">
        <v>1719938</v>
      </c>
      <c r="I16" s="78">
        <v>1441</v>
      </c>
      <c r="J16" s="78">
        <v>24784.30658</v>
      </c>
      <c r="K16" s="78">
        <v>0.73</v>
      </c>
      <c r="L16" s="78">
        <v>7.2</v>
      </c>
      <c r="M16" s="78">
        <v>1.66</v>
      </c>
    </row>
    <row r="17" spans="2:13">
      <c r="B17" t="s">
        <v>766</v>
      </c>
      <c r="C17" t="s">
        <v>767</v>
      </c>
      <c r="D17" t="s">
        <v>106</v>
      </c>
      <c r="E17" t="s">
        <v>768</v>
      </c>
      <c r="F17" t="s">
        <v>762</v>
      </c>
      <c r="G17" t="s">
        <v>108</v>
      </c>
      <c r="H17" s="78">
        <v>1482641</v>
      </c>
      <c r="I17" s="78">
        <v>1441</v>
      </c>
      <c r="J17" s="78">
        <v>21364.856810000001</v>
      </c>
      <c r="K17" s="78">
        <v>0.63</v>
      </c>
      <c r="L17" s="78">
        <v>6.21</v>
      </c>
      <c r="M17" s="78">
        <v>1.43</v>
      </c>
    </row>
    <row r="18" spans="2:13">
      <c r="B18" t="s">
        <v>769</v>
      </c>
      <c r="C18" t="s">
        <v>770</v>
      </c>
      <c r="D18" t="s">
        <v>106</v>
      </c>
      <c r="E18" t="s">
        <v>768</v>
      </c>
      <c r="F18" t="s">
        <v>762</v>
      </c>
      <c r="G18" t="s">
        <v>108</v>
      </c>
      <c r="H18" s="78">
        <v>8721</v>
      </c>
      <c r="I18" s="78">
        <v>11950</v>
      </c>
      <c r="J18" s="78">
        <v>1042.1595</v>
      </c>
      <c r="K18" s="78">
        <v>0.21</v>
      </c>
      <c r="L18" s="78">
        <v>0.3</v>
      </c>
      <c r="M18" s="78">
        <v>7.0000000000000007E-2</v>
      </c>
    </row>
    <row r="19" spans="2:13">
      <c r="B19" t="s">
        <v>769</v>
      </c>
      <c r="C19" t="s">
        <v>770</v>
      </c>
      <c r="D19" t="s">
        <v>106</v>
      </c>
      <c r="E19" t="s">
        <v>768</v>
      </c>
      <c r="F19" t="s">
        <v>762</v>
      </c>
      <c r="G19" t="s">
        <v>108</v>
      </c>
      <c r="H19" s="78">
        <v>59695</v>
      </c>
      <c r="I19" s="78">
        <v>11950</v>
      </c>
      <c r="J19" s="78">
        <v>7133.5524999999998</v>
      </c>
      <c r="K19" s="78">
        <v>1.41</v>
      </c>
      <c r="L19" s="78">
        <v>2.0699999999999998</v>
      </c>
      <c r="M19" s="78">
        <v>0.48</v>
      </c>
    </row>
    <row r="20" spans="2:13">
      <c r="B20" s="79" t="s">
        <v>771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772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553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773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774</v>
      </c>
      <c r="D28" s="16"/>
      <c r="E28" s="16"/>
      <c r="F28" s="16"/>
      <c r="G28" s="16"/>
      <c r="H28" s="80">
        <v>4260232</v>
      </c>
      <c r="J28" s="80">
        <v>143407.88909000001</v>
      </c>
      <c r="L28" s="80">
        <v>41.68</v>
      </c>
      <c r="M28" s="80">
        <v>9.59</v>
      </c>
    </row>
    <row r="29" spans="2:13">
      <c r="B29" t="s">
        <v>775</v>
      </c>
      <c r="C29" t="s">
        <v>776</v>
      </c>
      <c r="D29" t="s">
        <v>106</v>
      </c>
      <c r="E29" t="s">
        <v>777</v>
      </c>
      <c r="F29" t="s">
        <v>762</v>
      </c>
      <c r="G29" t="s">
        <v>108</v>
      </c>
      <c r="H29" s="78">
        <v>138726</v>
      </c>
      <c r="I29" s="78">
        <v>1890</v>
      </c>
      <c r="J29" s="78">
        <v>2621.9214000000002</v>
      </c>
      <c r="K29" s="78">
        <v>0.14000000000000001</v>
      </c>
      <c r="L29" s="78">
        <v>0.76</v>
      </c>
      <c r="M29" s="78">
        <v>0.18</v>
      </c>
    </row>
    <row r="30" spans="2:13">
      <c r="B30" t="s">
        <v>778</v>
      </c>
      <c r="C30" t="s">
        <v>779</v>
      </c>
      <c r="D30" t="s">
        <v>106</v>
      </c>
      <c r="E30" t="s">
        <v>777</v>
      </c>
      <c r="F30" t="s">
        <v>762</v>
      </c>
      <c r="G30" t="s">
        <v>108</v>
      </c>
      <c r="H30" s="78">
        <v>230000</v>
      </c>
      <c r="I30" s="78">
        <v>2364</v>
      </c>
      <c r="J30" s="78">
        <v>5437.2</v>
      </c>
      <c r="K30" s="78">
        <v>0.19</v>
      </c>
      <c r="L30" s="78">
        <v>1.58</v>
      </c>
      <c r="M30" s="78">
        <v>0.36</v>
      </c>
    </row>
    <row r="31" spans="2:13">
      <c r="B31" t="s">
        <v>780</v>
      </c>
      <c r="C31" t="s">
        <v>781</v>
      </c>
      <c r="D31" t="s">
        <v>106</v>
      </c>
      <c r="E31" t="s">
        <v>777</v>
      </c>
      <c r="F31" t="s">
        <v>762</v>
      </c>
      <c r="G31" t="s">
        <v>108</v>
      </c>
      <c r="H31" s="78">
        <v>1280000</v>
      </c>
      <c r="I31" s="78">
        <v>691.2</v>
      </c>
      <c r="J31" s="78">
        <v>8847.36</v>
      </c>
      <c r="K31" s="78">
        <v>2.68</v>
      </c>
      <c r="L31" s="78">
        <v>2.57</v>
      </c>
      <c r="M31" s="78">
        <v>0.59</v>
      </c>
    </row>
    <row r="32" spans="2:13">
      <c r="B32" t="s">
        <v>782</v>
      </c>
      <c r="C32" t="s">
        <v>783</v>
      </c>
      <c r="D32" t="s">
        <v>106</v>
      </c>
      <c r="E32" t="s">
        <v>761</v>
      </c>
      <c r="F32" t="s">
        <v>762</v>
      </c>
      <c r="G32" t="s">
        <v>108</v>
      </c>
      <c r="H32" s="78">
        <v>318798</v>
      </c>
      <c r="I32" s="78">
        <v>4292</v>
      </c>
      <c r="J32" s="78">
        <v>13682.810160000001</v>
      </c>
      <c r="K32" s="78">
        <v>1.95</v>
      </c>
      <c r="L32" s="78">
        <v>3.98</v>
      </c>
      <c r="M32" s="78">
        <v>0.91</v>
      </c>
    </row>
    <row r="33" spans="2:13">
      <c r="B33" t="s">
        <v>784</v>
      </c>
      <c r="C33" t="s">
        <v>785</v>
      </c>
      <c r="D33" t="s">
        <v>106</v>
      </c>
      <c r="E33" t="s">
        <v>761</v>
      </c>
      <c r="F33" t="s">
        <v>762</v>
      </c>
      <c r="G33" t="s">
        <v>108</v>
      </c>
      <c r="H33" s="78">
        <v>61395</v>
      </c>
      <c r="I33" s="78">
        <v>7341</v>
      </c>
      <c r="J33" s="78">
        <v>4507.00695</v>
      </c>
      <c r="K33" s="78">
        <v>0.41</v>
      </c>
      <c r="L33" s="78">
        <v>1.31</v>
      </c>
      <c r="M33" s="78">
        <v>0.3</v>
      </c>
    </row>
    <row r="34" spans="2:13">
      <c r="B34" t="s">
        <v>786</v>
      </c>
      <c r="C34" t="s">
        <v>787</v>
      </c>
      <c r="D34" t="s">
        <v>106</v>
      </c>
      <c r="E34" t="s">
        <v>761</v>
      </c>
      <c r="F34" t="s">
        <v>762</v>
      </c>
      <c r="G34" t="s">
        <v>108</v>
      </c>
      <c r="H34" s="78">
        <v>194932</v>
      </c>
      <c r="I34" s="78">
        <v>3327</v>
      </c>
      <c r="J34" s="78">
        <v>6485.3876399999999</v>
      </c>
      <c r="K34" s="78">
        <v>0.93</v>
      </c>
      <c r="L34" s="78">
        <v>1.88</v>
      </c>
      <c r="M34" s="78">
        <v>0.43</v>
      </c>
    </row>
    <row r="35" spans="2:13">
      <c r="B35" t="s">
        <v>788</v>
      </c>
      <c r="C35" t="s">
        <v>789</v>
      </c>
      <c r="D35" t="s">
        <v>106</v>
      </c>
      <c r="E35" t="s">
        <v>761</v>
      </c>
      <c r="F35" t="s">
        <v>762</v>
      </c>
      <c r="G35" t="s">
        <v>108</v>
      </c>
      <c r="H35" s="78">
        <v>35500</v>
      </c>
      <c r="I35" s="78">
        <v>19020</v>
      </c>
      <c r="J35" s="78">
        <v>6752.1</v>
      </c>
      <c r="K35" s="78">
        <v>0.2</v>
      </c>
      <c r="L35" s="78">
        <v>1.96</v>
      </c>
      <c r="M35" s="78">
        <v>0.45</v>
      </c>
    </row>
    <row r="36" spans="2:13">
      <c r="B36" t="s">
        <v>790</v>
      </c>
      <c r="C36" t="s">
        <v>791</v>
      </c>
      <c r="D36" t="s">
        <v>106</v>
      </c>
      <c r="E36" t="s">
        <v>761</v>
      </c>
      <c r="F36" t="s">
        <v>762</v>
      </c>
      <c r="G36" t="s">
        <v>108</v>
      </c>
      <c r="H36" s="78">
        <v>33640</v>
      </c>
      <c r="I36" s="78">
        <v>24160</v>
      </c>
      <c r="J36" s="78">
        <v>8127.424</v>
      </c>
      <c r="K36" s="78">
        <v>0.27</v>
      </c>
      <c r="L36" s="78">
        <v>2.36</v>
      </c>
      <c r="M36" s="78">
        <v>0.54</v>
      </c>
    </row>
    <row r="37" spans="2:13">
      <c r="B37" t="s">
        <v>792</v>
      </c>
      <c r="C37" t="s">
        <v>793</v>
      </c>
      <c r="D37" t="s">
        <v>106</v>
      </c>
      <c r="E37" t="s">
        <v>761</v>
      </c>
      <c r="F37" t="s">
        <v>762</v>
      </c>
      <c r="G37" t="s">
        <v>108</v>
      </c>
      <c r="H37" s="78">
        <v>95000</v>
      </c>
      <c r="I37" s="78">
        <v>6592</v>
      </c>
      <c r="J37" s="78">
        <v>6262.4</v>
      </c>
      <c r="K37" s="78">
        <v>0.55000000000000004</v>
      </c>
      <c r="L37" s="78">
        <v>1.82</v>
      </c>
      <c r="M37" s="78">
        <v>0.42</v>
      </c>
    </row>
    <row r="38" spans="2:13">
      <c r="B38" t="s">
        <v>794</v>
      </c>
      <c r="C38" t="s">
        <v>795</v>
      </c>
      <c r="D38" t="s">
        <v>106</v>
      </c>
      <c r="E38" t="s">
        <v>765</v>
      </c>
      <c r="F38" t="s">
        <v>762</v>
      </c>
      <c r="G38" t="s">
        <v>108</v>
      </c>
      <c r="H38" s="78">
        <v>4263</v>
      </c>
      <c r="I38" s="78">
        <v>30990</v>
      </c>
      <c r="J38" s="78">
        <v>1321.1036999999999</v>
      </c>
      <c r="K38" s="78">
        <v>0.24</v>
      </c>
      <c r="L38" s="78">
        <v>0.38</v>
      </c>
      <c r="M38" s="78">
        <v>0.09</v>
      </c>
    </row>
    <row r="39" spans="2:13">
      <c r="B39" t="s">
        <v>796</v>
      </c>
      <c r="C39" t="s">
        <v>797</v>
      </c>
      <c r="D39" t="s">
        <v>106</v>
      </c>
      <c r="E39" t="s">
        <v>765</v>
      </c>
      <c r="F39" t="s">
        <v>762</v>
      </c>
      <c r="G39" t="s">
        <v>108</v>
      </c>
      <c r="H39" s="78">
        <v>210452</v>
      </c>
      <c r="I39" s="78">
        <v>8201</v>
      </c>
      <c r="J39" s="78">
        <v>17259.168519999999</v>
      </c>
      <c r="K39" s="78">
        <v>0.44</v>
      </c>
      <c r="L39" s="78">
        <v>5.0199999999999996</v>
      </c>
      <c r="M39" s="78">
        <v>1.1499999999999999</v>
      </c>
    </row>
    <row r="40" spans="2:13">
      <c r="B40" t="s">
        <v>798</v>
      </c>
      <c r="C40" t="s">
        <v>799</v>
      </c>
      <c r="D40" t="s">
        <v>106</v>
      </c>
      <c r="E40" t="s">
        <v>765</v>
      </c>
      <c r="F40" t="s">
        <v>762</v>
      </c>
      <c r="G40" t="s">
        <v>108</v>
      </c>
      <c r="H40" s="78">
        <v>270000</v>
      </c>
      <c r="I40" s="78">
        <v>2122</v>
      </c>
      <c r="J40" s="78">
        <v>5729.4</v>
      </c>
      <c r="K40" s="78">
        <v>0.45</v>
      </c>
      <c r="L40" s="78">
        <v>1.66</v>
      </c>
      <c r="M40" s="78">
        <v>0.38</v>
      </c>
    </row>
    <row r="41" spans="2:13">
      <c r="B41" t="s">
        <v>800</v>
      </c>
      <c r="C41" t="s">
        <v>801</v>
      </c>
      <c r="D41" t="s">
        <v>106</v>
      </c>
      <c r="E41" t="s">
        <v>765</v>
      </c>
      <c r="F41" t="s">
        <v>762</v>
      </c>
      <c r="G41" t="s">
        <v>108</v>
      </c>
      <c r="H41" s="78">
        <v>112682</v>
      </c>
      <c r="I41" s="78">
        <v>6853</v>
      </c>
      <c r="J41" s="78">
        <v>7722.09746</v>
      </c>
      <c r="K41" s="78">
        <v>0.25</v>
      </c>
      <c r="L41" s="78">
        <v>2.2400000000000002</v>
      </c>
      <c r="M41" s="78">
        <v>0.52</v>
      </c>
    </row>
    <row r="42" spans="2:13">
      <c r="B42" t="s">
        <v>802</v>
      </c>
      <c r="C42" t="s">
        <v>803</v>
      </c>
      <c r="D42" t="s">
        <v>106</v>
      </c>
      <c r="E42" t="s">
        <v>765</v>
      </c>
      <c r="F42" t="s">
        <v>762</v>
      </c>
      <c r="G42" t="s">
        <v>108</v>
      </c>
      <c r="H42" s="78">
        <v>62300</v>
      </c>
      <c r="I42" s="78">
        <v>17500</v>
      </c>
      <c r="J42" s="78">
        <v>10902.5</v>
      </c>
      <c r="K42" s="78">
        <v>0.46</v>
      </c>
      <c r="L42" s="78">
        <v>3.17</v>
      </c>
      <c r="M42" s="78">
        <v>0.73</v>
      </c>
    </row>
    <row r="43" spans="2:13">
      <c r="B43" t="s">
        <v>804</v>
      </c>
      <c r="C43" t="s">
        <v>805</v>
      </c>
      <c r="D43" t="s">
        <v>106</v>
      </c>
      <c r="E43" t="s">
        <v>765</v>
      </c>
      <c r="F43" t="s">
        <v>762</v>
      </c>
      <c r="G43" t="s">
        <v>108</v>
      </c>
      <c r="H43" s="78">
        <v>24139</v>
      </c>
      <c r="I43" s="78">
        <v>29690</v>
      </c>
      <c r="J43" s="78">
        <v>7166.8690999999999</v>
      </c>
      <c r="K43" s="78">
        <v>0.72</v>
      </c>
      <c r="L43" s="78">
        <v>2.08</v>
      </c>
      <c r="M43" s="78">
        <v>0.48</v>
      </c>
    </row>
    <row r="44" spans="2:13">
      <c r="B44" t="s">
        <v>806</v>
      </c>
      <c r="C44" t="s">
        <v>807</v>
      </c>
      <c r="D44" t="s">
        <v>106</v>
      </c>
      <c r="E44" t="s">
        <v>765</v>
      </c>
      <c r="F44" t="s">
        <v>762</v>
      </c>
      <c r="G44" t="s">
        <v>108</v>
      </c>
      <c r="H44" s="78">
        <v>180447</v>
      </c>
      <c r="I44" s="78">
        <v>2738</v>
      </c>
      <c r="J44" s="78">
        <v>4940.63886</v>
      </c>
      <c r="K44" s="78">
        <v>0.66</v>
      </c>
      <c r="L44" s="78">
        <v>1.44</v>
      </c>
      <c r="M44" s="78">
        <v>0.33</v>
      </c>
    </row>
    <row r="45" spans="2:13">
      <c r="B45" t="s">
        <v>808</v>
      </c>
      <c r="C45" t="s">
        <v>809</v>
      </c>
      <c r="D45" t="s">
        <v>106</v>
      </c>
      <c r="E45" t="s">
        <v>765</v>
      </c>
      <c r="F45" t="s">
        <v>762</v>
      </c>
      <c r="G45" t="s">
        <v>108</v>
      </c>
      <c r="H45" s="78">
        <v>20000</v>
      </c>
      <c r="I45" s="78">
        <v>24600</v>
      </c>
      <c r="J45" s="78">
        <v>4920</v>
      </c>
      <c r="K45" s="78">
        <v>0.54</v>
      </c>
      <c r="L45" s="78">
        <v>1.43</v>
      </c>
      <c r="M45" s="78">
        <v>0.33</v>
      </c>
    </row>
    <row r="46" spans="2:13">
      <c r="B46" t="s">
        <v>810</v>
      </c>
      <c r="C46" t="s">
        <v>811</v>
      </c>
      <c r="D46" t="s">
        <v>106</v>
      </c>
      <c r="E46" t="s">
        <v>768</v>
      </c>
      <c r="F46" t="s">
        <v>762</v>
      </c>
      <c r="G46" t="s">
        <v>108</v>
      </c>
      <c r="H46" s="78">
        <v>309930</v>
      </c>
      <c r="I46" s="78">
        <v>1567</v>
      </c>
      <c r="J46" s="78">
        <v>4856.6031000000003</v>
      </c>
      <c r="K46" s="78">
        <v>0.56000000000000005</v>
      </c>
      <c r="L46" s="78">
        <v>1.41</v>
      </c>
      <c r="M46" s="78">
        <v>0.32</v>
      </c>
    </row>
    <row r="47" spans="2:13">
      <c r="B47" t="s">
        <v>812</v>
      </c>
      <c r="C47" t="s">
        <v>813</v>
      </c>
      <c r="D47" t="s">
        <v>106</v>
      </c>
      <c r="E47" t="s">
        <v>768</v>
      </c>
      <c r="F47" t="s">
        <v>762</v>
      </c>
      <c r="G47" t="s">
        <v>108</v>
      </c>
      <c r="H47" s="78">
        <v>505000</v>
      </c>
      <c r="I47" s="78">
        <v>1492</v>
      </c>
      <c r="J47" s="78">
        <v>7534.6</v>
      </c>
      <c r="K47" s="78">
        <v>0.66</v>
      </c>
      <c r="L47" s="78">
        <v>2.19</v>
      </c>
      <c r="M47" s="78">
        <v>0.5</v>
      </c>
    </row>
    <row r="48" spans="2:13">
      <c r="B48" t="s">
        <v>814</v>
      </c>
      <c r="C48" t="s">
        <v>815</v>
      </c>
      <c r="D48" t="s">
        <v>106</v>
      </c>
      <c r="E48" t="s">
        <v>768</v>
      </c>
      <c r="F48" t="s">
        <v>762</v>
      </c>
      <c r="G48" t="s">
        <v>108</v>
      </c>
      <c r="H48" s="78">
        <v>173028</v>
      </c>
      <c r="I48" s="78">
        <v>4815</v>
      </c>
      <c r="J48" s="78">
        <v>8331.2981999999993</v>
      </c>
      <c r="K48" s="78">
        <v>1.85</v>
      </c>
      <c r="L48" s="78">
        <v>2.42</v>
      </c>
      <c r="M48" s="78">
        <v>0.56000000000000005</v>
      </c>
    </row>
    <row r="49" spans="2:13">
      <c r="B49" s="79" t="s">
        <v>236</v>
      </c>
      <c r="D49" s="16"/>
      <c r="E49" s="16"/>
      <c r="F49" s="16"/>
      <c r="G49" s="16"/>
      <c r="H49" s="80">
        <v>568121.80000000005</v>
      </c>
      <c r="J49" s="80">
        <v>117590.292327103</v>
      </c>
      <c r="L49" s="80">
        <v>34.17</v>
      </c>
      <c r="M49" s="80">
        <v>7.86</v>
      </c>
    </row>
    <row r="50" spans="2:13">
      <c r="B50" s="79" t="s">
        <v>816</v>
      </c>
      <c r="D50" s="16"/>
      <c r="E50" s="16"/>
      <c r="F50" s="16"/>
      <c r="G50" s="16"/>
      <c r="H50" s="80">
        <v>558521.80000000005</v>
      </c>
      <c r="J50" s="80">
        <v>113961.86816710301</v>
      </c>
      <c r="L50" s="80">
        <v>33.119999999999997</v>
      </c>
      <c r="M50" s="80">
        <v>7.62</v>
      </c>
    </row>
    <row r="51" spans="2:13">
      <c r="B51" t="s">
        <v>817</v>
      </c>
      <c r="C51" t="s">
        <v>818</v>
      </c>
      <c r="D51" t="s">
        <v>556</v>
      </c>
      <c r="E51" t="s">
        <v>819</v>
      </c>
      <c r="F51" t="s">
        <v>725</v>
      </c>
      <c r="G51" t="s">
        <v>112</v>
      </c>
      <c r="H51" s="78">
        <f>35356+44300</f>
        <v>79656</v>
      </c>
      <c r="I51" s="78">
        <v>1930</v>
      </c>
      <c r="J51" s="78">
        <f>2564.3494664+3213.05242</f>
        <v>5777.4018864</v>
      </c>
      <c r="K51" s="78">
        <v>0</v>
      </c>
      <c r="L51" s="78">
        <f>0.75+0.93</f>
        <v>1.6800000000000002</v>
      </c>
      <c r="M51" s="78">
        <f>0.17+0.21</f>
        <v>0.38</v>
      </c>
    </row>
    <row r="52" spans="2:13">
      <c r="B52" t="s">
        <v>820</v>
      </c>
      <c r="C52" t="s">
        <v>821</v>
      </c>
      <c r="D52" t="s">
        <v>556</v>
      </c>
      <c r="E52" t="s">
        <v>822</v>
      </c>
      <c r="F52" t="s">
        <v>596</v>
      </c>
      <c r="G52" t="s">
        <v>112</v>
      </c>
      <c r="H52" s="78">
        <v>18290</v>
      </c>
      <c r="I52" s="78">
        <v>8004</v>
      </c>
      <c r="J52" s="78">
        <v>5501.4549527999998</v>
      </c>
      <c r="K52" s="78">
        <v>0</v>
      </c>
      <c r="L52" s="78">
        <v>1.6</v>
      </c>
      <c r="M52" s="78">
        <v>0.37</v>
      </c>
    </row>
    <row r="53" spans="2:13">
      <c r="B53" t="s">
        <v>823</v>
      </c>
      <c r="C53" t="s">
        <v>824</v>
      </c>
      <c r="D53" t="s">
        <v>556</v>
      </c>
      <c r="E53" t="s">
        <v>819</v>
      </c>
      <c r="F53" t="s">
        <v>736</v>
      </c>
      <c r="G53" t="s">
        <v>112</v>
      </c>
      <c r="H53" s="78">
        <v>10840</v>
      </c>
      <c r="I53" s="78">
        <v>7211</v>
      </c>
      <c r="J53" s="78">
        <v>2937.5248792000002</v>
      </c>
      <c r="K53" s="78">
        <v>0</v>
      </c>
      <c r="L53" s="78">
        <v>0.85</v>
      </c>
      <c r="M53" s="78">
        <v>0.2</v>
      </c>
    </row>
    <row r="54" spans="2:13">
      <c r="B54" t="s">
        <v>825</v>
      </c>
      <c r="C54" t="s">
        <v>826</v>
      </c>
      <c r="D54" t="s">
        <v>827</v>
      </c>
      <c r="E54" t="s">
        <v>828</v>
      </c>
      <c r="F54" t="s">
        <v>584</v>
      </c>
      <c r="G54" t="s">
        <v>116</v>
      </c>
      <c r="H54" s="78">
        <v>14159</v>
      </c>
      <c r="I54" s="78">
        <v>9216</v>
      </c>
      <c r="J54" s="78">
        <v>5484.4671283199996</v>
      </c>
      <c r="K54" s="78">
        <v>0</v>
      </c>
      <c r="L54" s="78">
        <v>1.59</v>
      </c>
      <c r="M54" s="78">
        <v>0.37</v>
      </c>
    </row>
    <row r="55" spans="2:13">
      <c r="B55" t="s">
        <v>829</v>
      </c>
      <c r="C55" t="s">
        <v>830</v>
      </c>
      <c r="D55" t="s">
        <v>556</v>
      </c>
      <c r="E55" t="s">
        <v>828</v>
      </c>
      <c r="F55" t="s">
        <v>584</v>
      </c>
      <c r="G55" t="s">
        <v>112</v>
      </c>
      <c r="H55" s="78">
        <v>9300</v>
      </c>
      <c r="I55" s="78">
        <v>8569</v>
      </c>
      <c r="J55" s="78">
        <v>2994.8140859999999</v>
      </c>
      <c r="K55" s="78">
        <v>0</v>
      </c>
      <c r="L55" s="78">
        <v>0.87</v>
      </c>
      <c r="M55" s="78">
        <v>0.2</v>
      </c>
    </row>
    <row r="56" spans="2:13">
      <c r="B56" t="s">
        <v>831</v>
      </c>
      <c r="C56" t="s">
        <v>832</v>
      </c>
      <c r="D56" t="s">
        <v>556</v>
      </c>
      <c r="E56" t="s">
        <v>828</v>
      </c>
      <c r="F56" t="s">
        <v>584</v>
      </c>
      <c r="G56" t="s">
        <v>112</v>
      </c>
      <c r="H56" s="78">
        <v>47700</v>
      </c>
      <c r="I56" s="78">
        <v>3745</v>
      </c>
      <c r="J56" s="78">
        <v>6713.15967</v>
      </c>
      <c r="K56" s="78">
        <v>0</v>
      </c>
      <c r="L56" s="78">
        <v>1.95</v>
      </c>
      <c r="M56" s="78">
        <v>0.45</v>
      </c>
    </row>
    <row r="57" spans="2:13">
      <c r="B57" t="s">
        <v>833</v>
      </c>
      <c r="C57" t="s">
        <v>834</v>
      </c>
      <c r="D57" t="s">
        <v>556</v>
      </c>
      <c r="E57" t="s">
        <v>835</v>
      </c>
      <c r="F57" t="s">
        <v>584</v>
      </c>
      <c r="G57" t="s">
        <v>112</v>
      </c>
      <c r="H57" s="78">
        <v>15000</v>
      </c>
      <c r="I57" s="78">
        <v>8359</v>
      </c>
      <c r="J57" s="78">
        <v>4711.9683000000005</v>
      </c>
      <c r="K57" s="78">
        <v>0</v>
      </c>
      <c r="L57" s="78">
        <v>1.37</v>
      </c>
      <c r="M57" s="78">
        <v>0.31</v>
      </c>
    </row>
    <row r="58" spans="2:13">
      <c r="B58" t="s">
        <v>836</v>
      </c>
      <c r="C58" t="s">
        <v>837</v>
      </c>
      <c r="D58" t="s">
        <v>751</v>
      </c>
      <c r="E58" t="s">
        <v>838</v>
      </c>
      <c r="F58" t="s">
        <v>584</v>
      </c>
      <c r="G58" t="s">
        <v>112</v>
      </c>
      <c r="H58" s="78">
        <f>19546+50337</f>
        <v>69883</v>
      </c>
      <c r="I58" s="78">
        <v>11872</v>
      </c>
      <c r="J58" s="78">
        <f>8720.44320896+22457.84046912</f>
        <v>31178.283678079999</v>
      </c>
      <c r="K58" s="78">
        <v>0</v>
      </c>
      <c r="L58" s="78">
        <f>2.53+6.53</f>
        <v>9.06</v>
      </c>
      <c r="M58" s="78">
        <f>0.58+1.5</f>
        <v>2.08</v>
      </c>
    </row>
    <row r="59" spans="2:13">
      <c r="B59" t="s">
        <v>839</v>
      </c>
      <c r="C59" t="s">
        <v>840</v>
      </c>
      <c r="D59" t="s">
        <v>841</v>
      </c>
      <c r="E59" t="s">
        <v>842</v>
      </c>
      <c r="F59" t="s">
        <v>584</v>
      </c>
      <c r="G59" t="s">
        <v>116</v>
      </c>
      <c r="H59" s="78">
        <v>13917</v>
      </c>
      <c r="I59" s="78">
        <v>4369.5</v>
      </c>
      <c r="J59" s="78">
        <v>2555.8582329450001</v>
      </c>
      <c r="K59" s="78">
        <v>0</v>
      </c>
      <c r="L59" s="78">
        <v>0.74</v>
      </c>
      <c r="M59" s="78">
        <v>0.17</v>
      </c>
    </row>
    <row r="60" spans="2:13">
      <c r="B60" t="s">
        <v>843</v>
      </c>
      <c r="C60" t="s">
        <v>844</v>
      </c>
      <c r="D60" t="s">
        <v>827</v>
      </c>
      <c r="E60" t="s">
        <v>845</v>
      </c>
      <c r="F60" t="s">
        <v>584</v>
      </c>
      <c r="G60" t="s">
        <v>116</v>
      </c>
      <c r="H60" s="78">
        <f>18991+47000</f>
        <v>65991</v>
      </c>
      <c r="I60" s="78">
        <v>6630</v>
      </c>
      <c r="J60" s="78">
        <f>5292.0111699+13335.99291</f>
        <v>18628.004079900002</v>
      </c>
      <c r="K60" s="78">
        <v>0</v>
      </c>
      <c r="L60" s="78">
        <f>1.54+3.88</f>
        <v>5.42</v>
      </c>
      <c r="M60" s="78">
        <f>0.35+0.89</f>
        <v>1.24</v>
      </c>
    </row>
    <row r="61" spans="2:13">
      <c r="B61" t="s">
        <v>846</v>
      </c>
      <c r="C61" t="s">
        <v>847</v>
      </c>
      <c r="D61" t="s">
        <v>755</v>
      </c>
      <c r="E61" t="s">
        <v>845</v>
      </c>
      <c r="F61" t="s">
        <v>584</v>
      </c>
      <c r="G61" t="s">
        <v>112</v>
      </c>
      <c r="H61" s="78">
        <v>126000</v>
      </c>
      <c r="I61" s="78">
        <v>1244</v>
      </c>
      <c r="J61" s="78">
        <v>5890.4395199999999</v>
      </c>
      <c r="K61" s="78">
        <v>0</v>
      </c>
      <c r="L61" s="78">
        <v>1.71</v>
      </c>
      <c r="M61" s="78">
        <v>0.39</v>
      </c>
    </row>
    <row r="62" spans="2:13">
      <c r="B62" t="s">
        <v>848</v>
      </c>
      <c r="C62" t="s">
        <v>849</v>
      </c>
      <c r="D62" t="s">
        <v>755</v>
      </c>
      <c r="E62" t="s">
        <v>845</v>
      </c>
      <c r="F62" t="s">
        <v>584</v>
      </c>
      <c r="G62" t="s">
        <v>112</v>
      </c>
      <c r="H62" s="78">
        <v>3417</v>
      </c>
      <c r="I62" s="78">
        <v>37402.5</v>
      </c>
      <c r="J62" s="78">
        <v>4802.88719115</v>
      </c>
      <c r="K62" s="78">
        <v>0</v>
      </c>
      <c r="L62" s="78">
        <v>1.4</v>
      </c>
      <c r="M62" s="78">
        <v>0.32</v>
      </c>
    </row>
    <row r="63" spans="2:13">
      <c r="B63" t="s">
        <v>1106</v>
      </c>
      <c r="C63" t="s">
        <v>850</v>
      </c>
      <c r="D63" t="s">
        <v>556</v>
      </c>
      <c r="E63" t="s">
        <v>819</v>
      </c>
      <c r="F63" t="s">
        <v>584</v>
      </c>
      <c r="G63" t="s">
        <v>112</v>
      </c>
      <c r="H63" s="78">
        <v>21765</v>
      </c>
      <c r="I63" s="78">
        <v>5321</v>
      </c>
      <c r="J63" s="78">
        <v>4352.1986127</v>
      </c>
      <c r="K63" s="78">
        <v>0</v>
      </c>
      <c r="L63" s="78">
        <v>1.26</v>
      </c>
      <c r="M63" s="78">
        <v>0.28999999999999998</v>
      </c>
    </row>
    <row r="64" spans="2:13">
      <c r="B64" t="s">
        <v>851</v>
      </c>
      <c r="C64" t="s">
        <v>852</v>
      </c>
      <c r="D64" t="s">
        <v>556</v>
      </c>
      <c r="E64" t="s">
        <v>853</v>
      </c>
      <c r="F64" t="s">
        <v>584</v>
      </c>
      <c r="G64" t="s">
        <v>112</v>
      </c>
      <c r="H64" s="78">
        <v>42770</v>
      </c>
      <c r="I64" s="78">
        <v>4291</v>
      </c>
      <c r="J64" s="78">
        <v>6896.9097105999999</v>
      </c>
      <c r="K64" s="78">
        <v>0</v>
      </c>
      <c r="L64" s="78">
        <v>2</v>
      </c>
      <c r="M64" s="78">
        <v>0.46</v>
      </c>
    </row>
    <row r="65" spans="2:13">
      <c r="B65" t="s">
        <v>854</v>
      </c>
      <c r="C65" t="s">
        <v>855</v>
      </c>
      <c r="D65" t="s">
        <v>556</v>
      </c>
      <c r="E65" t="s">
        <v>856</v>
      </c>
      <c r="F65" t="s">
        <v>1107</v>
      </c>
      <c r="G65" t="s">
        <v>112</v>
      </c>
      <c r="H65" s="78">
        <f>4919.63+6164.17</f>
        <v>11083.8</v>
      </c>
      <c r="I65" s="78">
        <v>3277</v>
      </c>
      <c r="J65" s="78">
        <f>605.8507618258+759.1154396822</f>
        <v>1364.9662015079998</v>
      </c>
      <c r="K65" s="78">
        <v>0</v>
      </c>
      <c r="L65" s="78">
        <f>0.18+0.22</f>
        <v>0.4</v>
      </c>
      <c r="M65" s="78">
        <f>0.04+0.05</f>
        <v>0.09</v>
      </c>
    </row>
    <row r="66" spans="2:13">
      <c r="B66" t="s">
        <v>857</v>
      </c>
      <c r="C66" t="s">
        <v>858</v>
      </c>
      <c r="D66" t="s">
        <v>827</v>
      </c>
      <c r="E66" t="s">
        <v>845</v>
      </c>
      <c r="F66" t="s">
        <v>584</v>
      </c>
      <c r="G66" t="s">
        <v>116</v>
      </c>
      <c r="H66" s="78">
        <v>8750</v>
      </c>
      <c r="I66" s="78">
        <v>11343</v>
      </c>
      <c r="J66" s="78">
        <v>4171.5300374999997</v>
      </c>
      <c r="K66" s="78">
        <v>0</v>
      </c>
      <c r="L66" s="78">
        <v>1.21</v>
      </c>
      <c r="M66" s="78">
        <v>0.28000000000000003</v>
      </c>
    </row>
    <row r="67" spans="2:13">
      <c r="B67" s="79" t="s">
        <v>859</v>
      </c>
      <c r="D67" s="16"/>
      <c r="E67" s="16"/>
      <c r="F67" s="16"/>
      <c r="G67" s="16"/>
      <c r="H67" s="80">
        <v>9600</v>
      </c>
      <c r="J67" s="80">
        <v>3628.42416</v>
      </c>
      <c r="L67" s="80">
        <v>1.05</v>
      </c>
      <c r="M67" s="80">
        <v>0.24</v>
      </c>
    </row>
    <row r="68" spans="2:13">
      <c r="B68" t="s">
        <v>860</v>
      </c>
      <c r="C68" t="s">
        <v>861</v>
      </c>
      <c r="D68" t="s">
        <v>556</v>
      </c>
      <c r="E68" t="s">
        <v>862</v>
      </c>
      <c r="F68" t="s">
        <v>584</v>
      </c>
      <c r="G68" t="s">
        <v>112</v>
      </c>
      <c r="H68" s="78">
        <v>9600</v>
      </c>
      <c r="I68" s="78">
        <v>10057.5</v>
      </c>
      <c r="J68" s="78">
        <v>3628.42416</v>
      </c>
      <c r="K68" s="78">
        <v>0</v>
      </c>
      <c r="L68" s="78">
        <v>1.05</v>
      </c>
      <c r="M68" s="78">
        <v>0.24</v>
      </c>
    </row>
    <row r="69" spans="2:13">
      <c r="B69" s="79" t="s">
        <v>553</v>
      </c>
      <c r="D69" s="16"/>
      <c r="E69" s="16"/>
      <c r="F69" s="16"/>
      <c r="G69" s="16"/>
      <c r="H69" s="80">
        <v>0</v>
      </c>
      <c r="J69" s="80">
        <v>0</v>
      </c>
      <c r="L69" s="80">
        <v>0</v>
      </c>
      <c r="M69" s="80">
        <v>0</v>
      </c>
    </row>
    <row r="70" spans="2:13">
      <c r="B70" t="s">
        <v>211</v>
      </c>
      <c r="C70" t="s">
        <v>211</v>
      </c>
      <c r="D70" s="16"/>
      <c r="E70" s="16"/>
      <c r="F70" t="s">
        <v>211</v>
      </c>
      <c r="G70" t="s">
        <v>211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s="79" t="s">
        <v>773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211</v>
      </c>
      <c r="C72" t="s">
        <v>211</v>
      </c>
      <c r="D72" s="16"/>
      <c r="E72" s="16"/>
      <c r="F72" t="s">
        <v>211</v>
      </c>
      <c r="G72" t="s">
        <v>211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t="s">
        <v>239</v>
      </c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B211" s="16"/>
      <c r="D211" s="16"/>
      <c r="E211" s="16"/>
      <c r="F211" s="16"/>
      <c r="G211" s="16"/>
    </row>
    <row r="212" spans="2:7">
      <c r="B212" s="16"/>
      <c r="D212" s="16"/>
      <c r="E212" s="16"/>
      <c r="F212" s="16"/>
      <c r="G212" s="16"/>
    </row>
    <row r="213" spans="2:7">
      <c r="B213" s="19"/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D215" s="16"/>
      <c r="E215" s="16"/>
      <c r="F215" s="16"/>
      <c r="G215" s="16"/>
    </row>
    <row r="216" spans="2:7">
      <c r="D216" s="16"/>
      <c r="E216" s="16"/>
      <c r="F216" s="16"/>
      <c r="G216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62200.38</v>
      </c>
      <c r="K11" s="7"/>
      <c r="L11" s="77">
        <v>22980.8641282928</v>
      </c>
      <c r="M11" s="7"/>
      <c r="N11" s="77">
        <v>100</v>
      </c>
      <c r="O11" s="77">
        <v>1.54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863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236</v>
      </c>
      <c r="C15" s="16"/>
      <c r="D15" s="16"/>
      <c r="E15" s="16"/>
      <c r="J15" s="80">
        <v>62200.38</v>
      </c>
      <c r="L15" s="80">
        <v>22980.8641282928</v>
      </c>
      <c r="N15" s="80">
        <v>100</v>
      </c>
      <c r="O15" s="80">
        <v>1.54</v>
      </c>
    </row>
    <row r="16" spans="2:65">
      <c r="B16" s="79" t="s">
        <v>864</v>
      </c>
      <c r="C16" s="16"/>
      <c r="D16" s="16"/>
      <c r="E16" s="16"/>
      <c r="J16" s="80">
        <v>62200.38</v>
      </c>
      <c r="L16" s="80">
        <v>22980.8641282928</v>
      </c>
      <c r="N16" s="80">
        <v>100</v>
      </c>
      <c r="O16" s="80">
        <v>1.54</v>
      </c>
    </row>
    <row r="17" spans="2:15">
      <c r="B17" t="s">
        <v>865</v>
      </c>
      <c r="C17" t="s">
        <v>866</v>
      </c>
      <c r="D17" t="s">
        <v>841</v>
      </c>
      <c r="E17" t="s">
        <v>867</v>
      </c>
      <c r="F17" t="s">
        <v>559</v>
      </c>
      <c r="G17" t="s">
        <v>211</v>
      </c>
      <c r="H17" t="s">
        <v>212</v>
      </c>
      <c r="I17" t="s">
        <v>116</v>
      </c>
      <c r="J17" s="78">
        <v>9200</v>
      </c>
      <c r="K17" s="78">
        <v>16514</v>
      </c>
      <c r="L17" s="78">
        <v>6385.5674639999997</v>
      </c>
      <c r="M17" s="78">
        <v>0</v>
      </c>
      <c r="N17" s="78">
        <v>27.79</v>
      </c>
      <c r="O17" s="78">
        <v>0.43</v>
      </c>
    </row>
    <row r="18" spans="2:15">
      <c r="B18" t="s">
        <v>868</v>
      </c>
      <c r="C18" t="s">
        <v>1108</v>
      </c>
      <c r="D18" t="s">
        <v>841</v>
      </c>
      <c r="E18" t="s">
        <v>869</v>
      </c>
      <c r="F18" t="s">
        <v>584</v>
      </c>
      <c r="G18" t="s">
        <v>211</v>
      </c>
      <c r="H18" t="s">
        <v>212</v>
      </c>
      <c r="I18" t="s">
        <v>112</v>
      </c>
      <c r="J18" s="78">
        <v>53000.38</v>
      </c>
      <c r="K18" s="78">
        <v>8332</v>
      </c>
      <c r="L18" s="78">
        <v>16595.2966642928</v>
      </c>
      <c r="M18" s="78">
        <v>0</v>
      </c>
      <c r="N18" s="78">
        <v>72.209999999999994</v>
      </c>
      <c r="O18" s="78">
        <v>1.1100000000000001</v>
      </c>
    </row>
    <row r="19" spans="2:15">
      <c r="B19" t="s">
        <v>239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870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236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871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F1C6660-073A-4524-A9EA-CD06795C244F}"/>
</file>

<file path=customXml/itemProps2.xml><?xml version="1.0" encoding="utf-8"?>
<ds:datastoreItem xmlns:ds="http://schemas.openxmlformats.org/officeDocument/2006/customXml" ds:itemID="{2E1F12F5-1A36-4DA8-8282-4C3D47BC6F53}"/>
</file>

<file path=customXml/itemProps3.xml><?xml version="1.0" encoding="utf-8"?>
<ds:datastoreItem xmlns:ds="http://schemas.openxmlformats.org/officeDocument/2006/customXml" ds:itemID="{7BF97EEB-60EA-45A4-9C5F-A4E20A32A6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520042177_b35012_0316</dc:title>
  <dc:creator>Yuli</dc:creator>
  <cp:lastModifiedBy>אוראל דוניצה</cp:lastModifiedBy>
  <dcterms:created xsi:type="dcterms:W3CDTF">2015-11-10T09:34:27Z</dcterms:created>
  <dcterms:modified xsi:type="dcterms:W3CDTF">2016-11-01T07:53:03Z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